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haleymull/Google Drive/Semester 8/Screen/master/"/>
    </mc:Choice>
  </mc:AlternateContent>
  <xr:revisionPtr revIDLastSave="0" documentId="13_ncr:1_{0AF1512F-B47D-A045-954E-31685698DA91}" xr6:coauthVersionLast="45" xr6:coauthVersionMax="45" xr10:uidLastSave="{00000000-0000-0000-0000-000000000000}"/>
  <bookViews>
    <workbookView xWindow="4700" yWindow="460" windowWidth="27580" windowHeight="17540" activeTab="4" xr2:uid="{00000000-000D-0000-FFFF-FFFF00000000}"/>
  </bookViews>
  <sheets>
    <sheet name="OG_Haley" sheetId="1" r:id="rId1"/>
    <sheet name="Combo_CH" sheetId="2" r:id="rId2"/>
    <sheet name="Combo_Non_Blank" sheetId="4" r:id="rId3"/>
    <sheet name="MKT" sheetId="5" r:id="rId4"/>
    <sheet name="Final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1428" i="4" l="1"/>
  <c r="AJ1563" i="4"/>
  <c r="AJ1564" i="4"/>
  <c r="AJ1565" i="4"/>
  <c r="AJ1566" i="4"/>
  <c r="AJ1567" i="4"/>
  <c r="AJ1568" i="4"/>
  <c r="AJ1569" i="4"/>
  <c r="AJ1570" i="4"/>
  <c r="AJ1571" i="4"/>
  <c r="AJ1572" i="4"/>
  <c r="AJ1573" i="4"/>
  <c r="AJ1574" i="4"/>
  <c r="AJ1575" i="4"/>
  <c r="AJ1576" i="4"/>
  <c r="AJ1577" i="4"/>
  <c r="AJ1578" i="4"/>
  <c r="AJ1579" i="4"/>
  <c r="AJ1580" i="4"/>
  <c r="AJ1581" i="4"/>
  <c r="AJ1582" i="4"/>
  <c r="AJ1583" i="4"/>
  <c r="AJ1584" i="4"/>
  <c r="AJ1585" i="4"/>
  <c r="AJ1586" i="4"/>
  <c r="AJ1587" i="4"/>
  <c r="AJ1588" i="4"/>
  <c r="AJ1589" i="4"/>
  <c r="AJ1590" i="4"/>
  <c r="AJ1591" i="4"/>
  <c r="AJ1592" i="4"/>
  <c r="AJ1593" i="4"/>
  <c r="AJ1594" i="4"/>
  <c r="AJ1595" i="4"/>
  <c r="AJ1596" i="4"/>
  <c r="AJ1597" i="4"/>
  <c r="AJ1598" i="4"/>
  <c r="AJ1599" i="4"/>
  <c r="AJ1600" i="4"/>
  <c r="AJ1601" i="4"/>
  <c r="AJ1602" i="4"/>
  <c r="AJ1603" i="4"/>
  <c r="AJ1604" i="4"/>
  <c r="AJ1605" i="4"/>
  <c r="AJ1606" i="4"/>
  <c r="AJ1607" i="4"/>
  <c r="AJ1608" i="4"/>
  <c r="AJ1609" i="4"/>
  <c r="AJ1610" i="4"/>
  <c r="AJ1611" i="4"/>
  <c r="AJ1612" i="4"/>
  <c r="AJ1613" i="4"/>
  <c r="AJ1614" i="4"/>
  <c r="AJ1615" i="4"/>
  <c r="AJ1616" i="4"/>
  <c r="AJ1617" i="4"/>
  <c r="AJ1618" i="4"/>
  <c r="AJ1619" i="4"/>
  <c r="AJ1620" i="4"/>
  <c r="AJ1621" i="4"/>
  <c r="AJ1622" i="4"/>
  <c r="AJ1623" i="4"/>
  <c r="AJ1624" i="4"/>
  <c r="AJ1625" i="4"/>
  <c r="AJ1626" i="4"/>
  <c r="AJ1627" i="4"/>
  <c r="AJ1628" i="4"/>
  <c r="AJ1629" i="4"/>
  <c r="AJ1630" i="4"/>
  <c r="AJ1631" i="4"/>
  <c r="AJ1632" i="4"/>
  <c r="AJ1633" i="4"/>
  <c r="AJ1634" i="4"/>
  <c r="AJ1635" i="4"/>
  <c r="AJ1636" i="4"/>
  <c r="AJ1637" i="4"/>
  <c r="AJ1638" i="4"/>
  <c r="AJ1639" i="4"/>
  <c r="AJ1640" i="4"/>
  <c r="AJ1641" i="4"/>
  <c r="AJ1642" i="4"/>
  <c r="AJ1643" i="4"/>
  <c r="AJ1644" i="4"/>
  <c r="AJ1645" i="4"/>
  <c r="AJ1646" i="4"/>
  <c r="AJ1647" i="4"/>
  <c r="AJ1648" i="4"/>
  <c r="AJ1649" i="4"/>
  <c r="AJ1650" i="4"/>
  <c r="AJ1651" i="4"/>
  <c r="AJ1652" i="4"/>
  <c r="AJ1653" i="4"/>
  <c r="AJ1654" i="4"/>
  <c r="AJ1655" i="4"/>
  <c r="AJ1656" i="4"/>
  <c r="AJ1657" i="4"/>
  <c r="AJ1658" i="4"/>
  <c r="AJ1659" i="4"/>
  <c r="AJ1660" i="4"/>
  <c r="AJ1661" i="4"/>
  <c r="AJ1662" i="4"/>
  <c r="AJ1663" i="4"/>
  <c r="AJ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J2242" i="4"/>
  <c r="AJ2243" i="4"/>
  <c r="AJ2244" i="4"/>
  <c r="AJ2245" i="4"/>
  <c r="AJ2246" i="4"/>
  <c r="AJ2247" i="4"/>
  <c r="AJ2248" i="4"/>
  <c r="AJ2249" i="4"/>
  <c r="AJ2250" i="4"/>
  <c r="AJ2251" i="4"/>
  <c r="AJ2252" i="4"/>
  <c r="AJ2253" i="4"/>
  <c r="AJ2254" i="4"/>
  <c r="AJ2255" i="4"/>
  <c r="AJ2256" i="4"/>
  <c r="AJ2257" i="4"/>
  <c r="AJ2258" i="4"/>
  <c r="AJ2259" i="4"/>
  <c r="AJ2260" i="4"/>
  <c r="AJ2261" i="4"/>
  <c r="AJ2262" i="4"/>
  <c r="AJ2263" i="4"/>
  <c r="AJ2264" i="4"/>
  <c r="AJ2265" i="4"/>
  <c r="AJ2266" i="4"/>
  <c r="AJ2267" i="4"/>
  <c r="AJ2268" i="4"/>
  <c r="AJ2269" i="4"/>
  <c r="AJ2270" i="4"/>
  <c r="AJ2271" i="4"/>
  <c r="AJ2272" i="4"/>
  <c r="AJ2273" i="4"/>
  <c r="AJ2274" i="4"/>
  <c r="AJ2275" i="4"/>
  <c r="AJ2276" i="4"/>
  <c r="AJ2277" i="4"/>
  <c r="AJ2278" i="4"/>
  <c r="AJ2279" i="4"/>
  <c r="AJ2280" i="4"/>
  <c r="AJ2281" i="4"/>
  <c r="AJ2282" i="4"/>
  <c r="AJ2283" i="4"/>
  <c r="AJ2284" i="4"/>
  <c r="AJ2285" i="4"/>
  <c r="AJ2286" i="4"/>
  <c r="AJ2287" i="4"/>
  <c r="AJ2288" i="4"/>
  <c r="AJ2289" i="4"/>
  <c r="AJ2290" i="4"/>
  <c r="AJ2291" i="4"/>
  <c r="AJ2292" i="4"/>
  <c r="AJ2293" i="4"/>
  <c r="AJ2294" i="4"/>
  <c r="AJ2295" i="4"/>
  <c r="AJ2296" i="4"/>
  <c r="AJ2297" i="4"/>
  <c r="AJ2298" i="4"/>
  <c r="AJ2299" i="4"/>
  <c r="AJ2300" i="4"/>
  <c r="AJ2301" i="4"/>
  <c r="AJ2302" i="4"/>
  <c r="AJ2303" i="4"/>
  <c r="AJ2304" i="4"/>
  <c r="AJ2305" i="4"/>
  <c r="AJ2306" i="4"/>
  <c r="AJ2307" i="4"/>
  <c r="AJ2308" i="4"/>
  <c r="AJ2309" i="4"/>
  <c r="AJ2310" i="4"/>
  <c r="AJ2311" i="4"/>
  <c r="AJ2312" i="4"/>
  <c r="AJ2313" i="4"/>
  <c r="AJ2314" i="4"/>
  <c r="AJ2315" i="4"/>
  <c r="AJ2316" i="4"/>
  <c r="AJ2317" i="4"/>
  <c r="AJ2318" i="4"/>
  <c r="AJ2319" i="4"/>
  <c r="AJ2320" i="4"/>
  <c r="AJ2321" i="4"/>
  <c r="AJ2322" i="4"/>
  <c r="AJ2323" i="4"/>
  <c r="AJ2324" i="4"/>
  <c r="AJ2325" i="4"/>
  <c r="AJ2326" i="4"/>
  <c r="AJ2327" i="4"/>
  <c r="AJ2328" i="4"/>
  <c r="AJ2329" i="4"/>
  <c r="AJ2330" i="4"/>
  <c r="AJ2331" i="4"/>
  <c r="AJ2332" i="4"/>
  <c r="AJ2333" i="4"/>
  <c r="AJ2334" i="4"/>
  <c r="AJ2335" i="4"/>
  <c r="AJ2336" i="4"/>
  <c r="AJ2337" i="4"/>
  <c r="AJ2338" i="4"/>
  <c r="AJ2339" i="4"/>
  <c r="AJ1562" i="4"/>
  <c r="Y1828" i="4"/>
  <c r="Y1829" i="4"/>
  <c r="Y466" i="4" l="1"/>
  <c r="Y326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8" i="4"/>
  <c r="AJ79" i="4"/>
  <c r="AJ80" i="4"/>
  <c r="AJ81" i="4"/>
  <c r="AJ82" i="4"/>
  <c r="AJ83" i="4"/>
  <c r="AJ84" i="4"/>
  <c r="AJ85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2" i="4"/>
  <c r="AJ103" i="4"/>
  <c r="AJ104" i="4"/>
  <c r="AJ105" i="4"/>
  <c r="AJ106" i="4"/>
  <c r="AJ107" i="4"/>
  <c r="AJ108" i="4"/>
  <c r="AJ109" i="4"/>
  <c r="AJ112" i="4"/>
  <c r="AJ115" i="4"/>
  <c r="AJ117" i="4"/>
  <c r="AJ118" i="4"/>
  <c r="AJ119" i="4"/>
  <c r="AJ120" i="4"/>
  <c r="AJ121" i="4"/>
  <c r="AJ122" i="4"/>
  <c r="AJ123" i="4"/>
  <c r="AJ124" i="4"/>
  <c r="AJ125" i="4"/>
  <c r="AJ127" i="4"/>
  <c r="AJ129" i="4"/>
  <c r="AJ130" i="4"/>
  <c r="AJ131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9" i="4"/>
  <c r="AJ150" i="4"/>
  <c r="AJ151" i="4"/>
  <c r="AJ152" i="4"/>
  <c r="AJ153" i="4"/>
  <c r="AJ154" i="4"/>
  <c r="AJ155" i="4"/>
  <c r="AJ156" i="4"/>
  <c r="AJ157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90" i="4"/>
  <c r="AJ191" i="4"/>
  <c r="AJ192" i="4"/>
  <c r="AJ193" i="4"/>
  <c r="AJ194" i="4"/>
  <c r="AJ195" i="4"/>
  <c r="AJ196" i="4"/>
  <c r="AJ197" i="4"/>
  <c r="AJ198" i="4"/>
  <c r="AJ199" i="4"/>
  <c r="AJ201" i="4"/>
  <c r="AJ202" i="4"/>
  <c r="AJ203" i="4"/>
  <c r="AJ204" i="4"/>
  <c r="AJ205" i="4"/>
  <c r="AJ206" i="4"/>
  <c r="AJ207" i="4"/>
  <c r="AJ208" i="4"/>
  <c r="AJ209" i="4"/>
  <c r="AJ211" i="4"/>
  <c r="AJ212" i="4"/>
  <c r="AJ213" i="4"/>
  <c r="AJ214" i="4"/>
  <c r="AJ215" i="4"/>
  <c r="AJ216" i="4"/>
  <c r="AJ218" i="4"/>
  <c r="AJ219" i="4"/>
  <c r="AJ220" i="4"/>
  <c r="AJ221" i="4"/>
  <c r="AJ222" i="4"/>
  <c r="AJ223" i="4"/>
  <c r="AJ225" i="4"/>
  <c r="AJ226" i="4"/>
  <c r="AJ227" i="4"/>
  <c r="AJ228" i="4"/>
  <c r="AJ229" i="4"/>
  <c r="AJ230" i="4"/>
  <c r="AJ231" i="4"/>
  <c r="AJ232" i="4"/>
  <c r="AJ235" i="4"/>
  <c r="AJ236" i="4"/>
  <c r="AJ237" i="4"/>
  <c r="AJ238" i="4"/>
  <c r="AJ239" i="4"/>
  <c r="AJ240" i="4"/>
  <c r="AJ241" i="4"/>
  <c r="AJ242" i="4"/>
  <c r="AJ243" i="4"/>
  <c r="AJ244" i="4"/>
  <c r="AJ246" i="4"/>
  <c r="AJ248" i="4"/>
  <c r="AJ249" i="4"/>
  <c r="AJ250" i="4"/>
  <c r="AJ251" i="4"/>
  <c r="AJ252" i="4"/>
  <c r="AJ253" i="4"/>
  <c r="AJ254" i="4"/>
  <c r="AJ255" i="4"/>
  <c r="AJ256" i="4"/>
  <c r="AJ257" i="4"/>
  <c r="AJ259" i="4"/>
  <c r="AJ260" i="4"/>
  <c r="AJ261" i="4"/>
  <c r="AJ262" i="4"/>
  <c r="AJ263" i="4"/>
  <c r="AJ264" i="4"/>
  <c r="AJ265" i="4"/>
  <c r="AJ267" i="4"/>
  <c r="AJ268" i="4"/>
  <c r="AJ269" i="4"/>
  <c r="AJ270" i="4"/>
  <c r="AJ271" i="4"/>
  <c r="AJ272" i="4"/>
  <c r="AJ273" i="4"/>
  <c r="AJ274" i="4"/>
  <c r="AJ276" i="4"/>
  <c r="AJ277" i="4"/>
  <c r="AJ278" i="4"/>
  <c r="AJ279" i="4"/>
  <c r="AJ280" i="4"/>
  <c r="AJ281" i="4"/>
  <c r="AJ282" i="4"/>
  <c r="AJ283" i="4"/>
  <c r="AJ284" i="4"/>
  <c r="AJ285" i="4"/>
  <c r="AJ287" i="4"/>
  <c r="AJ288" i="4"/>
  <c r="AJ289" i="4"/>
  <c r="AJ290" i="4"/>
  <c r="AJ291" i="4"/>
  <c r="AJ292" i="4"/>
  <c r="AJ294" i="4"/>
  <c r="AJ295" i="4"/>
  <c r="AJ296" i="4"/>
  <c r="AJ297" i="4"/>
  <c r="AJ298" i="4"/>
  <c r="AJ299" i="4"/>
  <c r="AJ301" i="4"/>
  <c r="AJ303" i="4"/>
  <c r="AJ306" i="4"/>
  <c r="AJ307" i="4"/>
  <c r="AJ308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9" i="4"/>
  <c r="AJ330" i="4"/>
  <c r="AJ331" i="4"/>
  <c r="AJ332" i="4"/>
  <c r="AJ333" i="4"/>
  <c r="AJ334" i="4"/>
  <c r="AJ335" i="4"/>
  <c r="AJ336" i="4"/>
  <c r="AJ337" i="4"/>
  <c r="AJ338" i="4"/>
  <c r="AJ339" i="4"/>
  <c r="AJ341" i="4"/>
  <c r="AJ342" i="4"/>
  <c r="AJ343" i="4"/>
  <c r="AJ344" i="4"/>
  <c r="AJ345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7" i="4"/>
  <c r="AJ369" i="4"/>
  <c r="AJ370" i="4"/>
  <c r="AJ372" i="4"/>
  <c r="AJ374" i="4"/>
  <c r="AJ375" i="4"/>
  <c r="AJ376" i="4"/>
  <c r="AJ379" i="4"/>
  <c r="AJ382" i="4"/>
  <c r="AJ383" i="4"/>
  <c r="AJ384" i="4"/>
  <c r="AJ385" i="4"/>
  <c r="AJ386" i="4"/>
  <c r="AJ387" i="4"/>
  <c r="AJ388" i="4"/>
  <c r="AJ389" i="4"/>
  <c r="AJ390" i="4"/>
  <c r="AJ391" i="4"/>
  <c r="AJ394" i="4"/>
  <c r="AJ395" i="4"/>
  <c r="AJ396" i="4"/>
  <c r="AJ397" i="4"/>
  <c r="AJ398" i="4"/>
  <c r="AJ399" i="4"/>
  <c r="AJ400" i="4"/>
  <c r="AJ401" i="4"/>
  <c r="AJ402" i="4"/>
  <c r="AJ403" i="4"/>
  <c r="AJ404" i="4"/>
  <c r="AJ406" i="4"/>
  <c r="AJ407" i="4"/>
  <c r="AJ408" i="4"/>
  <c r="AJ409" i="4"/>
  <c r="AJ410" i="4"/>
  <c r="AJ411" i="4"/>
  <c r="AJ412" i="4"/>
  <c r="AJ413" i="4"/>
  <c r="AJ414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9" i="4"/>
  <c r="AJ430" i="4"/>
  <c r="AJ431" i="4"/>
  <c r="AJ432" i="4"/>
  <c r="AJ434" i="4"/>
  <c r="AJ436" i="4"/>
  <c r="AJ437" i="4"/>
  <c r="AJ438" i="4"/>
  <c r="AJ439" i="4"/>
  <c r="AJ441" i="4"/>
  <c r="AJ442" i="4"/>
  <c r="AJ444" i="4"/>
  <c r="AJ445" i="4"/>
  <c r="AJ446" i="4"/>
  <c r="AJ447" i="4"/>
  <c r="AJ448" i="4"/>
  <c r="AJ449" i="4"/>
  <c r="AJ450" i="4"/>
  <c r="AJ451" i="4"/>
  <c r="AJ452" i="4"/>
  <c r="AJ456" i="4"/>
  <c r="AJ457" i="4"/>
  <c r="AJ458" i="4"/>
  <c r="AJ461" i="4"/>
  <c r="AJ462" i="4"/>
  <c r="AJ463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5" i="4"/>
  <c r="AJ496" i="4"/>
  <c r="AJ497" i="4"/>
  <c r="AJ498" i="4"/>
  <c r="AJ499" i="4"/>
  <c r="AJ500" i="4"/>
  <c r="AJ501" i="4"/>
  <c r="AJ502" i="4"/>
  <c r="AJ503" i="4"/>
  <c r="AJ504" i="4"/>
  <c r="AJ505" i="4"/>
  <c r="AJ507" i="4"/>
  <c r="AJ508" i="4"/>
  <c r="AJ509" i="4"/>
  <c r="AJ510" i="4"/>
  <c r="AJ511" i="4"/>
  <c r="AJ512" i="4"/>
  <c r="AJ513" i="4"/>
  <c r="AJ515" i="4"/>
  <c r="AJ516" i="4"/>
  <c r="AJ517" i="4"/>
  <c r="AJ519" i="4"/>
  <c r="AJ520" i="4"/>
  <c r="AJ521" i="4"/>
  <c r="AJ523" i="4"/>
  <c r="AJ524" i="4"/>
  <c r="AJ525" i="4"/>
  <c r="AJ526" i="4"/>
  <c r="AJ527" i="4"/>
  <c r="AJ528" i="4"/>
  <c r="AJ529" i="4"/>
  <c r="AJ530" i="4"/>
  <c r="AJ531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9" i="4"/>
  <c r="AJ550" i="4"/>
  <c r="AJ552" i="4"/>
  <c r="AJ553" i="4"/>
  <c r="AJ554" i="4"/>
  <c r="AJ555" i="4"/>
  <c r="AJ556" i="4"/>
  <c r="AJ557" i="4"/>
  <c r="AJ559" i="4"/>
  <c r="AJ561" i="4"/>
  <c r="AJ562" i="4"/>
  <c r="AJ563" i="4"/>
  <c r="AJ564" i="4"/>
  <c r="AJ565" i="4"/>
  <c r="AJ566" i="4"/>
  <c r="AJ567" i="4"/>
  <c r="AJ569" i="4"/>
  <c r="AJ570" i="4"/>
  <c r="AJ571" i="4"/>
  <c r="AJ572" i="4"/>
  <c r="AJ573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8" i="4"/>
  <c r="AJ589" i="4"/>
  <c r="AJ590" i="4"/>
  <c r="AJ591" i="4"/>
  <c r="AJ592" i="4"/>
  <c r="AJ594" i="4"/>
  <c r="AJ595" i="4"/>
  <c r="AJ596" i="4"/>
  <c r="AJ597" i="4"/>
  <c r="AJ598" i="4"/>
  <c r="AJ599" i="4"/>
  <c r="AJ600" i="4"/>
  <c r="AJ601" i="4"/>
  <c r="AJ602" i="4"/>
  <c r="AJ603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1" i="4"/>
  <c r="AJ622" i="4"/>
  <c r="AJ623" i="4"/>
  <c r="AJ624" i="4"/>
  <c r="AJ625" i="4"/>
  <c r="AJ626" i="4"/>
  <c r="AJ627" i="4"/>
  <c r="AJ630" i="4"/>
  <c r="AJ631" i="4"/>
  <c r="AJ632" i="4"/>
  <c r="AJ633" i="4"/>
  <c r="AJ634" i="4"/>
  <c r="AJ635" i="4"/>
  <c r="AJ637" i="4"/>
  <c r="AJ638" i="4"/>
  <c r="AJ639" i="4"/>
  <c r="AJ640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4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5" i="4"/>
  <c r="AJ716" i="4"/>
  <c r="AJ717" i="4"/>
  <c r="AJ718" i="4"/>
  <c r="AJ720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5" i="4"/>
  <c r="AJ736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3" i="4"/>
  <c r="AJ754" i="4"/>
  <c r="AJ755" i="4"/>
  <c r="AJ756" i="4"/>
  <c r="AJ757" i="4"/>
  <c r="AJ758" i="4"/>
  <c r="AJ759" i="4"/>
  <c r="AJ760" i="4"/>
  <c r="AJ761" i="4"/>
  <c r="AJ762" i="4"/>
  <c r="AJ764" i="4"/>
  <c r="AJ765" i="4"/>
  <c r="AJ766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4" i="4"/>
  <c r="AJ785" i="4"/>
  <c r="AJ786" i="4"/>
  <c r="AJ787" i="4"/>
  <c r="AJ788" i="4"/>
  <c r="AJ789" i="4"/>
  <c r="AJ790" i="4"/>
  <c r="AJ791" i="4"/>
  <c r="AJ793" i="4"/>
  <c r="AJ794" i="4"/>
  <c r="AJ795" i="4"/>
  <c r="AJ796" i="4"/>
  <c r="AJ799" i="4"/>
  <c r="AJ800" i="4"/>
  <c r="AJ801" i="4"/>
  <c r="AJ802" i="4"/>
  <c r="AJ803" i="4"/>
  <c r="AJ804" i="4"/>
  <c r="AJ805" i="4"/>
  <c r="AJ806" i="4"/>
  <c r="AJ807" i="4"/>
  <c r="AJ808" i="4"/>
  <c r="AJ810" i="4"/>
  <c r="AJ811" i="4"/>
  <c r="AJ812" i="4"/>
  <c r="AJ813" i="4"/>
  <c r="AJ814" i="4"/>
  <c r="AJ815" i="4"/>
  <c r="AJ816" i="4"/>
  <c r="AJ817" i="4"/>
  <c r="AJ818" i="4"/>
  <c r="AJ819" i="4"/>
  <c r="AJ821" i="4"/>
  <c r="AJ822" i="4"/>
  <c r="AJ823" i="4"/>
  <c r="AJ824" i="4"/>
  <c r="AJ825" i="4"/>
  <c r="AJ826" i="4"/>
  <c r="AJ827" i="4"/>
  <c r="AJ828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3" i="4"/>
  <c r="AJ844" i="4"/>
  <c r="AJ845" i="4"/>
  <c r="AJ846" i="4"/>
  <c r="AJ847" i="4"/>
  <c r="AJ848" i="4"/>
  <c r="AJ849" i="4"/>
  <c r="AJ850" i="4"/>
  <c r="AJ851" i="4"/>
  <c r="AJ853" i="4"/>
  <c r="AJ854" i="4"/>
  <c r="AJ855" i="4"/>
  <c r="AJ856" i="4"/>
  <c r="AJ857" i="4"/>
  <c r="AJ858" i="4"/>
  <c r="AJ860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80" i="4"/>
  <c r="AJ881" i="4"/>
  <c r="AJ882" i="4"/>
  <c r="AJ883" i="4"/>
  <c r="AJ884" i="4"/>
  <c r="AJ886" i="4"/>
  <c r="AJ887" i="4"/>
  <c r="AJ888" i="4"/>
  <c r="AJ889" i="4"/>
  <c r="AJ890" i="4"/>
  <c r="AJ891" i="4"/>
  <c r="AJ892" i="4"/>
  <c r="AJ893" i="4"/>
  <c r="AJ894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931" i="4"/>
  <c r="AJ93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9" i="4"/>
  <c r="AJ950" i="4"/>
  <c r="AJ951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J978" i="4"/>
  <c r="AJ979" i="4"/>
  <c r="AJ980" i="4"/>
  <c r="AJ981" i="4"/>
  <c r="AJ983" i="4"/>
  <c r="AJ984" i="4"/>
  <c r="AJ985" i="4"/>
  <c r="AJ986" i="4"/>
  <c r="AJ987" i="4"/>
  <c r="AJ988" i="4"/>
  <c r="AJ989" i="4"/>
  <c r="AJ990" i="4"/>
  <c r="AJ991" i="4"/>
  <c r="AJ993" i="4"/>
  <c r="AJ994" i="4"/>
  <c r="AJ995" i="4"/>
  <c r="AJ996" i="4"/>
  <c r="AJ997" i="4"/>
  <c r="AJ999" i="4"/>
  <c r="AJ1000" i="4"/>
  <c r="AJ1001" i="4"/>
  <c r="AJ1002" i="4"/>
  <c r="AJ1005" i="4"/>
  <c r="AJ1006" i="4"/>
  <c r="AJ1007" i="4"/>
  <c r="AJ1008" i="4"/>
  <c r="AJ1009" i="4"/>
  <c r="AJ1010" i="4"/>
  <c r="AJ1013" i="4"/>
  <c r="AJ1014" i="4"/>
  <c r="AJ1015" i="4"/>
  <c r="AJ1016" i="4"/>
  <c r="AJ1017" i="4"/>
  <c r="AJ1018" i="4"/>
  <c r="AJ1019" i="4"/>
  <c r="AJ1020" i="4"/>
  <c r="AJ1021" i="4"/>
  <c r="AJ1022" i="4"/>
  <c r="AJ1023" i="4"/>
  <c r="AJ1024" i="4"/>
  <c r="AJ1025" i="4"/>
  <c r="AJ1026" i="4"/>
  <c r="AJ1027" i="4"/>
  <c r="AJ1028" i="4"/>
  <c r="AJ1029" i="4"/>
  <c r="AJ1030" i="4"/>
  <c r="AJ1033" i="4"/>
  <c r="AJ1034" i="4"/>
  <c r="AJ1035" i="4"/>
  <c r="AJ1037" i="4"/>
  <c r="AJ1038" i="4"/>
  <c r="AJ1039" i="4"/>
  <c r="AJ1040" i="4"/>
  <c r="AJ1041" i="4"/>
  <c r="AJ1042" i="4"/>
  <c r="AJ1043" i="4"/>
  <c r="AJ1044" i="4"/>
  <c r="AJ1046" i="4"/>
  <c r="AJ1047" i="4"/>
  <c r="AJ1048" i="4"/>
  <c r="AJ1049" i="4"/>
  <c r="AJ1050" i="4"/>
  <c r="AJ1051" i="4"/>
  <c r="AJ1052" i="4"/>
  <c r="AJ1053" i="4"/>
  <c r="AJ1054" i="4"/>
  <c r="AJ1055" i="4"/>
  <c r="AJ1056" i="4"/>
  <c r="AJ1057" i="4"/>
  <c r="AJ1058" i="4"/>
  <c r="AJ1060" i="4"/>
  <c r="AJ1061" i="4"/>
  <c r="AJ1062" i="4"/>
  <c r="AJ1063" i="4"/>
  <c r="AJ1064" i="4"/>
  <c r="AJ1065" i="4"/>
  <c r="AJ1066" i="4"/>
  <c r="AJ1067" i="4"/>
  <c r="AJ1068" i="4"/>
  <c r="AJ1069" i="4"/>
  <c r="AJ1070" i="4"/>
  <c r="AJ1071" i="4"/>
  <c r="AJ1072" i="4"/>
  <c r="AJ1073" i="4"/>
  <c r="AJ1074" i="4"/>
  <c r="AJ1075" i="4"/>
  <c r="AJ1076" i="4"/>
  <c r="AJ1077" i="4"/>
  <c r="AJ1078" i="4"/>
  <c r="AJ1079" i="4"/>
  <c r="AJ1080" i="4"/>
  <c r="AJ1081" i="4"/>
  <c r="AJ1082" i="4"/>
  <c r="AJ1083" i="4"/>
  <c r="AJ1084" i="4"/>
  <c r="AJ1085" i="4"/>
  <c r="AJ1086" i="4"/>
  <c r="AJ1087" i="4"/>
  <c r="AJ1088" i="4"/>
  <c r="AJ1090" i="4"/>
  <c r="AJ1091" i="4"/>
  <c r="AJ1092" i="4"/>
  <c r="AJ1093" i="4"/>
  <c r="AJ1094" i="4"/>
  <c r="AJ1095" i="4"/>
  <c r="AJ1096" i="4"/>
  <c r="AJ1097" i="4"/>
  <c r="AJ1098" i="4"/>
  <c r="AJ1099" i="4"/>
  <c r="AJ1100" i="4"/>
  <c r="AJ1101" i="4"/>
  <c r="AJ1102" i="4"/>
  <c r="AJ1103" i="4"/>
  <c r="AJ1104" i="4"/>
  <c r="AJ1106" i="4"/>
  <c r="AJ1107" i="4"/>
  <c r="AJ1108" i="4"/>
  <c r="AJ1109" i="4"/>
  <c r="AJ1110" i="4"/>
  <c r="AJ1111" i="4"/>
  <c r="AJ1112" i="4"/>
  <c r="AJ1113" i="4"/>
  <c r="AJ1114" i="4"/>
  <c r="AJ1115" i="4"/>
  <c r="AJ1116" i="4"/>
  <c r="AJ1117" i="4"/>
  <c r="AJ1118" i="4"/>
  <c r="AJ1119" i="4"/>
  <c r="AJ1120" i="4"/>
  <c r="AJ1123" i="4"/>
  <c r="AJ1124" i="4"/>
  <c r="AJ1125" i="4"/>
  <c r="AJ1127" i="4"/>
  <c r="AJ1128" i="4"/>
  <c r="AJ1129" i="4"/>
  <c r="AJ1130" i="4"/>
  <c r="AJ1131" i="4"/>
  <c r="AJ1132" i="4"/>
  <c r="AJ1133" i="4"/>
  <c r="AJ1134" i="4"/>
  <c r="AJ1135" i="4"/>
  <c r="AJ1136" i="4"/>
  <c r="AJ1138" i="4"/>
  <c r="AJ1139" i="4"/>
  <c r="AJ1140" i="4"/>
  <c r="AJ1141" i="4"/>
  <c r="AJ1142" i="4"/>
  <c r="AJ1143" i="4"/>
  <c r="AJ1144" i="4"/>
  <c r="AJ1145" i="4"/>
  <c r="AJ1146" i="4"/>
  <c r="AJ1147" i="4"/>
  <c r="AJ1148" i="4"/>
  <c r="AJ1150" i="4"/>
  <c r="AJ1151" i="4"/>
  <c r="AJ1152" i="4"/>
  <c r="AJ1154" i="4"/>
  <c r="AJ1155" i="4"/>
  <c r="AJ1156" i="4"/>
  <c r="AJ1157" i="4"/>
  <c r="AJ1158" i="4"/>
  <c r="AJ1159" i="4"/>
  <c r="AJ1160" i="4"/>
  <c r="AJ1161" i="4"/>
  <c r="AJ1162" i="4"/>
  <c r="AJ1163" i="4"/>
  <c r="AJ1164" i="4"/>
  <c r="AJ1165" i="4"/>
  <c r="AJ1166" i="4"/>
  <c r="AJ1167" i="4"/>
  <c r="AJ1168" i="4"/>
  <c r="AJ1169" i="4"/>
  <c r="AJ1170" i="4"/>
  <c r="AJ1171" i="4"/>
  <c r="AJ1172" i="4"/>
  <c r="AJ1173" i="4"/>
  <c r="AJ1174" i="4"/>
  <c r="AJ1175" i="4"/>
  <c r="AJ1176" i="4"/>
  <c r="AJ1177" i="4"/>
  <c r="AJ1178" i="4"/>
  <c r="AJ1179" i="4"/>
  <c r="AJ1180" i="4"/>
  <c r="AJ1181" i="4"/>
  <c r="AJ1182" i="4"/>
  <c r="AJ1183" i="4"/>
  <c r="AJ1185" i="4"/>
  <c r="AJ1186" i="4"/>
  <c r="AJ1187" i="4"/>
  <c r="AJ1188" i="4"/>
  <c r="AJ1189" i="4"/>
  <c r="AJ1190" i="4"/>
  <c r="AJ1191" i="4"/>
  <c r="AJ1192" i="4"/>
  <c r="AJ1193" i="4"/>
  <c r="AJ1194" i="4"/>
  <c r="AJ1195" i="4"/>
  <c r="AJ1196" i="4"/>
  <c r="AJ1197" i="4"/>
  <c r="AJ1201" i="4"/>
  <c r="AJ1202" i="4"/>
  <c r="AJ1203" i="4"/>
  <c r="AJ1204" i="4"/>
  <c r="AJ1206" i="4"/>
  <c r="AJ1207" i="4"/>
  <c r="AJ1208" i="4"/>
  <c r="AJ1209" i="4"/>
  <c r="AJ1210" i="4"/>
  <c r="AJ1213" i="4"/>
  <c r="AJ1215" i="4"/>
  <c r="AJ1216" i="4"/>
  <c r="AJ1218" i="4"/>
  <c r="AJ1219" i="4"/>
  <c r="AJ1220" i="4"/>
  <c r="AJ1221" i="4"/>
  <c r="AJ1222" i="4"/>
  <c r="AJ1223" i="4"/>
  <c r="AJ1224" i="4"/>
  <c r="AJ1225" i="4"/>
  <c r="AJ1226" i="4"/>
  <c r="AJ1227" i="4"/>
  <c r="AJ1228" i="4"/>
  <c r="AJ1229" i="4"/>
  <c r="AJ1230" i="4"/>
  <c r="AJ1231" i="4"/>
  <c r="AJ1232" i="4"/>
  <c r="AJ1234" i="4"/>
  <c r="AJ1235" i="4"/>
  <c r="AJ1236" i="4"/>
  <c r="AJ1237" i="4"/>
  <c r="AJ1238" i="4"/>
  <c r="AJ1239" i="4"/>
  <c r="AJ1240" i="4"/>
  <c r="AJ1241" i="4"/>
  <c r="AJ1242" i="4"/>
  <c r="AJ1243" i="4"/>
  <c r="AJ1244" i="4"/>
  <c r="AJ1247" i="4"/>
  <c r="AJ1249" i="4"/>
  <c r="AJ1250" i="4"/>
  <c r="AJ1251" i="4"/>
  <c r="AJ1252" i="4"/>
  <c r="AJ1254" i="4"/>
  <c r="AJ1255" i="4"/>
  <c r="AJ1257" i="4"/>
  <c r="AJ1258" i="4"/>
  <c r="AJ1259" i="4"/>
  <c r="AJ1260" i="4"/>
  <c r="AJ1261" i="4"/>
  <c r="AJ1262" i="4"/>
  <c r="AJ1263" i="4"/>
  <c r="AJ1265" i="4"/>
  <c r="AJ1266" i="4"/>
  <c r="AJ1267" i="4"/>
  <c r="AJ1268" i="4"/>
  <c r="AJ1269" i="4"/>
  <c r="AJ1270" i="4"/>
  <c r="AJ1271" i="4"/>
  <c r="AJ1272" i="4"/>
  <c r="AJ1273" i="4"/>
  <c r="AJ1274" i="4"/>
  <c r="AJ1275" i="4"/>
  <c r="AJ1276" i="4"/>
  <c r="AJ1277" i="4"/>
  <c r="AJ1279" i="4"/>
  <c r="AJ1280" i="4"/>
  <c r="AJ1281" i="4"/>
  <c r="AJ1283" i="4"/>
  <c r="AJ1284" i="4"/>
  <c r="AJ1286" i="4"/>
  <c r="AJ1287" i="4"/>
  <c r="AJ1288" i="4"/>
  <c r="AJ1290" i="4"/>
  <c r="AJ1291" i="4"/>
  <c r="AJ1292" i="4"/>
  <c r="AJ1293" i="4"/>
  <c r="AJ1294" i="4"/>
  <c r="AJ1296" i="4"/>
  <c r="AJ1297" i="4"/>
  <c r="AJ1298" i="4"/>
  <c r="AJ1299" i="4"/>
  <c r="AJ1300" i="4"/>
  <c r="AJ1301" i="4"/>
  <c r="AJ1302" i="4"/>
  <c r="AJ1304" i="4"/>
  <c r="AJ1305" i="4"/>
  <c r="AJ1306" i="4"/>
  <c r="AJ1307" i="4"/>
  <c r="AJ1308" i="4"/>
  <c r="AJ1309" i="4"/>
  <c r="AJ1310" i="4"/>
  <c r="AJ1312" i="4"/>
  <c r="AJ1313" i="4"/>
  <c r="AJ1314" i="4"/>
  <c r="AJ1315" i="4"/>
  <c r="AJ1316" i="4"/>
  <c r="AJ1317" i="4"/>
  <c r="AJ1318" i="4"/>
  <c r="AJ1320" i="4"/>
  <c r="AJ1321" i="4"/>
  <c r="AJ1322" i="4"/>
  <c r="AJ1323" i="4"/>
  <c r="AJ1324" i="4"/>
  <c r="AJ1325" i="4"/>
  <c r="AJ1326" i="4"/>
  <c r="AJ1327" i="4"/>
  <c r="AJ1328" i="4"/>
  <c r="AJ1329" i="4"/>
  <c r="AJ1330" i="4"/>
  <c r="AJ1331" i="4"/>
  <c r="AJ1332" i="4"/>
  <c r="AJ1333" i="4"/>
  <c r="AJ1334" i="4"/>
  <c r="AJ1335" i="4"/>
  <c r="AJ1336" i="4"/>
  <c r="AJ1340" i="4"/>
  <c r="AJ1343" i="4"/>
  <c r="AJ1344" i="4"/>
  <c r="AJ1346" i="4"/>
  <c r="AJ1347" i="4"/>
  <c r="AJ1348" i="4"/>
  <c r="AJ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4" i="4"/>
  <c r="AJ1365" i="4"/>
  <c r="AJ1366" i="4"/>
  <c r="AJ1368" i="4"/>
  <c r="AJ1370" i="4"/>
  <c r="AJ1371" i="4"/>
  <c r="AJ1372" i="4"/>
  <c r="AJ1373" i="4"/>
  <c r="AJ1374" i="4"/>
  <c r="AJ1375" i="4"/>
  <c r="AJ1376" i="4"/>
  <c r="AJ1377" i="4"/>
  <c r="AJ1378" i="4"/>
  <c r="AJ1380" i="4"/>
  <c r="AJ1381" i="4"/>
  <c r="AJ1382" i="4"/>
  <c r="AJ1383" i="4"/>
  <c r="AJ1384" i="4"/>
  <c r="AJ1385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2" i="4"/>
  <c r="AJ1413" i="4"/>
  <c r="AJ1415" i="4"/>
  <c r="AJ1416" i="4"/>
  <c r="AJ1417" i="4"/>
  <c r="AJ1418" i="4"/>
  <c r="AJ1419" i="4"/>
  <c r="AJ1420" i="4"/>
  <c r="AJ1421" i="4"/>
  <c r="AJ1422" i="4"/>
  <c r="AJ1423" i="4"/>
  <c r="AJ1424" i="4"/>
  <c r="AJ1426" i="4"/>
  <c r="AJ1427" i="4"/>
  <c r="AJ1428" i="4"/>
  <c r="AJ1429" i="4"/>
  <c r="AJ1431" i="4"/>
  <c r="AJ1432" i="4"/>
  <c r="AJ1433" i="4"/>
  <c r="AJ1435" i="4"/>
  <c r="AJ1436" i="4"/>
  <c r="AJ1437" i="4"/>
  <c r="AJ1438" i="4"/>
  <c r="AJ1439" i="4"/>
  <c r="AJ1440" i="4"/>
  <c r="AJ1441" i="4"/>
  <c r="AJ1443" i="4"/>
  <c r="AJ1444" i="4"/>
  <c r="AJ1445" i="4"/>
  <c r="AJ1446" i="4"/>
  <c r="AJ1448" i="4"/>
  <c r="AJ1449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7" i="4"/>
  <c r="AJ1468" i="4"/>
  <c r="AJ1469" i="4"/>
  <c r="AJ1470" i="4"/>
  <c r="AJ1471" i="4"/>
  <c r="AJ1472" i="4"/>
  <c r="AJ1473" i="4"/>
  <c r="AJ1474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J1502" i="4"/>
  <c r="AJ1503" i="4"/>
  <c r="AJ1504" i="4"/>
  <c r="AJ1506" i="4"/>
  <c r="AJ1508" i="4"/>
  <c r="AJ1509" i="4"/>
  <c r="AJ1510" i="4"/>
  <c r="AJ1511" i="4"/>
  <c r="AJ1512" i="4"/>
  <c r="AJ1513" i="4"/>
  <c r="AJ1514" i="4"/>
  <c r="AJ1515" i="4"/>
  <c r="AJ1516" i="4"/>
  <c r="AJ1517" i="4"/>
  <c r="AJ1518" i="4"/>
  <c r="AJ1519" i="4"/>
  <c r="AJ1520" i="4"/>
  <c r="AJ1521" i="4"/>
  <c r="AJ1522" i="4"/>
  <c r="AJ1523" i="4"/>
  <c r="AJ1524" i="4"/>
  <c r="AJ1525" i="4"/>
  <c r="AJ1526" i="4"/>
  <c r="AJ1527" i="4"/>
  <c r="AJ1528" i="4"/>
  <c r="AJ1529" i="4"/>
  <c r="AJ1530" i="4"/>
  <c r="AJ1531" i="4"/>
  <c r="AJ1532" i="4"/>
  <c r="AJ1533" i="4"/>
  <c r="AJ1534" i="4"/>
  <c r="AJ1535" i="4"/>
  <c r="AJ1536" i="4"/>
  <c r="AJ1537" i="4"/>
  <c r="AJ1538" i="4"/>
  <c r="AJ1539" i="4"/>
  <c r="AJ1540" i="4"/>
  <c r="AJ1541" i="4"/>
  <c r="AJ1542" i="4"/>
  <c r="AJ1543" i="4"/>
  <c r="AJ1544" i="4"/>
  <c r="AJ1545" i="4"/>
  <c r="AJ1546" i="4"/>
  <c r="AJ1547" i="4"/>
  <c r="AJ1548" i="4"/>
  <c r="AJ1550" i="4"/>
  <c r="AJ1551" i="4"/>
  <c r="AJ1552" i="4"/>
  <c r="AJ1553" i="4"/>
  <c r="AJ1554" i="4"/>
  <c r="AJ1555" i="4"/>
  <c r="AJ1556" i="4"/>
  <c r="AJ1557" i="4"/>
  <c r="AJ1558" i="4"/>
  <c r="AJ1560" i="4"/>
  <c r="AJ1561" i="4"/>
  <c r="AJ3" i="4"/>
  <c r="AJ2" i="4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AI1039" i="4"/>
  <c r="AI1040" i="4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I1112" i="4"/>
  <c r="AI1113" i="4"/>
  <c r="AI1114" i="4"/>
  <c r="AI1115" i="4"/>
  <c r="AI1116" i="4"/>
  <c r="AI1117" i="4"/>
  <c r="AI1118" i="4"/>
  <c r="AI1119" i="4"/>
  <c r="AI1120" i="4"/>
  <c r="AI1121" i="4"/>
  <c r="AI1122" i="4"/>
  <c r="AI1123" i="4"/>
  <c r="AI1124" i="4"/>
  <c r="AI1125" i="4"/>
  <c r="AI1126" i="4"/>
  <c r="AI1127" i="4"/>
  <c r="AI1128" i="4"/>
  <c r="AI1129" i="4"/>
  <c r="AI1130" i="4"/>
  <c r="AI1131" i="4"/>
  <c r="AI1132" i="4"/>
  <c r="AI1133" i="4"/>
  <c r="AI1134" i="4"/>
  <c r="AI1135" i="4"/>
  <c r="AI1136" i="4"/>
  <c r="AI1137" i="4"/>
  <c r="AI1138" i="4"/>
  <c r="AI1139" i="4"/>
  <c r="AI1140" i="4"/>
  <c r="AI1141" i="4"/>
  <c r="AI1142" i="4"/>
  <c r="AI1143" i="4"/>
  <c r="AI1144" i="4"/>
  <c r="AI1145" i="4"/>
  <c r="AI1146" i="4"/>
  <c r="AI1147" i="4"/>
  <c r="AI1148" i="4"/>
  <c r="AI1149" i="4"/>
  <c r="AI1150" i="4"/>
  <c r="AI1151" i="4"/>
  <c r="AI1152" i="4"/>
  <c r="AI1153" i="4"/>
  <c r="AI1154" i="4"/>
  <c r="AI1155" i="4"/>
  <c r="AI1156" i="4"/>
  <c r="AI1157" i="4"/>
  <c r="AI1158" i="4"/>
  <c r="AI1159" i="4"/>
  <c r="AI1160" i="4"/>
  <c r="AI1161" i="4"/>
  <c r="AI1162" i="4"/>
  <c r="AI1163" i="4"/>
  <c r="AI1164" i="4"/>
  <c r="AI1165" i="4"/>
  <c r="AI1166" i="4"/>
  <c r="AI1167" i="4"/>
  <c r="AI1168" i="4"/>
  <c r="AI1169" i="4"/>
  <c r="AI1170" i="4"/>
  <c r="AI1171" i="4"/>
  <c r="AI1172" i="4"/>
  <c r="AI1173" i="4"/>
  <c r="AI1174" i="4"/>
  <c r="AI1175" i="4"/>
  <c r="AI1176" i="4"/>
  <c r="AI1177" i="4"/>
  <c r="AI1178" i="4"/>
  <c r="AI1179" i="4"/>
  <c r="AI1180" i="4"/>
  <c r="AI1181" i="4"/>
  <c r="AI1182" i="4"/>
  <c r="AI1183" i="4"/>
  <c r="AI1184" i="4"/>
  <c r="AI1185" i="4"/>
  <c r="AI1186" i="4"/>
  <c r="AI1187" i="4"/>
  <c r="AI1188" i="4"/>
  <c r="AI1189" i="4"/>
  <c r="AI1190" i="4"/>
  <c r="AI1191" i="4"/>
  <c r="AI1192" i="4"/>
  <c r="AI1193" i="4"/>
  <c r="AI1194" i="4"/>
  <c r="AI1195" i="4"/>
  <c r="AI1196" i="4"/>
  <c r="AI1197" i="4"/>
  <c r="AI1198" i="4"/>
  <c r="AI1199" i="4"/>
  <c r="AI1200" i="4"/>
  <c r="AI1201" i="4"/>
  <c r="AI1202" i="4"/>
  <c r="AI1203" i="4"/>
  <c r="AI1204" i="4"/>
  <c r="AI1205" i="4"/>
  <c r="AI1206" i="4"/>
  <c r="AI1207" i="4"/>
  <c r="AI1208" i="4"/>
  <c r="AI1209" i="4"/>
  <c r="AI1210" i="4"/>
  <c r="AI1211" i="4"/>
  <c r="AI1212" i="4"/>
  <c r="AI1213" i="4"/>
  <c r="AI1214" i="4"/>
  <c r="AI1215" i="4"/>
  <c r="AI1216" i="4"/>
  <c r="AI1217" i="4"/>
  <c r="AI1218" i="4"/>
  <c r="AI1219" i="4"/>
  <c r="AI1220" i="4"/>
  <c r="AI1221" i="4"/>
  <c r="AI1222" i="4"/>
  <c r="AI1223" i="4"/>
  <c r="AI1224" i="4"/>
  <c r="AI1225" i="4"/>
  <c r="AI1226" i="4"/>
  <c r="AI1227" i="4"/>
  <c r="AI1228" i="4"/>
  <c r="AI1229" i="4"/>
  <c r="AI1230" i="4"/>
  <c r="AI1231" i="4"/>
  <c r="AI1232" i="4"/>
  <c r="AI1233" i="4"/>
  <c r="AI1234" i="4"/>
  <c r="AI1235" i="4"/>
  <c r="AI1236" i="4"/>
  <c r="AI1237" i="4"/>
  <c r="AI1238" i="4"/>
  <c r="AI1239" i="4"/>
  <c r="AI1240" i="4"/>
  <c r="AI1241" i="4"/>
  <c r="AI1242" i="4"/>
  <c r="AI1243" i="4"/>
  <c r="AI1244" i="4"/>
  <c r="AI1245" i="4"/>
  <c r="AI1246" i="4"/>
  <c r="AI1247" i="4"/>
  <c r="AI1248" i="4"/>
  <c r="AI1249" i="4"/>
  <c r="AI1250" i="4"/>
  <c r="AI1251" i="4"/>
  <c r="AI1252" i="4"/>
  <c r="AI1253" i="4"/>
  <c r="AI1254" i="4"/>
  <c r="AI1255" i="4"/>
  <c r="AI1256" i="4"/>
  <c r="AI1257" i="4"/>
  <c r="AI1258" i="4"/>
  <c r="AI1259" i="4"/>
  <c r="AI1260" i="4"/>
  <c r="AI1261" i="4"/>
  <c r="AI1262" i="4"/>
  <c r="AI1263" i="4"/>
  <c r="AI1264" i="4"/>
  <c r="AI1265" i="4"/>
  <c r="AI1266" i="4"/>
  <c r="AI1267" i="4"/>
  <c r="AI1268" i="4"/>
  <c r="AI1269" i="4"/>
  <c r="AI1270" i="4"/>
  <c r="AI1271" i="4"/>
  <c r="AI1272" i="4"/>
  <c r="AI1273" i="4"/>
  <c r="AI1274" i="4"/>
  <c r="AI1275" i="4"/>
  <c r="AI1276" i="4"/>
  <c r="AI1277" i="4"/>
  <c r="AI1278" i="4"/>
  <c r="AI1279" i="4"/>
  <c r="AI1280" i="4"/>
  <c r="AI1281" i="4"/>
  <c r="AI1282" i="4"/>
  <c r="AI1283" i="4"/>
  <c r="AI1284" i="4"/>
  <c r="AI1285" i="4"/>
  <c r="AI1286" i="4"/>
  <c r="AI1287" i="4"/>
  <c r="AI1288" i="4"/>
  <c r="AI1289" i="4"/>
  <c r="AI1290" i="4"/>
  <c r="AI1291" i="4"/>
  <c r="AI1292" i="4"/>
  <c r="AI1293" i="4"/>
  <c r="AI1294" i="4"/>
  <c r="AI1295" i="4"/>
  <c r="AI1296" i="4"/>
  <c r="AI1297" i="4"/>
  <c r="AI1298" i="4"/>
  <c r="AI1299" i="4"/>
  <c r="AI1300" i="4"/>
  <c r="AI1301" i="4"/>
  <c r="AI1302" i="4"/>
  <c r="AI1303" i="4"/>
  <c r="AI1304" i="4"/>
  <c r="AI1305" i="4"/>
  <c r="AI1306" i="4"/>
  <c r="AI1307" i="4"/>
  <c r="AI1308" i="4"/>
  <c r="AI1309" i="4"/>
  <c r="AI1310" i="4"/>
  <c r="AI1311" i="4"/>
  <c r="AI1312" i="4"/>
  <c r="AI1313" i="4"/>
  <c r="AI1314" i="4"/>
  <c r="AI1315" i="4"/>
  <c r="AI1316" i="4"/>
  <c r="AI1317" i="4"/>
  <c r="AI1318" i="4"/>
  <c r="AI1319" i="4"/>
  <c r="AI1320" i="4"/>
  <c r="AI1321" i="4"/>
  <c r="AI1322" i="4"/>
  <c r="AI1323" i="4"/>
  <c r="AI1324" i="4"/>
  <c r="AI1325" i="4"/>
  <c r="AI1326" i="4"/>
  <c r="AI1327" i="4"/>
  <c r="AI1328" i="4"/>
  <c r="AI1329" i="4"/>
  <c r="AI1330" i="4"/>
  <c r="AI1331" i="4"/>
  <c r="AI1332" i="4"/>
  <c r="AI1333" i="4"/>
  <c r="AI1334" i="4"/>
  <c r="AI1335" i="4"/>
  <c r="AI1336" i="4"/>
  <c r="AI1337" i="4"/>
  <c r="AI1338" i="4"/>
  <c r="AI1339" i="4"/>
  <c r="AI1340" i="4"/>
  <c r="AI1341" i="4"/>
  <c r="AI1342" i="4"/>
  <c r="AI1343" i="4"/>
  <c r="AI1344" i="4"/>
  <c r="AI1345" i="4"/>
  <c r="AI1346" i="4"/>
  <c r="AI1347" i="4"/>
  <c r="AI1348" i="4"/>
  <c r="AI1349" i="4"/>
  <c r="AI1350" i="4"/>
  <c r="AI1351" i="4"/>
  <c r="AI1352" i="4"/>
  <c r="AI1353" i="4"/>
  <c r="AI1354" i="4"/>
  <c r="AI1355" i="4"/>
  <c r="AI1356" i="4"/>
  <c r="AI1357" i="4"/>
  <c r="AI1358" i="4"/>
  <c r="AI1359" i="4"/>
  <c r="AI1360" i="4"/>
  <c r="AI1361" i="4"/>
  <c r="AI1362" i="4"/>
  <c r="AI1363" i="4"/>
  <c r="AI1364" i="4"/>
  <c r="AI1365" i="4"/>
  <c r="AI1366" i="4"/>
  <c r="AI1367" i="4"/>
  <c r="AI1368" i="4"/>
  <c r="AI1369" i="4"/>
  <c r="AI1370" i="4"/>
  <c r="AI1371" i="4"/>
  <c r="AI1372" i="4"/>
  <c r="AI1373" i="4"/>
  <c r="AI1374" i="4"/>
  <c r="AI1375" i="4"/>
  <c r="AI1376" i="4"/>
  <c r="AI1377" i="4"/>
  <c r="AI1378" i="4"/>
  <c r="AI1379" i="4"/>
  <c r="AI1380" i="4"/>
  <c r="AI1381" i="4"/>
  <c r="AI1382" i="4"/>
  <c r="AI1383" i="4"/>
  <c r="AI1384" i="4"/>
  <c r="AI1385" i="4"/>
  <c r="AI1386" i="4"/>
  <c r="AI1387" i="4"/>
  <c r="AI1388" i="4"/>
  <c r="AI1389" i="4"/>
  <c r="AI1390" i="4"/>
  <c r="AI1391" i="4"/>
  <c r="AI1392" i="4"/>
  <c r="AI1393" i="4"/>
  <c r="AI1394" i="4"/>
  <c r="AI1395" i="4"/>
  <c r="AI1396" i="4"/>
  <c r="AI1397" i="4"/>
  <c r="AI1398" i="4"/>
  <c r="AI1399" i="4"/>
  <c r="AI1400" i="4"/>
  <c r="AI1401" i="4"/>
  <c r="AI1402" i="4"/>
  <c r="AI1403" i="4"/>
  <c r="AI1404" i="4"/>
  <c r="AI1405" i="4"/>
  <c r="AI1406" i="4"/>
  <c r="AI1407" i="4"/>
  <c r="AI1408" i="4"/>
  <c r="AI1409" i="4"/>
  <c r="AI1410" i="4"/>
  <c r="AI1411" i="4"/>
  <c r="AI1412" i="4"/>
  <c r="AI1413" i="4"/>
  <c r="AI1414" i="4"/>
  <c r="AI1415" i="4"/>
  <c r="AI1416" i="4"/>
  <c r="AI1417" i="4"/>
  <c r="AI1418" i="4"/>
  <c r="AI1419" i="4"/>
  <c r="AI1420" i="4"/>
  <c r="AI1421" i="4"/>
  <c r="AI1422" i="4"/>
  <c r="AI1423" i="4"/>
  <c r="AI1424" i="4"/>
  <c r="AI1425" i="4"/>
  <c r="AI1426" i="4"/>
  <c r="AI1427" i="4"/>
  <c r="AI1428" i="4"/>
  <c r="AI1429" i="4"/>
  <c r="AI1430" i="4"/>
  <c r="AI1431" i="4"/>
  <c r="AI1432" i="4"/>
  <c r="AI1433" i="4"/>
  <c r="AI1434" i="4"/>
  <c r="AI1435" i="4"/>
  <c r="AI1436" i="4"/>
  <c r="AI1437" i="4"/>
  <c r="AI1438" i="4"/>
  <c r="AI1439" i="4"/>
  <c r="AI1440" i="4"/>
  <c r="AI1441" i="4"/>
  <c r="AI1442" i="4"/>
  <c r="AI1443" i="4"/>
  <c r="AI1444" i="4"/>
  <c r="AI1445" i="4"/>
  <c r="AI1446" i="4"/>
  <c r="AI1447" i="4"/>
  <c r="AI1448" i="4"/>
  <c r="AI1449" i="4"/>
  <c r="AI1450" i="4"/>
  <c r="AI1451" i="4"/>
  <c r="AI1452" i="4"/>
  <c r="AI1453" i="4"/>
  <c r="AI1454" i="4"/>
  <c r="AI1455" i="4"/>
  <c r="AI1456" i="4"/>
  <c r="AI1457" i="4"/>
  <c r="AI1458" i="4"/>
  <c r="AI1459" i="4"/>
  <c r="AI1460" i="4"/>
  <c r="AI1461" i="4"/>
  <c r="AI1462" i="4"/>
  <c r="AI1463" i="4"/>
  <c r="AI1464" i="4"/>
  <c r="AI1465" i="4"/>
  <c r="AI1466" i="4"/>
  <c r="AI1467" i="4"/>
  <c r="AI1468" i="4"/>
  <c r="AI1469" i="4"/>
  <c r="AI1470" i="4"/>
  <c r="AI1471" i="4"/>
  <c r="AI1472" i="4"/>
  <c r="AI1473" i="4"/>
  <c r="AI1474" i="4"/>
  <c r="AI1475" i="4"/>
  <c r="AI1476" i="4"/>
  <c r="AI1477" i="4"/>
  <c r="AI1478" i="4"/>
  <c r="AI1479" i="4"/>
  <c r="AI1480" i="4"/>
  <c r="AI1481" i="4"/>
  <c r="AI1482" i="4"/>
  <c r="AI1483" i="4"/>
  <c r="AI1484" i="4"/>
  <c r="AI1485" i="4"/>
  <c r="AI1486" i="4"/>
  <c r="AI1487" i="4"/>
  <c r="AI1488" i="4"/>
  <c r="AI1489" i="4"/>
  <c r="AI1490" i="4"/>
  <c r="AI1491" i="4"/>
  <c r="AI1492" i="4"/>
  <c r="AI1493" i="4"/>
  <c r="AI1494" i="4"/>
  <c r="AI1495" i="4"/>
  <c r="AI1496" i="4"/>
  <c r="AI1497" i="4"/>
  <c r="AI1498" i="4"/>
  <c r="AI1499" i="4"/>
  <c r="AI1500" i="4"/>
  <c r="AI1501" i="4"/>
  <c r="AI1502" i="4"/>
  <c r="AI1503" i="4"/>
  <c r="AI1504" i="4"/>
  <c r="AI1505" i="4"/>
  <c r="AI1506" i="4"/>
  <c r="AI1507" i="4"/>
  <c r="AI1508" i="4"/>
  <c r="AI1509" i="4"/>
  <c r="AI1510" i="4"/>
  <c r="AI1511" i="4"/>
  <c r="AI1512" i="4"/>
  <c r="AI1513" i="4"/>
  <c r="AI1514" i="4"/>
  <c r="AI1515" i="4"/>
  <c r="AI1516" i="4"/>
  <c r="AI1517" i="4"/>
  <c r="AI1518" i="4"/>
  <c r="AI1519" i="4"/>
  <c r="AI1520" i="4"/>
  <c r="AI1521" i="4"/>
  <c r="AI1522" i="4"/>
  <c r="AI1523" i="4"/>
  <c r="AI1524" i="4"/>
  <c r="AI1525" i="4"/>
  <c r="AI1526" i="4"/>
  <c r="AI1527" i="4"/>
  <c r="AI1528" i="4"/>
  <c r="AI1529" i="4"/>
  <c r="AI1530" i="4"/>
  <c r="AI1531" i="4"/>
  <c r="AI1532" i="4"/>
  <c r="AI1533" i="4"/>
  <c r="AI1534" i="4"/>
  <c r="AI1535" i="4"/>
  <c r="AI1536" i="4"/>
  <c r="AI1537" i="4"/>
  <c r="AI1538" i="4"/>
  <c r="AI1539" i="4"/>
  <c r="AI1540" i="4"/>
  <c r="AI1541" i="4"/>
  <c r="AI1542" i="4"/>
  <c r="AI1543" i="4"/>
  <c r="AI1544" i="4"/>
  <c r="AI1545" i="4"/>
  <c r="AI1546" i="4"/>
  <c r="AI1547" i="4"/>
  <c r="AI1548" i="4"/>
  <c r="AI1549" i="4"/>
  <c r="AI1550" i="4"/>
  <c r="AI1551" i="4"/>
  <c r="AI1552" i="4"/>
  <c r="AI1553" i="4"/>
  <c r="AI1554" i="4"/>
  <c r="AI1555" i="4"/>
  <c r="AI1556" i="4"/>
  <c r="AI1557" i="4"/>
  <c r="AI1558" i="4"/>
  <c r="AI1559" i="4"/>
  <c r="AI1560" i="4"/>
  <c r="AI1561" i="4"/>
  <c r="AI1562" i="4"/>
  <c r="AI1563" i="4"/>
  <c r="AI1564" i="4"/>
  <c r="AI1565" i="4"/>
  <c r="AI1566" i="4"/>
  <c r="AI1567" i="4"/>
  <c r="AI1568" i="4"/>
  <c r="AI1569" i="4"/>
  <c r="AI1570" i="4"/>
  <c r="AI1571" i="4"/>
  <c r="AI1572" i="4"/>
  <c r="AI1573" i="4"/>
  <c r="AI1574" i="4"/>
  <c r="AI1575" i="4"/>
  <c r="AI1576" i="4"/>
  <c r="AI1577" i="4"/>
  <c r="AI1578" i="4"/>
  <c r="AI1579" i="4"/>
  <c r="AI1580" i="4"/>
  <c r="AI1581" i="4"/>
  <c r="AI1582" i="4"/>
  <c r="AI1583" i="4"/>
  <c r="AI1584" i="4"/>
  <c r="AI1585" i="4"/>
  <c r="AI1586" i="4"/>
  <c r="AI1587" i="4"/>
  <c r="AI1588" i="4"/>
  <c r="AI1589" i="4"/>
  <c r="AI1590" i="4"/>
  <c r="AI1591" i="4"/>
  <c r="AI1592" i="4"/>
  <c r="AI1593" i="4"/>
  <c r="AI1594" i="4"/>
  <c r="AI1595" i="4"/>
  <c r="AI1596" i="4"/>
  <c r="AI1597" i="4"/>
  <c r="AI1598" i="4"/>
  <c r="AI1599" i="4"/>
  <c r="AI1600" i="4"/>
  <c r="AI1601" i="4"/>
  <c r="AI1602" i="4"/>
  <c r="AI1603" i="4"/>
  <c r="AI1604" i="4"/>
  <c r="AI1605" i="4"/>
  <c r="AI1606" i="4"/>
  <c r="AI1607" i="4"/>
  <c r="AI1608" i="4"/>
  <c r="AI1609" i="4"/>
  <c r="AI1610" i="4"/>
  <c r="AI1611" i="4"/>
  <c r="AI1612" i="4"/>
  <c r="AI1613" i="4"/>
  <c r="AI1614" i="4"/>
  <c r="AI1615" i="4"/>
  <c r="AI1616" i="4"/>
  <c r="AI1617" i="4"/>
  <c r="AI1618" i="4"/>
  <c r="AI1619" i="4"/>
  <c r="AI1620" i="4"/>
  <c r="AI1621" i="4"/>
  <c r="AI1622" i="4"/>
  <c r="AI1623" i="4"/>
  <c r="AI1624" i="4"/>
  <c r="AI1625" i="4"/>
  <c r="AI1626" i="4"/>
  <c r="AI1627" i="4"/>
  <c r="AI1628" i="4"/>
  <c r="AI1629" i="4"/>
  <c r="AI1630" i="4"/>
  <c r="AI1631" i="4"/>
  <c r="AI1632" i="4"/>
  <c r="AI1633" i="4"/>
  <c r="AI1634" i="4"/>
  <c r="AI1635" i="4"/>
  <c r="AI1636" i="4"/>
  <c r="AI1637" i="4"/>
  <c r="AI1638" i="4"/>
  <c r="AI1639" i="4"/>
  <c r="AI1640" i="4"/>
  <c r="AI1641" i="4"/>
  <c r="AI1642" i="4"/>
  <c r="AI1643" i="4"/>
  <c r="AI1644" i="4"/>
  <c r="AI1645" i="4"/>
  <c r="AI1646" i="4"/>
  <c r="AI1647" i="4"/>
  <c r="AI1648" i="4"/>
  <c r="AI1649" i="4"/>
  <c r="AI1650" i="4"/>
  <c r="AI1651" i="4"/>
  <c r="AI1652" i="4"/>
  <c r="AI1653" i="4"/>
  <c r="AI1654" i="4"/>
  <c r="AI1655" i="4"/>
  <c r="AI1656" i="4"/>
  <c r="AI1657" i="4"/>
  <c r="AI1658" i="4"/>
  <c r="AI1659" i="4"/>
  <c r="AI1660" i="4"/>
  <c r="AI1661" i="4"/>
  <c r="AI1662" i="4"/>
  <c r="AI1663" i="4"/>
  <c r="AI1664" i="4"/>
  <c r="AI1665" i="4"/>
  <c r="AI1666" i="4"/>
  <c r="AI1667" i="4"/>
  <c r="AI1668" i="4"/>
  <c r="AI1669" i="4"/>
  <c r="AI1670" i="4"/>
  <c r="AI1671" i="4"/>
  <c r="AI1672" i="4"/>
  <c r="AI1673" i="4"/>
  <c r="AI1674" i="4"/>
  <c r="AI1675" i="4"/>
  <c r="AI1676" i="4"/>
  <c r="AI1677" i="4"/>
  <c r="AI1678" i="4"/>
  <c r="AI1679" i="4"/>
  <c r="AI1680" i="4"/>
  <c r="AI1681" i="4"/>
  <c r="AI1682" i="4"/>
  <c r="AI1683" i="4"/>
  <c r="AI1684" i="4"/>
  <c r="AI1685" i="4"/>
  <c r="AI1686" i="4"/>
  <c r="AI1687" i="4"/>
  <c r="AI1688" i="4"/>
  <c r="AI1689" i="4"/>
  <c r="AI1690" i="4"/>
  <c r="AI1691" i="4"/>
  <c r="AI1692" i="4"/>
  <c r="AI1693" i="4"/>
  <c r="AI1694" i="4"/>
  <c r="AI1695" i="4"/>
  <c r="AI1696" i="4"/>
  <c r="AI1697" i="4"/>
  <c r="AI1698" i="4"/>
  <c r="AI1699" i="4"/>
  <c r="AI1700" i="4"/>
  <c r="AI1701" i="4"/>
  <c r="AI1702" i="4"/>
  <c r="AI1703" i="4"/>
  <c r="AI1704" i="4"/>
  <c r="AI1705" i="4"/>
  <c r="AI1706" i="4"/>
  <c r="AI1707" i="4"/>
  <c r="AI1708" i="4"/>
  <c r="AI1709" i="4"/>
  <c r="AI1710" i="4"/>
  <c r="AI1711" i="4"/>
  <c r="AI1712" i="4"/>
  <c r="AI1713" i="4"/>
  <c r="AI1714" i="4"/>
  <c r="AI1715" i="4"/>
  <c r="AI1716" i="4"/>
  <c r="AI1717" i="4"/>
  <c r="AI1718" i="4"/>
  <c r="AI1719" i="4"/>
  <c r="AI1720" i="4"/>
  <c r="AI1721" i="4"/>
  <c r="AI1722" i="4"/>
  <c r="AI1723" i="4"/>
  <c r="AI1724" i="4"/>
  <c r="AI1725" i="4"/>
  <c r="AI1726" i="4"/>
  <c r="AI1727" i="4"/>
  <c r="AI1728" i="4"/>
  <c r="AI1729" i="4"/>
  <c r="AI1730" i="4"/>
  <c r="AI1731" i="4"/>
  <c r="AI1732" i="4"/>
  <c r="AI1733" i="4"/>
  <c r="AI1734" i="4"/>
  <c r="AI1735" i="4"/>
  <c r="AI1736" i="4"/>
  <c r="AI1737" i="4"/>
  <c r="AI1738" i="4"/>
  <c r="AI1739" i="4"/>
  <c r="AI1740" i="4"/>
  <c r="AI1741" i="4"/>
  <c r="AI1742" i="4"/>
  <c r="AI1743" i="4"/>
  <c r="AI1744" i="4"/>
  <c r="AI1745" i="4"/>
  <c r="AI1746" i="4"/>
  <c r="AI1747" i="4"/>
  <c r="AI1748" i="4"/>
  <c r="AI1749" i="4"/>
  <c r="AI1750" i="4"/>
  <c r="AI1751" i="4"/>
  <c r="AI1752" i="4"/>
  <c r="AI1753" i="4"/>
  <c r="AI1754" i="4"/>
  <c r="AI1755" i="4"/>
  <c r="AI1756" i="4"/>
  <c r="AI1757" i="4"/>
  <c r="AI1758" i="4"/>
  <c r="AI1759" i="4"/>
  <c r="AI1760" i="4"/>
  <c r="AI1761" i="4"/>
  <c r="AI1762" i="4"/>
  <c r="AI1763" i="4"/>
  <c r="AI1764" i="4"/>
  <c r="AI1765" i="4"/>
  <c r="AI1766" i="4"/>
  <c r="AI1767" i="4"/>
  <c r="AI1768" i="4"/>
  <c r="AI1769" i="4"/>
  <c r="AI1770" i="4"/>
  <c r="AI1771" i="4"/>
  <c r="AI1772" i="4"/>
  <c r="AI1773" i="4"/>
  <c r="AI1774" i="4"/>
  <c r="AI1775" i="4"/>
  <c r="AI1776" i="4"/>
  <c r="AI1777" i="4"/>
  <c r="AI1778" i="4"/>
  <c r="AI1779" i="4"/>
  <c r="AI1780" i="4"/>
  <c r="AI1781" i="4"/>
  <c r="AI1782" i="4"/>
  <c r="AI1783" i="4"/>
  <c r="AI1784" i="4"/>
  <c r="AI1785" i="4"/>
  <c r="AI1786" i="4"/>
  <c r="AI1787" i="4"/>
  <c r="AI1788" i="4"/>
  <c r="AI1789" i="4"/>
  <c r="AI1790" i="4"/>
  <c r="AI1791" i="4"/>
  <c r="AI1792" i="4"/>
  <c r="AI1793" i="4"/>
  <c r="AI1794" i="4"/>
  <c r="AI1795" i="4"/>
  <c r="AI1796" i="4"/>
  <c r="AI1797" i="4"/>
  <c r="AI1798" i="4"/>
  <c r="AI1799" i="4"/>
  <c r="AI1800" i="4"/>
  <c r="AI1801" i="4"/>
  <c r="AI1802" i="4"/>
  <c r="AI1803" i="4"/>
  <c r="AI1804" i="4"/>
  <c r="AI1805" i="4"/>
  <c r="AI1806" i="4"/>
  <c r="AI1807" i="4"/>
  <c r="AI1808" i="4"/>
  <c r="AI1809" i="4"/>
  <c r="AI1810" i="4"/>
  <c r="AI1811" i="4"/>
  <c r="AI1812" i="4"/>
  <c r="AI1813" i="4"/>
  <c r="AI1814" i="4"/>
  <c r="AI1815" i="4"/>
  <c r="AI1816" i="4"/>
  <c r="AI1817" i="4"/>
  <c r="AI1818" i="4"/>
  <c r="AI1819" i="4"/>
  <c r="AI1820" i="4"/>
  <c r="AI1821" i="4"/>
  <c r="AI1822" i="4"/>
  <c r="AI1823" i="4"/>
  <c r="AI1824" i="4"/>
  <c r="AI1825" i="4"/>
  <c r="AI1826" i="4"/>
  <c r="AI1827" i="4"/>
  <c r="AI1828" i="4"/>
  <c r="AI1829" i="4"/>
  <c r="AI1830" i="4"/>
  <c r="AI1831" i="4"/>
  <c r="AI1832" i="4"/>
  <c r="AI1833" i="4"/>
  <c r="AI1834" i="4"/>
  <c r="AI1835" i="4"/>
  <c r="AI1836" i="4"/>
  <c r="AI1837" i="4"/>
  <c r="AI1838" i="4"/>
  <c r="AI1839" i="4"/>
  <c r="AI1840" i="4"/>
  <c r="AI1841" i="4"/>
  <c r="AI1842" i="4"/>
  <c r="AI1843" i="4"/>
  <c r="AI1844" i="4"/>
  <c r="AI1845" i="4"/>
  <c r="AI1846" i="4"/>
  <c r="AI1847" i="4"/>
  <c r="AI1848" i="4"/>
  <c r="AI1849" i="4"/>
  <c r="AI1850" i="4"/>
  <c r="AI1851" i="4"/>
  <c r="AI1852" i="4"/>
  <c r="AI1853" i="4"/>
  <c r="AI1854" i="4"/>
  <c r="AI1855" i="4"/>
  <c r="AI1856" i="4"/>
  <c r="AI1857" i="4"/>
  <c r="AI1858" i="4"/>
  <c r="AI1859" i="4"/>
  <c r="AI1860" i="4"/>
  <c r="AI1861" i="4"/>
  <c r="AI1862" i="4"/>
  <c r="AI1863" i="4"/>
  <c r="AI1864" i="4"/>
  <c r="AI1865" i="4"/>
  <c r="AI1866" i="4"/>
  <c r="AI1867" i="4"/>
  <c r="AI1868" i="4"/>
  <c r="AI1869" i="4"/>
  <c r="AI1870" i="4"/>
  <c r="AI1871" i="4"/>
  <c r="AI1872" i="4"/>
  <c r="AI1873" i="4"/>
  <c r="AI1874" i="4"/>
  <c r="AI1875" i="4"/>
  <c r="AI1876" i="4"/>
  <c r="AI1877" i="4"/>
  <c r="AI1878" i="4"/>
  <c r="AI1879" i="4"/>
  <c r="AI1880" i="4"/>
  <c r="AI1881" i="4"/>
  <c r="AI1882" i="4"/>
  <c r="AI1883" i="4"/>
  <c r="AI1884" i="4"/>
  <c r="AI1885" i="4"/>
  <c r="AI1886" i="4"/>
  <c r="AI1887" i="4"/>
  <c r="AI1888" i="4"/>
  <c r="AI1889" i="4"/>
  <c r="AI1890" i="4"/>
  <c r="AI1891" i="4"/>
  <c r="AI1892" i="4"/>
  <c r="AI1893" i="4"/>
  <c r="AI1894" i="4"/>
  <c r="AI1895" i="4"/>
  <c r="AI1896" i="4"/>
  <c r="AI1897" i="4"/>
  <c r="AI1898" i="4"/>
  <c r="AI1899" i="4"/>
  <c r="AI1900" i="4"/>
  <c r="AI1901" i="4"/>
  <c r="AI1902" i="4"/>
  <c r="AI1903" i="4"/>
  <c r="AI1904" i="4"/>
  <c r="AI1905" i="4"/>
  <c r="AI1906" i="4"/>
  <c r="AI1907" i="4"/>
  <c r="AI1908" i="4"/>
  <c r="AI1909" i="4"/>
  <c r="AI1910" i="4"/>
  <c r="AI1911" i="4"/>
  <c r="AI1912" i="4"/>
  <c r="AI1913" i="4"/>
  <c r="AI1914" i="4"/>
  <c r="AI1915" i="4"/>
  <c r="AI1916" i="4"/>
  <c r="AI1917" i="4"/>
  <c r="AI1918" i="4"/>
  <c r="AI1919" i="4"/>
  <c r="AI1920" i="4"/>
  <c r="AI1921" i="4"/>
  <c r="AI1922" i="4"/>
  <c r="AI1923" i="4"/>
  <c r="AI1924" i="4"/>
  <c r="AI1925" i="4"/>
  <c r="AI1926" i="4"/>
  <c r="AI1927" i="4"/>
  <c r="AI1928" i="4"/>
  <c r="AI1929" i="4"/>
  <c r="AI1930" i="4"/>
  <c r="AI1931" i="4"/>
  <c r="AI1932" i="4"/>
  <c r="AI1933" i="4"/>
  <c r="AI1934" i="4"/>
  <c r="AI1935" i="4"/>
  <c r="AI1936" i="4"/>
  <c r="AI1937" i="4"/>
  <c r="AI1938" i="4"/>
  <c r="AI1939" i="4"/>
  <c r="AI1940" i="4"/>
  <c r="AI1941" i="4"/>
  <c r="AI1942" i="4"/>
  <c r="AI1943" i="4"/>
  <c r="AI1944" i="4"/>
  <c r="AI1945" i="4"/>
  <c r="AI1946" i="4"/>
  <c r="AI1947" i="4"/>
  <c r="AI1948" i="4"/>
  <c r="AI1949" i="4"/>
  <c r="AI1950" i="4"/>
  <c r="AI1951" i="4"/>
  <c r="AI1952" i="4"/>
  <c r="AI1953" i="4"/>
  <c r="AI1954" i="4"/>
  <c r="AI1955" i="4"/>
  <c r="AI1956" i="4"/>
  <c r="AI1957" i="4"/>
  <c r="AI1958" i="4"/>
  <c r="AI1959" i="4"/>
  <c r="AI1960" i="4"/>
  <c r="AI1961" i="4"/>
  <c r="AI1962" i="4"/>
  <c r="AI1963" i="4"/>
  <c r="AI1964" i="4"/>
  <c r="AI1965" i="4"/>
  <c r="AI1966" i="4"/>
  <c r="AI1967" i="4"/>
  <c r="AI1968" i="4"/>
  <c r="AI1969" i="4"/>
  <c r="AI1970" i="4"/>
  <c r="AI1971" i="4"/>
  <c r="AI1972" i="4"/>
  <c r="AI1973" i="4"/>
  <c r="AI1974" i="4"/>
  <c r="AI1975" i="4"/>
  <c r="AI1976" i="4"/>
  <c r="AI1977" i="4"/>
  <c r="AI1978" i="4"/>
  <c r="AI1979" i="4"/>
  <c r="AI1980" i="4"/>
  <c r="AI1981" i="4"/>
  <c r="AI1982" i="4"/>
  <c r="AI1983" i="4"/>
  <c r="AI1984" i="4"/>
  <c r="AI1985" i="4"/>
  <c r="AI1986" i="4"/>
  <c r="AI1987" i="4"/>
  <c r="AI1988" i="4"/>
  <c r="AI1989" i="4"/>
  <c r="AI1990" i="4"/>
  <c r="AI1991" i="4"/>
  <c r="AI1992" i="4"/>
  <c r="AI1993" i="4"/>
  <c r="AI1994" i="4"/>
  <c r="AI1995" i="4"/>
  <c r="AI1996" i="4"/>
  <c r="AI1997" i="4"/>
  <c r="AI1998" i="4"/>
  <c r="AI1999" i="4"/>
  <c r="AI2000" i="4"/>
  <c r="AI2001" i="4"/>
  <c r="AI2002" i="4"/>
  <c r="AI2003" i="4"/>
  <c r="AI2004" i="4"/>
  <c r="AI2005" i="4"/>
  <c r="AI2006" i="4"/>
  <c r="AI2007" i="4"/>
  <c r="AI2008" i="4"/>
  <c r="AI2009" i="4"/>
  <c r="AI2010" i="4"/>
  <c r="AI2011" i="4"/>
  <c r="AI2012" i="4"/>
  <c r="AI2013" i="4"/>
  <c r="AI2014" i="4"/>
  <c r="AI2015" i="4"/>
  <c r="AI2016" i="4"/>
  <c r="AI2017" i="4"/>
  <c r="AI2018" i="4"/>
  <c r="AI2019" i="4"/>
  <c r="AI2020" i="4"/>
  <c r="AI2021" i="4"/>
  <c r="AI2022" i="4"/>
  <c r="AI2023" i="4"/>
  <c r="AI2024" i="4"/>
  <c r="AI2025" i="4"/>
  <c r="AI2026" i="4"/>
  <c r="AI2027" i="4"/>
  <c r="AI2028" i="4"/>
  <c r="AI2029" i="4"/>
  <c r="AI2030" i="4"/>
  <c r="AI2031" i="4"/>
  <c r="AI2032" i="4"/>
  <c r="AI2033" i="4"/>
  <c r="AI2034" i="4"/>
  <c r="AI2035" i="4"/>
  <c r="AI2036" i="4"/>
  <c r="AI2037" i="4"/>
  <c r="AI2038" i="4"/>
  <c r="AI2039" i="4"/>
  <c r="AI2040" i="4"/>
  <c r="AI2041" i="4"/>
  <c r="AI2042" i="4"/>
  <c r="AI2043" i="4"/>
  <c r="AI2044" i="4"/>
  <c r="AI2045" i="4"/>
  <c r="AI2046" i="4"/>
  <c r="AI2047" i="4"/>
  <c r="AI2048" i="4"/>
  <c r="AI2049" i="4"/>
  <c r="AI2050" i="4"/>
  <c r="AI2051" i="4"/>
  <c r="AI2052" i="4"/>
  <c r="AI2053" i="4"/>
  <c r="AI2054" i="4"/>
  <c r="AI2055" i="4"/>
  <c r="AI2056" i="4"/>
  <c r="AI2057" i="4"/>
  <c r="AI2058" i="4"/>
  <c r="AI2059" i="4"/>
  <c r="AI2060" i="4"/>
  <c r="AI2061" i="4"/>
  <c r="AI2062" i="4"/>
  <c r="AI2063" i="4"/>
  <c r="AI2064" i="4"/>
  <c r="AI2065" i="4"/>
  <c r="AI2066" i="4"/>
  <c r="AI2067" i="4"/>
  <c r="AI2068" i="4"/>
  <c r="AI2069" i="4"/>
  <c r="AI2070" i="4"/>
  <c r="AI2071" i="4"/>
  <c r="AI2072" i="4"/>
  <c r="AI2073" i="4"/>
  <c r="AI2074" i="4"/>
  <c r="AI2075" i="4"/>
  <c r="AI2076" i="4"/>
  <c r="AI2077" i="4"/>
  <c r="AI2078" i="4"/>
  <c r="AI2079" i="4"/>
  <c r="AI2080" i="4"/>
  <c r="AI2081" i="4"/>
  <c r="AI2082" i="4"/>
  <c r="AI2083" i="4"/>
  <c r="AI2084" i="4"/>
  <c r="AI2085" i="4"/>
  <c r="AI2086" i="4"/>
  <c r="AI2087" i="4"/>
  <c r="AI2088" i="4"/>
  <c r="AI2089" i="4"/>
  <c r="AI2090" i="4"/>
  <c r="AI2091" i="4"/>
  <c r="AI2092" i="4"/>
  <c r="AI2093" i="4"/>
  <c r="AI2094" i="4"/>
  <c r="AI2095" i="4"/>
  <c r="AI2096" i="4"/>
  <c r="AI2097" i="4"/>
  <c r="AI2098" i="4"/>
  <c r="AI2099" i="4"/>
  <c r="AI2100" i="4"/>
  <c r="AI2101" i="4"/>
  <c r="AI2102" i="4"/>
  <c r="AI2103" i="4"/>
  <c r="AI2104" i="4"/>
  <c r="AI2105" i="4"/>
  <c r="AI2106" i="4"/>
  <c r="AI2107" i="4"/>
  <c r="AI2108" i="4"/>
  <c r="AI2109" i="4"/>
  <c r="AI2110" i="4"/>
  <c r="AI2111" i="4"/>
  <c r="AI2112" i="4"/>
  <c r="AI2113" i="4"/>
  <c r="AI2114" i="4"/>
  <c r="AI2115" i="4"/>
  <c r="AI2116" i="4"/>
  <c r="AI2117" i="4"/>
  <c r="AI2118" i="4"/>
  <c r="AI2119" i="4"/>
  <c r="AI2120" i="4"/>
  <c r="AI2121" i="4"/>
  <c r="AI2122" i="4"/>
  <c r="AI2123" i="4"/>
  <c r="AI2124" i="4"/>
  <c r="AI2125" i="4"/>
  <c r="AI2126" i="4"/>
  <c r="AI2127" i="4"/>
  <c r="AI2128" i="4"/>
  <c r="AI2129" i="4"/>
  <c r="AI2130" i="4"/>
  <c r="AI2131" i="4"/>
  <c r="AI2132" i="4"/>
  <c r="AI2133" i="4"/>
  <c r="AI2134" i="4"/>
  <c r="AI2135" i="4"/>
  <c r="AI2136" i="4"/>
  <c r="AI2137" i="4"/>
  <c r="AI2138" i="4"/>
  <c r="AI2139" i="4"/>
  <c r="AI2140" i="4"/>
  <c r="AI2141" i="4"/>
  <c r="AI2142" i="4"/>
  <c r="AI2143" i="4"/>
  <c r="AI2144" i="4"/>
  <c r="AI2145" i="4"/>
  <c r="AI2146" i="4"/>
  <c r="AI2147" i="4"/>
  <c r="AI2148" i="4"/>
  <c r="AI2149" i="4"/>
  <c r="AI2150" i="4"/>
  <c r="AI2151" i="4"/>
  <c r="AI2152" i="4"/>
  <c r="AI2153" i="4"/>
  <c r="AI2154" i="4"/>
  <c r="AI2155" i="4"/>
  <c r="AI2156" i="4"/>
  <c r="AI2157" i="4"/>
  <c r="AI2158" i="4"/>
  <c r="AI2159" i="4"/>
  <c r="AI2160" i="4"/>
  <c r="AI2161" i="4"/>
  <c r="AI2162" i="4"/>
  <c r="AI2163" i="4"/>
  <c r="AI2164" i="4"/>
  <c r="AI2165" i="4"/>
  <c r="AI2166" i="4"/>
  <c r="AI2167" i="4"/>
  <c r="AI2168" i="4"/>
  <c r="AI2169" i="4"/>
  <c r="AI2170" i="4"/>
  <c r="AI2171" i="4"/>
  <c r="AI2172" i="4"/>
  <c r="AI2173" i="4"/>
  <c r="AI2174" i="4"/>
  <c r="AI2175" i="4"/>
  <c r="AI2176" i="4"/>
  <c r="AI2177" i="4"/>
  <c r="AI2178" i="4"/>
  <c r="AI2179" i="4"/>
  <c r="AI2180" i="4"/>
  <c r="AI2181" i="4"/>
  <c r="AI2182" i="4"/>
  <c r="AI2183" i="4"/>
  <c r="AI2184" i="4"/>
  <c r="AI2185" i="4"/>
  <c r="AI2186" i="4"/>
  <c r="AI2187" i="4"/>
  <c r="AI2188" i="4"/>
  <c r="AI2189" i="4"/>
  <c r="AI2190" i="4"/>
  <c r="AI2191" i="4"/>
  <c r="AI2192" i="4"/>
  <c r="AI2193" i="4"/>
  <c r="AI2194" i="4"/>
  <c r="AI2195" i="4"/>
  <c r="AI2196" i="4"/>
  <c r="AI2197" i="4"/>
  <c r="AI2198" i="4"/>
  <c r="AI2199" i="4"/>
  <c r="AI2200" i="4"/>
  <c r="AI2201" i="4"/>
  <c r="AI2202" i="4"/>
  <c r="AI2203" i="4"/>
  <c r="AI2204" i="4"/>
  <c r="AI2205" i="4"/>
  <c r="AI2206" i="4"/>
  <c r="AI2207" i="4"/>
  <c r="AI2208" i="4"/>
  <c r="AI2209" i="4"/>
  <c r="AI2210" i="4"/>
  <c r="AI2211" i="4"/>
  <c r="AI2212" i="4"/>
  <c r="AI2213" i="4"/>
  <c r="AI2214" i="4"/>
  <c r="AI2215" i="4"/>
  <c r="AI2216" i="4"/>
  <c r="AI2217" i="4"/>
  <c r="AI2218" i="4"/>
  <c r="AI2219" i="4"/>
  <c r="AI2220" i="4"/>
  <c r="AI2221" i="4"/>
  <c r="AI2222" i="4"/>
  <c r="AI2223" i="4"/>
  <c r="AI2224" i="4"/>
  <c r="AI2225" i="4"/>
  <c r="AI2226" i="4"/>
  <c r="AI2227" i="4"/>
  <c r="AI2228" i="4"/>
  <c r="AI2229" i="4"/>
  <c r="AI2230" i="4"/>
  <c r="AI2231" i="4"/>
  <c r="AI2232" i="4"/>
  <c r="AI2233" i="4"/>
  <c r="AI2234" i="4"/>
  <c r="AI2235" i="4"/>
  <c r="AI2236" i="4"/>
  <c r="AI2237" i="4"/>
  <c r="AI2238" i="4"/>
  <c r="AI2239" i="4"/>
  <c r="AI2240" i="4"/>
  <c r="AI2241" i="4"/>
  <c r="AI2242" i="4"/>
  <c r="AI2243" i="4"/>
  <c r="AI2244" i="4"/>
  <c r="AI2245" i="4"/>
  <c r="AI2246" i="4"/>
  <c r="AI2247" i="4"/>
  <c r="AI2248" i="4"/>
  <c r="AI2249" i="4"/>
  <c r="AI2250" i="4"/>
  <c r="AI2251" i="4"/>
  <c r="AI2252" i="4"/>
  <c r="AI2253" i="4"/>
  <c r="AI2254" i="4"/>
  <c r="AI2255" i="4"/>
  <c r="AI2256" i="4"/>
  <c r="AI2257" i="4"/>
  <c r="AI2258" i="4"/>
  <c r="AI2259" i="4"/>
  <c r="AI2260" i="4"/>
  <c r="AI2261" i="4"/>
  <c r="AI2262" i="4"/>
  <c r="AI2263" i="4"/>
  <c r="AI2264" i="4"/>
  <c r="AI2265" i="4"/>
  <c r="AI2266" i="4"/>
  <c r="AI2267" i="4"/>
  <c r="AI2268" i="4"/>
  <c r="AI2269" i="4"/>
  <c r="AI2270" i="4"/>
  <c r="AI2271" i="4"/>
  <c r="AI2272" i="4"/>
  <c r="AI2273" i="4"/>
  <c r="AI2274" i="4"/>
  <c r="AI2275" i="4"/>
  <c r="AI2276" i="4"/>
  <c r="AI2277" i="4"/>
  <c r="AI2278" i="4"/>
  <c r="AI2279" i="4"/>
  <c r="AI2280" i="4"/>
  <c r="AI2281" i="4"/>
  <c r="AI2282" i="4"/>
  <c r="AI2283" i="4"/>
  <c r="AI2284" i="4"/>
  <c r="AI2285" i="4"/>
  <c r="AI2286" i="4"/>
  <c r="AI2287" i="4"/>
  <c r="AI2288" i="4"/>
  <c r="AI2289" i="4"/>
  <c r="AI2290" i="4"/>
  <c r="AI2291" i="4"/>
  <c r="AI2292" i="4"/>
  <c r="AI2293" i="4"/>
  <c r="AI2294" i="4"/>
  <c r="AI2295" i="4"/>
  <c r="AI2296" i="4"/>
  <c r="AI2297" i="4"/>
  <c r="AI2298" i="4"/>
  <c r="AI2299" i="4"/>
  <c r="AI2300" i="4"/>
  <c r="AI2301" i="4"/>
  <c r="AI2302" i="4"/>
  <c r="AI2303" i="4"/>
  <c r="AI2304" i="4"/>
  <c r="AI2305" i="4"/>
  <c r="AI2306" i="4"/>
  <c r="AI2307" i="4"/>
  <c r="AI2308" i="4"/>
  <c r="AI2309" i="4"/>
  <c r="AI2310" i="4"/>
  <c r="AI2311" i="4"/>
  <c r="AI2312" i="4"/>
  <c r="AI2313" i="4"/>
  <c r="AI2314" i="4"/>
  <c r="AI2315" i="4"/>
  <c r="AI2316" i="4"/>
  <c r="AI2317" i="4"/>
  <c r="AI2318" i="4"/>
  <c r="AI2319" i="4"/>
  <c r="AI2320" i="4"/>
  <c r="AI2321" i="4"/>
  <c r="AI2322" i="4"/>
  <c r="AI2323" i="4"/>
  <c r="AI2324" i="4"/>
  <c r="AI2325" i="4"/>
  <c r="AI2326" i="4"/>
  <c r="AI2327" i="4"/>
  <c r="AI2328" i="4"/>
  <c r="AI2329" i="4"/>
  <c r="AI2330" i="4"/>
  <c r="AI2331" i="4"/>
  <c r="AI2332" i="4"/>
  <c r="AI2333" i="4"/>
  <c r="AI2334" i="4"/>
  <c r="AI2335" i="4"/>
  <c r="AI2336" i="4"/>
  <c r="AI2337" i="4"/>
  <c r="AI2338" i="4"/>
  <c r="AI2339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" i="4"/>
  <c r="AI2" i="4"/>
  <c r="Y1382" i="4"/>
  <c r="X1559" i="4"/>
  <c r="AH1559" i="4" s="1"/>
  <c r="AN10" i="4"/>
  <c r="AJ33" i="4" s="1"/>
  <c r="B7" i="5"/>
  <c r="AJ1212" i="4" l="1"/>
  <c r="AJ1200" i="4"/>
  <c r="AJ1184" i="4"/>
  <c r="AJ1036" i="4"/>
  <c r="AJ1032" i="4"/>
  <c r="AJ1012" i="4"/>
  <c r="AJ1004" i="4"/>
  <c r="AJ992" i="4"/>
  <c r="AJ952" i="4"/>
  <c r="AJ948" i="4"/>
  <c r="AJ916" i="4"/>
  <c r="AJ852" i="4"/>
  <c r="AJ820" i="4"/>
  <c r="AJ792" i="4"/>
  <c r="AJ752" i="4"/>
  <c r="AJ636" i="4"/>
  <c r="AJ628" i="4"/>
  <c r="AJ620" i="4"/>
  <c r="AJ604" i="4"/>
  <c r="AJ568" i="4"/>
  <c r="AJ560" i="4"/>
  <c r="AJ548" i="4"/>
  <c r="AJ532" i="4"/>
  <c r="AJ492" i="4"/>
  <c r="AJ464" i="4"/>
  <c r="AJ460" i="4"/>
  <c r="AJ440" i="4"/>
  <c r="AJ428" i="4"/>
  <c r="AJ392" i="4"/>
  <c r="AJ380" i="4"/>
  <c r="AJ368" i="4"/>
  <c r="AJ340" i="4"/>
  <c r="AJ328" i="4"/>
  <c r="AJ304" i="4"/>
  <c r="AJ300" i="4"/>
  <c r="AJ224" i="4"/>
  <c r="AJ200" i="4"/>
  <c r="AJ172" i="4"/>
  <c r="AJ148" i="4"/>
  <c r="AJ132" i="4"/>
  <c r="AJ128" i="4"/>
  <c r="AJ116" i="4"/>
  <c r="AJ100" i="4"/>
  <c r="AJ4" i="4"/>
  <c r="AJ1264" i="4"/>
  <c r="AJ1256" i="4"/>
  <c r="AJ1248" i="4"/>
  <c r="AJ1559" i="4"/>
  <c r="AJ1507" i="4"/>
  <c r="AJ1475" i="4"/>
  <c r="AJ1447" i="4"/>
  <c r="AJ1411" i="4"/>
  <c r="AJ1379" i="4"/>
  <c r="AJ1367" i="4"/>
  <c r="AJ1363" i="4"/>
  <c r="AJ1339" i="4"/>
  <c r="AJ1319" i="4"/>
  <c r="AJ1311" i="4"/>
  <c r="AJ1303" i="4"/>
  <c r="AJ1295" i="4"/>
  <c r="AJ1211" i="4"/>
  <c r="AJ1199" i="4"/>
  <c r="AJ1059" i="4"/>
  <c r="AJ1031" i="4"/>
  <c r="AJ1011" i="4"/>
  <c r="AJ1003" i="4"/>
  <c r="AJ895" i="4"/>
  <c r="AJ879" i="4"/>
  <c r="AJ859" i="4"/>
  <c r="AJ783" i="4"/>
  <c r="AJ767" i="4"/>
  <c r="AJ763" i="4"/>
  <c r="AJ751" i="4"/>
  <c r="AJ719" i="4"/>
  <c r="AJ695" i="4"/>
  <c r="AJ675" i="4"/>
  <c r="AJ587" i="4"/>
  <c r="AJ551" i="4"/>
  <c r="AJ459" i="4"/>
  <c r="AJ455" i="4"/>
  <c r="AJ443" i="4"/>
  <c r="AJ435" i="4"/>
  <c r="AJ415" i="4"/>
  <c r="AJ371" i="4"/>
  <c r="AJ275" i="4"/>
  <c r="AJ247" i="4"/>
  <c r="AJ171" i="4"/>
  <c r="AJ111" i="4"/>
  <c r="AJ1466" i="4"/>
  <c r="AJ1450" i="4"/>
  <c r="AJ1442" i="4"/>
  <c r="AJ1434" i="4"/>
  <c r="AJ1430" i="4"/>
  <c r="AJ1414" i="4"/>
  <c r="AJ1386" i="4"/>
  <c r="AJ1342" i="4"/>
  <c r="AJ1338" i="4"/>
  <c r="AJ1282" i="4"/>
  <c r="AJ1278" i="4"/>
  <c r="AJ1246" i="4"/>
  <c r="AJ1214" i="4"/>
  <c r="AJ1198" i="4"/>
  <c r="AJ1126" i="4"/>
  <c r="AJ1122" i="4"/>
  <c r="AJ998" i="4"/>
  <c r="AJ982" i="4"/>
  <c r="AJ842" i="4"/>
  <c r="AJ798" i="4"/>
  <c r="AJ782" i="4"/>
  <c r="AJ738" i="4"/>
  <c r="AJ734" i="4"/>
  <c r="AJ714" i="4"/>
  <c r="AJ654" i="4"/>
  <c r="AJ574" i="4"/>
  <c r="AJ558" i="4"/>
  <c r="AJ522" i="4"/>
  <c r="AJ518" i="4"/>
  <c r="AJ514" i="4"/>
  <c r="AJ506" i="4"/>
  <c r="AJ494" i="4"/>
  <c r="AJ454" i="4"/>
  <c r="AJ378" i="4"/>
  <c r="AJ366" i="4"/>
  <c r="AJ346" i="4"/>
  <c r="AJ310" i="4"/>
  <c r="AJ302" i="4"/>
  <c r="AJ286" i="4"/>
  <c r="AJ266" i="4"/>
  <c r="AJ258" i="4"/>
  <c r="AJ234" i="4"/>
  <c r="AJ210" i="4"/>
  <c r="AJ158" i="4"/>
  <c r="AJ126" i="4"/>
  <c r="AJ114" i="4"/>
  <c r="AJ110" i="4"/>
  <c r="AJ86" i="4"/>
  <c r="AJ1549" i="4"/>
  <c r="AJ1505" i="4"/>
  <c r="AJ1425" i="4"/>
  <c r="AJ1369" i="4"/>
  <c r="AJ1345" i="4"/>
  <c r="AJ1341" i="4"/>
  <c r="AJ1337" i="4"/>
  <c r="AJ1289" i="4"/>
  <c r="AJ1285" i="4"/>
  <c r="AJ1253" i="4"/>
  <c r="AJ1245" i="4"/>
  <c r="AJ1233" i="4"/>
  <c r="AJ1217" i="4"/>
  <c r="AJ1205" i="4"/>
  <c r="AJ1153" i="4"/>
  <c r="AJ1149" i="4"/>
  <c r="AJ1137" i="4"/>
  <c r="AJ1121" i="4"/>
  <c r="AJ1105" i="4"/>
  <c r="AJ1089" i="4"/>
  <c r="AJ1045" i="4"/>
  <c r="AJ917" i="4"/>
  <c r="AJ885" i="4"/>
  <c r="AJ861" i="4"/>
  <c r="AJ829" i="4"/>
  <c r="AJ809" i="4"/>
  <c r="AJ797" i="4"/>
  <c r="AJ737" i="4"/>
  <c r="AJ721" i="4"/>
  <c r="AJ673" i="4"/>
  <c r="AJ641" i="4"/>
  <c r="AJ629" i="4"/>
  <c r="AJ605" i="4"/>
  <c r="AJ593" i="4"/>
  <c r="AJ493" i="4"/>
  <c r="AJ453" i="4"/>
  <c r="AJ433" i="4"/>
  <c r="AJ405" i="4"/>
  <c r="AJ393" i="4"/>
  <c r="AJ381" i="4"/>
  <c r="AJ377" i="4"/>
  <c r="AJ373" i="4"/>
  <c r="AJ309" i="4"/>
  <c r="AJ305" i="4"/>
  <c r="AJ293" i="4"/>
  <c r="AJ245" i="4"/>
  <c r="AJ233" i="4"/>
  <c r="AJ217" i="4"/>
  <c r="AJ189" i="4"/>
  <c r="AJ173" i="4"/>
  <c r="AJ113" i="4"/>
  <c r="AJ101" i="4"/>
  <c r="AJ77" i="4"/>
  <c r="Y1002" i="4"/>
  <c r="Y798" i="4"/>
  <c r="Y792" i="4"/>
  <c r="Y745" i="4"/>
  <c r="Y710" i="4"/>
  <c r="Y643" i="4"/>
  <c r="Y499" i="4"/>
  <c r="Y484" i="4"/>
  <c r="Y480" i="4"/>
  <c r="Y479" i="4"/>
  <c r="Y425" i="4"/>
  <c r="Y390" i="4"/>
  <c r="Y2339" i="4" l="1"/>
  <c r="Y2338" i="4"/>
  <c r="Y2337" i="4"/>
  <c r="Y2336" i="4"/>
  <c r="Y2335" i="4"/>
  <c r="Y2334" i="4"/>
  <c r="Y2333" i="4"/>
  <c r="Y2332" i="4"/>
  <c r="Y2331" i="4"/>
  <c r="Y2330" i="4"/>
  <c r="Y2329" i="4"/>
  <c r="Y2328" i="4"/>
  <c r="Y2327" i="4"/>
  <c r="Y2326" i="4"/>
  <c r="Y2325" i="4"/>
  <c r="Y2324" i="4"/>
  <c r="Y2323" i="4"/>
  <c r="Y2322" i="4"/>
  <c r="Y2321" i="4"/>
  <c r="Y2320" i="4"/>
  <c r="Y2319" i="4"/>
  <c r="Y2318" i="4"/>
  <c r="Y2317" i="4"/>
  <c r="Y2316" i="4"/>
  <c r="Y2315" i="4"/>
  <c r="Y2314" i="4"/>
  <c r="Y2313" i="4"/>
  <c r="Y2312" i="4"/>
  <c r="Y2311" i="4"/>
  <c r="Y2310" i="4"/>
  <c r="Y2309" i="4"/>
  <c r="Y2308" i="4"/>
  <c r="Y2307" i="4"/>
  <c r="Y2306" i="4"/>
  <c r="Y2305" i="4"/>
  <c r="Y2304" i="4"/>
  <c r="Y2303" i="4"/>
  <c r="Y2302" i="4"/>
  <c r="Y2301" i="4"/>
  <c r="Y2300" i="4"/>
  <c r="Y2299" i="4"/>
  <c r="Y2298" i="4"/>
  <c r="Y2297" i="4"/>
  <c r="Y2296" i="4"/>
  <c r="Y2295" i="4"/>
  <c r="Y2294" i="4"/>
  <c r="Y2293" i="4"/>
  <c r="Y2292" i="4"/>
  <c r="Y2291" i="4"/>
  <c r="Y2290" i="4"/>
  <c r="Y2289" i="4"/>
  <c r="Y2288" i="4"/>
  <c r="Y2287" i="4"/>
  <c r="Y2286" i="4"/>
  <c r="Y2285" i="4"/>
  <c r="Y2284" i="4"/>
  <c r="Y2283" i="4"/>
  <c r="Y2282" i="4"/>
  <c r="Y2281" i="4"/>
  <c r="Y2280" i="4"/>
  <c r="Y2279" i="4"/>
  <c r="Y2278" i="4"/>
  <c r="Y2277" i="4"/>
  <c r="Y2276" i="4"/>
  <c r="Y2275" i="4"/>
  <c r="Y2274" i="4"/>
  <c r="Y2273" i="4"/>
  <c r="Y2272" i="4"/>
  <c r="Y2271" i="4"/>
  <c r="Y2270" i="4"/>
  <c r="Y2269" i="4"/>
  <c r="Y2268" i="4"/>
  <c r="Y2267" i="4"/>
  <c r="Y2266" i="4"/>
  <c r="Y2265" i="4"/>
  <c r="Y2264" i="4"/>
  <c r="Y2263" i="4"/>
  <c r="Y2262" i="4"/>
  <c r="Y2261" i="4"/>
  <c r="Y2260" i="4"/>
  <c r="Y2259" i="4"/>
  <c r="Y2258" i="4"/>
  <c r="Y2257" i="4"/>
  <c r="Y2256" i="4"/>
  <c r="Y2255" i="4"/>
  <c r="Y2254" i="4"/>
  <c r="Y2253" i="4"/>
  <c r="Y2252" i="4"/>
  <c r="Y2251" i="4"/>
  <c r="Y2250" i="4"/>
  <c r="Y2249" i="4"/>
  <c r="Y2248" i="4"/>
  <c r="Y2247" i="4"/>
  <c r="Y2246" i="4"/>
  <c r="Y2245" i="4"/>
  <c r="Y2244" i="4"/>
  <c r="Y2243" i="4"/>
  <c r="Y2242" i="4"/>
  <c r="Y2241" i="4"/>
  <c r="Y2240" i="4"/>
  <c r="Y2239" i="4"/>
  <c r="Y2238" i="4"/>
  <c r="Y2237" i="4"/>
  <c r="Y2236" i="4"/>
  <c r="Y2235" i="4"/>
  <c r="Y2234" i="4"/>
  <c r="Y2233" i="4"/>
  <c r="Y2232" i="4"/>
  <c r="Y2231" i="4"/>
  <c r="Y2230" i="4"/>
  <c r="Y2229" i="4"/>
  <c r="Y2228" i="4"/>
  <c r="Y2227" i="4"/>
  <c r="Y2226" i="4"/>
  <c r="Y2225" i="4"/>
  <c r="Y2224" i="4"/>
  <c r="Y2223" i="4"/>
  <c r="Y2222" i="4"/>
  <c r="Y2221" i="4"/>
  <c r="Y2220" i="4"/>
  <c r="Y2219" i="4"/>
  <c r="Y2218" i="4"/>
  <c r="Y2217" i="4"/>
  <c r="Y2216" i="4"/>
  <c r="Y2215" i="4"/>
  <c r="Y2214" i="4"/>
  <c r="Y2213" i="4"/>
  <c r="Y2212" i="4"/>
  <c r="Y2211" i="4"/>
  <c r="Y2210" i="4"/>
  <c r="Y2209" i="4"/>
  <c r="Y2208" i="4"/>
  <c r="Y2207" i="4"/>
  <c r="Y2206" i="4"/>
  <c r="Y2205" i="4"/>
  <c r="Y2204" i="4"/>
  <c r="Y2203" i="4"/>
  <c r="Y2202" i="4"/>
  <c r="Y2201" i="4"/>
  <c r="Y2200" i="4"/>
  <c r="Y2199" i="4"/>
  <c r="Y2198" i="4"/>
  <c r="Y2197" i="4"/>
  <c r="Y2196" i="4"/>
  <c r="Y2195" i="4"/>
  <c r="Y2194" i="4"/>
  <c r="Y2193" i="4"/>
  <c r="Y2192" i="4"/>
  <c r="Y2191" i="4"/>
  <c r="Y2190" i="4"/>
  <c r="Y2189" i="4"/>
  <c r="Y2188" i="4"/>
  <c r="Y2187" i="4"/>
  <c r="Y2186" i="4"/>
  <c r="Y2185" i="4"/>
  <c r="Y2184" i="4"/>
  <c r="Y2183" i="4"/>
  <c r="Y2182" i="4"/>
  <c r="Y2181" i="4"/>
  <c r="Y2180" i="4"/>
  <c r="Y2179" i="4"/>
  <c r="Y2178" i="4"/>
  <c r="Y2177" i="4"/>
  <c r="Y2176" i="4"/>
  <c r="Y2175" i="4"/>
  <c r="Y2174" i="4"/>
  <c r="Y2173" i="4"/>
  <c r="Y2172" i="4"/>
  <c r="Y2171" i="4"/>
  <c r="Y2170" i="4"/>
  <c r="Y2169" i="4"/>
  <c r="Y2168" i="4"/>
  <c r="Y2167" i="4"/>
  <c r="Y2166" i="4"/>
  <c r="Y2165" i="4"/>
  <c r="Y2164" i="4"/>
  <c r="Y2163" i="4"/>
  <c r="Y2162" i="4"/>
  <c r="Y2161" i="4"/>
  <c r="Y2160" i="4"/>
  <c r="Y2159" i="4"/>
  <c r="Y2158" i="4"/>
  <c r="Y2157" i="4"/>
  <c r="Y2156" i="4"/>
  <c r="Y2155" i="4"/>
  <c r="Y2154" i="4"/>
  <c r="Y2153" i="4"/>
  <c r="Y2152" i="4"/>
  <c r="Y2151" i="4"/>
  <c r="Y2150" i="4"/>
  <c r="Y2149" i="4"/>
  <c r="Y2148" i="4"/>
  <c r="Y2147" i="4"/>
  <c r="Y2146" i="4"/>
  <c r="Y2145" i="4"/>
  <c r="Y2144" i="4"/>
  <c r="Y2143" i="4"/>
  <c r="Y2142" i="4"/>
  <c r="Y2141" i="4"/>
  <c r="Y2140" i="4"/>
  <c r="Y2139" i="4"/>
  <c r="Y2138" i="4"/>
  <c r="Y2137" i="4"/>
  <c r="Y2136" i="4"/>
  <c r="Y2135" i="4"/>
  <c r="Y2134" i="4"/>
  <c r="Y2133" i="4"/>
  <c r="Y2132" i="4"/>
  <c r="Y2131" i="4"/>
  <c r="Y2130" i="4"/>
  <c r="Y2129" i="4"/>
  <c r="Y2128" i="4"/>
  <c r="Y2127" i="4"/>
  <c r="Y2126" i="4"/>
  <c r="Y2125" i="4"/>
  <c r="Y2124" i="4"/>
  <c r="Y2123" i="4"/>
  <c r="Y2122" i="4"/>
  <c r="Y2121" i="4"/>
  <c r="Y2120" i="4"/>
  <c r="Y2119" i="4"/>
  <c r="Y2118" i="4"/>
  <c r="Y2117" i="4"/>
  <c r="Y2116" i="4"/>
  <c r="Y2115" i="4"/>
  <c r="Y2114" i="4"/>
  <c r="Y2113" i="4"/>
  <c r="Y2112" i="4"/>
  <c r="Y2111" i="4"/>
  <c r="Y2110" i="4"/>
  <c r="Y2109" i="4"/>
  <c r="Y2108" i="4"/>
  <c r="Y2107" i="4"/>
  <c r="Y2106" i="4"/>
  <c r="Y2105" i="4"/>
  <c r="Y2104" i="4"/>
  <c r="Y2103" i="4"/>
  <c r="Y2102" i="4"/>
  <c r="Y2101" i="4"/>
  <c r="Y2100" i="4"/>
  <c r="Y2099" i="4"/>
  <c r="Y2098" i="4"/>
  <c r="Y2097" i="4"/>
  <c r="Y2096" i="4"/>
  <c r="Y2095" i="4"/>
  <c r="Y2094" i="4"/>
  <c r="Y2093" i="4"/>
  <c r="Y2092" i="4"/>
  <c r="Y2091" i="4"/>
  <c r="Y2090" i="4"/>
  <c r="Y2089" i="4"/>
  <c r="Y2088" i="4"/>
  <c r="Y2087" i="4"/>
  <c r="Y2086" i="4"/>
  <c r="Y2085" i="4"/>
  <c r="Y2084" i="4"/>
  <c r="Y2083" i="4"/>
  <c r="Y2082" i="4"/>
  <c r="Y2081" i="4"/>
  <c r="Y2080" i="4"/>
  <c r="Y2079" i="4"/>
  <c r="Y2078" i="4"/>
  <c r="Y2077" i="4"/>
  <c r="Y2076" i="4"/>
  <c r="Y2075" i="4"/>
  <c r="Y2074" i="4"/>
  <c r="Y2073" i="4"/>
  <c r="Y2072" i="4"/>
  <c r="Y2071" i="4"/>
  <c r="Y2070" i="4"/>
  <c r="Y2069" i="4"/>
  <c r="Y2068" i="4"/>
  <c r="Y2067" i="4"/>
  <c r="Y2066" i="4"/>
  <c r="Y2065" i="4"/>
  <c r="Y2064" i="4"/>
  <c r="Y2063" i="4"/>
  <c r="Y2062" i="4"/>
  <c r="Y2061" i="4"/>
  <c r="Y2060" i="4"/>
  <c r="Y2059" i="4"/>
  <c r="Y2058" i="4"/>
  <c r="Y2057" i="4"/>
  <c r="Y2056" i="4"/>
  <c r="Y2055" i="4"/>
  <c r="Y2054" i="4"/>
  <c r="Y2053" i="4"/>
  <c r="Y2052" i="4"/>
  <c r="Y2051" i="4"/>
  <c r="Y2050" i="4"/>
  <c r="Y2049" i="4"/>
  <c r="Y2048" i="4"/>
  <c r="Y2047" i="4"/>
  <c r="Y2046" i="4"/>
  <c r="Y2045" i="4"/>
  <c r="Y2044" i="4"/>
  <c r="Y2043" i="4"/>
  <c r="Y2042" i="4"/>
  <c r="Y2041" i="4"/>
  <c r="Y2040" i="4"/>
  <c r="Y2039" i="4"/>
  <c r="Y2038" i="4"/>
  <c r="Y2037" i="4"/>
  <c r="Y2036" i="4"/>
  <c r="Y2035" i="4"/>
  <c r="Y2034" i="4"/>
  <c r="Y2033" i="4"/>
  <c r="Y2032" i="4"/>
  <c r="Y2031" i="4"/>
  <c r="Y2030" i="4"/>
  <c r="Y2029" i="4"/>
  <c r="Y2028" i="4"/>
  <c r="Y2027" i="4"/>
  <c r="Y2026" i="4"/>
  <c r="Y2025" i="4"/>
  <c r="Y2024" i="4"/>
  <c r="Y2023" i="4"/>
  <c r="Y2022" i="4"/>
  <c r="Y2021" i="4"/>
  <c r="Y2020" i="4"/>
  <c r="Y2019" i="4"/>
  <c r="Y2018" i="4"/>
  <c r="Y2017" i="4"/>
  <c r="Y2016" i="4"/>
  <c r="Y2015" i="4"/>
  <c r="Y2014" i="4"/>
  <c r="Y2013" i="4"/>
  <c r="Y2012" i="4"/>
  <c r="Y2011" i="4"/>
  <c r="Y2010" i="4"/>
  <c r="Y2009" i="4"/>
  <c r="Y2008" i="4"/>
  <c r="Y2007" i="4"/>
  <c r="Y2006" i="4"/>
  <c r="Y2005" i="4"/>
  <c r="Y2004" i="4"/>
  <c r="Y2003" i="4"/>
  <c r="Y2002" i="4"/>
  <c r="Y2001" i="4"/>
  <c r="Y2000" i="4"/>
  <c r="Y1999" i="4"/>
  <c r="Y1998" i="4"/>
  <c r="Y1997" i="4"/>
  <c r="Y1996" i="4"/>
  <c r="Y1995" i="4"/>
  <c r="Y1994" i="4"/>
  <c r="Y1993" i="4"/>
  <c r="Y1992" i="4"/>
  <c r="Y1991" i="4"/>
  <c r="Y1990" i="4"/>
  <c r="Y1989" i="4"/>
  <c r="Y1988" i="4"/>
  <c r="Y1987" i="4"/>
  <c r="Y1986" i="4"/>
  <c r="Y1985" i="4"/>
  <c r="Y1984" i="4"/>
  <c r="Y1983" i="4"/>
  <c r="Y1982" i="4"/>
  <c r="Y1981" i="4"/>
  <c r="Y1980" i="4"/>
  <c r="Y1979" i="4"/>
  <c r="Y1978" i="4"/>
  <c r="Y1977" i="4"/>
  <c r="Y1976" i="4"/>
  <c r="Y1975" i="4"/>
  <c r="Y1974" i="4"/>
  <c r="Y1973" i="4"/>
  <c r="Y1972" i="4"/>
  <c r="Y1971" i="4"/>
  <c r="Y1970" i="4"/>
  <c r="Y1969" i="4"/>
  <c r="Y1968" i="4"/>
  <c r="Y1967" i="4"/>
  <c r="Y1966" i="4"/>
  <c r="Y1965" i="4"/>
  <c r="Y1964" i="4"/>
  <c r="Y1963" i="4"/>
  <c r="Y1962" i="4"/>
  <c r="Y1961" i="4"/>
  <c r="Y1960" i="4"/>
  <c r="Y1959" i="4"/>
  <c r="Y1958" i="4"/>
  <c r="Y1957" i="4"/>
  <c r="Y1956" i="4"/>
  <c r="Y1955" i="4"/>
  <c r="Y1954" i="4"/>
  <c r="Y1953" i="4"/>
  <c r="Y1952" i="4"/>
  <c r="Y1951" i="4"/>
  <c r="Y1950" i="4"/>
  <c r="Y1949" i="4"/>
  <c r="Y1948" i="4"/>
  <c r="Y1947" i="4"/>
  <c r="Y1946" i="4"/>
  <c r="Y1945" i="4"/>
  <c r="Y1944" i="4"/>
  <c r="Y1943" i="4"/>
  <c r="Y1942" i="4"/>
  <c r="Y1941" i="4"/>
  <c r="Y1940" i="4"/>
  <c r="Y1939" i="4"/>
  <c r="Y1938" i="4"/>
  <c r="Y1937" i="4"/>
  <c r="Y1936" i="4"/>
  <c r="Y1935" i="4"/>
  <c r="Y1934" i="4"/>
  <c r="Y1933" i="4"/>
  <c r="Y1932" i="4"/>
  <c r="Y1931" i="4"/>
  <c r="Y1930" i="4"/>
  <c r="Y1929" i="4"/>
  <c r="Y1928" i="4"/>
  <c r="Y1927" i="4"/>
  <c r="Y1926" i="4"/>
  <c r="Y1925" i="4"/>
  <c r="Y1924" i="4"/>
  <c r="Y1923" i="4"/>
  <c r="Y1922" i="4"/>
  <c r="Y1921" i="4"/>
  <c r="Y1920" i="4"/>
  <c r="Y1919" i="4"/>
  <c r="Y1918" i="4"/>
  <c r="Y1917" i="4"/>
  <c r="Y1916" i="4"/>
  <c r="Y1915" i="4"/>
  <c r="Y1914" i="4"/>
  <c r="Y1913" i="4"/>
  <c r="Y1912" i="4"/>
  <c r="Y1911" i="4"/>
  <c r="Y1910" i="4"/>
  <c r="Y1909" i="4"/>
  <c r="Y1908" i="4"/>
  <c r="Y1907" i="4"/>
  <c r="Y1906" i="4"/>
  <c r="Y1905" i="4"/>
  <c r="Y1904" i="4"/>
  <c r="Y1903" i="4"/>
  <c r="Y1902" i="4"/>
  <c r="Y1901" i="4"/>
  <c r="Y1900" i="4"/>
  <c r="Y1899" i="4"/>
  <c r="Y1898" i="4"/>
  <c r="Y1897" i="4"/>
  <c r="Y1896" i="4"/>
  <c r="Y1895" i="4"/>
  <c r="Y1894" i="4"/>
  <c r="Y1893" i="4"/>
  <c r="Y1892" i="4"/>
  <c r="Y1891" i="4"/>
  <c r="Y1890" i="4"/>
  <c r="Y1889" i="4"/>
  <c r="Y1888" i="4"/>
  <c r="Y1887" i="4"/>
  <c r="Y1886" i="4"/>
  <c r="Y1885" i="4"/>
  <c r="Y1884" i="4"/>
  <c r="Y1883" i="4"/>
  <c r="Y1882" i="4"/>
  <c r="Y1881" i="4"/>
  <c r="Y1880" i="4"/>
  <c r="Y1879" i="4"/>
  <c r="Y1878" i="4"/>
  <c r="Y1877" i="4"/>
  <c r="Y1876" i="4"/>
  <c r="Y1875" i="4"/>
  <c r="Y1874" i="4"/>
  <c r="Y1873" i="4"/>
  <c r="Y1872" i="4"/>
  <c r="Y1871" i="4"/>
  <c r="Y1870" i="4"/>
  <c r="Y1869" i="4"/>
  <c r="Y1868" i="4"/>
  <c r="Y1867" i="4"/>
  <c r="Y1866" i="4"/>
  <c r="Y1865" i="4"/>
  <c r="Y1864" i="4"/>
  <c r="Y1863" i="4"/>
  <c r="Y1862" i="4"/>
  <c r="Y1861" i="4"/>
  <c r="Y1860" i="4"/>
  <c r="Y1859" i="4"/>
  <c r="Y1858" i="4"/>
  <c r="Y1857" i="4"/>
  <c r="Y1856" i="4"/>
  <c r="Y1855" i="4"/>
  <c r="Y1854" i="4"/>
  <c r="Y1853" i="4"/>
  <c r="Y1852" i="4"/>
  <c r="Y1851" i="4"/>
  <c r="Y1850" i="4"/>
  <c r="Y1849" i="4"/>
  <c r="Y1848" i="4"/>
  <c r="Y1847" i="4"/>
  <c r="Y1846" i="4"/>
  <c r="Y1845" i="4"/>
  <c r="Y1844" i="4"/>
  <c r="Y1843" i="4"/>
  <c r="Y1842" i="4"/>
  <c r="Y1841" i="4"/>
  <c r="Y1840" i="4"/>
  <c r="Y1839" i="4"/>
  <c r="Y1838" i="4"/>
  <c r="Y1837" i="4"/>
  <c r="Y1836" i="4"/>
  <c r="Y1835" i="4"/>
  <c r="Y1834" i="4"/>
  <c r="Y1833" i="4"/>
  <c r="Y1832" i="4"/>
  <c r="Y1831" i="4"/>
  <c r="Y1830" i="4"/>
  <c r="Y1827" i="4"/>
  <c r="Y1826" i="4"/>
  <c r="Y1825" i="4"/>
  <c r="Y1824" i="4"/>
  <c r="Y1823" i="4"/>
  <c r="Y1822" i="4"/>
  <c r="Y1821" i="4"/>
  <c r="Y1820" i="4"/>
  <c r="Y1819" i="4"/>
  <c r="Y1818" i="4"/>
  <c r="Y1817" i="4"/>
  <c r="Y1816" i="4"/>
  <c r="Y1815" i="4"/>
  <c r="Y1814" i="4"/>
  <c r="Y1813" i="4"/>
  <c r="Y1812" i="4"/>
  <c r="Y1811" i="4"/>
  <c r="Y1810" i="4"/>
  <c r="Y1809" i="4"/>
  <c r="Y1808" i="4"/>
  <c r="Y1807" i="4"/>
  <c r="Y1806" i="4"/>
  <c r="Y1805" i="4"/>
  <c r="Y1804" i="4"/>
  <c r="Y1803" i="4"/>
  <c r="Y1802" i="4"/>
  <c r="Y1801" i="4"/>
  <c r="Y1800" i="4"/>
  <c r="Y1799" i="4"/>
  <c r="Y1798" i="4"/>
  <c r="Y1797" i="4"/>
  <c r="Y1796" i="4"/>
  <c r="Y1795" i="4"/>
  <c r="Y1794" i="4"/>
  <c r="Y1793" i="4"/>
  <c r="Y1792" i="4"/>
  <c r="Y1791" i="4"/>
  <c r="Y1790" i="4"/>
  <c r="Y1789" i="4"/>
  <c r="Y1788" i="4"/>
  <c r="Y1787" i="4"/>
  <c r="Y1786" i="4"/>
  <c r="Y1785" i="4"/>
  <c r="Y1784" i="4"/>
  <c r="Y1783" i="4"/>
  <c r="Y1782" i="4"/>
  <c r="Y1781" i="4"/>
  <c r="Y1780" i="4"/>
  <c r="Y1779" i="4"/>
  <c r="Y1778" i="4"/>
  <c r="Y1777" i="4"/>
  <c r="Y1776" i="4"/>
  <c r="Y1775" i="4"/>
  <c r="Y1774" i="4"/>
  <c r="Y1773" i="4"/>
  <c r="Y1772" i="4"/>
  <c r="Y1771" i="4"/>
  <c r="Y1770" i="4"/>
  <c r="Y1769" i="4"/>
  <c r="Y1768" i="4"/>
  <c r="Y1767" i="4"/>
  <c r="Y1766" i="4"/>
  <c r="Y1765" i="4"/>
  <c r="Y1764" i="4"/>
  <c r="Y1763" i="4"/>
  <c r="Y1762" i="4"/>
  <c r="Y1761" i="4"/>
  <c r="Y1760" i="4"/>
  <c r="Y1759" i="4"/>
  <c r="Y1758" i="4"/>
  <c r="Y1757" i="4"/>
  <c r="Y1756" i="4"/>
  <c r="Y1755" i="4"/>
  <c r="Y1754" i="4"/>
  <c r="Y1753" i="4"/>
  <c r="Y1752" i="4"/>
  <c r="Y1751" i="4"/>
  <c r="Y1750" i="4"/>
  <c r="Y1749" i="4"/>
  <c r="Y1748" i="4"/>
  <c r="Y1747" i="4"/>
  <c r="Y1746" i="4"/>
  <c r="Y1745" i="4"/>
  <c r="Y1744" i="4"/>
  <c r="Y1743" i="4"/>
  <c r="Y1742" i="4"/>
  <c r="Y1741" i="4"/>
  <c r="Y1740" i="4"/>
  <c r="Y1739" i="4"/>
  <c r="Y1738" i="4"/>
  <c r="Y1737" i="4"/>
  <c r="Y1736" i="4"/>
  <c r="Y1735" i="4"/>
  <c r="Y1734" i="4"/>
  <c r="Y1733" i="4"/>
  <c r="Y1732" i="4"/>
  <c r="Y1731" i="4"/>
  <c r="Y1730" i="4"/>
  <c r="Y1729" i="4"/>
  <c r="Y1728" i="4"/>
  <c r="Y1727" i="4"/>
  <c r="Y1726" i="4"/>
  <c r="Y1725" i="4"/>
  <c r="Y1724" i="4"/>
  <c r="Y1723" i="4"/>
  <c r="Y1722" i="4"/>
  <c r="Y1721" i="4"/>
  <c r="Y1720" i="4"/>
  <c r="Y1719" i="4"/>
  <c r="Y1718" i="4"/>
  <c r="Y1717" i="4"/>
  <c r="Y1716" i="4"/>
  <c r="Y1715" i="4"/>
  <c r="Y1714" i="4"/>
  <c r="Y1713" i="4"/>
  <c r="Y1712" i="4"/>
  <c r="Y1711" i="4"/>
  <c r="Y1710" i="4"/>
  <c r="Y1709" i="4"/>
  <c r="Y1708" i="4"/>
  <c r="Y1707" i="4"/>
  <c r="Y1706" i="4"/>
  <c r="Y1705" i="4"/>
  <c r="Y1704" i="4"/>
  <c r="Y1703" i="4"/>
  <c r="Y1702" i="4"/>
  <c r="Y1701" i="4"/>
  <c r="Y1700" i="4"/>
  <c r="Y1699" i="4"/>
  <c r="Y1698" i="4"/>
  <c r="Y1697" i="4"/>
  <c r="Y1696" i="4"/>
  <c r="Y1695" i="4"/>
  <c r="Y1694" i="4"/>
  <c r="Y1693" i="4"/>
  <c r="Y1692" i="4"/>
  <c r="Y1691" i="4"/>
  <c r="Y1690" i="4"/>
  <c r="Y1689" i="4"/>
  <c r="Y1688" i="4"/>
  <c r="Y1687" i="4"/>
  <c r="Y1686" i="4"/>
  <c r="Y1685" i="4"/>
  <c r="Y1684" i="4"/>
  <c r="Y1683" i="4"/>
  <c r="Y1682" i="4"/>
  <c r="Y1681" i="4"/>
  <c r="Y1680" i="4"/>
  <c r="Y1679" i="4"/>
  <c r="Y1678" i="4"/>
  <c r="Y1677" i="4"/>
  <c r="Y1676" i="4"/>
  <c r="Y1675" i="4"/>
  <c r="Y1674" i="4"/>
  <c r="Y1673" i="4"/>
  <c r="Y1672" i="4"/>
  <c r="Y1671" i="4"/>
  <c r="Y1670" i="4"/>
  <c r="Y1669" i="4"/>
  <c r="Y1668" i="4"/>
  <c r="Y1667" i="4"/>
  <c r="Y1666" i="4"/>
  <c r="Y1665" i="4"/>
  <c r="Y1664" i="4"/>
  <c r="Y1663" i="4"/>
  <c r="Y1662" i="4"/>
  <c r="Y1661" i="4"/>
  <c r="Y1660" i="4"/>
  <c r="Y1659" i="4"/>
  <c r="Y1658" i="4"/>
  <c r="Y1657" i="4"/>
  <c r="Y1656" i="4"/>
  <c r="Y1655" i="4"/>
  <c r="Y1654" i="4"/>
  <c r="Y1653" i="4"/>
  <c r="Y1652" i="4"/>
  <c r="Y1651" i="4"/>
  <c r="Y1650" i="4"/>
  <c r="Y1649" i="4"/>
  <c r="Y1648" i="4"/>
  <c r="Y1647" i="4"/>
  <c r="Y1646" i="4"/>
  <c r="Y1645" i="4"/>
  <c r="Y1644" i="4"/>
  <c r="Y1643" i="4"/>
  <c r="Y1642" i="4"/>
  <c r="Y1641" i="4"/>
  <c r="Y1640" i="4"/>
  <c r="Y1639" i="4"/>
  <c r="Y1638" i="4"/>
  <c r="Y1637" i="4"/>
  <c r="Y1636" i="4"/>
  <c r="Y1635" i="4"/>
  <c r="Y1634" i="4"/>
  <c r="Y1633" i="4"/>
  <c r="Y1632" i="4"/>
  <c r="Y1631" i="4"/>
  <c r="Y1630" i="4"/>
  <c r="Y1629" i="4"/>
  <c r="Y1628" i="4"/>
  <c r="Y1627" i="4"/>
  <c r="Y1626" i="4"/>
  <c r="Y1625" i="4"/>
  <c r="Y1624" i="4"/>
  <c r="Y1623" i="4"/>
  <c r="Y1622" i="4"/>
  <c r="Y1621" i="4"/>
  <c r="Y1620" i="4"/>
  <c r="Y1619" i="4"/>
  <c r="Y1618" i="4"/>
  <c r="Y1617" i="4"/>
  <c r="Y1616" i="4"/>
  <c r="Y1615" i="4"/>
  <c r="Y1614" i="4"/>
  <c r="Y1613" i="4"/>
  <c r="Y1612" i="4"/>
  <c r="Y1611" i="4"/>
  <c r="Y1610" i="4"/>
  <c r="Y1609" i="4"/>
  <c r="Y1608" i="4"/>
  <c r="Y1607" i="4"/>
  <c r="Y1606" i="4"/>
  <c r="Y1605" i="4"/>
  <c r="Y1604" i="4"/>
  <c r="Y1603" i="4"/>
  <c r="Y1602" i="4"/>
  <c r="Y1601" i="4"/>
  <c r="Y1600" i="4"/>
  <c r="Y1599" i="4"/>
  <c r="Y1598" i="4"/>
  <c r="Y1597" i="4"/>
  <c r="Y1596" i="4"/>
  <c r="Y1595" i="4"/>
  <c r="Y1594" i="4"/>
  <c r="Y1593" i="4"/>
  <c r="Y1592" i="4"/>
  <c r="Y1591" i="4"/>
  <c r="Y1590" i="4"/>
  <c r="Y1589" i="4"/>
  <c r="Y1588" i="4"/>
  <c r="Y1587" i="4"/>
  <c r="Y1586" i="4"/>
  <c r="Y1585" i="4"/>
  <c r="Y1584" i="4"/>
  <c r="Y1583" i="4"/>
  <c r="Y1582" i="4"/>
  <c r="Y1581" i="4"/>
  <c r="Y1580" i="4"/>
  <c r="Y1579" i="4"/>
  <c r="Y1578" i="4"/>
  <c r="Y1577" i="4"/>
  <c r="Y1576" i="4"/>
  <c r="Y1575" i="4"/>
  <c r="Y1574" i="4"/>
  <c r="Y1573" i="4"/>
  <c r="Y1572" i="4"/>
  <c r="Y1571" i="4"/>
  <c r="Y1570" i="4"/>
  <c r="Y1569" i="4"/>
  <c r="Y1568" i="4"/>
  <c r="Y1567" i="4"/>
  <c r="Y1566" i="4"/>
  <c r="Y1565" i="4"/>
  <c r="Y1564" i="4"/>
  <c r="Y1563" i="4"/>
  <c r="Y1562" i="4"/>
  <c r="Y1561" i="4"/>
  <c r="Y1560" i="4"/>
  <c r="Y1559" i="4"/>
  <c r="Y1558" i="4"/>
  <c r="Y1557" i="4"/>
  <c r="Y1556" i="4"/>
  <c r="Y1555" i="4"/>
  <c r="Y1554" i="4"/>
  <c r="Y1553" i="4"/>
  <c r="Y1552" i="4"/>
  <c r="Y1551" i="4"/>
  <c r="Y1550" i="4"/>
  <c r="Y1549" i="4"/>
  <c r="Y1548" i="4"/>
  <c r="Y1547" i="4"/>
  <c r="Y1546" i="4"/>
  <c r="Y1545" i="4"/>
  <c r="Y1544" i="4"/>
  <c r="Y1543" i="4"/>
  <c r="Y1542" i="4"/>
  <c r="Y1541" i="4"/>
  <c r="Y1540" i="4"/>
  <c r="Y1539" i="4"/>
  <c r="Y1538" i="4"/>
  <c r="Y1537" i="4"/>
  <c r="Y1536" i="4"/>
  <c r="Y1535" i="4"/>
  <c r="Y1534" i="4"/>
  <c r="Y1533" i="4"/>
  <c r="Y1532" i="4"/>
  <c r="Y1531" i="4"/>
  <c r="Y1530" i="4"/>
  <c r="Y1529" i="4"/>
  <c r="Y1528" i="4"/>
  <c r="Y1527" i="4"/>
  <c r="Y1526" i="4"/>
  <c r="Y1525" i="4"/>
  <c r="Y1524" i="4"/>
  <c r="Y1523" i="4"/>
  <c r="Y1522" i="4"/>
  <c r="Y1521" i="4"/>
  <c r="Y1520" i="4"/>
  <c r="Y1519" i="4"/>
  <c r="Y1518" i="4"/>
  <c r="Y1517" i="4"/>
  <c r="Y1516" i="4"/>
  <c r="Y1515" i="4"/>
  <c r="Y1514" i="4"/>
  <c r="Y1513" i="4"/>
  <c r="Y1512" i="4"/>
  <c r="Y1511" i="4"/>
  <c r="Y1510" i="4"/>
  <c r="Y1509" i="4"/>
  <c r="Y1508" i="4"/>
  <c r="Y1507" i="4"/>
  <c r="Y1506" i="4"/>
  <c r="Y1505" i="4"/>
  <c r="Y1504" i="4"/>
  <c r="Y1503" i="4"/>
  <c r="Y1502" i="4"/>
  <c r="Y1501" i="4"/>
  <c r="Y1500" i="4"/>
  <c r="Y1499" i="4"/>
  <c r="Y1498" i="4"/>
  <c r="Y1497" i="4"/>
  <c r="Y1496" i="4"/>
  <c r="Y1495" i="4"/>
  <c r="Y1494" i="4"/>
  <c r="Y1493" i="4"/>
  <c r="Y1492" i="4"/>
  <c r="Y1491" i="4"/>
  <c r="Y1490" i="4"/>
  <c r="Y1489" i="4"/>
  <c r="Y1488" i="4"/>
  <c r="Y1487" i="4"/>
  <c r="Y1486" i="4"/>
  <c r="Y1485" i="4"/>
  <c r="Y1484" i="4"/>
  <c r="Y1483" i="4"/>
  <c r="Y1482" i="4"/>
  <c r="Y1481" i="4"/>
  <c r="Y1480" i="4"/>
  <c r="Y1479" i="4"/>
  <c r="Y1478" i="4"/>
  <c r="Y1477" i="4"/>
  <c r="Y1476" i="4"/>
  <c r="Y1475" i="4"/>
  <c r="Y1474" i="4"/>
  <c r="Y1473" i="4"/>
  <c r="Y1472" i="4"/>
  <c r="Y1471" i="4"/>
  <c r="Y1470" i="4"/>
  <c r="Y1469" i="4"/>
  <c r="Y1468" i="4"/>
  <c r="Y1467" i="4"/>
  <c r="Y1466" i="4"/>
  <c r="Y1465" i="4"/>
  <c r="Y1464" i="4"/>
  <c r="Y1463" i="4"/>
  <c r="Y1462" i="4"/>
  <c r="Y1461" i="4"/>
  <c r="Y1460" i="4"/>
  <c r="Y1459" i="4"/>
  <c r="Y1458" i="4"/>
  <c r="Y1457" i="4"/>
  <c r="Y1456" i="4"/>
  <c r="Y1455" i="4"/>
  <c r="Y1454" i="4"/>
  <c r="Y1453" i="4"/>
  <c r="Y1452" i="4"/>
  <c r="Y1451" i="4"/>
  <c r="Y1450" i="4"/>
  <c r="Y1449" i="4"/>
  <c r="Y1448" i="4"/>
  <c r="Y1447" i="4"/>
  <c r="Y1446" i="4"/>
  <c r="Y1445" i="4"/>
  <c r="Y1444" i="4"/>
  <c r="Y1443" i="4"/>
  <c r="Y1442" i="4"/>
  <c r="Y1441" i="4"/>
  <c r="Y1440" i="4"/>
  <c r="Y1439" i="4"/>
  <c r="Y1438" i="4"/>
  <c r="Y1437" i="4"/>
  <c r="Y1436" i="4"/>
  <c r="Y1435" i="4"/>
  <c r="Y1434" i="4"/>
  <c r="Y1433" i="4"/>
  <c r="Y1432" i="4"/>
  <c r="Y1431" i="4"/>
  <c r="Y1430" i="4"/>
  <c r="Y1429" i="4"/>
  <c r="Y1428" i="4"/>
  <c r="Y1427" i="4"/>
  <c r="Y1426" i="4"/>
  <c r="Y1425" i="4"/>
  <c r="Y1424" i="4"/>
  <c r="Y1423" i="4"/>
  <c r="Y1422" i="4"/>
  <c r="Y1421" i="4"/>
  <c r="Y1420" i="4"/>
  <c r="Y1419" i="4"/>
  <c r="Y1418" i="4"/>
  <c r="Y1417" i="4"/>
  <c r="Y1416" i="4"/>
  <c r="Y1415" i="4"/>
  <c r="Y1414" i="4"/>
  <c r="Y1413" i="4"/>
  <c r="Y1412" i="4"/>
  <c r="Y1411" i="4"/>
  <c r="Y1410" i="4"/>
  <c r="Y1409" i="4"/>
  <c r="Y1408" i="4"/>
  <c r="Y1407" i="4"/>
  <c r="Y1406" i="4"/>
  <c r="Y1405" i="4"/>
  <c r="Y1404" i="4"/>
  <c r="Y1403" i="4"/>
  <c r="Y1402" i="4"/>
  <c r="Y1401" i="4"/>
  <c r="Y1400" i="4"/>
  <c r="Y1399" i="4"/>
  <c r="Y1398" i="4"/>
  <c r="Y1397" i="4"/>
  <c r="Y1396" i="4"/>
  <c r="Y1395" i="4"/>
  <c r="Y1394" i="4"/>
  <c r="Y1393" i="4"/>
  <c r="Y1392" i="4"/>
  <c r="Y1391" i="4"/>
  <c r="Y1390" i="4"/>
  <c r="Y1389" i="4"/>
  <c r="Y1388" i="4"/>
  <c r="Y1387" i="4"/>
  <c r="Y1386" i="4"/>
  <c r="Y1385" i="4"/>
  <c r="Y1384" i="4"/>
  <c r="Y1383" i="4"/>
  <c r="Y1381" i="4"/>
  <c r="Y1380" i="4"/>
  <c r="Y1379" i="4"/>
  <c r="Y1378" i="4"/>
  <c r="Y1377" i="4"/>
  <c r="Y1376" i="4"/>
  <c r="Y1375" i="4"/>
  <c r="Y1374" i="4"/>
  <c r="Y1373" i="4"/>
  <c r="Y1372" i="4"/>
  <c r="Y1371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7" i="4"/>
  <c r="Y796" i="4"/>
  <c r="Y795" i="4"/>
  <c r="Y794" i="4"/>
  <c r="Y793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3" i="4"/>
  <c r="Y482" i="4"/>
  <c r="Y481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Y3" i="4"/>
  <c r="Y2" i="4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" i="2"/>
  <c r="X1893" i="2"/>
  <c r="R23" i="1" l="1"/>
</calcChain>
</file>

<file path=xl/sharedStrings.xml><?xml version="1.0" encoding="utf-8"?>
<sst xmlns="http://schemas.openxmlformats.org/spreadsheetml/2006/main" count="39343" uniqueCount="7954">
  <si>
    <t>id</t>
  </si>
  <si>
    <t>Title</t>
  </si>
  <si>
    <t>Year</t>
  </si>
  <si>
    <t>Action</t>
  </si>
  <si>
    <t>Animation</t>
  </si>
  <si>
    <t>Documentary</t>
  </si>
  <si>
    <t>Family</t>
  </si>
  <si>
    <t>Biography</t>
  </si>
  <si>
    <t>G</t>
  </si>
  <si>
    <t>PG</t>
  </si>
  <si>
    <t>PG-13</t>
  </si>
  <si>
    <t>R</t>
  </si>
  <si>
    <t>Other</t>
  </si>
  <si>
    <t>Budget</t>
  </si>
  <si>
    <t>Gross_US</t>
  </si>
  <si>
    <t>Gross_WW</t>
  </si>
  <si>
    <t>Runtime</t>
  </si>
  <si>
    <t>First_Director</t>
  </si>
  <si>
    <t>First_Producer</t>
  </si>
  <si>
    <t>Disney</t>
  </si>
  <si>
    <t>Universal</t>
  </si>
  <si>
    <t>Warner</t>
  </si>
  <si>
    <t>Series</t>
  </si>
  <si>
    <t>Comic</t>
  </si>
  <si>
    <t>Book</t>
  </si>
  <si>
    <t>Video_Game</t>
  </si>
  <si>
    <t>Remake</t>
  </si>
  <si>
    <t>Original</t>
  </si>
  <si>
    <t>Salience</t>
  </si>
  <si>
    <t>ROI_1</t>
  </si>
  <si>
    <t>ROI_2</t>
  </si>
  <si>
    <t>ROI_3</t>
  </si>
  <si>
    <t>tt0020629</t>
  </si>
  <si>
    <t>All Quiet on the Western Front</t>
  </si>
  <si>
    <t>Lewis Milestone</t>
  </si>
  <si>
    <t>Universal Pictures</t>
  </si>
  <si>
    <t>tt0020836</t>
  </si>
  <si>
    <t>The Doorway to Hell</t>
  </si>
  <si>
    <t>Archie Mayo</t>
  </si>
  <si>
    <t>Warner Bros.</t>
  </si>
  <si>
    <t>tt0021025</t>
  </si>
  <si>
    <t>King of Jazz</t>
  </si>
  <si>
    <t>John Murray Anderson</t>
  </si>
  <si>
    <t>tt0021110</t>
  </si>
  <si>
    <t>Mammy</t>
  </si>
  <si>
    <t>Michael Curtiz</t>
  </si>
  <si>
    <t>tt0021197</t>
  </si>
  <si>
    <t>The Office Wife</t>
  </si>
  <si>
    <t>Lloyd Bacon</t>
  </si>
  <si>
    <t>tt0021472</t>
  </si>
  <si>
    <t>Three Faces East</t>
  </si>
  <si>
    <t>Roy Del Ruth</t>
  </si>
  <si>
    <t>tt0021550</t>
  </si>
  <si>
    <t>Wide Open</t>
  </si>
  <si>
    <t>tt0021595</t>
  </si>
  <si>
    <t>Alexander Hamilton</t>
  </si>
  <si>
    <t>John G. Adolfi</t>
  </si>
  <si>
    <t>tt0021647</t>
  </si>
  <si>
    <t>Beauty and the Boss</t>
  </si>
  <si>
    <t>tt0021673</t>
  </si>
  <si>
    <t>Blonde Crazy</t>
  </si>
  <si>
    <t>tt0021814</t>
  </si>
  <si>
    <t>Dracula</t>
  </si>
  <si>
    <t>Tod Browning</t>
  </si>
  <si>
    <t>tt0021884</t>
  </si>
  <si>
    <t>Frankenstein</t>
  </si>
  <si>
    <t>James Whale</t>
  </si>
  <si>
    <t>tt0021917</t>
  </si>
  <si>
    <t>God's Gift to Women</t>
  </si>
  <si>
    <t>tt0021992</t>
  </si>
  <si>
    <t>Illicit</t>
  </si>
  <si>
    <t>tt0022002</t>
  </si>
  <si>
    <t>Iron Man</t>
  </si>
  <si>
    <t>tt0022103</t>
  </si>
  <si>
    <t>The Mad Genius</t>
  </si>
  <si>
    <t>tt0022151</t>
  </si>
  <si>
    <t>The Millionaire</t>
  </si>
  <si>
    <t>tt0022208</t>
  </si>
  <si>
    <t>Night Nurse</t>
  </si>
  <si>
    <t>William A. Wellman</t>
  </si>
  <si>
    <t>tt0022236</t>
  </si>
  <si>
    <t>Other Men's Women</t>
  </si>
  <si>
    <t>tt0022286</t>
  </si>
  <si>
    <t>The Public Enemy</t>
  </si>
  <si>
    <t>tt0022403</t>
  </si>
  <si>
    <t>Smart Money</t>
  </si>
  <si>
    <t>Alfred E. Green</t>
  </si>
  <si>
    <t>tt0022409</t>
  </si>
  <si>
    <t>A Soldier's Plaything</t>
  </si>
  <si>
    <t>tt0022430</t>
  </si>
  <si>
    <t>The Star Witness</t>
  </si>
  <si>
    <t>tt0022454</t>
  </si>
  <si>
    <t>Svengali</t>
  </si>
  <si>
    <t>tt0022550</t>
  </si>
  <si>
    <t>Waterloo Bridge</t>
  </si>
  <si>
    <t>tt0022676</t>
  </si>
  <si>
    <t>Big City Blues</t>
  </si>
  <si>
    <t>Mervyn LeRoy</t>
  </si>
  <si>
    <t>tt0022681</t>
  </si>
  <si>
    <t>The Big Stampede</t>
  </si>
  <si>
    <t>Tenny Wright</t>
  </si>
  <si>
    <t>Leon Schlesinger Studios</t>
  </si>
  <si>
    <t>tt0022696</t>
  </si>
  <si>
    <t>Blessed Event</t>
  </si>
  <si>
    <t>tt0022792</t>
  </si>
  <si>
    <t>The Crowd Roars</t>
  </si>
  <si>
    <t>Howard Hawks</t>
  </si>
  <si>
    <t>tt0023042</t>
  </si>
  <si>
    <t>I Am a Fugitive from a Chain Gang</t>
  </si>
  <si>
    <t>tt0023074</t>
  </si>
  <si>
    <t>Jewel Robbery</t>
  </si>
  <si>
    <t>William Dieterle</t>
  </si>
  <si>
    <t>tt0023125</t>
  </si>
  <si>
    <t>Lawyer Man</t>
  </si>
  <si>
    <t>tt0023180</t>
  </si>
  <si>
    <t>Man Wanted</t>
  </si>
  <si>
    <t>tt0023181</t>
  </si>
  <si>
    <t>The Man Who Played God</t>
  </si>
  <si>
    <t>tt0023240</t>
  </si>
  <si>
    <t>The Mouthpiece</t>
  </si>
  <si>
    <t>James Flood</t>
  </si>
  <si>
    <t>tt0023245</t>
  </si>
  <si>
    <t>The Mummy</t>
  </si>
  <si>
    <t>Karl Freund</t>
  </si>
  <si>
    <t>tt0023249</t>
  </si>
  <si>
    <t>Murders in the Rue Morgue</t>
  </si>
  <si>
    <t>Robert Florey</t>
  </si>
  <si>
    <t>tt0023271</t>
  </si>
  <si>
    <t>Night World</t>
  </si>
  <si>
    <t>Hobart Henley</t>
  </si>
  <si>
    <t>tt0023293</t>
  </si>
  <si>
    <t>The Old Dark House</t>
  </si>
  <si>
    <t>tt0023305</t>
  </si>
  <si>
    <t>One Way Passage</t>
  </si>
  <si>
    <t>Tay Garnett</t>
  </si>
  <si>
    <t>tt0023362</t>
  </si>
  <si>
    <t>The Purchase Price</t>
  </si>
  <si>
    <t>tt0023491</t>
  </si>
  <si>
    <t>So Big!</t>
  </si>
  <si>
    <t>tt0023537</t>
  </si>
  <si>
    <t>A Successful Calamity</t>
  </si>
  <si>
    <t>tt0023556</t>
  </si>
  <si>
    <t>Taxi</t>
  </si>
  <si>
    <t>tt0023701</t>
  </si>
  <si>
    <t>Winner Take All</t>
  </si>
  <si>
    <t>tt0023731</t>
  </si>
  <si>
    <t>20,000 Years in Sing Sing</t>
  </si>
  <si>
    <t>First National Pictures</t>
  </si>
  <si>
    <t>tt0023775</t>
  </si>
  <si>
    <t>Baby Face</t>
  </si>
  <si>
    <t>tt0023911</t>
  </si>
  <si>
    <t>Counsellor at Law</t>
  </si>
  <si>
    <t>William Wyler</t>
  </si>
  <si>
    <t>tt0023993</t>
  </si>
  <si>
    <t>Ex-Lady</t>
  </si>
  <si>
    <t>tt0024028</t>
  </si>
  <si>
    <t>Footlight Parade</t>
  </si>
  <si>
    <t>tt0024034</t>
  </si>
  <si>
    <t>42nd Street</t>
  </si>
  <si>
    <t>tt0024069</t>
  </si>
  <si>
    <t>Gold Diggers of 1933</t>
  </si>
  <si>
    <t>tt0024090</t>
  </si>
  <si>
    <t>Hard to Handle</t>
  </si>
  <si>
    <t>tt0024115</t>
  </si>
  <si>
    <t>Heroes for Sale</t>
  </si>
  <si>
    <t>tt0024144</t>
  </si>
  <si>
    <t>The House on 56th Street</t>
  </si>
  <si>
    <t>tt0024184</t>
  </si>
  <si>
    <t>The Invisible Man</t>
  </si>
  <si>
    <t>tt0024238</t>
  </si>
  <si>
    <t>Ladies They Talk About</t>
  </si>
  <si>
    <t>Howard Bretherton</t>
  </si>
  <si>
    <t>tt0024239</t>
  </si>
  <si>
    <t>Lady Killer</t>
  </si>
  <si>
    <t>tt0024293</t>
  </si>
  <si>
    <t>The Man from Monterey</t>
  </si>
  <si>
    <t>Mack V. Wright</t>
  </si>
  <si>
    <t>tt0024307</t>
  </si>
  <si>
    <t>Mary Stevens, M.D.</t>
  </si>
  <si>
    <t>tt0024314</t>
  </si>
  <si>
    <t>The Mayor of Hell</t>
  </si>
  <si>
    <t>tt0024368</t>
  </si>
  <si>
    <t>Mystery of the Wax Museum</t>
  </si>
  <si>
    <t>tt0024373</t>
  </si>
  <si>
    <t>The Narrow Corner</t>
  </si>
  <si>
    <t>tt0024471</t>
  </si>
  <si>
    <t>Private Detective 62</t>
  </si>
  <si>
    <t>tt0024559</t>
  </si>
  <si>
    <t>The Silk Express</t>
  </si>
  <si>
    <t>Ray Enright</t>
  </si>
  <si>
    <t>tt0024592</t>
  </si>
  <si>
    <t>Somewhere in Sonora</t>
  </si>
  <si>
    <t>tt0024647</t>
  </si>
  <si>
    <t>The Telegraph Trail</t>
  </si>
  <si>
    <t>tt0024772</t>
  </si>
  <si>
    <t>Wild Boys of the Road</t>
  </si>
  <si>
    <t>tt0024851</t>
  </si>
  <si>
    <t>Babbitt</t>
  </si>
  <si>
    <t>William Keighley</t>
  </si>
  <si>
    <t>tt0024958</t>
  </si>
  <si>
    <t>The Case of the Howling Dog</t>
  </si>
  <si>
    <t>Alan Crosland</t>
  </si>
  <si>
    <t>tt0025028</t>
  </si>
  <si>
    <t>Dames</t>
  </si>
  <si>
    <t>tt0025046</t>
  </si>
  <si>
    <t>Desirable</t>
  </si>
  <si>
    <t>tt0025068</t>
  </si>
  <si>
    <t>Dr. Monica</t>
  </si>
  <si>
    <t>tt0025129</t>
  </si>
  <si>
    <t>Fog Over Frisco</t>
  </si>
  <si>
    <t>tt0025161</t>
  </si>
  <si>
    <t>Gambling Lady</t>
  </si>
  <si>
    <t>tt0025228</t>
  </si>
  <si>
    <t>Heat Lightning</t>
  </si>
  <si>
    <t>tt0025238</t>
  </si>
  <si>
    <t>Here Comes the Navy</t>
  </si>
  <si>
    <t>tt0025301</t>
  </si>
  <si>
    <t>Imitation of Life</t>
  </si>
  <si>
    <t>John M. Stahl</t>
  </si>
  <si>
    <t>tt0025330</t>
  </si>
  <si>
    <t>Jimmy the Gent</t>
  </si>
  <si>
    <t>tt0025346</t>
  </si>
  <si>
    <t>The Key</t>
  </si>
  <si>
    <t>tt0025461</t>
  </si>
  <si>
    <t>Mandalay</t>
  </si>
  <si>
    <t>tt0025935</t>
  </si>
  <si>
    <t>Upperworld</t>
  </si>
  <si>
    <t>tt0026007</t>
  </si>
  <si>
    <t>Wonder Bar</t>
  </si>
  <si>
    <t>tt0026055</t>
  </si>
  <si>
    <t>Alibi Ike</t>
  </si>
  <si>
    <t>tt0026129</t>
  </si>
  <si>
    <t>Bordertown</t>
  </si>
  <si>
    <t>tt0026138</t>
  </si>
  <si>
    <t>The Bride of Frankenstein</t>
  </si>
  <si>
    <t>tt0026139</t>
  </si>
  <si>
    <t>Bright Lights</t>
  </si>
  <si>
    <t>Busby Berkeley</t>
  </si>
  <si>
    <t>tt0026174</t>
  </si>
  <si>
    <t>Captain Blood</t>
  </si>
  <si>
    <t>tt0026184</t>
  </si>
  <si>
    <t>The Case of the Curious Bride</t>
  </si>
  <si>
    <t>tt0026185</t>
  </si>
  <si>
    <t>The Case of the Lucky Legs</t>
  </si>
  <si>
    <t>tt0026261</t>
  </si>
  <si>
    <t>Dangerous</t>
  </si>
  <si>
    <t>tt0026275</t>
  </si>
  <si>
    <t>Devil Dogs of the Air</t>
  </si>
  <si>
    <t>tt0026293</t>
  </si>
  <si>
    <t>Dr. Socrates</t>
  </si>
  <si>
    <t>tt0026385</t>
  </si>
  <si>
    <t>Frisco Kid</t>
  </si>
  <si>
    <t>tt0026388</t>
  </si>
  <si>
    <t>Front Page Woman</t>
  </si>
  <si>
    <t>tt0026393</t>
  </si>
  <si>
    <t>'G' Men</t>
  </si>
  <si>
    <t>tt0026421</t>
  </si>
  <si>
    <t>Gold Diggers of 1935</t>
  </si>
  <si>
    <t>tt0026424</t>
  </si>
  <si>
    <t>The Good Fairy</t>
  </si>
  <si>
    <t>tt0026632</t>
  </si>
  <si>
    <t>Little Big Shot</t>
  </si>
  <si>
    <t>tt0026667</t>
  </si>
  <si>
    <t>Magnificent Obsession</t>
  </si>
  <si>
    <t>Warner Brothers-First National Productions</t>
  </si>
  <si>
    <t>tt0026714</t>
  </si>
  <si>
    <t>A Midsummer Night's Dream</t>
  </si>
  <si>
    <t>tt0026758</t>
  </si>
  <si>
    <t>Mystery of Edwin Drood</t>
  </si>
  <si>
    <t>Stuart Walker</t>
  </si>
  <si>
    <t>tt0026840</t>
  </si>
  <si>
    <t>Page Miss Glory</t>
  </si>
  <si>
    <t>tt0026912</t>
  </si>
  <si>
    <t>The Raven</t>
  </si>
  <si>
    <t>Lew Landers</t>
  </si>
  <si>
    <t>tt0027029</t>
  </si>
  <si>
    <t>Special Agent</t>
  </si>
  <si>
    <t>tt0027133</t>
  </si>
  <si>
    <t>Traveling Saleslady</t>
  </si>
  <si>
    <t>tt0027194</t>
  </si>
  <si>
    <t>Werewolf of London</t>
  </si>
  <si>
    <t>tt0027300</t>
  </si>
  <si>
    <t>Anthony Adverse</t>
  </si>
  <si>
    <t>tt0027367</t>
  </si>
  <si>
    <t>Black Legion</t>
  </si>
  <si>
    <t>tt0027407</t>
  </si>
  <si>
    <t>Bullets or Ballots</t>
  </si>
  <si>
    <t>tt0027413</t>
  </si>
  <si>
    <t>Cain and Mabel</t>
  </si>
  <si>
    <t>tt0027428</t>
  </si>
  <si>
    <t>The Case of the Black Cat</t>
  </si>
  <si>
    <t>William C. McGann</t>
  </si>
  <si>
    <t>tt0027429</t>
  </si>
  <si>
    <t>The Case of the Velvet Claws</t>
  </si>
  <si>
    <t>William Clemens</t>
  </si>
  <si>
    <t>tt0027438</t>
  </si>
  <si>
    <t>The Charge of the Light Brigade</t>
  </si>
  <si>
    <t>tt0027545</t>
  </si>
  <si>
    <t>Dracula's Daughter</t>
  </si>
  <si>
    <t>Lambert Hillyer</t>
  </si>
  <si>
    <t>tt0027686</t>
  </si>
  <si>
    <t>Gold Diggers of 1937</t>
  </si>
  <si>
    <t>tt0027700</t>
  </si>
  <si>
    <t>The Green Pastures</t>
  </si>
  <si>
    <t>Marc Connelly</t>
  </si>
  <si>
    <t>tt0027726</t>
  </si>
  <si>
    <t>Hearts Divided</t>
  </si>
  <si>
    <t>Frank Borzage</t>
  </si>
  <si>
    <t>tt0027800</t>
  </si>
  <si>
    <t>The Invisible Ray</t>
  </si>
  <si>
    <t>tt0027805</t>
  </si>
  <si>
    <t>Isle of Fury</t>
  </si>
  <si>
    <t>Frank McDonald</t>
  </si>
  <si>
    <t>tt0027908</t>
  </si>
  <si>
    <t>Love Before Breakfast</t>
  </si>
  <si>
    <t>Walter Lang</t>
  </si>
  <si>
    <t>tt0028096</t>
  </si>
  <si>
    <t>The Petrified Forest</t>
  </si>
  <si>
    <t>tt0028219</t>
  </si>
  <si>
    <t>Satan Met a Lady</t>
  </si>
  <si>
    <t>tt0028249</t>
  </si>
  <si>
    <t>Show Boat</t>
  </si>
  <si>
    <t>tt0028272</t>
  </si>
  <si>
    <t>Snowed Under</t>
  </si>
  <si>
    <t>tt0028284</t>
  </si>
  <si>
    <t>Song of the Saddle</t>
  </si>
  <si>
    <t>Louis King</t>
  </si>
  <si>
    <t>tt0028305</t>
  </si>
  <si>
    <t>Stage Struck</t>
  </si>
  <si>
    <t>tt0028373</t>
  </si>
  <si>
    <t>Three Smart Girls</t>
  </si>
  <si>
    <t>Henry Koster</t>
  </si>
  <si>
    <t>tt0028402</t>
  </si>
  <si>
    <t>Trailin' West</t>
  </si>
  <si>
    <t>Noel M. Smith</t>
  </si>
  <si>
    <t>tt0028407</t>
  </si>
  <si>
    <t>Treachery Rides the Range</t>
  </si>
  <si>
    <t>tt0028478</t>
  </si>
  <si>
    <t>The Walking Dead</t>
  </si>
  <si>
    <t>tt0028564</t>
  </si>
  <si>
    <t>Alcatraz Island</t>
  </si>
  <si>
    <t>Cosmopolitan Productions</t>
  </si>
  <si>
    <t>tt0028695</t>
  </si>
  <si>
    <t>The Case of the Stuttering Bishop</t>
  </si>
  <si>
    <t>tt0028737</t>
  </si>
  <si>
    <t>Confession</t>
  </si>
  <si>
    <t>Joe May</t>
  </si>
  <si>
    <t>tt0028808</t>
  </si>
  <si>
    <t>Draegerman Courage</t>
  </si>
  <si>
    <t>tt0028842</t>
  </si>
  <si>
    <t>Ever Since Eve</t>
  </si>
  <si>
    <t>tt0028953</t>
  </si>
  <si>
    <t>The Great Garrick</t>
  </si>
  <si>
    <t>tt0028958</t>
  </si>
  <si>
    <t>Green Light</t>
  </si>
  <si>
    <t>tt0029058</t>
  </si>
  <si>
    <t>It's Love I'm After</t>
  </si>
  <si>
    <t>tt0029080</t>
  </si>
  <si>
    <t>Kid Galahad</t>
  </si>
  <si>
    <t>tt0029146</t>
  </si>
  <si>
    <t>The Life of Emile Zola</t>
  </si>
  <si>
    <t>tt0029217</t>
  </si>
  <si>
    <t>Marked Woman</t>
  </si>
  <si>
    <t>tt0029347</t>
  </si>
  <si>
    <t>One Hundred Men and a Girl</t>
  </si>
  <si>
    <t>tt0029440</t>
  </si>
  <si>
    <t>The Prince and the Pauper</t>
  </si>
  <si>
    <t>tt0029511</t>
  </si>
  <si>
    <t>San Quentin</t>
  </si>
  <si>
    <t>tt0029541</t>
  </si>
  <si>
    <t>Sh! The Octopus</t>
  </si>
  <si>
    <t>tt0029571</t>
  </si>
  <si>
    <t>The Singing Marine</t>
  </si>
  <si>
    <t>tt0029583</t>
  </si>
  <si>
    <t>Snow White and the Seven Dwarfs</t>
  </si>
  <si>
    <t>William Cottrell</t>
  </si>
  <si>
    <t>Walt Disney Productions</t>
  </si>
  <si>
    <t>tt0029650</t>
  </si>
  <si>
    <t>That Certain Woman</t>
  </si>
  <si>
    <t>Edmund Goulding</t>
  </si>
  <si>
    <t>tt0029658</t>
  </si>
  <si>
    <t>They Won't Forget</t>
  </si>
  <si>
    <t>tt0029685</t>
  </si>
  <si>
    <t>Tovarich</t>
  </si>
  <si>
    <t>Anatole Litvak</t>
  </si>
  <si>
    <t>tt0029754</t>
  </si>
  <si>
    <t>West of Shanghai</t>
  </si>
  <si>
    <t>John Farrow</t>
  </si>
  <si>
    <t>tt0029769</t>
  </si>
  <si>
    <t>White Bondage</t>
  </si>
  <si>
    <t>Nick Grinde</t>
  </si>
  <si>
    <t>tt0029843</t>
  </si>
  <si>
    <t>The Adventures of Robin Hood</t>
  </si>
  <si>
    <t>tt0029870</t>
  </si>
  <si>
    <t>Angels with Dirty Faces</t>
  </si>
  <si>
    <t>tt0029926</t>
  </si>
  <si>
    <t>Blondes at Work</t>
  </si>
  <si>
    <t>tt0029940</t>
  </si>
  <si>
    <t>Boy Meets Girl</t>
  </si>
  <si>
    <t>tt0029949</t>
  </si>
  <si>
    <t>Brother Rat</t>
  </si>
  <si>
    <t>tt0030044</t>
  </si>
  <si>
    <t>The Dawn Patrol</t>
  </si>
  <si>
    <t>tt0030138</t>
  </si>
  <si>
    <t>Flash Gordon's Trip to Mars</t>
  </si>
  <si>
    <t>Ford Beebe</t>
  </si>
  <si>
    <t>tt0030149</t>
  </si>
  <si>
    <t>Four Daughters</t>
  </si>
  <si>
    <t>tt0030191</t>
  </si>
  <si>
    <t>Gold Diggers in Paris</t>
  </si>
  <si>
    <t>tt0030225</t>
  </si>
  <si>
    <t>Heart of the North</t>
  </si>
  <si>
    <t>Lewis Seiler</t>
  </si>
  <si>
    <t>tt0030277</t>
  </si>
  <si>
    <t>The Invisible Menace</t>
  </si>
  <si>
    <t>tt0030287</t>
  </si>
  <si>
    <t>Jezebel</t>
  </si>
  <si>
    <t>tt0030491</t>
  </si>
  <si>
    <t>Nancy Drew: Detective</t>
  </si>
  <si>
    <t>tt0030652</t>
  </si>
  <si>
    <t>The Rage of Paris</t>
  </si>
  <si>
    <t>tt0030755</t>
  </si>
  <si>
    <t>The Sisters</t>
  </si>
  <si>
    <t>tt0030764</t>
  </si>
  <si>
    <t>A Slight Case of Murder</t>
  </si>
  <si>
    <t>tt0030883</t>
  </si>
  <si>
    <t>Torchy Blane in Panama</t>
  </si>
  <si>
    <t>tt0030981</t>
  </si>
  <si>
    <t>Wives Under Suspicion</t>
  </si>
  <si>
    <t>tt0031012</t>
  </si>
  <si>
    <t>On Dress Parade</t>
  </si>
  <si>
    <t>tt0031045</t>
  </si>
  <si>
    <t>Angels Wash Their Faces</t>
  </si>
  <si>
    <t>tt0031173</t>
  </si>
  <si>
    <t>Confessions of a Nazi Spy</t>
  </si>
  <si>
    <t>tt0031210</t>
  </si>
  <si>
    <t>Dark Victory</t>
  </si>
  <si>
    <t>tt0031212</t>
  </si>
  <si>
    <t>Daughters Courageous</t>
  </si>
  <si>
    <t>tt0031225</t>
  </si>
  <si>
    <t>Destry Rides Again</t>
  </si>
  <si>
    <t>George Marshall</t>
  </si>
  <si>
    <t>tt0031235</t>
  </si>
  <si>
    <t>Dodge City</t>
  </si>
  <si>
    <t>tt0031260</t>
  </si>
  <si>
    <t>Each Dawn I Die</t>
  </si>
  <si>
    <t>tt0031311</t>
  </si>
  <si>
    <t>First Love</t>
  </si>
  <si>
    <t>tt0031336</t>
  </si>
  <si>
    <t>Four Wives</t>
  </si>
  <si>
    <t>tt0031516</t>
  </si>
  <si>
    <t>Juarez</t>
  </si>
  <si>
    <t>tt0031536</t>
  </si>
  <si>
    <t>King of the Underworld</t>
  </si>
  <si>
    <t>tt0031708</t>
  </si>
  <si>
    <t>Nancy Drew and the Hidden Staircase</t>
  </si>
  <si>
    <t>tt0031709</t>
  </si>
  <si>
    <t>Nancy Drew... Reporter</t>
  </si>
  <si>
    <t>tt0031710</t>
  </si>
  <si>
    <t>Nancy Drew... Trouble Shooter</t>
  </si>
  <si>
    <t>tt0031747</t>
  </si>
  <si>
    <t>The Oklahoma Kid</t>
  </si>
  <si>
    <t>tt0031750</t>
  </si>
  <si>
    <t>The Old Maid</t>
  </si>
  <si>
    <t>tt0031826</t>
  </si>
  <si>
    <t>The Private Lives of Elizabeth and Essex</t>
  </si>
  <si>
    <t>tt0031851</t>
  </si>
  <si>
    <t>The Return of Doctor X</t>
  </si>
  <si>
    <t>Vincent Sherman</t>
  </si>
  <si>
    <t>tt0031863</t>
  </si>
  <si>
    <t>Rio</t>
  </si>
  <si>
    <t>John Brahm</t>
  </si>
  <si>
    <t>tt0031867</t>
  </si>
  <si>
    <t>The Roaring Twenties</t>
  </si>
  <si>
    <t>Raoul Walsh</t>
  </si>
  <si>
    <t>tt0031951</t>
  </si>
  <si>
    <t>Son of Frankenstein</t>
  </si>
  <si>
    <t>Rowland V. Lee</t>
  </si>
  <si>
    <t>tt0032022</t>
  </si>
  <si>
    <t>They Made Me a Criminal</t>
  </si>
  <si>
    <t>tt0032142</t>
  </si>
  <si>
    <t>Women in the Wind</t>
  </si>
  <si>
    <t>tt0032149</t>
  </si>
  <si>
    <t>Yes, My Darling Daughter</t>
  </si>
  <si>
    <t>tt0032152</t>
  </si>
  <si>
    <t>You Can't Cheat an Honest Man</t>
  </si>
  <si>
    <t>tt0032153</t>
  </si>
  <si>
    <t>You Can't Get Away with Murder</t>
  </si>
  <si>
    <t>tt0032194</t>
  </si>
  <si>
    <t>All This, and Heaven Too</t>
  </si>
  <si>
    <t>tt0032234</t>
  </si>
  <si>
    <t>The Bank Dick</t>
  </si>
  <si>
    <t>Edward F. Cline</t>
  </si>
  <si>
    <t>tt0032258</t>
  </si>
  <si>
    <t>Black Friday</t>
  </si>
  <si>
    <t>Arthur Lubin</t>
  </si>
  <si>
    <t>tt0032283</t>
  </si>
  <si>
    <t>British Intelligence</t>
  </si>
  <si>
    <t>Terry O. Morse</t>
  </si>
  <si>
    <t>tt0032285</t>
  </si>
  <si>
    <t>Brother Orchid</t>
  </si>
  <si>
    <t>tt0032290</t>
  </si>
  <si>
    <t>Buck Rogers</t>
  </si>
  <si>
    <t>tt0032315</t>
  </si>
  <si>
    <t>Castle on the Hudson</t>
  </si>
  <si>
    <t>tt0032342</t>
  </si>
  <si>
    <t>City for Conquest</t>
  </si>
  <si>
    <t>tt0032396</t>
  </si>
  <si>
    <t>A Dispatch from Reuters</t>
  </si>
  <si>
    <t>tt0032413</t>
  </si>
  <si>
    <t>Dr. Ehrlich's Magic Bullet</t>
  </si>
  <si>
    <t>tt0032467</t>
  </si>
  <si>
    <t>The Fighting 69th</t>
  </si>
  <si>
    <t>tt0032476</t>
  </si>
  <si>
    <t>Flight Angels</t>
  </si>
  <si>
    <t>tt0032610</t>
  </si>
  <si>
    <t>The House of the Seven Gables</t>
  </si>
  <si>
    <t>tt0032635</t>
  </si>
  <si>
    <t>The Invisible Man Returns</t>
  </si>
  <si>
    <t>tt0032636</t>
  </si>
  <si>
    <t>Invisible Stripes</t>
  </si>
  <si>
    <t>tt0032637</t>
  </si>
  <si>
    <t>The Invisible Woman</t>
  </si>
  <si>
    <t>A. Edward Sutherland</t>
  </si>
  <si>
    <t>tt0032643</t>
  </si>
  <si>
    <t>It All Came True</t>
  </si>
  <si>
    <t>tt0032676</t>
  </si>
  <si>
    <t>Knute Rockne All American</t>
  </si>
  <si>
    <t>tt0032701</t>
  </si>
  <si>
    <t>The Letter</t>
  </si>
  <si>
    <t>tt0032818</t>
  </si>
  <si>
    <t>The Mummy's Hand</t>
  </si>
  <si>
    <t>Christy Cabanne</t>
  </si>
  <si>
    <t>tt0032828</t>
  </si>
  <si>
    <t>My Little Chickadee</t>
  </si>
  <si>
    <t>tt0032910</t>
  </si>
  <si>
    <t>Pinocchio</t>
  </si>
  <si>
    <t>Norman Ferguson</t>
  </si>
  <si>
    <t>Walt Disney Animation Studios</t>
  </si>
  <si>
    <t>tt0033021</t>
  </si>
  <si>
    <t>Santa Fe Trail</t>
  </si>
  <si>
    <t>tt0033028</t>
  </si>
  <si>
    <t>The Sea Hawk</t>
  </si>
  <si>
    <t>tt0033038</t>
  </si>
  <si>
    <t>Seven Sinners</t>
  </si>
  <si>
    <t>tt0033056</t>
  </si>
  <si>
    <t>Ski Patrol</t>
  </si>
  <si>
    <t>tt0033149</t>
  </si>
  <si>
    <t>They Drive by Night</t>
  </si>
  <si>
    <t>tt0033157</t>
  </si>
  <si>
    <t>3 Cheers for the Irish</t>
  </si>
  <si>
    <t>tt0033175</t>
  </si>
  <si>
    <t>Torrid Zone</t>
  </si>
  <si>
    <t>tt0033226</t>
  </si>
  <si>
    <t>Virginia City</t>
  </si>
  <si>
    <t>tt0033365</t>
  </si>
  <si>
    <t>Back Street</t>
  </si>
  <si>
    <t>Robert Stevenson</t>
  </si>
  <si>
    <t>tt0033369</t>
  </si>
  <si>
    <t>Bad Men of Missouri</t>
  </si>
  <si>
    <t>tt0033397</t>
  </si>
  <si>
    <t>The Black Cat</t>
  </si>
  <si>
    <t>Albert S. Rogell</t>
  </si>
  <si>
    <t>tt0033409</t>
  </si>
  <si>
    <t>Blues in the Night</t>
  </si>
  <si>
    <t>tt0033432</t>
  </si>
  <si>
    <t>The Bride Came C.O.D.</t>
  </si>
  <si>
    <t>tt0033436</t>
  </si>
  <si>
    <t>Buck Privates</t>
  </si>
  <si>
    <t>tt0033439</t>
  </si>
  <si>
    <t>Bullets for O'Hara</t>
  </si>
  <si>
    <t>William K. Howard</t>
  </si>
  <si>
    <t>tt0033563</t>
  </si>
  <si>
    <t>Dumbo</t>
  </si>
  <si>
    <t>Samuel Armstrong</t>
  </si>
  <si>
    <t>tt0033606</t>
  </si>
  <si>
    <t>The Flame of New Orleans</t>
  </si>
  <si>
    <t>René Clair</t>
  </si>
  <si>
    <t>tt0033628</t>
  </si>
  <si>
    <t>Four Mothers</t>
  </si>
  <si>
    <t>tt0033677</t>
  </si>
  <si>
    <t>The Great Lie</t>
  </si>
  <si>
    <t>tt0033704</t>
  </si>
  <si>
    <t>Hellzapoppin'</t>
  </si>
  <si>
    <t>H.C. Potter</t>
  </si>
  <si>
    <t>Mayfair Productions Inc.</t>
  </si>
  <si>
    <t>tt0033717</t>
  </si>
  <si>
    <t>High Sierra</t>
  </si>
  <si>
    <t>tt0033723</t>
  </si>
  <si>
    <t>Hold That Ghost</t>
  </si>
  <si>
    <t>tt0033728</t>
  </si>
  <si>
    <t>Horror Island</t>
  </si>
  <si>
    <t>George Waggner</t>
  </si>
  <si>
    <t>tt0033754</t>
  </si>
  <si>
    <t>In the Navy</t>
  </si>
  <si>
    <t>tt0033766</t>
  </si>
  <si>
    <t>It Started with Eve</t>
  </si>
  <si>
    <t>tt0033781</t>
  </si>
  <si>
    <t>Keep 'Em Flying</t>
  </si>
  <si>
    <t>tt0033870</t>
  </si>
  <si>
    <t>The Maltese Falcon</t>
  </si>
  <si>
    <t>John Huston</t>
  </si>
  <si>
    <t>tt0033874</t>
  </si>
  <si>
    <t>The Man Who Came to Dinner</t>
  </si>
  <si>
    <t>tt0033879</t>
  </si>
  <si>
    <t>Man Made Monster</t>
  </si>
  <si>
    <t>tt0033891</t>
  </si>
  <si>
    <t>Meet John Doe</t>
  </si>
  <si>
    <t>Frank Capra</t>
  </si>
  <si>
    <t>Frank Capra Productions</t>
  </si>
  <si>
    <t>tt0033945</t>
  </si>
  <si>
    <t>Never Give a Sucker an Even Break</t>
  </si>
  <si>
    <t>tt0033980</t>
  </si>
  <si>
    <t>One Foot in Heaven</t>
  </si>
  <si>
    <t>Irving Rapper</t>
  </si>
  <si>
    <t>tt0033987</t>
  </si>
  <si>
    <t>Out of the Fog</t>
  </si>
  <si>
    <t>tt0034011</t>
  </si>
  <si>
    <t>The Penalty</t>
  </si>
  <si>
    <t>Harold S. Bucquet</t>
  </si>
  <si>
    <t>Metro-Goldwyn-Mayer (MGM)</t>
  </si>
  <si>
    <t>tt0034162</t>
  </si>
  <si>
    <t>The Sea Wolf</t>
  </si>
  <si>
    <t>tt0034163</t>
  </si>
  <si>
    <t>Sealed Lips</t>
  </si>
  <si>
    <t>tt0034167</t>
  </si>
  <si>
    <t>Sergeant York</t>
  </si>
  <si>
    <t>tt0034204</t>
  </si>
  <si>
    <t>The Smiling Ghost</t>
  </si>
  <si>
    <t>tt0034236</t>
  </si>
  <si>
    <t>The Strawberry Blonde</t>
  </si>
  <si>
    <t>tt0034277</t>
  </si>
  <si>
    <t>They Died with Their Boots On</t>
  </si>
  <si>
    <t>tt0034282</t>
  </si>
  <si>
    <t>Thieves Fall Out</t>
  </si>
  <si>
    <t>tt0034398</t>
  </si>
  <si>
    <t>The Wolf Man</t>
  </si>
  <si>
    <t>tt0034428</t>
  </si>
  <si>
    <t>Across the Pacific</t>
  </si>
  <si>
    <t>tt0034449</t>
  </si>
  <si>
    <t>All Through the Night</t>
  </si>
  <si>
    <t>tt0034454</t>
  </si>
  <si>
    <t>Always in My Heart</t>
  </si>
  <si>
    <t>Jo Graham</t>
  </si>
  <si>
    <t>tt0034492</t>
  </si>
  <si>
    <t>Bambi</t>
  </si>
  <si>
    <t>James Algar</t>
  </si>
  <si>
    <t>tt0034555</t>
  </si>
  <si>
    <t>Bullet Scars</t>
  </si>
  <si>
    <t>D. Ross Lederman</t>
  </si>
  <si>
    <t>tt0034558</t>
  </si>
  <si>
    <t>Busses Roar</t>
  </si>
  <si>
    <t>tt0034578</t>
  </si>
  <si>
    <t>Captains of the Clouds</t>
  </si>
  <si>
    <t>tt0034583</t>
  </si>
  <si>
    <t>Casablanca</t>
  </si>
  <si>
    <t>tt0034636</t>
  </si>
  <si>
    <t>The Dark Tower</t>
  </si>
  <si>
    <t>John Harlow</t>
  </si>
  <si>
    <t>tt0034646</t>
  </si>
  <si>
    <t>Desperate Journey</t>
  </si>
  <si>
    <t>tt0034707</t>
  </si>
  <si>
    <t>Escape from Crime</t>
  </si>
  <si>
    <t>tt0034778</t>
  </si>
  <si>
    <t>Gentleman Jim</t>
  </si>
  <si>
    <t>tt0034780</t>
  </si>
  <si>
    <t>George Washington Slept Here</t>
  </si>
  <si>
    <t>tt0034786</t>
  </si>
  <si>
    <t>The Ghost of Frankenstein</t>
  </si>
  <si>
    <t>Erle C. Kenton</t>
  </si>
  <si>
    <t>tt0034828</t>
  </si>
  <si>
    <t>The Hard Way</t>
  </si>
  <si>
    <t>tt0034890</t>
  </si>
  <si>
    <t>In This Our Life</t>
  </si>
  <si>
    <t>tt0034902</t>
  </si>
  <si>
    <t>Invisible Agent</t>
  </si>
  <si>
    <t>Edwin L. Marin</t>
  </si>
  <si>
    <t>Frank Lloyd Productions</t>
  </si>
  <si>
    <t>tt0034926</t>
  </si>
  <si>
    <t>Juke Girl</t>
  </si>
  <si>
    <t>Curtis Bernhardt</t>
  </si>
  <si>
    <t>tt0034946</t>
  </si>
  <si>
    <t>Kings Row</t>
  </si>
  <si>
    <t>Sam Wood</t>
  </si>
  <si>
    <t>tt0034959</t>
  </si>
  <si>
    <t>Lady Gangster</t>
  </si>
  <si>
    <t>tt0034965</t>
  </si>
  <si>
    <t>A Night Before Christmas</t>
  </si>
  <si>
    <t>tt0035020</t>
  </si>
  <si>
    <t>The Male Animal</t>
  </si>
  <si>
    <t>Elliott Nugent</t>
  </si>
  <si>
    <t>tt0035096</t>
  </si>
  <si>
    <t>The Mummy's Tomb</t>
  </si>
  <si>
    <t>Harold Young</t>
  </si>
  <si>
    <t>Universal Pictures Corporation</t>
  </si>
  <si>
    <t>tt0035124</t>
  </si>
  <si>
    <t>Night Monster</t>
  </si>
  <si>
    <t>tt0035140</t>
  </si>
  <si>
    <t>Now, Voyager</t>
  </si>
  <si>
    <t>tt0035195</t>
  </si>
  <si>
    <t>Pittsburgh</t>
  </si>
  <si>
    <t>Charles K. Feldman Group</t>
  </si>
  <si>
    <t>tt0035252</t>
  </si>
  <si>
    <t>Ride 'Em Cowboy</t>
  </si>
  <si>
    <t>tt0035279</t>
  </si>
  <si>
    <t>Saboteur</t>
  </si>
  <si>
    <t>Alfred Hitchcock</t>
  </si>
  <si>
    <t>tt0035317</t>
  </si>
  <si>
    <t>Sherlock Holmes and the Secret Weapon</t>
  </si>
  <si>
    <t>Roy William Neill</t>
  </si>
  <si>
    <t>tt0035318</t>
  </si>
  <si>
    <t>Sherlock Holmes and the Voice of Terror</t>
  </si>
  <si>
    <t>John Rawlins</t>
  </si>
  <si>
    <t>tt0035369</t>
  </si>
  <si>
    <t>The Spoilers</t>
  </si>
  <si>
    <t>tt0035423</t>
  </si>
  <si>
    <t>Kate &amp; Leopold</t>
  </si>
  <si>
    <t>James Mangold</t>
  </si>
  <si>
    <t>Konrad Pictures</t>
  </si>
  <si>
    <t>tt0035555</t>
  </si>
  <si>
    <t>Who Done It?</t>
  </si>
  <si>
    <t>tt0035575</t>
  </si>
  <si>
    <t>Yankee Doodle Dandy</t>
  </si>
  <si>
    <t>tt0035608</t>
  </si>
  <si>
    <t>Action in the North Atlantic</t>
  </si>
  <si>
    <t>tt0035616</t>
  </si>
  <si>
    <t>Air Force</t>
  </si>
  <si>
    <t>tt0035659</t>
  </si>
  <si>
    <t>Background to Danger</t>
  </si>
  <si>
    <t>tt0035706</t>
  </si>
  <si>
    <t>Calling Dr. Death</t>
  </si>
  <si>
    <t>Reginald Le Borg</t>
  </si>
  <si>
    <t>tt0035713</t>
  </si>
  <si>
    <t>Captive Wild Woman</t>
  </si>
  <si>
    <t>Edward Dmytryk</t>
  </si>
  <si>
    <t>tt0035751</t>
  </si>
  <si>
    <t>The Constant Nymph</t>
  </si>
  <si>
    <t>tt0035799</t>
  </si>
  <si>
    <t>Destination Tokyo</t>
  </si>
  <si>
    <t>Delmer Daves</t>
  </si>
  <si>
    <t>tt0035885</t>
  </si>
  <si>
    <t>Flesh and Fantasy</t>
  </si>
  <si>
    <t>Julien Duvivier</t>
  </si>
  <si>
    <t>tt0035899</t>
  </si>
  <si>
    <t>Frankenstein Meets the Wolf Man</t>
  </si>
  <si>
    <t>tt0035958</t>
  </si>
  <si>
    <t>'Gung Ho!': The Story of Carlson's Makin Island Raiders</t>
  </si>
  <si>
    <t>Walter Wanger Productions</t>
  </si>
  <si>
    <t>tt0036004</t>
  </si>
  <si>
    <t>Hit the Ice</t>
  </si>
  <si>
    <t>Charles Lamont</t>
  </si>
  <si>
    <t>tt0036166</t>
  </si>
  <si>
    <t>Mission to Moscow</t>
  </si>
  <si>
    <t>tt0036230</t>
  </si>
  <si>
    <t>Old Acquaintance</t>
  </si>
  <si>
    <t>tt0036260</t>
  </si>
  <si>
    <t>Phantom Lady</t>
  </si>
  <si>
    <t>Robert Siodmak</t>
  </si>
  <si>
    <t>tt0036261</t>
  </si>
  <si>
    <t>Phantom of the Opera</t>
  </si>
  <si>
    <t>tt0036277</t>
  </si>
  <si>
    <t>Princess O'Rourke</t>
  </si>
  <si>
    <t>Norman Krasna</t>
  </si>
  <si>
    <t>tt0036342</t>
  </si>
  <si>
    <t>Shadow of a Doubt</t>
  </si>
  <si>
    <t>tt0036349</t>
  </si>
  <si>
    <t>Sherlock Holmes in Washington</t>
  </si>
  <si>
    <t>tt0036376</t>
  </si>
  <si>
    <t>Son of Dracula</t>
  </si>
  <si>
    <t>tt0036422</t>
  </si>
  <si>
    <t>Thank Your Lucky Stars</t>
  </si>
  <si>
    <t>David Butler</t>
  </si>
  <si>
    <t>tt0036430</t>
  </si>
  <si>
    <t>This Is the Army</t>
  </si>
  <si>
    <t>tt0036515</t>
  </si>
  <si>
    <t>Watch on the Rhine</t>
  </si>
  <si>
    <t>Herman Shumlin</t>
  </si>
  <si>
    <t>tt0036613</t>
  </si>
  <si>
    <t>Arsenic and Old Lace</t>
  </si>
  <si>
    <t>tt0036641</t>
  </si>
  <si>
    <t>Between Two Worlds</t>
  </si>
  <si>
    <t>Edward A. Blatt</t>
  </si>
  <si>
    <t>tt0036692</t>
  </si>
  <si>
    <t>Can't Help Singing</t>
  </si>
  <si>
    <t>Frank Ryan</t>
  </si>
  <si>
    <t>tt0036711</t>
  </si>
  <si>
    <t>Christmas Holiday</t>
  </si>
  <si>
    <t>tt0036715</t>
  </si>
  <si>
    <t>The Climax</t>
  </si>
  <si>
    <t>tt0036716</t>
  </si>
  <si>
    <t>Cobra Woman</t>
  </si>
  <si>
    <t>tt0036719</t>
  </si>
  <si>
    <t>The Conspirators</t>
  </si>
  <si>
    <t>Jean Negulesco</t>
  </si>
  <si>
    <t>tt0036749</t>
  </si>
  <si>
    <t>Dead Man's Eyes</t>
  </si>
  <si>
    <t>tt0036757</t>
  </si>
  <si>
    <t>Destiny</t>
  </si>
  <si>
    <t>tt0036922</t>
  </si>
  <si>
    <t>Hollywood Canteen</t>
  </si>
  <si>
    <t>tt0036931</t>
  </si>
  <si>
    <t>House of Frankenstein</t>
  </si>
  <si>
    <t>tt0036953</t>
  </si>
  <si>
    <t>In Society</t>
  </si>
  <si>
    <t>Jean Yarbrough</t>
  </si>
  <si>
    <t>tt0036959</t>
  </si>
  <si>
    <t>The Invisible Man's Revenge</t>
  </si>
  <si>
    <t>tt0036975</t>
  </si>
  <si>
    <t>Jungle Woman</t>
  </si>
  <si>
    <t>tt0037055</t>
  </si>
  <si>
    <t>The Mask of Dimitrios</t>
  </si>
  <si>
    <t>tt0037086</t>
  </si>
  <si>
    <t>Moonlight and Cactus</t>
  </si>
  <si>
    <t>tt0037094</t>
  </si>
  <si>
    <t>Mr. Skeffington</t>
  </si>
  <si>
    <t>tt0037098</t>
  </si>
  <si>
    <t>The Mummy's Curse</t>
  </si>
  <si>
    <t>Leslie Goodwins</t>
  </si>
  <si>
    <t>tt0037099</t>
  </si>
  <si>
    <t>The Mummy's Ghost</t>
  </si>
  <si>
    <t>tt0037166</t>
  </si>
  <si>
    <t>Passage to Marseille</t>
  </si>
  <si>
    <t>tt0037168</t>
  </si>
  <si>
    <t>The Pearl of Death</t>
  </si>
  <si>
    <t>tt0037382</t>
  </si>
  <si>
    <t>To Have and Have Not</t>
  </si>
  <si>
    <t>tt0037414</t>
  </si>
  <si>
    <t>Uncertain Glory</t>
  </si>
  <si>
    <t>tt0037428</t>
  </si>
  <si>
    <t>The Very Thought of You</t>
  </si>
  <si>
    <t>tt0037453</t>
  </si>
  <si>
    <t>Weird Woman</t>
  </si>
  <si>
    <t>tt0037595</t>
  </si>
  <si>
    <t>Christmas in Connecticut</t>
  </si>
  <si>
    <t>Peter Godfrey</t>
  </si>
  <si>
    <t>tt0037610</t>
  </si>
  <si>
    <t>Confidential Agent</t>
  </si>
  <si>
    <t>tt0037611</t>
  </si>
  <si>
    <t>Conflict</t>
  </si>
  <si>
    <t>tt0037614</t>
  </si>
  <si>
    <t>The Corn Is Green</t>
  </si>
  <si>
    <t>tt0037632</t>
  </si>
  <si>
    <t>Danger Signal</t>
  </si>
  <si>
    <t>tt0037722</t>
  </si>
  <si>
    <t>The Frozen Ghost</t>
  </si>
  <si>
    <t>tt0037746</t>
  </si>
  <si>
    <t>God Is My Co-Pilot</t>
  </si>
  <si>
    <t>tt0037771</t>
  </si>
  <si>
    <t>Here Come the Co-eds</t>
  </si>
  <si>
    <t>tt0037791</t>
  </si>
  <si>
    <t>Hotel Berlin</t>
  </si>
  <si>
    <t>tt0037793</t>
  </si>
  <si>
    <t>House of Dracula</t>
  </si>
  <si>
    <t>tt0037794</t>
  </si>
  <si>
    <t>The House of Fear</t>
  </si>
  <si>
    <t>tt0037837</t>
  </si>
  <si>
    <t>The Jungle Captive</t>
  </si>
  <si>
    <t>tt0037859</t>
  </si>
  <si>
    <t>Lady on a Train</t>
  </si>
  <si>
    <t>Charles David</t>
  </si>
  <si>
    <t>tt0037954</t>
  </si>
  <si>
    <t>Objective, Burma!</t>
  </si>
  <si>
    <t>tt0037989</t>
  </si>
  <si>
    <t>Pillow of Death</t>
  </si>
  <si>
    <t>Wallace Fox</t>
  </si>
  <si>
    <t>tt0037990</t>
  </si>
  <si>
    <t>Pillow to Post</t>
  </si>
  <si>
    <t>tt0038000</t>
  </si>
  <si>
    <t>Pride of the Marines</t>
  </si>
  <si>
    <t>tt0038008</t>
  </si>
  <si>
    <t>Pursuit to Algiers</t>
  </si>
  <si>
    <t>tt0038026</t>
  </si>
  <si>
    <t>Rhapsody in Blue</t>
  </si>
  <si>
    <t>tt0038048</t>
  </si>
  <si>
    <t>San Antonio</t>
  </si>
  <si>
    <t>tt0038053</t>
  </si>
  <si>
    <t>Saratoga Trunk</t>
  </si>
  <si>
    <t>tt0038123</t>
  </si>
  <si>
    <t>The Strange Affair of Uncle Harry</t>
  </si>
  <si>
    <t>tt0038259</t>
  </si>
  <si>
    <t>The Woman in Green</t>
  </si>
  <si>
    <t>tt0038338</t>
  </si>
  <si>
    <t>The Beast with Five Fingers</t>
  </si>
  <si>
    <t>tt0038355</t>
  </si>
  <si>
    <t>The Big Sleep</t>
  </si>
  <si>
    <t>tt0038360</t>
  </si>
  <si>
    <t>Black Angel</t>
  </si>
  <si>
    <t>tt0038387</t>
  </si>
  <si>
    <t>The Brute Man</t>
  </si>
  <si>
    <t>tt0038395</t>
  </si>
  <si>
    <t>Canyon Passage</t>
  </si>
  <si>
    <t>Jacques Tourneur</t>
  </si>
  <si>
    <t>tt0038461</t>
  </si>
  <si>
    <t>Deception</t>
  </si>
  <si>
    <t>tt0038494</t>
  </si>
  <si>
    <t>Dressed to Kill</t>
  </si>
  <si>
    <t>tt0038621</t>
  </si>
  <si>
    <t>House of Horrors</t>
  </si>
  <si>
    <t>tt0038622</t>
  </si>
  <si>
    <t>Humoresque</t>
  </si>
  <si>
    <t>tt0038669</t>
  </si>
  <si>
    <t>The Killers</t>
  </si>
  <si>
    <t>Mark Hellinger Productions</t>
  </si>
  <si>
    <t>tt0038694</t>
  </si>
  <si>
    <t>Little Giant</t>
  </si>
  <si>
    <t>William A. Seiter</t>
  </si>
  <si>
    <t>C.S. Productions</t>
  </si>
  <si>
    <t>tt0038765</t>
  </si>
  <si>
    <t>My Reputation</t>
  </si>
  <si>
    <t>tt0038773</t>
  </si>
  <si>
    <t>Never Say Goodbye</t>
  </si>
  <si>
    <t>James V. Kern</t>
  </si>
  <si>
    <t>tt0038776</t>
  </si>
  <si>
    <t>Night and Day</t>
  </si>
  <si>
    <t>tt0038780</t>
  </si>
  <si>
    <t>Nobody Lives Forever</t>
  </si>
  <si>
    <t>tt0038934</t>
  </si>
  <si>
    <t>She-Wolf of London</t>
  </si>
  <si>
    <t>tt0038984</t>
  </si>
  <si>
    <t>A Stolen Life</t>
  </si>
  <si>
    <t>B.D. Production</t>
  </si>
  <si>
    <t>tt0039017</t>
  </si>
  <si>
    <t>Terror by Night</t>
  </si>
  <si>
    <t>tt0039029</t>
  </si>
  <si>
    <t>Three Strangers</t>
  </si>
  <si>
    <t>tt0039037</t>
  </si>
  <si>
    <t>The Time of Their Lives</t>
  </si>
  <si>
    <t>Charles Barton</t>
  </si>
  <si>
    <t>tt0039080</t>
  </si>
  <si>
    <t>The Verdict</t>
  </si>
  <si>
    <t>Don Siegel</t>
  </si>
  <si>
    <t>tt0039224</t>
  </si>
  <si>
    <t>Brute Force</t>
  </si>
  <si>
    <t>Jules Dassin</t>
  </si>
  <si>
    <t>tt0039260</t>
  </si>
  <si>
    <t>Cheyenne</t>
  </si>
  <si>
    <t>tt0039302</t>
  </si>
  <si>
    <t>Dark Passage</t>
  </si>
  <si>
    <t>tt0039335</t>
  </si>
  <si>
    <t>A Double Life</t>
  </si>
  <si>
    <t>George Cukor</t>
  </si>
  <si>
    <t>Kanin Productions</t>
  </si>
  <si>
    <t>tt0039349</t>
  </si>
  <si>
    <t>The Egg and I</t>
  </si>
  <si>
    <t>Chester Erskine</t>
  </si>
  <si>
    <t>Universal International Pictures (UI)</t>
  </si>
  <si>
    <t>tt0039357</t>
  </si>
  <si>
    <t>Escape Me Never</t>
  </si>
  <si>
    <t>tt0039566</t>
  </si>
  <si>
    <t>Life with Father</t>
  </si>
  <si>
    <t>tt0039660</t>
  </si>
  <si>
    <t>Night Unto Night</t>
  </si>
  <si>
    <t>tt0039737</t>
  </si>
  <si>
    <t>Pursued</t>
  </si>
  <si>
    <t>United States Pictures</t>
  </si>
  <si>
    <t>tt0039768</t>
  </si>
  <si>
    <t>Ride the Pink Horse</t>
  </si>
  <si>
    <t>Robert Montgomery</t>
  </si>
  <si>
    <t>tt0039840</t>
  </si>
  <si>
    <t>Smash-Up: The Story of a Woman</t>
  </si>
  <si>
    <t>Stuart Heisler</t>
  </si>
  <si>
    <t>tt0039847</t>
  </si>
  <si>
    <t>Something in the Wind</t>
  </si>
  <si>
    <t>Irving Pichel</t>
  </si>
  <si>
    <t>tt0039892</t>
  </si>
  <si>
    <t>That Hagen Girl</t>
  </si>
  <si>
    <t>tt0039926</t>
  </si>
  <si>
    <t>The Two Mrs. Carrolls</t>
  </si>
  <si>
    <t>tt0039937</t>
  </si>
  <si>
    <t>The Unfaithful</t>
  </si>
  <si>
    <t>tt0039941</t>
  </si>
  <si>
    <t>The Unsuspected</t>
  </si>
  <si>
    <t>Michael Curtiz Productions</t>
  </si>
  <si>
    <t>tt0039973</t>
  </si>
  <si>
    <t>The Web</t>
  </si>
  <si>
    <t>Michael Gordon</t>
  </si>
  <si>
    <t>tt0039998</t>
  </si>
  <si>
    <t>The Wistful Widow of Wagon Gap</t>
  </si>
  <si>
    <t>tt0040068</t>
  </si>
  <si>
    <t>Abbott and Costello Meet Frankenstein</t>
  </si>
  <si>
    <t>tt0040072</t>
  </si>
  <si>
    <t>An Act of Murder</t>
  </si>
  <si>
    <t>tt0040076</t>
  </si>
  <si>
    <t>Adventures of Don Juan</t>
  </si>
  <si>
    <t>tt0040087</t>
  </si>
  <si>
    <t>All My Sons</t>
  </si>
  <si>
    <t>Irving Reis</t>
  </si>
  <si>
    <t>tt0040342</t>
  </si>
  <si>
    <t>Family Honeymoon</t>
  </si>
  <si>
    <t>Claude Binyon</t>
  </si>
  <si>
    <t>tt0040495</t>
  </si>
  <si>
    <t>Johnny Belinda</t>
  </si>
  <si>
    <t>tt0040499</t>
  </si>
  <si>
    <t>June Bride</t>
  </si>
  <si>
    <t>Bretaigne Windust</t>
  </si>
  <si>
    <t>tt0040506</t>
  </si>
  <si>
    <t>Key Largo</t>
  </si>
  <si>
    <t>tt0040536</t>
  </si>
  <si>
    <t>Letter from an Unknown Woman</t>
  </si>
  <si>
    <t>Max Ophüls</t>
  </si>
  <si>
    <t>William Dozier Productions</t>
  </si>
  <si>
    <t>tt0040580</t>
  </si>
  <si>
    <t>Melody Time</t>
  </si>
  <si>
    <t>Clyde Geronimi</t>
  </si>
  <si>
    <t>tt0040582</t>
  </si>
  <si>
    <t>Mexican Hayride</t>
  </si>
  <si>
    <t>tt0040636</t>
  </si>
  <si>
    <t>The Naked City</t>
  </si>
  <si>
    <t>Hellinger Productions</t>
  </si>
  <si>
    <t>tt0040745</t>
  </si>
  <si>
    <t>Romance on the High Seas</t>
  </si>
  <si>
    <t>tt0040746</t>
  </si>
  <si>
    <t>Rope</t>
  </si>
  <si>
    <t>tt0040802</t>
  </si>
  <si>
    <t>Smart Girls Don't Talk</t>
  </si>
  <si>
    <t>Richard L. Bare</t>
  </si>
  <si>
    <t>tt0040897</t>
  </si>
  <si>
    <t>The Treasure of the Sierra Madre</t>
  </si>
  <si>
    <t>tt0040971</t>
  </si>
  <si>
    <t>Winter Meeting</t>
  </si>
  <si>
    <t>tt0040974</t>
  </si>
  <si>
    <t>The Woman in White</t>
  </si>
  <si>
    <t>tt0041085</t>
  </si>
  <si>
    <t>Bud Abbott Lou Costello Meet the Killer Boris Karloff</t>
  </si>
  <si>
    <t>tt0041094</t>
  </si>
  <si>
    <t>The Adventures of Ichabod and Mr. Toad</t>
  </si>
  <si>
    <t>tt0041115</t>
  </si>
  <si>
    <t>Always Leave Them Laughing</t>
  </si>
  <si>
    <t>tt0041172</t>
  </si>
  <si>
    <t>Beyond the Forest</t>
  </si>
  <si>
    <t>King Vidor</t>
  </si>
  <si>
    <t>tt0041253</t>
  </si>
  <si>
    <t>Colorado Territory</t>
  </si>
  <si>
    <t>tt0041268</t>
  </si>
  <si>
    <t>Criss Cross</t>
  </si>
  <si>
    <t>tt0041373</t>
  </si>
  <si>
    <t>Flamingo Road</t>
  </si>
  <si>
    <t>tt0041374</t>
  </si>
  <si>
    <t>Flaxy Martin</t>
  </si>
  <si>
    <t>tt0041386</t>
  </si>
  <si>
    <t>The Fountainhead</t>
  </si>
  <si>
    <t>tt0041387</t>
  </si>
  <si>
    <t>Francis</t>
  </si>
  <si>
    <t>tt0041415</t>
  </si>
  <si>
    <t>The Girl from Jones Beach</t>
  </si>
  <si>
    <t>tt0041445</t>
  </si>
  <si>
    <t>The Hasty Heart</t>
  </si>
  <si>
    <t>Associated British Picture Corporation (ABPC)</t>
  </si>
  <si>
    <t>tt0041509</t>
  </si>
  <si>
    <t>The Inspector General</t>
  </si>
  <si>
    <t>tt0041515</t>
  </si>
  <si>
    <t>It's a Great Feeling</t>
  </si>
  <si>
    <t>tt0041526</t>
  </si>
  <si>
    <t>John Loves Mary</t>
  </si>
  <si>
    <t>tt0041550</t>
  </si>
  <si>
    <t>A Kiss in the Dark</t>
  </si>
  <si>
    <t>tt0041590</t>
  </si>
  <si>
    <t>The Life of Riley</t>
  </si>
  <si>
    <t>Irving Brecher</t>
  </si>
  <si>
    <t>Brecher Productions</t>
  </si>
  <si>
    <t>tt0041890</t>
  </si>
  <si>
    <t>So Dear to My Heart</t>
  </si>
  <si>
    <t>Harold D. Schuster</t>
  </si>
  <si>
    <t>tt0041923</t>
  </si>
  <si>
    <t>The Story of Seabiscuit</t>
  </si>
  <si>
    <t>tt0042004</t>
  </si>
  <si>
    <t>Under Capricorn</t>
  </si>
  <si>
    <t>Transatlantic Pictures</t>
  </si>
  <si>
    <t>tt0042007</t>
  </si>
  <si>
    <t>Undertow</t>
  </si>
  <si>
    <t>William Castle</t>
  </si>
  <si>
    <t>tt0042041</t>
  </si>
  <si>
    <t>White Heat</t>
  </si>
  <si>
    <t>tt0042179</t>
  </si>
  <si>
    <t>Abbott and Costello in the Foreign Legion</t>
  </si>
  <si>
    <t>tt0042219</t>
  </si>
  <si>
    <t>Backfire</t>
  </si>
  <si>
    <t>tt0042230</t>
  </si>
  <si>
    <t>Barricade</t>
  </si>
  <si>
    <t>tt0042250</t>
  </si>
  <si>
    <t>Highway 301</t>
  </si>
  <si>
    <t>Andrew L. Stone</t>
  </si>
  <si>
    <t>tt0042274</t>
  </si>
  <si>
    <t>Borderline</t>
  </si>
  <si>
    <t>Milton H. Bren and William A. Seiter Productions</t>
  </si>
  <si>
    <t>tt0042281</t>
  </si>
  <si>
    <t>The Breaking Point</t>
  </si>
  <si>
    <t>tt0042282</t>
  </si>
  <si>
    <t>Breakthrough</t>
  </si>
  <si>
    <t>tt0042296</t>
  </si>
  <si>
    <t>Caged</t>
  </si>
  <si>
    <t>John Cromwell</t>
  </si>
  <si>
    <t>tt0042324</t>
  </si>
  <si>
    <t>Chain Lightning</t>
  </si>
  <si>
    <t>tt0042332</t>
  </si>
  <si>
    <t>Cinderella</t>
  </si>
  <si>
    <t>tt0042338</t>
  </si>
  <si>
    <t>Colt .45</t>
  </si>
  <si>
    <t>tt0042372</t>
  </si>
  <si>
    <t>Dallas</t>
  </si>
  <si>
    <t>tt0042464</t>
  </si>
  <si>
    <t>The Flame and the Arrow</t>
  </si>
  <si>
    <t>Norma-F.R. Productions</t>
  </si>
  <si>
    <t>tt0042546</t>
  </si>
  <si>
    <t>Harvey</t>
  </si>
  <si>
    <t>tt0042629</t>
  </si>
  <si>
    <t>Kansas Raiders</t>
  </si>
  <si>
    <t>tt0042697</t>
  </si>
  <si>
    <t>Ma and Pa Kettle Go to Town</t>
  </si>
  <si>
    <t>tt0042744</t>
  </si>
  <si>
    <t>Montana</t>
  </si>
  <si>
    <t>tt0042809</t>
  </si>
  <si>
    <t>One Way Street</t>
  </si>
  <si>
    <t>Hugo Fregonese</t>
  </si>
  <si>
    <t>tt0042858</t>
  </si>
  <si>
    <t>Pretty Baby</t>
  </si>
  <si>
    <t>tt0042953</t>
  </si>
  <si>
    <t>Shakedown</t>
  </si>
  <si>
    <t>Joseph Pevney</t>
  </si>
  <si>
    <t>tt0042994</t>
  </si>
  <si>
    <t>Stage Fright</t>
  </si>
  <si>
    <t>tt0043030</t>
  </si>
  <si>
    <t>Tea for Two</t>
  </si>
  <si>
    <t>tt0043040</t>
  </si>
  <si>
    <t>This Side of the Law</t>
  </si>
  <si>
    <t>tt0043086</t>
  </si>
  <si>
    <t>Under the Gun</t>
  </si>
  <si>
    <t>Ted Tetzlaff</t>
  </si>
  <si>
    <t>tt0043123</t>
  </si>
  <si>
    <t>The West Point Story</t>
  </si>
  <si>
    <t>tt0043137</t>
  </si>
  <si>
    <t>Winchester '73</t>
  </si>
  <si>
    <t>Anthony Mann</t>
  </si>
  <si>
    <t>Norman Foster</t>
  </si>
  <si>
    <t>tt0043153</t>
  </si>
  <si>
    <t>Young Man with a Horn</t>
  </si>
  <si>
    <t>tt0043255</t>
  </si>
  <si>
    <t>Bud Abbott Lou Costello Meet the Invisible Man</t>
  </si>
  <si>
    <t>tt0043274</t>
  </si>
  <si>
    <t>Alice in Wonderland</t>
  </si>
  <si>
    <t>tt0043276</t>
  </si>
  <si>
    <t>Along the Great Divide</t>
  </si>
  <si>
    <t>tt0043291</t>
  </si>
  <si>
    <t>Apache Drums</t>
  </si>
  <si>
    <t>tt0043379</t>
  </si>
  <si>
    <t>Captain Horatio Hornblower R.N.</t>
  </si>
  <si>
    <t>tt0043408</t>
  </si>
  <si>
    <t>The Cimarron Kid</t>
  </si>
  <si>
    <t>Budd Boetticher</t>
  </si>
  <si>
    <t>tt0043417</t>
  </si>
  <si>
    <t>Close to My Heart</t>
  </si>
  <si>
    <t>tt0043436</t>
  </si>
  <si>
    <t>Cry, the Beloved Country</t>
  </si>
  <si>
    <t>Zoltan Korda</t>
  </si>
  <si>
    <t>London Film Productions</t>
  </si>
  <si>
    <t>tt0043469</t>
  </si>
  <si>
    <t>Distant Drums</t>
  </si>
  <si>
    <t>tt0043557</t>
  </si>
  <si>
    <t>Fort Worth</t>
  </si>
  <si>
    <t>tt0043595</t>
  </si>
  <si>
    <t>Goodbye, My Fancy</t>
  </si>
  <si>
    <t>tt0043646</t>
  </si>
  <si>
    <t>Hollywood Story</t>
  </si>
  <si>
    <t>tt0043665</t>
  </si>
  <si>
    <t>I Was a Communist for the F.B.I.</t>
  </si>
  <si>
    <t>Gordon Douglas</t>
  </si>
  <si>
    <t>tt0043687</t>
  </si>
  <si>
    <t>Jim Thorpe -- All-American</t>
  </si>
  <si>
    <t>tt0043744</t>
  </si>
  <si>
    <t>Lightning Strikes Twice</t>
  </si>
  <si>
    <t>tt0043887</t>
  </si>
  <si>
    <t>Operation Pacific</t>
  </si>
  <si>
    <t>tt0044078</t>
  </si>
  <si>
    <t>The Strange Door</t>
  </si>
  <si>
    <t>tt0044079</t>
  </si>
  <si>
    <t>Strangers on a Train</t>
  </si>
  <si>
    <t>tt0044081</t>
  </si>
  <si>
    <t>A Streetcar Named Desire</t>
  </si>
  <si>
    <t>Elia Kazan</t>
  </si>
  <si>
    <t>tt0044136</t>
  </si>
  <si>
    <t>Tomorrow Is Another Day</t>
  </si>
  <si>
    <t>Felix E. Feist</t>
  </si>
  <si>
    <t>tt0044320</t>
  </si>
  <si>
    <t>Abbott and Costello Meet Captain Kidd</t>
  </si>
  <si>
    <t>Woodley Productions Inc.</t>
  </si>
  <si>
    <t>tt0044333</t>
  </si>
  <si>
    <t>Against All Flags</t>
  </si>
  <si>
    <t>George Sherman</t>
  </si>
  <si>
    <t>tt0044370</t>
  </si>
  <si>
    <t>April in Paris</t>
  </si>
  <si>
    <t>tt0044413</t>
  </si>
  <si>
    <t>Bend of the River</t>
  </si>
  <si>
    <t>tt0044418</t>
  </si>
  <si>
    <t>Big Jim McLain</t>
  </si>
  <si>
    <t>Edward Ludwig</t>
  </si>
  <si>
    <t>Wayne-Fellows Productions</t>
  </si>
  <si>
    <t>tt0044420</t>
  </si>
  <si>
    <t>The Big Trees</t>
  </si>
  <si>
    <t>tt0044488</t>
  </si>
  <si>
    <t>Carson City</t>
  </si>
  <si>
    <t>André De Toth</t>
  </si>
  <si>
    <t>tt0044490</t>
  </si>
  <si>
    <t>Cattle Town</t>
  </si>
  <si>
    <t>tt0044573</t>
  </si>
  <si>
    <t>The Duel at Silver Creek</t>
  </si>
  <si>
    <t>tt0044753</t>
  </si>
  <si>
    <t>The Iron Mistress</t>
  </si>
  <si>
    <t>tt0044762</t>
  </si>
  <si>
    <t>Jack and the Beanstalk</t>
  </si>
  <si>
    <t>Exclusive Productions Inc.</t>
  </si>
  <si>
    <t>tt0044838</t>
  </si>
  <si>
    <t>The Lion and the Horse</t>
  </si>
  <si>
    <t>tt0044872</t>
  </si>
  <si>
    <t>The Man Behind the Gun</t>
  </si>
  <si>
    <t>tt0044905</t>
  </si>
  <si>
    <t>The Miracle of Our Lady of Fatima</t>
  </si>
  <si>
    <t>Bryan Foy Productions</t>
  </si>
  <si>
    <t>tt0045072</t>
  </si>
  <si>
    <t>Red Ball Express</t>
  </si>
  <si>
    <t>tt0045077</t>
  </si>
  <si>
    <t>The Redhead from Wyoming</t>
  </si>
  <si>
    <t>Lee Sholem</t>
  </si>
  <si>
    <t>tt0045102</t>
  </si>
  <si>
    <t>Room for One More</t>
  </si>
  <si>
    <t>Norman Taurog</t>
  </si>
  <si>
    <t>tt0045144</t>
  </si>
  <si>
    <t>She's Working Her Way Through College</t>
  </si>
  <si>
    <t>H. Bruce Humberstone</t>
  </si>
  <si>
    <t>tt0045184</t>
  </si>
  <si>
    <t>Springfield Rifle</t>
  </si>
  <si>
    <t>tt0045232</t>
  </si>
  <si>
    <t>This Woman Is Dangerous</t>
  </si>
  <si>
    <t>tt0045332</t>
  </si>
  <si>
    <t>The Winning Team</t>
  </si>
  <si>
    <t>tt0045468</t>
  </si>
  <si>
    <t>Abbott and Costello Go to Mars</t>
  </si>
  <si>
    <t>tt0045469</t>
  </si>
  <si>
    <t>Abbott and Costello Meet Dr. Jekyll and Mr. Hyde</t>
  </si>
  <si>
    <t>tt0045492</t>
  </si>
  <si>
    <t>All I Desire</t>
  </si>
  <si>
    <t>Douglas Sirk</t>
  </si>
  <si>
    <t>tt0045546</t>
  </si>
  <si>
    <t>The Beast from 20,000 Fathoms</t>
  </si>
  <si>
    <t>Eugène Lourié</t>
  </si>
  <si>
    <t>Jack Dietz Productions</t>
  </si>
  <si>
    <t>tt0045564</t>
  </si>
  <si>
    <t>The Blue Gardenia</t>
  </si>
  <si>
    <t>Fritz Lang</t>
  </si>
  <si>
    <t>Alex Gottlieb Productions</t>
  </si>
  <si>
    <t>tt0045586</t>
  </si>
  <si>
    <t>By the Light of the Silvery Moon</t>
  </si>
  <si>
    <t>tt0045591</t>
  </si>
  <si>
    <t>Calamity Jane</t>
  </si>
  <si>
    <t>tt0045680</t>
  </si>
  <si>
    <t>The Desert Song</t>
  </si>
  <si>
    <t>tt0045780</t>
  </si>
  <si>
    <t>Forbidden</t>
  </si>
  <si>
    <t>Rudolph Maté</t>
  </si>
  <si>
    <t>tt0045825</t>
  </si>
  <si>
    <t>The Glass Web</t>
  </si>
  <si>
    <t>Jack Arnold</t>
  </si>
  <si>
    <t>tt0045828</t>
  </si>
  <si>
    <t>The Golden Blade</t>
  </si>
  <si>
    <t>Nathan Juran</t>
  </si>
  <si>
    <t>tt0045883</t>
  </si>
  <si>
    <t>Hondo</t>
  </si>
  <si>
    <t>tt0045888</t>
  </si>
  <si>
    <t>House of Wax</t>
  </si>
  <si>
    <t>tt0045897</t>
  </si>
  <si>
    <t>I Confess</t>
  </si>
  <si>
    <t>tt0045919</t>
  </si>
  <si>
    <t>Island in the Sky</t>
  </si>
  <si>
    <t>tt0045920</t>
  </si>
  <si>
    <t>It Came from Outer Space</t>
  </si>
  <si>
    <t>tt0045992</t>
  </si>
  <si>
    <t>The Lawless Breed</t>
  </si>
  <si>
    <t>tt0046035</t>
  </si>
  <si>
    <t>The Man from the Alamo</t>
  </si>
  <si>
    <t>tt0046054</t>
  </si>
  <si>
    <t>The Master of Ballantrae</t>
  </si>
  <si>
    <t>tt0046183</t>
  </si>
  <si>
    <t>Peter Pan</t>
  </si>
  <si>
    <t>tt0046333</t>
  </si>
  <si>
    <t>So Big</t>
  </si>
  <si>
    <t>Robert Wise</t>
  </si>
  <si>
    <t>tt0046334</t>
  </si>
  <si>
    <t>So This Is Love</t>
  </si>
  <si>
    <t>tt0046389</t>
  </si>
  <si>
    <t>The System</t>
  </si>
  <si>
    <t>tt0046424</t>
  </si>
  <si>
    <t>Three Sailors and a Girl</t>
  </si>
  <si>
    <t>tt0046425</t>
  </si>
  <si>
    <t>Thunder Bay</t>
  </si>
  <si>
    <t>tt0046426</t>
  </si>
  <si>
    <t>Thunder Over the Plains</t>
  </si>
  <si>
    <t>tt0046497</t>
  </si>
  <si>
    <t>The Veils of Bagdad</t>
  </si>
  <si>
    <t>tt0046532</t>
  </si>
  <si>
    <t>War Arrow</t>
  </si>
  <si>
    <t>tt0046672</t>
  </si>
  <si>
    <t>20,000 Leagues Under the Sea</t>
  </si>
  <si>
    <t>Richard Fleischer</t>
  </si>
  <si>
    <t>tt0046789</t>
  </si>
  <si>
    <t>The Black Shield of Falworth</t>
  </si>
  <si>
    <t>tt0046865</t>
  </si>
  <si>
    <t>The Command</t>
  </si>
  <si>
    <t>tt0046876</t>
  </si>
  <si>
    <t>Creature from the Black Lagoon</t>
  </si>
  <si>
    <t>tt0046878</t>
  </si>
  <si>
    <t>Crime Wave</t>
  </si>
  <si>
    <t>tt0046906</t>
  </si>
  <si>
    <t>Destry</t>
  </si>
  <si>
    <t>tt0046912</t>
  </si>
  <si>
    <t>Dial M for Murder</t>
  </si>
  <si>
    <t>tt0046937</t>
  </si>
  <si>
    <t>Drums Across the River</t>
  </si>
  <si>
    <t>tt0046945</t>
  </si>
  <si>
    <t>Duffy of San Quentin</t>
  </si>
  <si>
    <t>Walter Doniger</t>
  </si>
  <si>
    <t>Swarttz-Doniger Productions</t>
  </si>
  <si>
    <t>tt0047030</t>
  </si>
  <si>
    <t>The Glenn Miller Story</t>
  </si>
  <si>
    <t>tt0047086</t>
  </si>
  <si>
    <t>The High and the Mighty</t>
  </si>
  <si>
    <t>tt0047150</t>
  </si>
  <si>
    <t>King Richard and the Crusaders</t>
  </si>
  <si>
    <t>tt0047348</t>
  </si>
  <si>
    <t>Phantom of the Rue Morgue</t>
  </si>
  <si>
    <t>tt0047413</t>
  </si>
  <si>
    <t>Riding Shotgun</t>
  </si>
  <si>
    <t>tt0047494</t>
  </si>
  <si>
    <t>The Silver Chalice</t>
  </si>
  <si>
    <t>Victor Saville</t>
  </si>
  <si>
    <t>Victor Saville Productions</t>
  </si>
  <si>
    <t>tt0047522</t>
  </si>
  <si>
    <t>A Star Is Born</t>
  </si>
  <si>
    <t>Transcona Enterprises</t>
  </si>
  <si>
    <t>tt0047573</t>
  </si>
  <si>
    <t>Them!</t>
  </si>
  <si>
    <t>tt0047577</t>
  </si>
  <si>
    <t>This Island Earth</t>
  </si>
  <si>
    <t>Joseph M. Newman</t>
  </si>
  <si>
    <t>tt0047603</t>
  </si>
  <si>
    <t>Track of the Cat</t>
  </si>
  <si>
    <t>tt0047794</t>
  </si>
  <si>
    <t>Abbott and Costello Meet the Keystone Kops</t>
  </si>
  <si>
    <t>tt0047795</t>
  </si>
  <si>
    <t>Abbott and Costello Meet the Mummy</t>
  </si>
  <si>
    <t>tt0047811</t>
  </si>
  <si>
    <t>All That Heaven Allows</t>
  </si>
  <si>
    <t>tt0047860</t>
  </si>
  <si>
    <t>Battle Cry</t>
  </si>
  <si>
    <t>tt0047873</t>
  </si>
  <si>
    <t>The Benny Goodman Story</t>
  </si>
  <si>
    <t>Valentine Davies</t>
  </si>
  <si>
    <t>tt0047889</t>
  </si>
  <si>
    <t>Blood Alley</t>
  </si>
  <si>
    <t>tt0047966</t>
  </si>
  <si>
    <t>Cult of the Cobra</t>
  </si>
  <si>
    <t>Francis D. Lyon</t>
  </si>
  <si>
    <t>tt0047977</t>
  </si>
  <si>
    <t>Davy Crockett: King of the Wild Frontier</t>
  </si>
  <si>
    <t>tt0048028</t>
  </si>
  <si>
    <t>East of Eden</t>
  </si>
  <si>
    <t>tt0048055</t>
  </si>
  <si>
    <t>The Far Country</t>
  </si>
  <si>
    <t>tt0048064</t>
  </si>
  <si>
    <t>Female on the Beach</t>
  </si>
  <si>
    <t>tt0048190</t>
  </si>
  <si>
    <t>I Died a Thousand Times</t>
  </si>
  <si>
    <t>tt0048199</t>
  </si>
  <si>
    <t>Illegal</t>
  </si>
  <si>
    <t>Lewis Allen</t>
  </si>
  <si>
    <t>tt0048280</t>
  </si>
  <si>
    <t>Lady and the Tramp</t>
  </si>
  <si>
    <t>tt0048283</t>
  </si>
  <si>
    <t>Land of the Pharaohs</t>
  </si>
  <si>
    <t>Continental Company</t>
  </si>
  <si>
    <t>tt0048380</t>
  </si>
  <si>
    <t>Mister Roberts</t>
  </si>
  <si>
    <t>John Ford</t>
  </si>
  <si>
    <t>Orange Productions</t>
  </si>
  <si>
    <t>tt0048421</t>
  </si>
  <si>
    <t>New York Confidential</t>
  </si>
  <si>
    <t>Russell Rouse</t>
  </si>
  <si>
    <t>Edward Small Productions</t>
  </si>
  <si>
    <t>tt0048484</t>
  </si>
  <si>
    <t>Pete Kelly's Blues</t>
  </si>
  <si>
    <t>Jack Webb</t>
  </si>
  <si>
    <t>Mark VII Ltd.</t>
  </si>
  <si>
    <t>tt0048545</t>
  </si>
  <si>
    <t>Rebel Without a Cause</t>
  </si>
  <si>
    <t>Nicholas Ray</t>
  </si>
  <si>
    <t>tt0048554</t>
  </si>
  <si>
    <t>Revenge of the Creature</t>
  </si>
  <si>
    <t>tt0048593</t>
  </si>
  <si>
    <t>The Sea Chase</t>
  </si>
  <si>
    <t>tt0048696</t>
  </si>
  <si>
    <t>Tarantula</t>
  </si>
  <si>
    <t>tt0048729</t>
  </si>
  <si>
    <t>To Hell and Back</t>
  </si>
  <si>
    <t>Jesse Hibbs</t>
  </si>
  <si>
    <t>tt0048973</t>
  </si>
  <si>
    <t>Baby Doll</t>
  </si>
  <si>
    <t>Newtown Productions</t>
  </si>
  <si>
    <t>tt0048976</t>
  </si>
  <si>
    <t>Backlash</t>
  </si>
  <si>
    <t>John Sturges</t>
  </si>
  <si>
    <t>tt0048977</t>
  </si>
  <si>
    <t>The Bad Seed</t>
  </si>
  <si>
    <t>tt0049103</t>
  </si>
  <si>
    <t>The Creature Walks Among Us</t>
  </si>
  <si>
    <t>John Sherwood</t>
  </si>
  <si>
    <t>tt0049125</t>
  </si>
  <si>
    <t>Davy Crockett and the River Pirates</t>
  </si>
  <si>
    <t>tt0049261</t>
  </si>
  <si>
    <t>Giant</t>
  </si>
  <si>
    <t>George Stevens</t>
  </si>
  <si>
    <t>George Stevens Productions</t>
  </si>
  <si>
    <t>tt0049264</t>
  </si>
  <si>
    <t>The Girl He Left Behind</t>
  </si>
  <si>
    <t>tt0049279</t>
  </si>
  <si>
    <t>The Great Locomotive Chase</t>
  </si>
  <si>
    <t>tt0049301</t>
  </si>
  <si>
    <t>Helen of Troy</t>
  </si>
  <si>
    <t>tt0049408</t>
  </si>
  <si>
    <t>The King and I</t>
  </si>
  <si>
    <t>Twentieth Century Fox</t>
  </si>
  <si>
    <t>tt0049509</t>
  </si>
  <si>
    <t>Miracle in the Rain</t>
  </si>
  <si>
    <t>tt0049516</t>
  </si>
  <si>
    <t>The Mole People</t>
  </si>
  <si>
    <t>Virgil W. Vogel</t>
  </si>
  <si>
    <t>tt0049661</t>
  </si>
  <si>
    <t>Raw Edge</t>
  </si>
  <si>
    <t>tt0049663</t>
  </si>
  <si>
    <t>The Rawhide Years</t>
  </si>
  <si>
    <t>tt0049730</t>
  </si>
  <si>
    <t>The Searchers</t>
  </si>
  <si>
    <t>C.V. Whitney Pictures</t>
  </si>
  <si>
    <t>tt0049843</t>
  </si>
  <si>
    <t>There's Always Tomorrow</t>
  </si>
  <si>
    <t>tt0049933</t>
  </si>
  <si>
    <t>Walk the Proud Land</t>
  </si>
  <si>
    <t>tt0049966</t>
  </si>
  <si>
    <t>Written on the Wind</t>
  </si>
  <si>
    <t>tt0050166</t>
  </si>
  <si>
    <t>Band of Angels</t>
  </si>
  <si>
    <t>tt0050171</t>
  </si>
  <si>
    <t>Battle Hymn</t>
  </si>
  <si>
    <t>tt0050204</t>
  </si>
  <si>
    <t>Bombers B-52</t>
  </si>
  <si>
    <t>tt0050294</t>
  </si>
  <si>
    <t>The Deadly Mantis</t>
  </si>
  <si>
    <t>tt0050371</t>
  </si>
  <si>
    <t>A Face in the Crowd</t>
  </si>
  <si>
    <t>tt0050494</t>
  </si>
  <si>
    <t>The Helen Morgan Story</t>
  </si>
  <si>
    <t>tt0050539</t>
  </si>
  <si>
    <t>The Incredible Shrinking Man</t>
  </si>
  <si>
    <t>tt0050558</t>
  </si>
  <si>
    <t>The James Dean Story</t>
  </si>
  <si>
    <t>Robert Altman</t>
  </si>
  <si>
    <t>tt0050567</t>
  </si>
  <si>
    <t>Johnny Tremain</t>
  </si>
  <si>
    <t>tt0050622</t>
  </si>
  <si>
    <t>The Land Unknown</t>
  </si>
  <si>
    <t>tt0050738</t>
  </si>
  <si>
    <t>My Man Godfrey</t>
  </si>
  <si>
    <t>tt0050763</t>
  </si>
  <si>
    <t>Night Passage</t>
  </si>
  <si>
    <t>James Neilson</t>
  </si>
  <si>
    <t>tt0050798</t>
  </si>
  <si>
    <t>Old Yeller</t>
  </si>
  <si>
    <t>tt0050814</t>
  </si>
  <si>
    <t>The Pajama Game</t>
  </si>
  <si>
    <t>George Abbott</t>
  </si>
  <si>
    <t>tt0050861</t>
  </si>
  <si>
    <t>The Prince and the Showgirl</t>
  </si>
  <si>
    <t>Laurence Olivier</t>
  </si>
  <si>
    <t>tt0050963</t>
  </si>
  <si>
    <t>Shoot-Out at Medicine Bend</t>
  </si>
  <si>
    <t>tt0050983</t>
  </si>
  <si>
    <t>Slim Carter</t>
  </si>
  <si>
    <t>Richard Bartlett</t>
  </si>
  <si>
    <t>tt0051003</t>
  </si>
  <si>
    <t>The Spirit of St. Louis</t>
  </si>
  <si>
    <t>Billy Wilder</t>
  </si>
  <si>
    <t>Leland Hayward Productions</t>
  </si>
  <si>
    <t>tt0051051</t>
  </si>
  <si>
    <t>Tammy and the Bachelor</t>
  </si>
  <si>
    <t>tt0051055</t>
  </si>
  <si>
    <t>The Tarnished Angels</t>
  </si>
  <si>
    <t>tt0051207</t>
  </si>
  <si>
    <t>The Wrong Man</t>
  </si>
  <si>
    <t>tt0051383</t>
  </si>
  <si>
    <t>Auntie Mame</t>
  </si>
  <si>
    <t>Morton DaCosta</t>
  </si>
  <si>
    <t>tt0051516</t>
  </si>
  <si>
    <t>Damn Yankees</t>
  </si>
  <si>
    <t>tt0051519</t>
  </si>
  <si>
    <t>Darby's Rangers</t>
  </si>
  <si>
    <t>tt0051732</t>
  </si>
  <si>
    <t>Home Before Dark</t>
  </si>
  <si>
    <t>tt0051773</t>
  </si>
  <si>
    <t>Indiscreet</t>
  </si>
  <si>
    <t>Stanley Donen</t>
  </si>
  <si>
    <t>tt0051840</t>
  </si>
  <si>
    <t>Lafayette Escadrille</t>
  </si>
  <si>
    <t>tt0051849</t>
  </si>
  <si>
    <t>The Left Handed Gun</t>
  </si>
  <si>
    <t>Arthur Penn</t>
  </si>
  <si>
    <t>Haroll Productions</t>
  </si>
  <si>
    <t>tt0051911</t>
  </si>
  <si>
    <t>Marjorie Morningstar</t>
  </si>
  <si>
    <t>Beachwold Productions</t>
  </si>
  <si>
    <t>tt0052002</t>
  </si>
  <si>
    <t>No Name on the Bullet</t>
  </si>
  <si>
    <t>tt0052005</t>
  </si>
  <si>
    <t>No Time for Sergeants</t>
  </si>
  <si>
    <t>tt0052027</t>
  </si>
  <si>
    <t>The Old Man and the Sea</t>
  </si>
  <si>
    <t>tt0052030</t>
  </si>
  <si>
    <t>Onionhead</t>
  </si>
  <si>
    <t>tt0052135</t>
  </si>
  <si>
    <t>Ride a Crooked Trail</t>
  </si>
  <si>
    <t>tt0052242</t>
  </si>
  <si>
    <t>Stakeout on Dope Street</t>
  </si>
  <si>
    <t>Irvin Kershner</t>
  </si>
  <si>
    <t>tt0052289</t>
  </si>
  <si>
    <t>The Thing That Couldn't Die</t>
  </si>
  <si>
    <t>Will Cowan</t>
  </si>
  <si>
    <t>tt0052296</t>
  </si>
  <si>
    <t>A Time to Love and a Time to Die</t>
  </si>
  <si>
    <t>tt0052311</t>
  </si>
  <si>
    <t>Touch of Evil</t>
  </si>
  <si>
    <t>Orson Welles</t>
  </si>
  <si>
    <t>tt0052393</t>
  </si>
  <si>
    <t>Wild Heritage</t>
  </si>
  <si>
    <t>Charles F. Haas</t>
  </si>
  <si>
    <t>tt0052680</t>
  </si>
  <si>
    <t>Cash McCall</t>
  </si>
  <si>
    <t>tt0052792</t>
  </si>
  <si>
    <t>The FBI Story</t>
  </si>
  <si>
    <t>Mervyn LeRoy Productions Inc.</t>
  </si>
  <si>
    <t>tt0052876</t>
  </si>
  <si>
    <t>The Hanging Tree</t>
  </si>
  <si>
    <t>Baroda</t>
  </si>
  <si>
    <t>tt0053131</t>
  </si>
  <si>
    <t>The Nun's Story</t>
  </si>
  <si>
    <t>Fred Zinnemann</t>
  </si>
  <si>
    <t>tt0053143</t>
  </si>
  <si>
    <t>Operation Petticoat</t>
  </si>
  <si>
    <t>Blake Edwards</t>
  </si>
  <si>
    <t>Granart Company</t>
  </si>
  <si>
    <t>tt0053172</t>
  </si>
  <si>
    <t>Pillow Talk</t>
  </si>
  <si>
    <t>Arwin Productions</t>
  </si>
  <si>
    <t>tt0053221</t>
  </si>
  <si>
    <t>Rio Bravo</t>
  </si>
  <si>
    <t>Armada Productions</t>
  </si>
  <si>
    <t>tt0053285</t>
  </si>
  <si>
    <t>Sleeping Beauty</t>
  </si>
  <si>
    <t>tt0053320</t>
  </si>
  <si>
    <t>A Summer Place</t>
  </si>
  <si>
    <t>tt0053337</t>
  </si>
  <si>
    <t>Teenagers from Outer Space</t>
  </si>
  <si>
    <t>Tom Graeff</t>
  </si>
  <si>
    <t>Tom Graeff Productions</t>
  </si>
  <si>
    <t>tt0053355</t>
  </si>
  <si>
    <t>This Earth Is Mine</t>
  </si>
  <si>
    <t>Henry King</t>
  </si>
  <si>
    <t>tt0053441</t>
  </si>
  <si>
    <t>Westbound</t>
  </si>
  <si>
    <t>tt0053445</t>
  </si>
  <si>
    <t>The Wild and the Innocent</t>
  </si>
  <si>
    <t>Jack Sher</t>
  </si>
  <si>
    <t>tt0053462</t>
  </si>
  <si>
    <t>The Young Philadelphians</t>
  </si>
  <si>
    <t>tt0053742</t>
  </si>
  <si>
    <t>The Crowded Sky</t>
  </si>
  <si>
    <t>tt0053750</t>
  </si>
  <si>
    <t>The Dark at the Top of the Stairs</t>
  </si>
  <si>
    <t>Delbert Mann</t>
  </si>
  <si>
    <t>tt0053977</t>
  </si>
  <si>
    <t>Jungle Cat</t>
  </si>
  <si>
    <t>tt0053994</t>
  </si>
  <si>
    <t>Kidnapped</t>
  </si>
  <si>
    <t>tt0054020</t>
  </si>
  <si>
    <t>The Leech Woman</t>
  </si>
  <si>
    <t>Edward Dein</t>
  </si>
  <si>
    <t>tt0054084</t>
  </si>
  <si>
    <t>Midnight Lace</t>
  </si>
  <si>
    <t>David Miller</t>
  </si>
  <si>
    <t>tt0054135</t>
  </si>
  <si>
    <t>Ocean's 11</t>
  </si>
  <si>
    <t>Dorchester Productions</t>
  </si>
  <si>
    <t>tt0054195</t>
  </si>
  <si>
    <t>Pollyanna</t>
  </si>
  <si>
    <t>David Swift</t>
  </si>
  <si>
    <t>tt0054215</t>
  </si>
  <si>
    <t>Psycho</t>
  </si>
  <si>
    <t>Shamley Productions</t>
  </si>
  <si>
    <t>tt0054292</t>
  </si>
  <si>
    <t>Sergeant Rutledge</t>
  </si>
  <si>
    <t>Harry Keller</t>
  </si>
  <si>
    <t>Stanley Kubrick</t>
  </si>
  <si>
    <t>tt0054353</t>
  </si>
  <si>
    <t>The Sundowners</t>
  </si>
  <si>
    <t>Warner Bros. Productions</t>
  </si>
  <si>
    <t>tt0054357</t>
  </si>
  <si>
    <t>Swiss Family Robinson</t>
  </si>
  <si>
    <t>Ken Annakin</t>
  </si>
  <si>
    <t>tt0054594</t>
  </si>
  <si>
    <t>The Absent Minded Professor</t>
  </si>
  <si>
    <t>tt0054649</t>
  </si>
  <si>
    <t>Babes in Toyland</t>
  </si>
  <si>
    <t>Jack Donohue</t>
  </si>
  <si>
    <t>tt0054759</t>
  </si>
  <si>
    <t>Come September</t>
  </si>
  <si>
    <t>Robert Mulligan</t>
  </si>
  <si>
    <t>7 Pictures</t>
  </si>
  <si>
    <t>tt0054866</t>
  </si>
  <si>
    <t>Fanny</t>
  </si>
  <si>
    <t>Joshua Logan</t>
  </si>
  <si>
    <t>tt0054873</t>
  </si>
  <si>
    <t>A Fever in the Blood</t>
  </si>
  <si>
    <t>tt0054885</t>
  </si>
  <si>
    <t>Flower Drum Song</t>
  </si>
  <si>
    <t>tt0054944</t>
  </si>
  <si>
    <t>Greyfriars Bobby: The True Story of a Dog</t>
  </si>
  <si>
    <t>Don Chaffey</t>
  </si>
  <si>
    <t>tt0055073</t>
  </si>
  <si>
    <t>The Last Sunset</t>
  </si>
  <si>
    <t>Robert Aldrich</t>
  </si>
  <si>
    <t>Brynaprod S.A.</t>
  </si>
  <si>
    <t>tt0055100</t>
  </si>
  <si>
    <t>Lover Come Back</t>
  </si>
  <si>
    <t>tt0055124</t>
  </si>
  <si>
    <t>A Majority of One</t>
  </si>
  <si>
    <t>tt0055254</t>
  </si>
  <si>
    <t>One Hundred and One Dalmatians</t>
  </si>
  <si>
    <t>tt0055279</t>
  </si>
  <si>
    <t>Parrish</t>
  </si>
  <si>
    <t>tt0055382</t>
  </si>
  <si>
    <t>The Roman Spring of Mrs. Stone</t>
  </si>
  <si>
    <t>José Quintero</t>
  </si>
  <si>
    <t>Louis De Rochemont Associates</t>
  </si>
  <si>
    <t>tt0055453</t>
  </si>
  <si>
    <t>The Sins of Rachel Cade</t>
  </si>
  <si>
    <t>tt0055490</t>
  </si>
  <si>
    <t>Susan Slade</t>
  </si>
  <si>
    <t>tt0055503</t>
  </si>
  <si>
    <t>Tammy Tell Me True</t>
  </si>
  <si>
    <t>Ross Hunter Productions Inc.</t>
  </si>
  <si>
    <t>tt0055895</t>
  </si>
  <si>
    <t>Days of Wine and Roses</t>
  </si>
  <si>
    <t>Jalem Productions</t>
  </si>
  <si>
    <t>tt0055998</t>
  </si>
  <si>
    <t>Freud</t>
  </si>
  <si>
    <t>tt0056048</t>
  </si>
  <si>
    <t>Gypsy</t>
  </si>
  <si>
    <t>tt0056082</t>
  </si>
  <si>
    <t>House of Women</t>
  </si>
  <si>
    <t>tt0056093</t>
  </si>
  <si>
    <t>If a Man Answers</t>
  </si>
  <si>
    <t>Henry Levin</t>
  </si>
  <si>
    <t>Ross Hunter Productions</t>
  </si>
  <si>
    <t>tt0056095</t>
  </si>
  <si>
    <t>In Search of the Castaways</t>
  </si>
  <si>
    <t>tt0056173</t>
  </si>
  <si>
    <t>The Legend of Lobo</t>
  </si>
  <si>
    <t>Dwight Hauser</t>
  </si>
  <si>
    <t>Cangary</t>
  </si>
  <si>
    <t>tt0056262</t>
  </si>
  <si>
    <t>The Music Man</t>
  </si>
  <si>
    <t>tt0056575</t>
  </si>
  <si>
    <t>That Touch of Mink</t>
  </si>
  <si>
    <t>Granley Company</t>
  </si>
  <si>
    <t>tt0056592</t>
  </si>
  <si>
    <t>To Kill a Mockingbird</t>
  </si>
  <si>
    <t>Pakula-Mulligan</t>
  </si>
  <si>
    <t>tt0056632</t>
  </si>
  <si>
    <t>The Ugly American</t>
  </si>
  <si>
    <t>George Englund</t>
  </si>
  <si>
    <t>tt0056687</t>
  </si>
  <si>
    <t>What Ever Happened to Baby Jane?</t>
  </si>
  <si>
    <t>The Associates &amp; Aldrich Company</t>
  </si>
  <si>
    <t>tt0056825</t>
  </si>
  <si>
    <t>America America</t>
  </si>
  <si>
    <t>Athena Enterprises</t>
  </si>
  <si>
    <t>tt0056903</t>
  </si>
  <si>
    <t>Captain Newman, M.D.</t>
  </si>
  <si>
    <t>Brentwood Productions</t>
  </si>
  <si>
    <t>tt0056923</t>
  </si>
  <si>
    <t>Charade</t>
  </si>
  <si>
    <t>Stanley Donen Films</t>
  </si>
  <si>
    <t>tt0056964</t>
  </si>
  <si>
    <t>Critic's Choice</t>
  </si>
  <si>
    <t>Don Weis</t>
  </si>
  <si>
    <t>tt0057090</t>
  </si>
  <si>
    <t>A Gathering of Eagles</t>
  </si>
  <si>
    <t>tt0057093</t>
  </si>
  <si>
    <t>Gay Purr-ee</t>
  </si>
  <si>
    <t>Abe Levitow</t>
  </si>
  <si>
    <t>United Productions of America (UPA)</t>
  </si>
  <si>
    <t>tt0057226</t>
  </si>
  <si>
    <t>The Kiss of the Vampire</t>
  </si>
  <si>
    <t>Don Sharp</t>
  </si>
  <si>
    <t>tt0057393</t>
  </si>
  <si>
    <t>PT 109</t>
  </si>
  <si>
    <t>Leslie H. Martinson</t>
  </si>
  <si>
    <t>tt0057523</t>
  </si>
  <si>
    <t>Spencer's Mountain</t>
  </si>
  <si>
    <t>tt0057546</t>
  </si>
  <si>
    <t>The Sword in the Stone</t>
  </si>
  <si>
    <t>Wolfgang Reitherman</t>
  </si>
  <si>
    <t>tt0057558</t>
  </si>
  <si>
    <t>Tammy and the Doctor</t>
  </si>
  <si>
    <t>tt0057581</t>
  </si>
  <si>
    <t>The Thrill of It All</t>
  </si>
  <si>
    <t>Norman Jewison</t>
  </si>
  <si>
    <t>tt0057878</t>
  </si>
  <si>
    <t>Bedtime Story</t>
  </si>
  <si>
    <t>Ralph Levy</t>
  </si>
  <si>
    <t>Pennebaker Productions</t>
  </si>
  <si>
    <t>tt0057897</t>
  </si>
  <si>
    <t>The Brass Bottle</t>
  </si>
  <si>
    <t>Scarus</t>
  </si>
  <si>
    <t>tt0057905</t>
  </si>
  <si>
    <t>Bullet for a Badman</t>
  </si>
  <si>
    <t>R.G. Springsteen</t>
  </si>
  <si>
    <t>tt0057933</t>
  </si>
  <si>
    <t>The Chalk Garden</t>
  </si>
  <si>
    <t>Ronald Neame</t>
  </si>
  <si>
    <t>Quota Rentals Limited</t>
  </si>
  <si>
    <t>tt0057940</t>
  </si>
  <si>
    <t>Cheyenne Autumn</t>
  </si>
  <si>
    <t>Ford-Smith Productions</t>
  </si>
  <si>
    <t>tt0057997</t>
  </si>
  <si>
    <t>Dead Ringer</t>
  </si>
  <si>
    <t>Paul Henreid</t>
  </si>
  <si>
    <t>tt0058230</t>
  </si>
  <si>
    <t>The Incredible Mr. Limpet</t>
  </si>
  <si>
    <t>tt0058266</t>
  </si>
  <si>
    <t>Kisses for My President</t>
  </si>
  <si>
    <t>tt0058267</t>
  </si>
  <si>
    <t>Kitten with a Whip</t>
  </si>
  <si>
    <t>Douglas Heyes</t>
  </si>
  <si>
    <t>tt0058324</t>
  </si>
  <si>
    <t>Man's Favorite Sport?</t>
  </si>
  <si>
    <t>Gibraltar Productions</t>
  </si>
  <si>
    <t>tt0058329</t>
  </si>
  <si>
    <t>Marnie</t>
  </si>
  <si>
    <t>Alfred J. Hitchcock Productions</t>
  </si>
  <si>
    <t>tt0058371</t>
  </si>
  <si>
    <t>The Moon-Spinners</t>
  </si>
  <si>
    <t>tt0058385</t>
  </si>
  <si>
    <t>My Fair Lady</t>
  </si>
  <si>
    <t>tt0058529</t>
  </si>
  <si>
    <t>Robin and the 7 Hoods</t>
  </si>
  <si>
    <t>tt0058571</t>
  </si>
  <si>
    <t>Send Me No Flowers</t>
  </si>
  <si>
    <t>Martin Melcher Productions</t>
  </si>
  <si>
    <t>tt0058657</t>
  </si>
  <si>
    <t>A Tiger Walks</t>
  </si>
  <si>
    <t>Norman Tokar</t>
  </si>
  <si>
    <t>tt0058947</t>
  </si>
  <si>
    <t>Battle of the Bulge</t>
  </si>
  <si>
    <t>tt0058949</t>
  </si>
  <si>
    <t>The Battle of the Villa Fiorita</t>
  </si>
  <si>
    <t>tt0058977</t>
  </si>
  <si>
    <t>Blindfold</t>
  </si>
  <si>
    <t>Philip Dunne</t>
  </si>
  <si>
    <t>tt0058998</t>
  </si>
  <si>
    <t>Bus Riley's Back in Town</t>
  </si>
  <si>
    <t>Harvey Hart</t>
  </si>
  <si>
    <t>tt0059221</t>
  </si>
  <si>
    <t>The Ghost and Mr. Chicken</t>
  </si>
  <si>
    <t>Alan Rafkin</t>
  </si>
  <si>
    <t>tt0059243</t>
  </si>
  <si>
    <t>The Great Race</t>
  </si>
  <si>
    <t>tt0059314</t>
  </si>
  <si>
    <t>Inside Daisy Clover</t>
  </si>
  <si>
    <t>Park Place Production</t>
  </si>
  <si>
    <t>Andrew V. McLaglen</t>
  </si>
  <si>
    <t>tt0059793</t>
  </si>
  <si>
    <t>That Darn Cat!</t>
  </si>
  <si>
    <t>tt0059796</t>
  </si>
  <si>
    <t>Those Calloways</t>
  </si>
  <si>
    <t>tt0059896</t>
  </si>
  <si>
    <t>The War Lord</t>
  </si>
  <si>
    <t>Franklin J. Schaffner</t>
  </si>
  <si>
    <t>tt0060099</t>
  </si>
  <si>
    <t>An American Dream</t>
  </si>
  <si>
    <t>Robert Gist</t>
  </si>
  <si>
    <t>William Conrad Productions</t>
  </si>
  <si>
    <t>tt0060112</t>
  </si>
  <si>
    <t>Any Wednesday</t>
  </si>
  <si>
    <t>Robert Ellis Miller</t>
  </si>
  <si>
    <t>tt0060120</t>
  </si>
  <si>
    <t>The Appaloosa</t>
  </si>
  <si>
    <t>Sidney J. Furie</t>
  </si>
  <si>
    <t>tt0060121</t>
  </si>
  <si>
    <t>Arabesque</t>
  </si>
  <si>
    <t>tt0060414</t>
  </si>
  <si>
    <t>A Fine Madness</t>
  </si>
  <si>
    <t>Pan Arts</t>
  </si>
  <si>
    <t>tt0060445</t>
  </si>
  <si>
    <t>Gambit</t>
  </si>
  <si>
    <t>tt0060490</t>
  </si>
  <si>
    <t>Harper</t>
  </si>
  <si>
    <t>Jack Smight</t>
  </si>
  <si>
    <t>Gershwin-Kastner Productions</t>
  </si>
  <si>
    <t>tt0060640</t>
  </si>
  <si>
    <t>Lt. Robin Crusoe, U.S.N.</t>
  </si>
  <si>
    <t>Byron Paul</t>
  </si>
  <si>
    <t>tt0060726</t>
  </si>
  <si>
    <t>Munster, Go Home!</t>
  </si>
  <si>
    <t>Earl Bellamy</t>
  </si>
  <si>
    <t>tt0060842</t>
  </si>
  <si>
    <t>The Plainsman</t>
  </si>
  <si>
    <t>David Lowell Rich</t>
  </si>
  <si>
    <t>tt0060884</t>
  </si>
  <si>
    <t>The Rare Breed</t>
  </si>
  <si>
    <t>tt0061080</t>
  </si>
  <si>
    <t>Texas Across the River</t>
  </si>
  <si>
    <t>tt0061383</t>
  </si>
  <si>
    <t>Banning</t>
  </si>
  <si>
    <t>Ron Winston</t>
  </si>
  <si>
    <t>tt0061418</t>
  </si>
  <si>
    <t>Bonnie and Clyde</t>
  </si>
  <si>
    <t>Warner Bros./Seven Arts</t>
  </si>
  <si>
    <t>tt0061439</t>
  </si>
  <si>
    <t>Camelot</t>
  </si>
  <si>
    <t>tt0061512</t>
  </si>
  <si>
    <t>Cool Hand Luke</t>
  </si>
  <si>
    <t>Stuart Rosenberg</t>
  </si>
  <si>
    <t>tt0061523</t>
  </si>
  <si>
    <t>A Countess from Hong Kong</t>
  </si>
  <si>
    <t>Charles Chaplin</t>
  </si>
  <si>
    <t>Chaplin Film Productions Ltd.</t>
  </si>
  <si>
    <t>tt0061667</t>
  </si>
  <si>
    <t>First to Fight</t>
  </si>
  <si>
    <t>Christian Nyby</t>
  </si>
  <si>
    <t>tt0061696</t>
  </si>
  <si>
    <t>Games</t>
  </si>
  <si>
    <t>Curtis Harrington</t>
  </si>
  <si>
    <t>tt0061715</t>
  </si>
  <si>
    <t>The Gnome-Mobile</t>
  </si>
  <si>
    <t>tt0061786</t>
  </si>
  <si>
    <t>Hotel</t>
  </si>
  <si>
    <t>Richard Quine</t>
  </si>
  <si>
    <t>tt0062185</t>
  </si>
  <si>
    <t>Reflections in a Golden Eye</t>
  </si>
  <si>
    <t>tt0062190</t>
  </si>
  <si>
    <t>The Reluctant Astronaut</t>
  </si>
  <si>
    <t>Edward Montagne</t>
  </si>
  <si>
    <t>tt0062218</t>
  </si>
  <si>
    <t>Rough Night in Jericho</t>
  </si>
  <si>
    <t>Arnold Laven</t>
  </si>
  <si>
    <t>tt0062362</t>
  </si>
  <si>
    <t>Thoroughly Modern Millie</t>
  </si>
  <si>
    <t>George Roy Hill</t>
  </si>
  <si>
    <t>tt0062377</t>
  </si>
  <si>
    <t>Tobruk</t>
  </si>
  <si>
    <t>Arthur Hiller</t>
  </si>
  <si>
    <t>tt0062472</t>
  </si>
  <si>
    <t>The War Wagon</t>
  </si>
  <si>
    <t>Burt Kennedy</t>
  </si>
  <si>
    <t>tt0062622</t>
  </si>
  <si>
    <t>2001: A Space Odyssey</t>
  </si>
  <si>
    <t>tt0062737</t>
  </si>
  <si>
    <t>Blackbeard's Ghost</t>
  </si>
  <si>
    <t>tt0062765</t>
  </si>
  <si>
    <t>Bullitt</t>
  </si>
  <si>
    <t>Peter Yates</t>
  </si>
  <si>
    <t>Solar Productions</t>
  </si>
  <si>
    <t>tt0062805</t>
  </si>
  <si>
    <t>Chubasco</t>
  </si>
  <si>
    <t>Allen H. Miner</t>
  </si>
  <si>
    <t>tt0062824</t>
  </si>
  <si>
    <t>Coogan's Bluff</t>
  </si>
  <si>
    <t>tt0062829</t>
  </si>
  <si>
    <t>Counterpoint</t>
  </si>
  <si>
    <t>Ralph Nelson</t>
  </si>
  <si>
    <t>tt0062974</t>
  </si>
  <si>
    <t>Finian's Rainbow</t>
  </si>
  <si>
    <t>Francis Ford Coppola</t>
  </si>
  <si>
    <t>tt0062975</t>
  </si>
  <si>
    <t>Firecreek</t>
  </si>
  <si>
    <t>Vincent McEveety</t>
  </si>
  <si>
    <t>tt0063050</t>
  </si>
  <si>
    <t>The Heart Is a Lonely Hunter</t>
  </si>
  <si>
    <t>tt0063060</t>
  </si>
  <si>
    <t>Hellfighters</t>
  </si>
  <si>
    <t>tt0063115</t>
  </si>
  <si>
    <t>I Love You, Alice B. Toklas!</t>
  </si>
  <si>
    <t>Hy Averback</t>
  </si>
  <si>
    <t>tt0063141</t>
  </si>
  <si>
    <t>Isadora</t>
  </si>
  <si>
    <t>Karel Reisz</t>
  </si>
  <si>
    <t>Hakim</t>
  </si>
  <si>
    <t>tt0063155</t>
  </si>
  <si>
    <t>Jigsaw</t>
  </si>
  <si>
    <t>James Goldstone</t>
  </si>
  <si>
    <t>tt0063256</t>
  </si>
  <si>
    <t>Madigan</t>
  </si>
  <si>
    <t>tt0063426</t>
  </si>
  <si>
    <t>Petulia</t>
  </si>
  <si>
    <t>Richard Lester</t>
  </si>
  <si>
    <t>Petersham Pictures</t>
  </si>
  <si>
    <t>tt0063571</t>
  </si>
  <si>
    <t>Secret Ceremony</t>
  </si>
  <si>
    <t>Joseph Losey</t>
  </si>
  <si>
    <t>tt0063585</t>
  </si>
  <si>
    <t>The Sergeant</t>
  </si>
  <si>
    <t>John Flynn</t>
  </si>
  <si>
    <t>Robert Wise Productions</t>
  </si>
  <si>
    <t>tt0063591</t>
  </si>
  <si>
    <t>The Shakiest Gun in the West</t>
  </si>
  <si>
    <t>tt0064177</t>
  </si>
  <si>
    <t>Colossus: The Forbin Project</t>
  </si>
  <si>
    <t>Joseph Sargent</t>
  </si>
  <si>
    <t>tt0064574</t>
  </si>
  <si>
    <t>The Last of the Mobile Hot Shots</t>
  </si>
  <si>
    <t>Sidney Lumet</t>
  </si>
  <si>
    <t>tt0064602</t>
  </si>
  <si>
    <t>The Lost Man</t>
  </si>
  <si>
    <t>Robert Alan Aurthur</t>
  </si>
  <si>
    <t>tt0064603</t>
  </si>
  <si>
    <t>The Love Bug</t>
  </si>
  <si>
    <t>tt0064606</t>
  </si>
  <si>
    <t>The Love God?</t>
  </si>
  <si>
    <t>Nat Hiken</t>
  </si>
  <si>
    <t>tt0064629</t>
  </si>
  <si>
    <t>A Man Called Gannon</t>
  </si>
  <si>
    <t>tt0064728</t>
  </si>
  <si>
    <t>The Night of the Following Day</t>
  </si>
  <si>
    <t>Hubert Cornfield</t>
  </si>
  <si>
    <t>Gina Production</t>
  </si>
  <si>
    <t>tt0064873</t>
  </si>
  <si>
    <t>The Rain People</t>
  </si>
  <si>
    <t>American Zoetrope</t>
  </si>
  <si>
    <t>Bob Fosse</t>
  </si>
  <si>
    <t>tt0065079</t>
  </si>
  <si>
    <t>Tell Them Willie Boy Is Here</t>
  </si>
  <si>
    <t>Abraham Polonsky</t>
  </si>
  <si>
    <t>tt0065112</t>
  </si>
  <si>
    <t>Topaz</t>
  </si>
  <si>
    <t>tt0065134</t>
  </si>
  <si>
    <t>Two Mules for Sister Sara</t>
  </si>
  <si>
    <t>tt0065163</t>
  </si>
  <si>
    <t>The Valley of Gwangi</t>
  </si>
  <si>
    <t>Jim O'Connolly</t>
  </si>
  <si>
    <t>Charles H. Schneer Productions</t>
  </si>
  <si>
    <t>tt0065214</t>
  </si>
  <si>
    <t>The Wild Bunch</t>
  </si>
  <si>
    <t>Sam Peckinpah</t>
  </si>
  <si>
    <t>tt0065377</t>
  </si>
  <si>
    <t>Airport</t>
  </si>
  <si>
    <t>George Seaton</t>
  </si>
  <si>
    <t>tt0065421</t>
  </si>
  <si>
    <t>The AristoCats</t>
  </si>
  <si>
    <t>tt0065446</t>
  </si>
  <si>
    <t>The Ballad of Cable Hogue</t>
  </si>
  <si>
    <t>Eaves Movie Ranch</t>
  </si>
  <si>
    <t>tt0065547</t>
  </si>
  <si>
    <t>Chisum</t>
  </si>
  <si>
    <t>tt0066154</t>
  </si>
  <si>
    <t>No Blade of Grass</t>
  </si>
  <si>
    <t>Cornel Wilde</t>
  </si>
  <si>
    <t>Theodora Productions</t>
  </si>
  <si>
    <t>Bud Yorkin</t>
  </si>
  <si>
    <t>tt0066434</t>
  </si>
  <si>
    <t>THX 1138</t>
  </si>
  <si>
    <t>George Lucas</t>
  </si>
  <si>
    <t>tt0066448</t>
  </si>
  <si>
    <t>There Was a Crooked Man...</t>
  </si>
  <si>
    <t>Joseph L. Mankiewicz</t>
  </si>
  <si>
    <t>tt0066580</t>
  </si>
  <si>
    <t>Woodstock</t>
  </si>
  <si>
    <t>Michael Wadleigh</t>
  </si>
  <si>
    <t>Wadleigh-Maurice</t>
  </si>
  <si>
    <t>tt0066769</t>
  </si>
  <si>
    <t>The Andromeda Strain</t>
  </si>
  <si>
    <t>tt0066817</t>
  </si>
  <si>
    <t>Bedknobs and Broomsticks</t>
  </si>
  <si>
    <t>tt0066921</t>
  </si>
  <si>
    <t>A Clockwork Orange</t>
  </si>
  <si>
    <t>tt0066999</t>
  </si>
  <si>
    <t>Dirty Harry</t>
  </si>
  <si>
    <t>The Malpaso Company</t>
  </si>
  <si>
    <t>tt0067204</t>
  </si>
  <si>
    <t>The Hired Hand</t>
  </si>
  <si>
    <t>Peter Fonda</t>
  </si>
  <si>
    <t>Pando Company Inc.</t>
  </si>
  <si>
    <t>tt0067309</t>
  </si>
  <si>
    <t>Klute</t>
  </si>
  <si>
    <t>Alan J. Pakula</t>
  </si>
  <si>
    <t>Charles Jarrott</t>
  </si>
  <si>
    <t>David Foster Productions</t>
  </si>
  <si>
    <t>tt0067588</t>
  </si>
  <si>
    <t>Play Misty for Me</t>
  </si>
  <si>
    <t>Clint Eastwood</t>
  </si>
  <si>
    <t>tt0067650</t>
  </si>
  <si>
    <t>Raid on Rommel</t>
  </si>
  <si>
    <t>Henry Hathaway</t>
  </si>
  <si>
    <t>tt0067750</t>
  </si>
  <si>
    <t>Shoot Out</t>
  </si>
  <si>
    <t>Hal Wallis Productions</t>
  </si>
  <si>
    <t>tt0067756</t>
  </si>
  <si>
    <t>Silent Running</t>
  </si>
  <si>
    <t>Douglas Trumbull</t>
  </si>
  <si>
    <t>tt0067774</t>
  </si>
  <si>
    <t>Sometimes a Great Notion</t>
  </si>
  <si>
    <t>Paul Newman</t>
  </si>
  <si>
    <t>tt0067803</t>
  </si>
  <si>
    <t>Summer of '42</t>
  </si>
  <si>
    <t>tt0067848</t>
  </si>
  <si>
    <t>They Might Be Giants</t>
  </si>
  <si>
    <t>Anthony Harvey</t>
  </si>
  <si>
    <t>tt0067893</t>
  </si>
  <si>
    <t>Two-Lane Blacktop</t>
  </si>
  <si>
    <t>Monte Hellman</t>
  </si>
  <si>
    <t>Michael Laughlin Enterprises</t>
  </si>
  <si>
    <t>tt0068334</t>
  </si>
  <si>
    <t>The Candidate</t>
  </si>
  <si>
    <t>Michael Ritchie</t>
  </si>
  <si>
    <t>Redford-Ritchie Productions</t>
  </si>
  <si>
    <t>tt0068421</t>
  </si>
  <si>
    <t>The Cowboys</t>
  </si>
  <si>
    <t>Mark Rydell</t>
  </si>
  <si>
    <t>tt0068441</t>
  </si>
  <si>
    <t>César and Rosalie</t>
  </si>
  <si>
    <t>Claude Sautet</t>
  </si>
  <si>
    <t>Fildebroc</t>
  </si>
  <si>
    <t>tt0068455</t>
  </si>
  <si>
    <t>Dealing: Or the Berkeley-to-Boston Forty-Brick Lost-Bag Blues</t>
  </si>
  <si>
    <t>Paul Williams</t>
  </si>
  <si>
    <t>tt0068473</t>
  </si>
  <si>
    <t>Deliverance</t>
  </si>
  <si>
    <t>John Boorman</t>
  </si>
  <si>
    <t>tt0068611</t>
  </si>
  <si>
    <t>Frenzy</t>
  </si>
  <si>
    <t>tt0068699</t>
  </si>
  <si>
    <t>High Plains Drifter</t>
  </si>
  <si>
    <t>tt0068762</t>
  </si>
  <si>
    <t>Jeremiah Johnson</t>
  </si>
  <si>
    <t>Sydney Pollack</t>
  </si>
  <si>
    <t>Sanford Productions (III)</t>
  </si>
  <si>
    <t>tt0068768</t>
  </si>
  <si>
    <t>Joe Kidd</t>
  </si>
  <si>
    <t>tt0069031</t>
  </si>
  <si>
    <t>Now You See Him, Now You Don't</t>
  </si>
  <si>
    <t>Robert Butler</t>
  </si>
  <si>
    <t>tt0069158</t>
  </si>
  <si>
    <t>Rage</t>
  </si>
  <si>
    <t>George C. Scott</t>
  </si>
  <si>
    <t>Getty &amp; Fromkess Corporation</t>
  </si>
  <si>
    <t>tt0069280</t>
  </si>
  <si>
    <t>Slaughterhouse-Five</t>
  </si>
  <si>
    <t>tt0069291</t>
  </si>
  <si>
    <t>Snowball Express</t>
  </si>
  <si>
    <t>tt0069332</t>
  </si>
  <si>
    <t>Super Fly</t>
  </si>
  <si>
    <t>Gordon Parks Jr.</t>
  </si>
  <si>
    <t>Superfly</t>
  </si>
  <si>
    <t>tt0069436</t>
  </si>
  <si>
    <t>Ulzana's Raid</t>
  </si>
  <si>
    <t>tt0069495</t>
  </si>
  <si>
    <t>What's Up, Doc?</t>
  </si>
  <si>
    <t>Peter Bogdanovich</t>
  </si>
  <si>
    <t>tt0069704</t>
  </si>
  <si>
    <t>American Graffiti</t>
  </si>
  <si>
    <t>tt0069762</t>
  </si>
  <si>
    <t>Badlands</t>
  </si>
  <si>
    <t>Terrence Malick</t>
  </si>
  <si>
    <t>tt0069808</t>
  </si>
  <si>
    <t>Blume in Love</t>
  </si>
  <si>
    <t>Paul Mazursky</t>
  </si>
  <si>
    <t>tt0069834</t>
  </si>
  <si>
    <t>Cahill U.S. Marshal</t>
  </si>
  <si>
    <t>tt0069865</t>
  </si>
  <si>
    <t>Charley Varrick</t>
  </si>
  <si>
    <t>tt0069866</t>
  </si>
  <si>
    <t>Charley and the Angel</t>
  </si>
  <si>
    <t>tt0069947</t>
  </si>
  <si>
    <t>The Day of the Jackal</t>
  </si>
  <si>
    <t>John Woolf Productions</t>
  </si>
  <si>
    <t>tt0069951</t>
  </si>
  <si>
    <t>The Deadly Trackers</t>
  </si>
  <si>
    <t>Barry Shear</t>
  </si>
  <si>
    <t>Cine Films Inc.</t>
  </si>
  <si>
    <t>tt0069989</t>
  </si>
  <si>
    <t>The Don Is Dead</t>
  </si>
  <si>
    <t>tt0070034</t>
  </si>
  <si>
    <t>Enter the Dragon</t>
  </si>
  <si>
    <t>Robert Clouse</t>
  </si>
  <si>
    <t>tt0070047</t>
  </si>
  <si>
    <t>The Exorcist</t>
  </si>
  <si>
    <t>William Friedkin</t>
  </si>
  <si>
    <t>tt0070239</t>
  </si>
  <si>
    <t>Jesus Christ Superstar</t>
  </si>
  <si>
    <t>tt0070291</t>
  </si>
  <si>
    <t>The Last of Sheila</t>
  </si>
  <si>
    <t>Herbert Ross</t>
  </si>
  <si>
    <t>tt0070355</t>
  </si>
  <si>
    <t>Magnum Force</t>
  </si>
  <si>
    <t>Ted Post</t>
  </si>
  <si>
    <t>tt0070481</t>
  </si>
  <si>
    <t>One Little Indian</t>
  </si>
  <si>
    <t>Bernard McEveety</t>
  </si>
  <si>
    <t>tt0070608</t>
  </si>
  <si>
    <t>Robin Hood</t>
  </si>
  <si>
    <t>tt0070622</t>
  </si>
  <si>
    <t>Sssssss</t>
  </si>
  <si>
    <t>Bernard L. Kowalski</t>
  </si>
  <si>
    <t>tt0070643</t>
  </si>
  <si>
    <t>Scarecrow</t>
  </si>
  <si>
    <t>Jerry Schatzberg</t>
  </si>
  <si>
    <t>tt0070687</t>
  </si>
  <si>
    <t>Showdown</t>
  </si>
  <si>
    <t>Alan Myerson</t>
  </si>
  <si>
    <t>tt0070735</t>
  </si>
  <si>
    <t>The Sting</t>
  </si>
  <si>
    <t>Zanuck/Brown Productions</t>
  </si>
  <si>
    <t>tt0070794</t>
  </si>
  <si>
    <t>The Thief Who Came to Dinner</t>
  </si>
  <si>
    <t>Bud Yorkin Productions</t>
  </si>
  <si>
    <t>tt0070928</t>
  </si>
  <si>
    <t>The World's Greatest Athlete</t>
  </si>
  <si>
    <t>Robert Scheerer</t>
  </si>
  <si>
    <t>tt0071096</t>
  </si>
  <si>
    <t>The Abdication</t>
  </si>
  <si>
    <t>tt0071110</t>
  </si>
  <si>
    <t>Airport 1975</t>
  </si>
  <si>
    <t>tt0071115</t>
  </si>
  <si>
    <t>Alice Doesn't Live Here Anymore</t>
  </si>
  <si>
    <t>Martin Scorsese</t>
  </si>
  <si>
    <t>tt0071229</t>
  </si>
  <si>
    <t>The Black Windmill</t>
  </si>
  <si>
    <t>tt0071230</t>
  </si>
  <si>
    <t>Blazing Saddles</t>
  </si>
  <si>
    <t>Mel Brooks</t>
  </si>
  <si>
    <t>Crossbow Productions</t>
  </si>
  <si>
    <t>tt0071455</t>
  </si>
  <si>
    <t>Earthquake</t>
  </si>
  <si>
    <t>Mark Robson</t>
  </si>
  <si>
    <t>tt0071521</t>
  </si>
  <si>
    <t>Freebie and the Bean</t>
  </si>
  <si>
    <t>Richard Rush</t>
  </si>
  <si>
    <t>tt0071524</t>
  </si>
  <si>
    <t>The Front Page</t>
  </si>
  <si>
    <t>tt0071671</t>
  </si>
  <si>
    <t>The Island at the Top of the World</t>
  </si>
  <si>
    <t>tt0071675</t>
  </si>
  <si>
    <t>It's Alive</t>
  </si>
  <si>
    <t>Larry Cohen</t>
  </si>
  <si>
    <t>tt0071824</t>
  </si>
  <si>
    <t>McQ</t>
  </si>
  <si>
    <t>Batjac Productions</t>
  </si>
  <si>
    <t>tt0072034</t>
  </si>
  <si>
    <t>The Prisoner of Second Avenue</t>
  </si>
  <si>
    <t>Melvin Frank</t>
  </si>
  <si>
    <t>Major Studio Partners</t>
  </si>
  <si>
    <t>tt0072226</t>
  </si>
  <si>
    <t>The Sugarland Express</t>
  </si>
  <si>
    <t>Steven Spielberg</t>
  </si>
  <si>
    <t>tt0072267</t>
  </si>
  <si>
    <t>The Terminal Man</t>
  </si>
  <si>
    <t>Mike Hodges</t>
  </si>
  <si>
    <t>tt0072308</t>
  </si>
  <si>
    <t>The Towering Inferno</t>
  </si>
  <si>
    <t>John Guillermin</t>
  </si>
  <si>
    <t>tt0072353</t>
  </si>
  <si>
    <t>Going Places</t>
  </si>
  <si>
    <t>Bertrand Blier</t>
  </si>
  <si>
    <t>C.A.P.A.C.</t>
  </si>
  <si>
    <t>tt0072409</t>
  </si>
  <si>
    <t>Willie Dynamite</t>
  </si>
  <si>
    <t>Gilbert Moses</t>
  </si>
  <si>
    <t>Generation 70</t>
  </si>
  <si>
    <t>tt0072435</t>
  </si>
  <si>
    <t>Zandy's Bride</t>
  </si>
  <si>
    <t>Jan Troell</t>
  </si>
  <si>
    <t>tt0072653</t>
  </si>
  <si>
    <t>The Apple Dumpling Gang</t>
  </si>
  <si>
    <t>tt0072684</t>
  </si>
  <si>
    <t>Barry Lyndon</t>
  </si>
  <si>
    <t>Peregrine</t>
  </si>
  <si>
    <t>tt0072886</t>
  </si>
  <si>
    <t>Doc Savage: The Man of Bronze</t>
  </si>
  <si>
    <t>Michael Anderson</t>
  </si>
  <si>
    <t>George Pal Productions</t>
  </si>
  <si>
    <t>tt0072890</t>
  </si>
  <si>
    <t>Dog Day Afternoon</t>
  </si>
  <si>
    <t>tt0072926</t>
  </si>
  <si>
    <t>The Eiger Sanction</t>
  </si>
  <si>
    <t>tt0072951</t>
  </si>
  <si>
    <t>Escape to Witch Mountain</t>
  </si>
  <si>
    <t>John Hough</t>
  </si>
  <si>
    <t>tt0073075</t>
  </si>
  <si>
    <t>The Great Waldo Pepper</t>
  </si>
  <si>
    <t>Jennings Lang</t>
  </si>
  <si>
    <t>tt0073113</t>
  </si>
  <si>
    <t>The Hindenburg</t>
  </si>
  <si>
    <t>The Filmakers Group</t>
  </si>
  <si>
    <t>tt0073195</t>
  </si>
  <si>
    <t>Jaws</t>
  </si>
  <si>
    <t>tt0073282</t>
  </si>
  <si>
    <t>Let's Do It Again</t>
  </si>
  <si>
    <t>Sidney Poitier</t>
  </si>
  <si>
    <t>First Artists</t>
  </si>
  <si>
    <t>tt0073486</t>
  </si>
  <si>
    <t>One Flew Over the Cuckoo's Nest</t>
  </si>
  <si>
    <t>Milos Forman</t>
  </si>
  <si>
    <t>Fantasy Films</t>
  </si>
  <si>
    <t>tt0073918</t>
  </si>
  <si>
    <t>The Yakuza</t>
  </si>
  <si>
    <t>tt0074119</t>
  </si>
  <si>
    <t>All the President's Men</t>
  </si>
  <si>
    <t>Wildwood Enterprises</t>
  </si>
  <si>
    <t>tt0074156</t>
  </si>
  <si>
    <t>Assault on Precinct 13</t>
  </si>
  <si>
    <t>John Carpenter</t>
  </si>
  <si>
    <t>CKK</t>
  </si>
  <si>
    <t>tt0074207</t>
  </si>
  <si>
    <t>The Bingo Long Traveling All-Stars &amp; Motor Kings</t>
  </si>
  <si>
    <t>John Badham</t>
  </si>
  <si>
    <t>Motown Productions</t>
  </si>
  <si>
    <t>tt0074281</t>
  </si>
  <si>
    <t>Car Wash</t>
  </si>
  <si>
    <t>Michael Schultz</t>
  </si>
  <si>
    <t>tt0074483</t>
  </si>
  <si>
    <t>The Enforcer</t>
  </si>
  <si>
    <t>James Fargo</t>
  </si>
  <si>
    <t>tt0074512</t>
  </si>
  <si>
    <t>Family Plot</t>
  </si>
  <si>
    <t>tt0074597</t>
  </si>
  <si>
    <t>The Gumball Rally</t>
  </si>
  <si>
    <t>Charles Bail</t>
  </si>
  <si>
    <t>tt0074899</t>
  </si>
  <si>
    <t>Midway</t>
  </si>
  <si>
    <t>The Mirisch Corporation</t>
  </si>
  <si>
    <t>tt0075029</t>
  </si>
  <si>
    <t>The Outlaw Josey Wales</t>
  </si>
  <si>
    <t>tt0075144</t>
  </si>
  <si>
    <t>The Ritz</t>
  </si>
  <si>
    <t>Courtyard Films</t>
  </si>
  <si>
    <t>tt0075194</t>
  </si>
  <si>
    <t>The Seven-Per-Cent Solution</t>
  </si>
  <si>
    <t>Alex Winitsky / Arlene Sellers Productions</t>
  </si>
  <si>
    <t>tt0075200</t>
  </si>
  <si>
    <t>The Shaggy D.A.</t>
  </si>
  <si>
    <t>tt0075244</t>
  </si>
  <si>
    <t>The Song Remains the Same</t>
  </si>
  <si>
    <t>Peter Clifton</t>
  </si>
  <si>
    <t>Swan Song</t>
  </si>
  <si>
    <t>J. Lee Thompson</t>
  </si>
  <si>
    <t>tt0075294</t>
  </si>
  <si>
    <t>Swashbuckler</t>
  </si>
  <si>
    <t>tt0075347</t>
  </si>
  <si>
    <t>Treasure of Matecumbe</t>
  </si>
  <si>
    <t>tt0075359</t>
  </si>
  <si>
    <t>Two-Minute Warning</t>
  </si>
  <si>
    <t>Larry Peerce</t>
  </si>
  <si>
    <t>Filmways Pictures</t>
  </si>
  <si>
    <t>tt0075648</t>
  </si>
  <si>
    <t>Airport '77</t>
  </si>
  <si>
    <t>Jerry Jameson</t>
  </si>
  <si>
    <t>tt0075774</t>
  </si>
  <si>
    <t>Bobby Deerfield</t>
  </si>
  <si>
    <t>Columbia Pictures</t>
  </si>
  <si>
    <t>tt0075807</t>
  </si>
  <si>
    <t>Candleshoe</t>
  </si>
  <si>
    <t>tt0075809</t>
  </si>
  <si>
    <t>The Car</t>
  </si>
  <si>
    <t>Elliot Silverstein</t>
  </si>
  <si>
    <t>tt0075993</t>
  </si>
  <si>
    <t>An Enemy of the People</t>
  </si>
  <si>
    <t>George Schaefer</t>
  </si>
  <si>
    <t>tt0076009</t>
  </si>
  <si>
    <t>Exorcist II: The Heretic</t>
  </si>
  <si>
    <t>tt0076070</t>
  </si>
  <si>
    <t>The Gauntlet</t>
  </si>
  <si>
    <t>tt0076107</t>
  </si>
  <si>
    <t>The Great Bank Hoax</t>
  </si>
  <si>
    <t>Joseph Jacoby</t>
  </si>
  <si>
    <t>tt0076137</t>
  </si>
  <si>
    <t>Herbie Goes to Monte Carlo</t>
  </si>
  <si>
    <t>tt0076297</t>
  </si>
  <si>
    <t>The Last Remake of Beau Geste</t>
  </si>
  <si>
    <t>Marty Feldman</t>
  </si>
  <si>
    <t>tt0076301</t>
  </si>
  <si>
    <t>The Late Show</t>
  </si>
  <si>
    <t>Robert Benton</t>
  </si>
  <si>
    <t>tt0076342</t>
  </si>
  <si>
    <t>MacArthur</t>
  </si>
  <si>
    <t>tt0076489</t>
  </si>
  <si>
    <t>Oh, God!</t>
  </si>
  <si>
    <t>Carl Reiner</t>
  </si>
  <si>
    <t>tt0076516</t>
  </si>
  <si>
    <t>The Pack</t>
  </si>
  <si>
    <t>tt0076538</t>
  </si>
  <si>
    <t>Pete's Dragon</t>
  </si>
  <si>
    <t>tt0076618</t>
  </si>
  <si>
    <t>The Rescuers</t>
  </si>
  <si>
    <t>John Lounsbery</t>
  </si>
  <si>
    <t>tt0076636</t>
  </si>
  <si>
    <t>Rollercoaster</t>
  </si>
  <si>
    <t>tt0076683</t>
  </si>
  <si>
    <t>The Sentinel</t>
  </si>
  <si>
    <t>Michael Winner</t>
  </si>
  <si>
    <t>tt0076723</t>
  </si>
  <si>
    <t>Slap Shot</t>
  </si>
  <si>
    <t>Kings Road Entertainment</t>
  </si>
  <si>
    <t>tt0076729</t>
  </si>
  <si>
    <t>Smokey and the Bandit</t>
  </si>
  <si>
    <t>Hal Needham</t>
  </si>
  <si>
    <t>tt0076740</t>
  </si>
  <si>
    <t>Sorcerer</t>
  </si>
  <si>
    <t>Film Properties International N.V.</t>
  </si>
  <si>
    <t>tt0077233</t>
  </si>
  <si>
    <t>The Big Fix</t>
  </si>
  <si>
    <t>Jeremy Kagan</t>
  </si>
  <si>
    <t>tt0077248</t>
  </si>
  <si>
    <t>Blue Collar</t>
  </si>
  <si>
    <t>Paul Schrader</t>
  </si>
  <si>
    <t>TAT Communications Company</t>
  </si>
  <si>
    <t>tt0077305</t>
  </si>
  <si>
    <t>The Cat from Outer Space</t>
  </si>
  <si>
    <t>tt0077416</t>
  </si>
  <si>
    <t>The Deer Hunter</t>
  </si>
  <si>
    <t>Michael Cimino</t>
  </si>
  <si>
    <t>EMI Films</t>
  </si>
  <si>
    <t>tt0077523</t>
  </si>
  <si>
    <t>Every Which Way but Loose</t>
  </si>
  <si>
    <t>tt0077532</t>
  </si>
  <si>
    <t>FM</t>
  </si>
  <si>
    <t>John A. Alonzo</t>
  </si>
  <si>
    <t>tt0077629</t>
  </si>
  <si>
    <t>Gray Lady Down</t>
  </si>
  <si>
    <t>David Greene</t>
  </si>
  <si>
    <t>tt0077636</t>
  </si>
  <si>
    <t>The Greek Tycoon</t>
  </si>
  <si>
    <t>tt0077696</t>
  </si>
  <si>
    <t>Hooper</t>
  </si>
  <si>
    <t>tt0077756</t>
  </si>
  <si>
    <t>It Lives Again</t>
  </si>
  <si>
    <t>Larco Productions</t>
  </si>
  <si>
    <t>tt0077766</t>
  </si>
  <si>
    <t>Jaws 2</t>
  </si>
  <si>
    <t>Jeannot Szwarc</t>
  </si>
  <si>
    <t>tt0077975</t>
  </si>
  <si>
    <t>National Lampoon's Animal House</t>
  </si>
  <si>
    <t>John Landis</t>
  </si>
  <si>
    <t>tt0078044</t>
  </si>
  <si>
    <t>The Other Side of the Mountain: Part II</t>
  </si>
  <si>
    <t>tt0078239</t>
  </si>
  <si>
    <t>Sgt. Pepper's Lonely Hearts Club Band</t>
  </si>
  <si>
    <t>NF Geria II Filmgesellschaft m.b.H.</t>
  </si>
  <si>
    <t>tt0078346</t>
  </si>
  <si>
    <t>Superman</t>
  </si>
  <si>
    <t>Richard Donner</t>
  </si>
  <si>
    <t>Dovemead Films</t>
  </si>
  <si>
    <t>tt0078350</t>
  </si>
  <si>
    <t>The Swarm</t>
  </si>
  <si>
    <t>Irwin Allen</t>
  </si>
  <si>
    <t>tt0078504</t>
  </si>
  <si>
    <t>The Wiz</t>
  </si>
  <si>
    <t>tt0078723</t>
  </si>
  <si>
    <t>1941</t>
  </si>
  <si>
    <t>tt0078736</t>
  </si>
  <si>
    <t>Agatha</t>
  </si>
  <si>
    <t>Michael Apted</t>
  </si>
  <si>
    <t>Sweetwall</t>
  </si>
  <si>
    <t>tt0078740</t>
  </si>
  <si>
    <t>The Concorde... Airport '79</t>
  </si>
  <si>
    <t>tt0078790</t>
  </si>
  <si>
    <t>The Apple Dumpling Gang Rides Again</t>
  </si>
  <si>
    <t>tt0078856</t>
  </si>
  <si>
    <t>Beyond the Poseidon Adventure</t>
  </si>
  <si>
    <t>tt0078869</t>
  </si>
  <si>
    <t>The Black Hole</t>
  </si>
  <si>
    <t>Gary Nelson</t>
  </si>
  <si>
    <t>tt0078878</t>
  </si>
  <si>
    <t>Bloodbrothers</t>
  </si>
  <si>
    <t>tt0078915</t>
  </si>
  <si>
    <t>The Bugs Bunny/Road-Runner Movie</t>
  </si>
  <si>
    <t>Chuck Jones</t>
  </si>
  <si>
    <t>Chuck Jones Enterprises</t>
  </si>
  <si>
    <t>tt0079073</t>
  </si>
  <si>
    <t>tt0079100</t>
  </si>
  <si>
    <t>The Electric Horseman</t>
  </si>
  <si>
    <t>tt0079180</t>
  </si>
  <si>
    <t>The Frisco Kid</t>
  </si>
  <si>
    <t>tt0079219</t>
  </si>
  <si>
    <t>Going in Style</t>
  </si>
  <si>
    <t>Martin Brest</t>
  </si>
  <si>
    <t>tt0079367</t>
  </si>
  <si>
    <t>The Jerk</t>
  </si>
  <si>
    <t>tt0079450</t>
  </si>
  <si>
    <t>The Legacy</t>
  </si>
  <si>
    <t>Richard Marquand</t>
  </si>
  <si>
    <t>tt0079477</t>
  </si>
  <si>
    <t>A Little Romance</t>
  </si>
  <si>
    <t>Orion Pictures</t>
  </si>
  <si>
    <t>tt0079510</t>
  </si>
  <si>
    <t>The Main Event</t>
  </si>
  <si>
    <t>Howard Zieff</t>
  </si>
  <si>
    <t>tt0079576</t>
  </si>
  <si>
    <t>More American Graffiti</t>
  </si>
  <si>
    <t>Bill Norton</t>
  </si>
  <si>
    <t>Lucasfilm</t>
  </si>
  <si>
    <t>tt0079639</t>
  </si>
  <si>
    <t>The North Avenue Irregulars</t>
  </si>
  <si>
    <t>Bruce Bilson</t>
  </si>
  <si>
    <t>tt0079753</t>
  </si>
  <si>
    <t>The Prisoner of Zenda</t>
  </si>
  <si>
    <t>tt0079756</t>
  </si>
  <si>
    <t>The Promise</t>
  </si>
  <si>
    <t>Gilbert Cates</t>
  </si>
  <si>
    <t>tt0079832</t>
  </si>
  <si>
    <t>Running</t>
  </si>
  <si>
    <t>Steven Hilliard Stern</t>
  </si>
  <si>
    <t>Canadian Film Development (CFDC)</t>
  </si>
  <si>
    <t>tt0079875</t>
  </si>
  <si>
    <t>The Seduction of Joe Tynan</t>
  </si>
  <si>
    <t>tt0080031</t>
  </si>
  <si>
    <t>Tom Horn</t>
  </si>
  <si>
    <t>William Wiard</t>
  </si>
  <si>
    <t>tt0080117</t>
  </si>
  <si>
    <t>The Wanderers</t>
  </si>
  <si>
    <t>Philip Kaufman</t>
  </si>
  <si>
    <t>Film Finance Group</t>
  </si>
  <si>
    <t>John Schlesinger</t>
  </si>
  <si>
    <t>tt0080360</t>
  </si>
  <si>
    <t>Altered States</t>
  </si>
  <si>
    <t>Ken Russell</t>
  </si>
  <si>
    <t>tt0080377</t>
  </si>
  <si>
    <t>Any Which Way You Can</t>
  </si>
  <si>
    <t>Buddy Van Horn</t>
  </si>
  <si>
    <t>tt0080455</t>
  </si>
  <si>
    <t>The Blues Brothers</t>
  </si>
  <si>
    <t>tt0080472</t>
  </si>
  <si>
    <t>Bronco Billy</t>
  </si>
  <si>
    <t>tt0080487</t>
  </si>
  <si>
    <t>Caddyshack</t>
  </si>
  <si>
    <t>Harold Ramis</t>
  </si>
  <si>
    <t>tt0080520</t>
  </si>
  <si>
    <t>Cheech and Chong's Next Movie</t>
  </si>
  <si>
    <t>Tommy Chong</t>
  </si>
  <si>
    <t>tt0080549</t>
  </si>
  <si>
    <t>Coal Miner's Daughter</t>
  </si>
  <si>
    <t>tt0080861</t>
  </si>
  <si>
    <t>Herbie Goes Bananas</t>
  </si>
  <si>
    <t>tt0080888</t>
  </si>
  <si>
    <t>Honeysuckle Rose</t>
  </si>
  <si>
    <t>tt0080917</t>
  </si>
  <si>
    <t>In God We Trust (or Gimme That Prime Time Religion)</t>
  </si>
  <si>
    <t>tt0080934</t>
  </si>
  <si>
    <t>The Island</t>
  </si>
  <si>
    <t>tt0080975</t>
  </si>
  <si>
    <t>Just Tell Me What You Want</t>
  </si>
  <si>
    <t>tt0081031</t>
  </si>
  <si>
    <t>The Last Flight of Noah's Ark</t>
  </si>
  <si>
    <t>tt0081063</t>
  </si>
  <si>
    <t>Little Miss Marker</t>
  </si>
  <si>
    <t>Walter Bernstein</t>
  </si>
  <si>
    <t>tt0081150</t>
  </si>
  <si>
    <t>Melvin and Howard</t>
  </si>
  <si>
    <t>Jonathan Demme</t>
  </si>
  <si>
    <t>tt0081159</t>
  </si>
  <si>
    <t>Midnight Madness</t>
  </si>
  <si>
    <t>Michael Nankin</t>
  </si>
  <si>
    <t>tt0081268</t>
  </si>
  <si>
    <t>Oh, God! Book II</t>
  </si>
  <si>
    <t>tt0081280</t>
  </si>
  <si>
    <t>One-Trick Pony</t>
  </si>
  <si>
    <t>Robert M. Young</t>
  </si>
  <si>
    <t>tt0081353</t>
  </si>
  <si>
    <t>Popeye</t>
  </si>
  <si>
    <t>Paramount Pictures</t>
  </si>
  <si>
    <t>tt0081375</t>
  </si>
  <si>
    <t>Private Benjamin</t>
  </si>
  <si>
    <t>tt0081505</t>
  </si>
  <si>
    <t>The Shining</t>
  </si>
  <si>
    <t>tt0081529</t>
  </si>
  <si>
    <t>Smokey and the Bandit II</t>
  </si>
  <si>
    <t>tt0081573</t>
  </si>
  <si>
    <t>Superman II</t>
  </si>
  <si>
    <t>tt0081695</t>
  </si>
  <si>
    <t>Up the Academy</t>
  </si>
  <si>
    <t>Robert Downey Sr.</t>
  </si>
  <si>
    <t>tt0081747</t>
  </si>
  <si>
    <t>When Time Ran Out...</t>
  </si>
  <si>
    <t>International Cinema</t>
  </si>
  <si>
    <t>tt0081748</t>
  </si>
  <si>
    <t>Where the Buffalo Roam</t>
  </si>
  <si>
    <t>Art Linson</t>
  </si>
  <si>
    <t>tt0081777</t>
  </si>
  <si>
    <t>Xanadu</t>
  </si>
  <si>
    <t>Robert Greenwald</t>
  </si>
  <si>
    <t>tt0082001</t>
  </si>
  <si>
    <t>All Night Long</t>
  </si>
  <si>
    <t>Jean-Claude Tramont</t>
  </si>
  <si>
    <t>tt0082010</t>
  </si>
  <si>
    <t>An American Werewolf in London</t>
  </si>
  <si>
    <t>Polygram Pictures</t>
  </si>
  <si>
    <t>tt0082089</t>
  </si>
  <si>
    <t>Body Heat</t>
  </si>
  <si>
    <t>Lawrence Kasdan</t>
  </si>
  <si>
    <t>The Ladd Company</t>
  </si>
  <si>
    <t>tt0082121</t>
  </si>
  <si>
    <t>Bustin' Loose</t>
  </si>
  <si>
    <t>Oz Scott</t>
  </si>
  <si>
    <t>tt0082158</t>
  </si>
  <si>
    <t>Chariots of Fire</t>
  </si>
  <si>
    <t>Hugh Hudson</t>
  </si>
  <si>
    <t>tt0082198</t>
  </si>
  <si>
    <t>Conan the Barbarian</t>
  </si>
  <si>
    <t>John Milius</t>
  </si>
  <si>
    <t>tt0082199</t>
  </si>
  <si>
    <t>Condorman</t>
  </si>
  <si>
    <t>tt0082200</t>
  </si>
  <si>
    <t>Continental Divide</t>
  </si>
  <si>
    <t>tt0082288</t>
  </si>
  <si>
    <t>Dragonslayer</t>
  </si>
  <si>
    <t>Matthew Robbins</t>
  </si>
  <si>
    <t>tt0082329</t>
  </si>
  <si>
    <t>Endless Love</t>
  </si>
  <si>
    <t>Franco Zeffirelli</t>
  </si>
  <si>
    <t>PolyGram Filmed Entertainment</t>
  </si>
  <si>
    <t>tt0082348</t>
  </si>
  <si>
    <t>Excalibur</t>
  </si>
  <si>
    <t>tt0082405</t>
  </si>
  <si>
    <t>The Four Seasons</t>
  </si>
  <si>
    <t>Alan Alda</t>
  </si>
  <si>
    <t>tt0082406</t>
  </si>
  <si>
    <t>The Fox and the Hound</t>
  </si>
  <si>
    <t>Ted Berman</t>
  </si>
  <si>
    <t>tt0082449</t>
  </si>
  <si>
    <t>Ghost Story</t>
  </si>
  <si>
    <t>John Irvin</t>
  </si>
  <si>
    <t>tt0082495</t>
  </si>
  <si>
    <t>Halloween II</t>
  </si>
  <si>
    <t>Rick Rosenthal</t>
  </si>
  <si>
    <t>Dino De Laurentiis Company</t>
  </si>
  <si>
    <t>tt0082497</t>
  </si>
  <si>
    <t>The Hand</t>
  </si>
  <si>
    <t>Oliver Stone</t>
  </si>
  <si>
    <t>tt0082507</t>
  </si>
  <si>
    <t>Heartbeeps</t>
  </si>
  <si>
    <t>Allan Arkush</t>
  </si>
  <si>
    <t>tt0082558</t>
  </si>
  <si>
    <t>The Incredible Shrinking Woman</t>
  </si>
  <si>
    <t>Joel Schumacher</t>
  </si>
  <si>
    <t>Lija Productions</t>
  </si>
  <si>
    <t>tt0082677</t>
  </si>
  <si>
    <t>Looker</t>
  </si>
  <si>
    <t>Michael Crichton</t>
  </si>
  <si>
    <t>tt0082679</t>
  </si>
  <si>
    <t>The Looney, Looney, Looney Bugs Bunny Movie</t>
  </si>
  <si>
    <t>Friz Freleng</t>
  </si>
  <si>
    <t>Warner Bros. Animation</t>
  </si>
  <si>
    <t>tt0082810</t>
  </si>
  <si>
    <t>Night Crossing</t>
  </si>
  <si>
    <t>tt0082817</t>
  </si>
  <si>
    <t>Nighthawks</t>
  </si>
  <si>
    <t>Bruce Malmuth</t>
  </si>
  <si>
    <t>tt0082846</t>
  </si>
  <si>
    <t>On Golden Pond</t>
  </si>
  <si>
    <t>IPC Films</t>
  </si>
  <si>
    <t>tt0083006</t>
  </si>
  <si>
    <t>Rollover</t>
  </si>
  <si>
    <t>tt0083064</t>
  </si>
  <si>
    <t>Sharky's Machine</t>
  </si>
  <si>
    <t>Burt Reynolds</t>
  </si>
  <si>
    <t>Deliverance Productions</t>
  </si>
  <si>
    <t>tt0083099</t>
  </si>
  <si>
    <t>So Fine</t>
  </si>
  <si>
    <t>Andrew Bergman</t>
  </si>
  <si>
    <t>tt0083365</t>
  </si>
  <si>
    <t>Zoot Suit</t>
  </si>
  <si>
    <t>Luis Valdez</t>
  </si>
  <si>
    <t>tt0083641</t>
  </si>
  <si>
    <t>Best Friends</t>
  </si>
  <si>
    <t>tt0083642</t>
  </si>
  <si>
    <t>The Best Little Whorehouse in Texas</t>
  </si>
  <si>
    <t>Colin Higgins</t>
  </si>
  <si>
    <t>tt0083658</t>
  </si>
  <si>
    <t>Blade Runner</t>
  </si>
  <si>
    <t>Ridley Scott</t>
  </si>
  <si>
    <t>tt0083678</t>
  </si>
  <si>
    <t>The Border</t>
  </si>
  <si>
    <t>Tony Richardson</t>
  </si>
  <si>
    <t>Efer Productions</t>
  </si>
  <si>
    <t>tt0083701</t>
  </si>
  <si>
    <t>Bugs Bunny's 3rd Movie: 1001 Rabbit Tales</t>
  </si>
  <si>
    <t>tt0083722</t>
  </si>
  <si>
    <t>Cat People</t>
  </si>
  <si>
    <t>RKO Pictures</t>
  </si>
  <si>
    <t>tt0083767</t>
  </si>
  <si>
    <t>Creepshow</t>
  </si>
  <si>
    <t>George A. Romero</t>
  </si>
  <si>
    <t>Creepshow Films Inc.</t>
  </si>
  <si>
    <t>tt0083791</t>
  </si>
  <si>
    <t>The Dark Crystal</t>
  </si>
  <si>
    <t>Jim Henson</t>
  </si>
  <si>
    <t>Incorporated Television Company (ITC)</t>
  </si>
  <si>
    <t>tt0083798</t>
  </si>
  <si>
    <t>Dead Men Don't Wear Plaid</t>
  </si>
  <si>
    <t>Aspen Film Society</t>
  </si>
  <si>
    <t>tt0083806</t>
  </si>
  <si>
    <t>Deathtrap</t>
  </si>
  <si>
    <t>tt0083866</t>
  </si>
  <si>
    <t>E.T. the Extra-Terrestrial</t>
  </si>
  <si>
    <t>tt0083929</t>
  </si>
  <si>
    <t>Fast Times at Ridgemont High</t>
  </si>
  <si>
    <t>Amy Heckerling</t>
  </si>
  <si>
    <t>Refugee Films</t>
  </si>
  <si>
    <t>tt0084335</t>
  </si>
  <si>
    <t>Missing</t>
  </si>
  <si>
    <t>Costa-Gavras</t>
  </si>
  <si>
    <t>tt0084412</t>
  </si>
  <si>
    <t>Night Shift</t>
  </si>
  <si>
    <t>Ron Howard</t>
  </si>
  <si>
    <t>tt0084503</t>
  </si>
  <si>
    <t>Pink Floyd: The Wall</t>
  </si>
  <si>
    <t>Alan Parker</t>
  </si>
  <si>
    <t>Goldcrest Films International</t>
  </si>
  <si>
    <t>tt0084783</t>
  </si>
  <si>
    <t>Tex</t>
  </si>
  <si>
    <t>Tim Hunter</t>
  </si>
  <si>
    <t>tt0084787</t>
  </si>
  <si>
    <t>The Thing</t>
  </si>
  <si>
    <t>tt0084917</t>
  </si>
  <si>
    <t>The World According to Garp</t>
  </si>
  <si>
    <t>tt0085375</t>
  </si>
  <si>
    <t>Cracking Up</t>
  </si>
  <si>
    <t>Jerry Lewis</t>
  </si>
  <si>
    <t>tt0085390</t>
  </si>
  <si>
    <t>Daffy Duck's Movie: Fantastic Island</t>
  </si>
  <si>
    <t>tt0085412</t>
  </si>
  <si>
    <t>Deal of the Century</t>
  </si>
  <si>
    <t>tt0085636</t>
  </si>
  <si>
    <t>Halloween III: Season of the Witch</t>
  </si>
  <si>
    <t>Tommy Lee Wallace</t>
  </si>
  <si>
    <t>tt0085678</t>
  </si>
  <si>
    <t>High Road to China</t>
  </si>
  <si>
    <t>Brian G. Hutton</t>
  </si>
  <si>
    <t>City Films</t>
  </si>
  <si>
    <t>tt0085750</t>
  </si>
  <si>
    <t>Jaws 3-D</t>
  </si>
  <si>
    <t>Joe Alves</t>
  </si>
  <si>
    <t>tt0085873</t>
  </si>
  <si>
    <t>Lovesick</t>
  </si>
  <si>
    <t>Marshall Brickman</t>
  </si>
  <si>
    <t>tt0085894</t>
  </si>
  <si>
    <t>The Man with Two Brains</t>
  </si>
  <si>
    <t>tt0085959</t>
  </si>
  <si>
    <t>The Meaning of Life</t>
  </si>
  <si>
    <t>Terry Jones</t>
  </si>
  <si>
    <t>Celandine Films</t>
  </si>
  <si>
    <t>tt0085995</t>
  </si>
  <si>
    <t>National Lampoon's Vacation</t>
  </si>
  <si>
    <t>National Lampoon</t>
  </si>
  <si>
    <t>tt0086005</t>
  </si>
  <si>
    <t>Never Cry Wolf</t>
  </si>
  <si>
    <t>Carroll Ballard</t>
  </si>
  <si>
    <t>Walt Disney Pictures</t>
  </si>
  <si>
    <t>tt0086014</t>
  </si>
  <si>
    <t>Nightmares</t>
  </si>
  <si>
    <t>tt0086036</t>
  </si>
  <si>
    <t>Of Unknown Origin</t>
  </si>
  <si>
    <t>George P. Cosmatos</t>
  </si>
  <si>
    <t>tt0086066</t>
  </si>
  <si>
    <t>The Outsiders</t>
  </si>
  <si>
    <t>Zoetrope Studios</t>
  </si>
  <si>
    <t>tt0086143</t>
  </si>
  <si>
    <t>Private School</t>
  </si>
  <si>
    <t>Noel Black</t>
  </si>
  <si>
    <t>Unity Productions</t>
  </si>
  <si>
    <t>tt0086154</t>
  </si>
  <si>
    <t>Psycho II</t>
  </si>
  <si>
    <t>Richard Franklin</t>
  </si>
  <si>
    <t>tt0086197</t>
  </si>
  <si>
    <t>The Right Stuff</t>
  </si>
  <si>
    <t>tt0086203</t>
  </si>
  <si>
    <t>Rock &amp; Rule</t>
  </si>
  <si>
    <t>Clive Smith</t>
  </si>
  <si>
    <t>Nelvana</t>
  </si>
  <si>
    <t>tt0086216</t>
  </si>
  <si>
    <t>Rumble Fish</t>
  </si>
  <si>
    <t>tt0086250</t>
  </si>
  <si>
    <t>Scarface</t>
  </si>
  <si>
    <t>Brian De Palma</t>
  </si>
  <si>
    <t>tt0086325</t>
  </si>
  <si>
    <t>Smokey and the Bandit Part 3</t>
  </si>
  <si>
    <t>Dick Lowry</t>
  </si>
  <si>
    <t>tt0086355</t>
  </si>
  <si>
    <t>Star 80</t>
  </si>
  <si>
    <t>tt0086370</t>
  </si>
  <si>
    <t>The Sting II</t>
  </si>
  <si>
    <t>tt0086379</t>
  </si>
  <si>
    <t>Stroker Ace</t>
  </si>
  <si>
    <t>tt0086383</t>
  </si>
  <si>
    <t>Sudden Impact</t>
  </si>
  <si>
    <t>tt0086393</t>
  </si>
  <si>
    <t>Superman III</t>
  </si>
  <si>
    <t>tt0086491</t>
  </si>
  <si>
    <t>Twilight Zone: The Movie</t>
  </si>
  <si>
    <t>Joe Dante</t>
  </si>
  <si>
    <t>Amblin Entertainment</t>
  </si>
  <si>
    <t>tt0086541</t>
  </si>
  <si>
    <t>Videodrome</t>
  </si>
  <si>
    <t>David Cronenberg</t>
  </si>
  <si>
    <t>Filmplan International</t>
  </si>
  <si>
    <t>tt0086873</t>
  </si>
  <si>
    <t>All of Me</t>
  </si>
  <si>
    <t>tt0086879</t>
  </si>
  <si>
    <t>Amadeus</t>
  </si>
  <si>
    <t>AMLF</t>
  </si>
  <si>
    <t>tt0087032</t>
  </si>
  <si>
    <t>Cannonball Run II</t>
  </si>
  <si>
    <t>Arcafin B.V.</t>
  </si>
  <si>
    <t>tt0087062</t>
  </si>
  <si>
    <t>City Heat</t>
  </si>
  <si>
    <t>Richard Benjamin</t>
  </si>
  <si>
    <t>tt0087065</t>
  </si>
  <si>
    <t>Cloak &amp; Dagger</t>
  </si>
  <si>
    <t>tt0087078</t>
  </si>
  <si>
    <t>Conan the Destroyer</t>
  </si>
  <si>
    <t>tt0087091</t>
  </si>
  <si>
    <t>Country</t>
  </si>
  <si>
    <t>Richard Pearce</t>
  </si>
  <si>
    <t>Far West</t>
  </si>
  <si>
    <t>tt0087262</t>
  </si>
  <si>
    <t>Firestarter</t>
  </si>
  <si>
    <t>Mark L. Lester</t>
  </si>
  <si>
    <t>tt0087363</t>
  </si>
  <si>
    <t>Gremlins</t>
  </si>
  <si>
    <t>tt0087365</t>
  </si>
  <si>
    <t>Greystoke</t>
  </si>
  <si>
    <t>tt0087384</t>
  </si>
  <si>
    <t>Hard to Hold</t>
  </si>
  <si>
    <t>tt0087452</t>
  </si>
  <si>
    <t>Iceman</t>
  </si>
  <si>
    <t>Fred Schepisi</t>
  </si>
  <si>
    <t>tt0087482</t>
  </si>
  <si>
    <t>Irreconcilable Differences</t>
  </si>
  <si>
    <t>Charles Shyer</t>
  </si>
  <si>
    <t>Hemdale</t>
  </si>
  <si>
    <t>tt0087597</t>
  </si>
  <si>
    <t>The Last Starfighter</t>
  </si>
  <si>
    <t>Nick Castle</t>
  </si>
  <si>
    <t>Lorimar Film Entertainment</t>
  </si>
  <si>
    <t>tt0087635</t>
  </si>
  <si>
    <t>The Lonely Guy</t>
  </si>
  <si>
    <t>tt0087722</t>
  </si>
  <si>
    <t>Mike's Murder</t>
  </si>
  <si>
    <t>James Bridges</t>
  </si>
  <si>
    <t>Skyewiay</t>
  </si>
  <si>
    <t>tt0087843</t>
  </si>
  <si>
    <t>Once Upon a Time in America</t>
  </si>
  <si>
    <t>Sergio Leone</t>
  </si>
  <si>
    <t>tt0087928</t>
  </si>
  <si>
    <t>Police Academy</t>
  </si>
  <si>
    <t>Hugh Wilson</t>
  </si>
  <si>
    <t>tt0087951</t>
  </si>
  <si>
    <t>Protocol</t>
  </si>
  <si>
    <t>Hawn / Sylbert Movie Company</t>
  </si>
  <si>
    <t>tt0087957</t>
  </si>
  <si>
    <t>Purple Rain</t>
  </si>
  <si>
    <t>Albert Magnoli</t>
  </si>
  <si>
    <t>tt0088007</t>
  </si>
  <si>
    <t>The River</t>
  </si>
  <si>
    <t>tt0088128</t>
  </si>
  <si>
    <t>Sixteen Candles</t>
  </si>
  <si>
    <t>John Hughes</t>
  </si>
  <si>
    <t>tt0088161</t>
  </si>
  <si>
    <t>Splash</t>
  </si>
  <si>
    <t>Touchstone Pictures</t>
  </si>
  <si>
    <t>tt0088194</t>
  </si>
  <si>
    <t>Streets of Fire</t>
  </si>
  <si>
    <t>Walter Hill</t>
  </si>
  <si>
    <t>A Hill-Gordon-Silver Production</t>
  </si>
  <si>
    <t>tt0088213</t>
  </si>
  <si>
    <t>Swing Shift</t>
  </si>
  <si>
    <t>tt0088323</t>
  </si>
  <si>
    <t>The NeverEnding Story</t>
  </si>
  <si>
    <t>Wolfgang Petersen</t>
  </si>
  <si>
    <t>Constantin Film</t>
  </si>
  <si>
    <t>tt0088402</t>
  </si>
  <si>
    <t>The Wild Life</t>
  </si>
  <si>
    <t>tt0088678</t>
  </si>
  <si>
    <t>The Adventures of Mark Twain</t>
  </si>
  <si>
    <t>Will Vinton</t>
  </si>
  <si>
    <t>Atlantic</t>
  </si>
  <si>
    <t>tt0088707</t>
  </si>
  <si>
    <t>American Flyers</t>
  </si>
  <si>
    <t>WW Production</t>
  </si>
  <si>
    <t>tt0088760</t>
  </si>
  <si>
    <t>Baby: Secret of the Lost Legend</t>
  </si>
  <si>
    <t>Silver Screen Partners II</t>
  </si>
  <si>
    <t>tt0088763</t>
  </si>
  <si>
    <t>Back to the Future</t>
  </si>
  <si>
    <t>Robert Zemeckis</t>
  </si>
  <si>
    <t>tt0088847</t>
  </si>
  <si>
    <t>The Breakfast Club</t>
  </si>
  <si>
    <t>tt0088850</t>
  </si>
  <si>
    <t>Brewster's Millions</t>
  </si>
  <si>
    <t>tt0088939</t>
  </si>
  <si>
    <t>The Color Purple</t>
  </si>
  <si>
    <t>tt0089126</t>
  </si>
  <si>
    <t>Fandango</t>
  </si>
  <si>
    <t>Kevin Reynolds</t>
  </si>
  <si>
    <t>tt0089155</t>
  </si>
  <si>
    <t>Fletch</t>
  </si>
  <si>
    <t>Vincent Pictures</t>
  </si>
  <si>
    <t>tt0089218</t>
  </si>
  <si>
    <t>The Goonies</t>
  </si>
  <si>
    <t>tt0089222</t>
  </si>
  <si>
    <t>Gotcha!</t>
  </si>
  <si>
    <t>Jeff Kanew</t>
  </si>
  <si>
    <t>tt0089346</t>
  </si>
  <si>
    <t>Into the Night</t>
  </si>
  <si>
    <t>tt0089444</t>
  </si>
  <si>
    <t>Krush Groove</t>
  </si>
  <si>
    <t>Crystalite Productions</t>
  </si>
  <si>
    <t>tt0089457</t>
  </si>
  <si>
    <t>Ladyhawke</t>
  </si>
  <si>
    <t>tt0089469</t>
  </si>
  <si>
    <t>Legend</t>
  </si>
  <si>
    <t>Legend Production Company</t>
  </si>
  <si>
    <t>tt0089560</t>
  </si>
  <si>
    <t>Mask</t>
  </si>
  <si>
    <t>tt0089652</t>
  </si>
  <si>
    <t>My Science Project</t>
  </si>
  <si>
    <t>Jonathan R. Betuel</t>
  </si>
  <si>
    <t>tt0089670</t>
  </si>
  <si>
    <t>National Lampoon's European Vacation</t>
  </si>
  <si>
    <t>tt0089755</t>
  </si>
  <si>
    <t>Out of Africa</t>
  </si>
  <si>
    <t>Mirage Enterprises</t>
  </si>
  <si>
    <t>tt0089767</t>
  </si>
  <si>
    <t>Pale Rider</t>
  </si>
  <si>
    <t>tt0089791</t>
  </si>
  <si>
    <t>Pee-wee's Big Adventure</t>
  </si>
  <si>
    <t>Tim Burton</t>
  </si>
  <si>
    <t>tt0089822</t>
  </si>
  <si>
    <t>Police Academy 2: Their First Assignment</t>
  </si>
  <si>
    <t>Jerry Paris</t>
  </si>
  <si>
    <t>tt0089913</t>
  </si>
  <si>
    <t>Revolution</t>
  </si>
  <si>
    <t>tt0089994</t>
  </si>
  <si>
    <t>Follow That Bird</t>
  </si>
  <si>
    <t>Ken Kwapis</t>
  </si>
  <si>
    <t>Children's Television Workshop (CTW)</t>
  </si>
  <si>
    <t>tt0090056</t>
  </si>
  <si>
    <t>Spies Like Us</t>
  </si>
  <si>
    <t>tt0090073</t>
  </si>
  <si>
    <t>Stick</t>
  </si>
  <si>
    <t>tt0090270</t>
  </si>
  <si>
    <t>Vision Quest</t>
  </si>
  <si>
    <t>Harold Becker</t>
  </si>
  <si>
    <t>tt0090305</t>
  </si>
  <si>
    <t>Weird Science</t>
  </si>
  <si>
    <t>tt0090357</t>
  </si>
  <si>
    <t>Young Sherlock Holmes</t>
  </si>
  <si>
    <t>Barry Levinson</t>
  </si>
  <si>
    <t>tt0090633</t>
  </si>
  <si>
    <t>An American Tail</t>
  </si>
  <si>
    <t>Don Bluth</t>
  </si>
  <si>
    <t>tt0090713</t>
  </si>
  <si>
    <t>The Best of Times</t>
  </si>
  <si>
    <t>Roger Spottiswoode</t>
  </si>
  <si>
    <t>Cinema Group Ventures</t>
  </si>
  <si>
    <t>tt0090848</t>
  </si>
  <si>
    <t>The Clan of the Cave Bear</t>
  </si>
  <si>
    <t>Michael Chapman</t>
  </si>
  <si>
    <t>tt0090856</t>
  </si>
  <si>
    <t>Club Paradise</t>
  </si>
  <si>
    <t>tt0090859</t>
  </si>
  <si>
    <t>Cobra</t>
  </si>
  <si>
    <t>tt0090863</t>
  </si>
  <si>
    <t>The Color of Money</t>
  </si>
  <si>
    <t>tt0090917</t>
  </si>
  <si>
    <t>Deadly Friend</t>
  </si>
  <si>
    <t>Wes Craven</t>
  </si>
  <si>
    <t>tt0090966</t>
  </si>
  <si>
    <t>Down and Out in Beverly Hills</t>
  </si>
  <si>
    <t>tt0091225</t>
  </si>
  <si>
    <t>Howard the Duck</t>
  </si>
  <si>
    <t>Willard Huyck</t>
  </si>
  <si>
    <t>tt0091396</t>
  </si>
  <si>
    <t>Legal Eagles</t>
  </si>
  <si>
    <t>Ivan Reitman</t>
  </si>
  <si>
    <t>tt0091419</t>
  </si>
  <si>
    <t>Little Shop of Horrors</t>
  </si>
  <si>
    <t>Frank Oz</t>
  </si>
  <si>
    <t>The Geffen Company</t>
  </si>
  <si>
    <t>tt0091530</t>
  </si>
  <si>
    <t>The Mission</t>
  </si>
  <si>
    <t>Roland Joffé</t>
  </si>
  <si>
    <t>tt0091541</t>
  </si>
  <si>
    <t>The Money Pit</t>
  </si>
  <si>
    <t>tt0091557</t>
  </si>
  <si>
    <t>The Mosquito Coast</t>
  </si>
  <si>
    <t>Peter Weir</t>
  </si>
  <si>
    <t>The Saul Zaentz Company</t>
  </si>
  <si>
    <t>Stephen Frears</t>
  </si>
  <si>
    <t>Working Title Films</t>
  </si>
  <si>
    <t>tt0091668</t>
  </si>
  <si>
    <t>Off Beat</t>
  </si>
  <si>
    <t>Michael Dinner</t>
  </si>
  <si>
    <t>tt0091777</t>
  </si>
  <si>
    <t>Police Academy 3: Back in Training</t>
  </si>
  <si>
    <t>Police Academy Productions</t>
  </si>
  <si>
    <t>tt0091799</t>
  </si>
  <si>
    <t>Psycho III</t>
  </si>
  <si>
    <t>Anthony Perkins</t>
  </si>
  <si>
    <t>tt0091877</t>
  </si>
  <si>
    <t>Ruthless People</t>
  </si>
  <si>
    <t>Jim Abrahams</t>
  </si>
  <si>
    <t>tt0092105</t>
  </si>
  <si>
    <t>Tough Guys</t>
  </si>
  <si>
    <t>tt0092117</t>
  </si>
  <si>
    <t>True Stories</t>
  </si>
  <si>
    <t>David Byrne</t>
  </si>
  <si>
    <t>Edward R. Pressman Film</t>
  </si>
  <si>
    <t>tt0092133</t>
  </si>
  <si>
    <t>Under the Cherry Moon</t>
  </si>
  <si>
    <t>Prince</t>
  </si>
  <si>
    <t>tt0092214</t>
  </si>
  <si>
    <t>Wildcats</t>
  </si>
  <si>
    <t>tt0092494</t>
  </si>
  <si>
    <t>*batteries not included</t>
  </si>
  <si>
    <t>tt0092513</t>
  </si>
  <si>
    <t>Adventures in Babysitting</t>
  </si>
  <si>
    <t>Chris Columbus</t>
  </si>
  <si>
    <t>tt0092546</t>
  </si>
  <si>
    <t>Amazon Women on the Moon</t>
  </si>
  <si>
    <t>tt0092710</t>
  </si>
  <si>
    <t>Burglar</t>
  </si>
  <si>
    <t>tt0092718</t>
  </si>
  <si>
    <t>Can't Buy Me Love</t>
  </si>
  <si>
    <t>Steve Rash</t>
  </si>
  <si>
    <t>tt0092804</t>
  </si>
  <si>
    <t>Cry Freedom</t>
  </si>
  <si>
    <t>Richard Attenborough</t>
  </si>
  <si>
    <t>tt0092897</t>
  </si>
  <si>
    <t>Disorderlies</t>
  </si>
  <si>
    <t>tt0092925</t>
  </si>
  <si>
    <t>Dragnet</t>
  </si>
  <si>
    <t>Tom Mankiewicz</t>
  </si>
  <si>
    <t>Applied Action</t>
  </si>
  <si>
    <t>tt0092965</t>
  </si>
  <si>
    <t>Empire of the Sun</t>
  </si>
  <si>
    <t>tt0092974</t>
  </si>
  <si>
    <t>Ernest Goes to Camp</t>
  </si>
  <si>
    <t>John R. Cherry III</t>
  </si>
  <si>
    <t>Emshell Producers</t>
  </si>
  <si>
    <t>tt0093058</t>
  </si>
  <si>
    <t>Full Metal Jacket</t>
  </si>
  <si>
    <t>Natant</t>
  </si>
  <si>
    <t>tt0093105</t>
  </si>
  <si>
    <t>Good Morning, Vietnam</t>
  </si>
  <si>
    <t>tt0093148</t>
  </si>
  <si>
    <t>Harry and the Hendersons</t>
  </si>
  <si>
    <t>William Dear</t>
  </si>
  <si>
    <t>tt0093175</t>
  </si>
  <si>
    <t>Hello Again</t>
  </si>
  <si>
    <t>Frank Perry</t>
  </si>
  <si>
    <t>tt0093260</t>
  </si>
  <si>
    <t>Innerspace</t>
  </si>
  <si>
    <t>tt0093300</t>
  </si>
  <si>
    <t>Jaws: The Revenge</t>
  </si>
  <si>
    <t>tt0093409</t>
  </si>
  <si>
    <t>Lethal Weapon</t>
  </si>
  <si>
    <t>tt0093437</t>
  </si>
  <si>
    <t>The Lost Boys</t>
  </si>
  <si>
    <t>tt0093660</t>
  </si>
  <si>
    <t>Nuts</t>
  </si>
  <si>
    <t>Martin Ritt</t>
  </si>
  <si>
    <t>tt0093690</t>
  </si>
  <si>
    <t>Outrageous Fortune</t>
  </si>
  <si>
    <t>tt0093692</t>
  </si>
  <si>
    <t>Over the Top</t>
  </si>
  <si>
    <t>Menahem Golan</t>
  </si>
  <si>
    <t>Cannon Group</t>
  </si>
  <si>
    <t>tt0093756</t>
  </si>
  <si>
    <t>Police Academy 4: Citizens on Patrol</t>
  </si>
  <si>
    <t>Jim Drake</t>
  </si>
  <si>
    <t>tt0093777</t>
  </si>
  <si>
    <t>Prince of Darkness</t>
  </si>
  <si>
    <t>Alive Films</t>
  </si>
  <si>
    <t>tt0093936</t>
  </si>
  <si>
    <t>The Secret of My Success</t>
  </si>
  <si>
    <t>Rastar Pictures</t>
  </si>
  <si>
    <t>tt0094025</t>
  </si>
  <si>
    <t>Stakeout</t>
  </si>
  <si>
    <t>tt0094027</t>
  </si>
  <si>
    <t>Stand and Deliver</t>
  </si>
  <si>
    <t>Ramón Menéndez</t>
  </si>
  <si>
    <t>American Playhouse</t>
  </si>
  <si>
    <t>tt0094074</t>
  </si>
  <si>
    <t>Superman IV: The Quest for Peace</t>
  </si>
  <si>
    <t>Cannon Films</t>
  </si>
  <si>
    <t>tt0094137</t>
  </si>
  <si>
    <t>Three Men and a Baby</t>
  </si>
  <si>
    <t>Leonard Nimoy</t>
  </si>
  <si>
    <t>tt0094138</t>
  </si>
  <si>
    <t>Three O'Clock High</t>
  </si>
  <si>
    <t>Phil Joanou</t>
  </si>
  <si>
    <t>tt0094155</t>
  </si>
  <si>
    <t>Tin Men</t>
  </si>
  <si>
    <t>Bandai Films</t>
  </si>
  <si>
    <t>tt0094321</t>
  </si>
  <si>
    <t>Who's That Girl</t>
  </si>
  <si>
    <t>James Foley</t>
  </si>
  <si>
    <t>The Guber-Peters Company</t>
  </si>
  <si>
    <t>tt0094332</t>
  </si>
  <si>
    <t>The Witches of Eastwick</t>
  </si>
  <si>
    <t>George Miller</t>
  </si>
  <si>
    <t>tt0094602</t>
  </si>
  <si>
    <t>Above the Law</t>
  </si>
  <si>
    <t>Andrew Davis</t>
  </si>
  <si>
    <t>tt0094606</t>
  </si>
  <si>
    <t>The Accidental Tourist</t>
  </si>
  <si>
    <t>tt0094678</t>
  </si>
  <si>
    <t>Arthur 2: On the Rocks</t>
  </si>
  <si>
    <t>tt0094715</t>
  </si>
  <si>
    <t>Beaches</t>
  </si>
  <si>
    <t>Garry Marshall</t>
  </si>
  <si>
    <t>All Girl Productions</t>
  </si>
  <si>
    <t>tt0094721</t>
  </si>
  <si>
    <t>Beetlejuice</t>
  </si>
  <si>
    <t>tt0094739</t>
  </si>
  <si>
    <t>Big Business</t>
  </si>
  <si>
    <t>tt0094746</t>
  </si>
  <si>
    <t>Biloxi Blues</t>
  </si>
  <si>
    <t>Mike Nichols</t>
  </si>
  <si>
    <t>tt0094747</t>
  </si>
  <si>
    <t>Bird</t>
  </si>
  <si>
    <t>tt0094824</t>
  </si>
  <si>
    <t>Caddyshack II</t>
  </si>
  <si>
    <t>tt0094846</t>
  </si>
  <si>
    <t>Casual Sex?</t>
  </si>
  <si>
    <t>Geneviève Robert</t>
  </si>
  <si>
    <t>Jascat</t>
  </si>
  <si>
    <t>tt0094882</t>
  </si>
  <si>
    <t>Clara's Heart</t>
  </si>
  <si>
    <t>MTM Enterprises</t>
  </si>
  <si>
    <t>tt0094884</t>
  </si>
  <si>
    <t>Clean and Sober</t>
  </si>
  <si>
    <t>Glenn Gordon Caron</t>
  </si>
  <si>
    <t>Imagine Films Entertainment</t>
  </si>
  <si>
    <t>tt0094889</t>
  </si>
  <si>
    <t>Cocktail</t>
  </si>
  <si>
    <t>Roger Donaldson</t>
  </si>
  <si>
    <t>tt0094921</t>
  </si>
  <si>
    <t>Crossing Delancey</t>
  </si>
  <si>
    <t>Joan Micklin Silver</t>
  </si>
  <si>
    <t>tt0094924</t>
  </si>
  <si>
    <t>A Cry in the Dark</t>
  </si>
  <si>
    <t>Cannon Entertainment</t>
  </si>
  <si>
    <t>tt0094933</t>
  </si>
  <si>
    <t>D.O.A.</t>
  </si>
  <si>
    <t>Annabel Jankel</t>
  </si>
  <si>
    <t>Bigelow Productions</t>
  </si>
  <si>
    <t>tt0094939</t>
  </si>
  <si>
    <t>Daffy Duck's Quackbusters</t>
  </si>
  <si>
    <t>Greg Ford</t>
  </si>
  <si>
    <t>tt0094947</t>
  </si>
  <si>
    <t>Dangerous Liaisons</t>
  </si>
  <si>
    <t>tt0094963</t>
  </si>
  <si>
    <t>The Dead Pool</t>
  </si>
  <si>
    <t>tt0095107</t>
  </si>
  <si>
    <t>Ernest Saves Christmas</t>
  </si>
  <si>
    <t>tt0095119</t>
  </si>
  <si>
    <t>Everybody's All-American</t>
  </si>
  <si>
    <t>Taylor Hackford</t>
  </si>
  <si>
    <t>New Visions</t>
  </si>
  <si>
    <t>tt0095145</t>
  </si>
  <si>
    <t>Feds</t>
  </si>
  <si>
    <t>Daniel Goldberg</t>
  </si>
  <si>
    <t>tt0095174</t>
  </si>
  <si>
    <t>Frantic</t>
  </si>
  <si>
    <t>Roman Polanski</t>
  </si>
  <si>
    <t>tt0095188</t>
  </si>
  <si>
    <t>Funny Farm</t>
  </si>
  <si>
    <t>Cornelius Productions</t>
  </si>
  <si>
    <t>tt0095238</t>
  </si>
  <si>
    <t>The Good Mother</t>
  </si>
  <si>
    <t>tt0095243</t>
  </si>
  <si>
    <t>Gorillas in the Mist</t>
  </si>
  <si>
    <t>tt0095253</t>
  </si>
  <si>
    <t>The Great Outdoors</t>
  </si>
  <si>
    <t>Howard Deutch</t>
  </si>
  <si>
    <t>Hughes Entertainment</t>
  </si>
  <si>
    <t>tt0095288</t>
  </si>
  <si>
    <t>Heartbreak Hotel</t>
  </si>
  <si>
    <t>Silver Screen Partners III</t>
  </si>
  <si>
    <t>tt0095326</t>
  </si>
  <si>
    <t>Hot to Trot</t>
  </si>
  <si>
    <t>tt0095489</t>
  </si>
  <si>
    <t>The Land Before Time</t>
  </si>
  <si>
    <t>tt0095497</t>
  </si>
  <si>
    <t>The Last Temptation of Christ</t>
  </si>
  <si>
    <t>tt0095564</t>
  </si>
  <si>
    <t>Madame Sousatzka</t>
  </si>
  <si>
    <t>Cineplex Odeon Films</t>
  </si>
  <si>
    <t>tt0095631</t>
  </si>
  <si>
    <t>Midnight Run</t>
  </si>
  <si>
    <t>tt0095638</t>
  </si>
  <si>
    <t>The Milagro Beanfield War</t>
  </si>
  <si>
    <t>Robert Redford</t>
  </si>
  <si>
    <t>Esparza</t>
  </si>
  <si>
    <t>tt0095654</t>
  </si>
  <si>
    <t>Moon Over Parador</t>
  </si>
  <si>
    <t>tt0095662</t>
  </si>
  <si>
    <t>Moving</t>
  </si>
  <si>
    <t>Alan Metter</t>
  </si>
  <si>
    <t>tt0095863</t>
  </si>
  <si>
    <t>Phantasm II</t>
  </si>
  <si>
    <t>Don Coscarelli</t>
  </si>
  <si>
    <t>Spacegate Productions</t>
  </si>
  <si>
    <t>tt0095882</t>
  </si>
  <si>
    <t>Police Academy 5: Assignment: Miami Beach</t>
  </si>
  <si>
    <t>tt0095981</t>
  </si>
  <si>
    <t>The Rescue</t>
  </si>
  <si>
    <t>Ferdinand Fairfax</t>
  </si>
  <si>
    <t>tt0096018</t>
  </si>
  <si>
    <t>Running on Empty</t>
  </si>
  <si>
    <t>Double Play</t>
  </si>
  <si>
    <t>tt0096071</t>
  </si>
  <si>
    <t>The Serpent and the Rainbow</t>
  </si>
  <si>
    <t>tt0096098</t>
  </si>
  <si>
    <t>Shoot to Kill</t>
  </si>
  <si>
    <t>tt0096171</t>
  </si>
  <si>
    <t>Stealing Home</t>
  </si>
  <si>
    <t>Steven Kampmann</t>
  </si>
  <si>
    <t>The Mount Company</t>
  </si>
  <si>
    <t>tt0096244</t>
  </si>
  <si>
    <t>Tequila Sunrise</t>
  </si>
  <si>
    <t>Robert Towne</t>
  </si>
  <si>
    <t>Cinema City Films</t>
  </si>
  <si>
    <t>tt0096256</t>
  </si>
  <si>
    <t>They Live</t>
  </si>
  <si>
    <t>tt0096320</t>
  </si>
  <si>
    <t>Twins</t>
  </si>
  <si>
    <t>tt0096425</t>
  </si>
  <si>
    <t>Watchers</t>
  </si>
  <si>
    <t>Jon Hess</t>
  </si>
  <si>
    <t>Concorde Pictures</t>
  </si>
  <si>
    <t>tt0096438</t>
  </si>
  <si>
    <t>Who Framed Roger Rabbit</t>
  </si>
  <si>
    <t>tt0096486</t>
  </si>
  <si>
    <t>Young Einstein</t>
  </si>
  <si>
    <t>Yahoo Serious</t>
  </si>
  <si>
    <t>tt0096794</t>
  </si>
  <si>
    <t>Always</t>
  </si>
  <si>
    <t>tt0096874</t>
  </si>
  <si>
    <t>Back to the Future Part II</t>
  </si>
  <si>
    <t>tt0096895</t>
  </si>
  <si>
    <t>Batman</t>
  </si>
  <si>
    <t>tt0096943</t>
  </si>
  <si>
    <t>Blaze</t>
  </si>
  <si>
    <t>Ron Shelton</t>
  </si>
  <si>
    <t>tt0096969</t>
  </si>
  <si>
    <t>Born on the Fourth of July</t>
  </si>
  <si>
    <t>Ixtlan</t>
  </si>
  <si>
    <t>tt0097165</t>
  </si>
  <si>
    <t>Dead Poets Society</t>
  </si>
  <si>
    <t>tt0097166</t>
  </si>
  <si>
    <t>Dead Bang</t>
  </si>
  <si>
    <t>John Frankenheimer</t>
  </si>
  <si>
    <t>tt0097211</t>
  </si>
  <si>
    <t>Disorganized Crime</t>
  </si>
  <si>
    <t>Jim Kouf</t>
  </si>
  <si>
    <t>Kouf/Bigelow Productions</t>
  </si>
  <si>
    <t>tt0097216</t>
  </si>
  <si>
    <t>Do the Right Thing</t>
  </si>
  <si>
    <t>Spike Lee</t>
  </si>
  <si>
    <t>40 Acres &amp; A Mule Filmworks</t>
  </si>
  <si>
    <t>tt0097235</t>
  </si>
  <si>
    <t>The Dream Team</t>
  </si>
  <si>
    <t>tt0097239</t>
  </si>
  <si>
    <t>Driving Miss Daisy</t>
  </si>
  <si>
    <t>Bruce Beresford</t>
  </si>
  <si>
    <t>The Zanuck Company</t>
  </si>
  <si>
    <t>tt0097351</t>
  </si>
  <si>
    <t>Field of Dreams</t>
  </si>
  <si>
    <t>Phil Alden Robinson</t>
  </si>
  <si>
    <t>Gordon Company</t>
  </si>
  <si>
    <t>tt0097366</t>
  </si>
  <si>
    <t>Fletch Lives</t>
  </si>
  <si>
    <t>tt0097373</t>
  </si>
  <si>
    <t>For Queen &amp; Country</t>
  </si>
  <si>
    <t>Martin Stellman</t>
  </si>
  <si>
    <t>tt0097458</t>
  </si>
  <si>
    <t>Gross Anatomy</t>
  </si>
  <si>
    <t>Thom Eberhardt</t>
  </si>
  <si>
    <t>Hill/Rosenman</t>
  </si>
  <si>
    <t>tt0097500</t>
  </si>
  <si>
    <t>Her Alibi</t>
  </si>
  <si>
    <t>tt0097570</t>
  </si>
  <si>
    <t>In Country</t>
  </si>
  <si>
    <t>tt0097579</t>
  </si>
  <si>
    <t>An Innocent Man</t>
  </si>
  <si>
    <t>Interscope Communications</t>
  </si>
  <si>
    <t>tt0097637</t>
  </si>
  <si>
    <t>K-9</t>
  </si>
  <si>
    <t>Rod Daniel</t>
  </si>
  <si>
    <t>tt0097722</t>
  </si>
  <si>
    <t>Lean on Me</t>
  </si>
  <si>
    <t>John G. Avildsen</t>
  </si>
  <si>
    <t>Norman Twain Productions</t>
  </si>
  <si>
    <t>tt0097733</t>
  </si>
  <si>
    <t>Lethal Weapon 2</t>
  </si>
  <si>
    <t>tt0097958</t>
  </si>
  <si>
    <t>National Lampoon's Christmas Vacation</t>
  </si>
  <si>
    <t>Jeremiah S. Chechik</t>
  </si>
  <si>
    <t>tt0097965</t>
  </si>
  <si>
    <t>New York Stories</t>
  </si>
  <si>
    <t>Woody Allen</t>
  </si>
  <si>
    <t>tt0098067</t>
  </si>
  <si>
    <t>Parenthood</t>
  </si>
  <si>
    <t>Imagine Entertainment</t>
  </si>
  <si>
    <t>tt0098097</t>
  </si>
  <si>
    <t>Pink Cadillac</t>
  </si>
  <si>
    <t>Malpaso Productions</t>
  </si>
  <si>
    <t>tt0098105</t>
  </si>
  <si>
    <t>Police Academy 6: City Under Siege</t>
  </si>
  <si>
    <t>Peter Bonerz</t>
  </si>
  <si>
    <t>tt0098188</t>
  </si>
  <si>
    <t>Renegades</t>
  </si>
  <si>
    <t>Jack Sholder</t>
  </si>
  <si>
    <t>Morgan Creek Entertainment</t>
  </si>
  <si>
    <t>tt0098213</t>
  </si>
  <si>
    <t>Roger &amp; Me</t>
  </si>
  <si>
    <t>Michael Moore</t>
  </si>
  <si>
    <t>Dog Eat Dog Films</t>
  </si>
  <si>
    <t>tt0098273</t>
  </si>
  <si>
    <t>Sea of Love</t>
  </si>
  <si>
    <t>tt0098320</t>
  </si>
  <si>
    <t>Shocker</t>
  </si>
  <si>
    <t>tt0098436</t>
  </si>
  <si>
    <t>The Tall Guy</t>
  </si>
  <si>
    <t>Mel Smith</t>
  </si>
  <si>
    <t>London Weekend Television (LWT)</t>
  </si>
  <si>
    <t>tt0098439</t>
  </si>
  <si>
    <t>Tango &amp; Cash</t>
  </si>
  <si>
    <t>Andrey Konchalovskiy</t>
  </si>
  <si>
    <t>tt0098471</t>
  </si>
  <si>
    <t>Three Fugitives</t>
  </si>
  <si>
    <t>Francis Veber</t>
  </si>
  <si>
    <t>tt0098536</t>
  </si>
  <si>
    <t>Turner &amp; Hooch</t>
  </si>
  <si>
    <t>tt0098554</t>
  </si>
  <si>
    <t>Uncle Buck</t>
  </si>
  <si>
    <t>tt0098663</t>
  </si>
  <si>
    <t>The Wizard</t>
  </si>
  <si>
    <t>Todd Holland</t>
  </si>
  <si>
    <t>Carolco Pictures</t>
  </si>
  <si>
    <t>tt0098966</t>
  </si>
  <si>
    <t>Three Men and a Little Lady</t>
  </si>
  <si>
    <t>Emile Ardolino</t>
  </si>
  <si>
    <t>tt0099052</t>
  </si>
  <si>
    <t>Arachnophobia</t>
  </si>
  <si>
    <t>Frank Marshall</t>
  </si>
  <si>
    <t>Hollywood Pictures</t>
  </si>
  <si>
    <t>tt0099088</t>
  </si>
  <si>
    <t>Back to the Future Part III</t>
  </si>
  <si>
    <t>tt0099128</t>
  </si>
  <si>
    <t>Betsy's Wedding</t>
  </si>
  <si>
    <t>tt0099141</t>
  </si>
  <si>
    <t>Bird on a Wire</t>
  </si>
  <si>
    <t>tt0099165</t>
  </si>
  <si>
    <t>The Bonfire of the Vanities</t>
  </si>
  <si>
    <t>tt0099253</t>
  </si>
  <si>
    <t>Child's Play 2</t>
  </si>
  <si>
    <t>John Lafia</t>
  </si>
  <si>
    <t>tt0099310</t>
  </si>
  <si>
    <t>Coupe de Ville</t>
  </si>
  <si>
    <t>Joe Roth</t>
  </si>
  <si>
    <t>tt0099329</t>
  </si>
  <si>
    <t>Cry-Baby</t>
  </si>
  <si>
    <t>John Waters</t>
  </si>
  <si>
    <t>tt0099365</t>
  </si>
  <si>
    <t>Darkman</t>
  </si>
  <si>
    <t>Sam Raimi</t>
  </si>
  <si>
    <t>Renaissance Pictures</t>
  </si>
  <si>
    <t>tt0099422</t>
  </si>
  <si>
    <t>Dick Tracy</t>
  </si>
  <si>
    <t>Warren Beatty</t>
  </si>
  <si>
    <t>tt0099472</t>
  </si>
  <si>
    <t>DuckTales the Movie: Treasure of the Lost Lamp</t>
  </si>
  <si>
    <t>Bob Hathcock</t>
  </si>
  <si>
    <t>Disney Television Animation</t>
  </si>
  <si>
    <t>tt0099512</t>
  </si>
  <si>
    <t>Ernest Goes to Jail</t>
  </si>
  <si>
    <t>tt0099575</t>
  </si>
  <si>
    <t>Fire Birds</t>
  </si>
  <si>
    <t>David Green</t>
  </si>
  <si>
    <t>Nova International Films</t>
  </si>
  <si>
    <t>tt0099654</t>
  </si>
  <si>
    <t>Ghost Dad</t>
  </si>
  <si>
    <t>tt0099691</t>
  </si>
  <si>
    <t>Graffiti Bridge</t>
  </si>
  <si>
    <t>Paisley Park Films</t>
  </si>
  <si>
    <t>tt0099699</t>
  </si>
  <si>
    <t>Green Card</t>
  </si>
  <si>
    <t>tt0099700</t>
  </si>
  <si>
    <t>Gremlins 2: The New Batch</t>
  </si>
  <si>
    <t>tt0099710</t>
  </si>
  <si>
    <t>The Guardian</t>
  </si>
  <si>
    <t>tt0099739</t>
  </si>
  <si>
    <t>Hard to Kill</t>
  </si>
  <si>
    <t>tt0099747</t>
  </si>
  <si>
    <t>Havana</t>
  </si>
  <si>
    <t>tt0099762</t>
  </si>
  <si>
    <t>Henry &amp; June</t>
  </si>
  <si>
    <t>tt0099892</t>
  </si>
  <si>
    <t>Joe Versus the Volcano</t>
  </si>
  <si>
    <t>John Patrick Shanley</t>
  </si>
  <si>
    <t>tt0099938</t>
  </si>
  <si>
    <t>Kindergarten Cop</t>
  </si>
  <si>
    <t>tt0100029</t>
  </si>
  <si>
    <t>Lionheart</t>
  </si>
  <si>
    <t>Sheldon Lettich</t>
  </si>
  <si>
    <t>Imperial Entertainment Corporation</t>
  </si>
  <si>
    <t>tt0100133</t>
  </si>
  <si>
    <t>Memphis Belle</t>
  </si>
  <si>
    <t>Michael Caton-Jones</t>
  </si>
  <si>
    <t>Enigma Productions</t>
  </si>
  <si>
    <t>tt0100134</t>
  </si>
  <si>
    <t>Men Don't Leave</t>
  </si>
  <si>
    <t>Paul Brickman</t>
  </si>
  <si>
    <t>tt0100168</t>
  </si>
  <si>
    <t>Mo' Better Blues</t>
  </si>
  <si>
    <t>tt0100201</t>
  </si>
  <si>
    <t>Mr. Destiny</t>
  </si>
  <si>
    <t>James Orr</t>
  </si>
  <si>
    <t>Laurence Mark Productions</t>
  </si>
  <si>
    <t>tt0100212</t>
  </si>
  <si>
    <t>My Blue Heaven</t>
  </si>
  <si>
    <t>tt0100224</t>
  </si>
  <si>
    <t>Narrow Margin</t>
  </si>
  <si>
    <t>Peter Hyams</t>
  </si>
  <si>
    <t>tt0100240</t>
  </si>
  <si>
    <t>The NeverEnding Story II: The Next Chapter</t>
  </si>
  <si>
    <t>tt0100301</t>
  </si>
  <si>
    <t>Opportunity Knocks</t>
  </si>
  <si>
    <t>Donald Petrie</t>
  </si>
  <si>
    <t>tt0100404</t>
  </si>
  <si>
    <t>Presumed Innocent</t>
  </si>
  <si>
    <t>tt0100405</t>
  </si>
  <si>
    <t>Pretty Woman</t>
  </si>
  <si>
    <t>tt0100419</t>
  </si>
  <si>
    <t>Problem Child</t>
  </si>
  <si>
    <t>Dennis Dugan</t>
  </si>
  <si>
    <t>tt0100449</t>
  </si>
  <si>
    <t>Quick Change</t>
  </si>
  <si>
    <t>Howard Franklin</t>
  </si>
  <si>
    <t>Devoted Productions</t>
  </si>
  <si>
    <t>tt0100514</t>
  </si>
  <si>
    <t>The Rookie</t>
  </si>
  <si>
    <t>tt0100594</t>
  </si>
  <si>
    <t>The Sheltering Sky</t>
  </si>
  <si>
    <t>Bernardo Bertolucci</t>
  </si>
  <si>
    <t>Recorded Picture Company (RPC)</t>
  </si>
  <si>
    <t>tt0100666</t>
  </si>
  <si>
    <t>Spaced Invaders</t>
  </si>
  <si>
    <t>Patrick Read Johnson</t>
  </si>
  <si>
    <t>Silver Screen Partners IV</t>
  </si>
  <si>
    <t>tt0100691</t>
  </si>
  <si>
    <t>Stella</t>
  </si>
  <si>
    <t>John Erman</t>
  </si>
  <si>
    <t>The Samuel Goldwyn Company</t>
  </si>
  <si>
    <t>tt0100814</t>
  </si>
  <si>
    <t>Tremors</t>
  </si>
  <si>
    <t>Ron Underwood</t>
  </si>
  <si>
    <t>tt0100924</t>
  </si>
  <si>
    <t>Where the Heart Is</t>
  </si>
  <si>
    <t>tt0100928</t>
  </si>
  <si>
    <t>White Hunter Black Heart</t>
  </si>
  <si>
    <t>tt0100998</t>
  </si>
  <si>
    <t>Dreams</t>
  </si>
  <si>
    <t>Akira Kurosawa</t>
  </si>
  <si>
    <t>tt0101329</t>
  </si>
  <si>
    <t>An American Tail: Fievel Goes West</t>
  </si>
  <si>
    <t>Phil Nibbelink</t>
  </si>
  <si>
    <t>tt0101373</t>
  </si>
  <si>
    <t>At Play in the Fields of the Lord</t>
  </si>
  <si>
    <t>Hector Babenco</t>
  </si>
  <si>
    <t>tt0101393</t>
  </si>
  <si>
    <t>Backdraft</t>
  </si>
  <si>
    <t>tt0101410</t>
  </si>
  <si>
    <t>Barton Fink</t>
  </si>
  <si>
    <t>Joel Coen</t>
  </si>
  <si>
    <t>Circle Films</t>
  </si>
  <si>
    <t>tt0101414</t>
  </si>
  <si>
    <t>Beauty and the Beast</t>
  </si>
  <si>
    <t>Gary Trousdale</t>
  </si>
  <si>
    <t>tt0101453</t>
  </si>
  <si>
    <t>Billy Bathgate</t>
  </si>
  <si>
    <t>tt0101458</t>
  </si>
  <si>
    <t>Until the End of the World</t>
  </si>
  <si>
    <t>Wim Wenders</t>
  </si>
  <si>
    <t>Argos Films</t>
  </si>
  <si>
    <t>tt0101545</t>
  </si>
  <si>
    <t>Career Opportunities</t>
  </si>
  <si>
    <t>Bryan Gordon</t>
  </si>
  <si>
    <t>tt0101597</t>
  </si>
  <si>
    <t>Closet Land</t>
  </si>
  <si>
    <t>Radha Bharadwaj</t>
  </si>
  <si>
    <t>tt0101615</t>
  </si>
  <si>
    <t>Cool as Ice</t>
  </si>
  <si>
    <t>David Kellogg</t>
  </si>
  <si>
    <t>tt0101635</t>
  </si>
  <si>
    <t>Curly Sue</t>
  </si>
  <si>
    <t>tt0101694</t>
  </si>
  <si>
    <t>Deceived</t>
  </si>
  <si>
    <t>Damian Harris</t>
  </si>
  <si>
    <t>tt0101698</t>
  </si>
  <si>
    <t>Defending Your Life</t>
  </si>
  <si>
    <t>Albert Brooks</t>
  </si>
  <si>
    <t>Geffen Pictures</t>
  </si>
  <si>
    <t>tt0101745</t>
  </si>
  <si>
    <t>Doc Hollywood</t>
  </si>
  <si>
    <t>tt0101746</t>
  </si>
  <si>
    <t>The Doctor</t>
  </si>
  <si>
    <t>Randa Haines</t>
  </si>
  <si>
    <t>tt0101748</t>
  </si>
  <si>
    <t>Dogfight</t>
  </si>
  <si>
    <t>Nancy Savoca</t>
  </si>
  <si>
    <t>tt0101798</t>
  </si>
  <si>
    <t>Edward II</t>
  </si>
  <si>
    <t>Derek Jarman</t>
  </si>
  <si>
    <t>British Screen Productions</t>
  </si>
  <si>
    <t>tt0101821</t>
  </si>
  <si>
    <t>Ernest Scared Stupid</t>
  </si>
  <si>
    <t>tt0101862</t>
  </si>
  <si>
    <t>Father of the Bride</t>
  </si>
  <si>
    <t>tt0101921</t>
  </si>
  <si>
    <t>Fried Green Tomatoes</t>
  </si>
  <si>
    <t>Jon Avnet</t>
  </si>
  <si>
    <t>tt0101984</t>
  </si>
  <si>
    <t>Guilty by Suspicion</t>
  </si>
  <si>
    <t>Irwin Winkler</t>
  </si>
  <si>
    <t>tt0102004</t>
  </si>
  <si>
    <t>tt0102095</t>
  </si>
  <si>
    <t>If Looks Could Kill</t>
  </si>
  <si>
    <t>tt0102138</t>
  </si>
  <si>
    <t>JFK</t>
  </si>
  <si>
    <t>tt0102175</t>
  </si>
  <si>
    <t>Jungle Fever</t>
  </si>
  <si>
    <t>tt0102216</t>
  </si>
  <si>
    <t>King Ralph</t>
  </si>
  <si>
    <t>David S. Ward</t>
  </si>
  <si>
    <t>tt0102220</t>
  </si>
  <si>
    <t>A Kiss Before Dying</t>
  </si>
  <si>
    <t>James Dearden</t>
  </si>
  <si>
    <t>tt0102266</t>
  </si>
  <si>
    <t>The Last Boy Scout</t>
  </si>
  <si>
    <t>Tony Scott</t>
  </si>
  <si>
    <t>tt0102411</t>
  </si>
  <si>
    <t>The Marrying Man</t>
  </si>
  <si>
    <t>Jerry Rees</t>
  </si>
  <si>
    <t>tt0102460</t>
  </si>
  <si>
    <t>Mobsters</t>
  </si>
  <si>
    <t>Michael Karbelnikoff</t>
  </si>
  <si>
    <t>tt0102526</t>
  </si>
  <si>
    <t>New Jack City</t>
  </si>
  <si>
    <t>Mario Van Peebles</t>
  </si>
  <si>
    <t>tt0102558</t>
  </si>
  <si>
    <t>Nothing But Trouble</t>
  </si>
  <si>
    <t>Dan Aykroyd</t>
  </si>
  <si>
    <t>tt0102590</t>
  </si>
  <si>
    <t>Once Around</t>
  </si>
  <si>
    <t>Lasse Hallström</t>
  </si>
  <si>
    <t>Cinecom Entertainment Group</t>
  </si>
  <si>
    <t>tt0102593</t>
  </si>
  <si>
    <t>One Good Cop</t>
  </si>
  <si>
    <t>Heywood Gould</t>
  </si>
  <si>
    <t>tt0102603</t>
  </si>
  <si>
    <t>Oscar</t>
  </si>
  <si>
    <t>Joseph S. Vecchio Entertainment</t>
  </si>
  <si>
    <t>tt0102609</t>
  </si>
  <si>
    <t>Other People's Money</t>
  </si>
  <si>
    <t>tt0102614</t>
  </si>
  <si>
    <t>Out for Justice</t>
  </si>
  <si>
    <t>Arnold Kopelson Productions</t>
  </si>
  <si>
    <t>tt0102631</t>
  </si>
  <si>
    <t>Paradise</t>
  </si>
  <si>
    <t>Mary Agnes Donoghue</t>
  </si>
  <si>
    <t>Grand Highway Productions</t>
  </si>
  <si>
    <t>tt0102719</t>
  </si>
  <si>
    <t>Problem Child 2</t>
  </si>
  <si>
    <t>Brian Levant</t>
  </si>
  <si>
    <t>tt0102729</t>
  </si>
  <si>
    <t>Pure Luck</t>
  </si>
  <si>
    <t>Nadia Tass</t>
  </si>
  <si>
    <t>Sean Daniel Company</t>
  </si>
  <si>
    <t>tt0102798</t>
  </si>
  <si>
    <t>Robin Hood: Prince of Thieves</t>
  </si>
  <si>
    <t>tt0102813</t>
  </si>
  <si>
    <t>Rover Dangerfield</t>
  </si>
  <si>
    <t>James L. George</t>
  </si>
  <si>
    <t>Hyperion Pictures</t>
  </si>
  <si>
    <t>tt0102817</t>
  </si>
  <si>
    <t>Rubin and Ed</t>
  </si>
  <si>
    <t>Trent Harris</t>
  </si>
  <si>
    <t>tt0102818</t>
  </si>
  <si>
    <t>Run</t>
  </si>
  <si>
    <t>Geoff Burrowes</t>
  </si>
  <si>
    <t>tt0102849</t>
  </si>
  <si>
    <t>Scenes from a Mall</t>
  </si>
  <si>
    <t>tt0102913</t>
  </si>
  <si>
    <t>Shout</t>
  </si>
  <si>
    <t>Jeffrey Hornaday</t>
  </si>
  <si>
    <t>Robert Simonds Productions</t>
  </si>
  <si>
    <t>tt0102915</t>
  </si>
  <si>
    <t>Showdown in Little Tokyo</t>
  </si>
  <si>
    <t>Little Tokyo Productions</t>
  </si>
  <si>
    <t>tt0103035</t>
  </si>
  <si>
    <t>Taking Care of Business</t>
  </si>
  <si>
    <t>tt0103128</t>
  </si>
  <si>
    <t>True Identity</t>
  </si>
  <si>
    <t>Charles Lane</t>
  </si>
  <si>
    <t>tt0103184</t>
  </si>
  <si>
    <t>V.I. Warshawski</t>
  </si>
  <si>
    <t>tt0103241</t>
  </si>
  <si>
    <t>What About Bob?</t>
  </si>
  <si>
    <t>tt0103251</t>
  </si>
  <si>
    <t>White Palace</t>
  </si>
  <si>
    <t>Luis Mandoki</t>
  </si>
  <si>
    <t>tt0103596</t>
  </si>
  <si>
    <t>3 Ninjas</t>
  </si>
  <si>
    <t>Jon Turteltaub</t>
  </si>
  <si>
    <t>tt0103671</t>
  </si>
  <si>
    <t>American Me</t>
  </si>
  <si>
    <t>Edward James Olmos</t>
  </si>
  <si>
    <t>Olmos Productions</t>
  </si>
  <si>
    <t>tt0103747</t>
  </si>
  <si>
    <t>The Babe</t>
  </si>
  <si>
    <t>tt0103776</t>
  </si>
  <si>
    <t>Batman Returns</t>
  </si>
  <si>
    <t>tt0103786</t>
  </si>
  <si>
    <t>Beethoven</t>
  </si>
  <si>
    <t>tt0103827</t>
  </si>
  <si>
    <t>Blame It on the Bellboy</t>
  </si>
  <si>
    <t>Mark Herman</t>
  </si>
  <si>
    <t>Bellboy Films Limited</t>
  </si>
  <si>
    <t>tt0103855</t>
  </si>
  <si>
    <t>The Bodyguard</t>
  </si>
  <si>
    <t>Mick Jackson</t>
  </si>
  <si>
    <t>Kasdan Pictures</t>
  </si>
  <si>
    <t>tt0103924</t>
  </si>
  <si>
    <t>Captain Ron</t>
  </si>
  <si>
    <t>tt0103956</t>
  </si>
  <si>
    <t>Child's Play 3</t>
  </si>
  <si>
    <t>Jack Bender</t>
  </si>
  <si>
    <t>tt0103962</t>
  </si>
  <si>
    <t>Christopher Columbus: The Discovery</t>
  </si>
  <si>
    <t>John Glen</t>
  </si>
  <si>
    <t>Christopher Columbus Productions</t>
  </si>
  <si>
    <t>tt0103978</t>
  </si>
  <si>
    <t>Class Act</t>
  </si>
  <si>
    <t>Randall Miller</t>
  </si>
  <si>
    <t>tt0104006</t>
  </si>
  <si>
    <t>Consenting Adults</t>
  </si>
  <si>
    <t>tt0104030</t>
  </si>
  <si>
    <t>Crossing the Bridge</t>
  </si>
  <si>
    <t>Mike Binder</t>
  </si>
  <si>
    <t>Outlaw Productions (I)</t>
  </si>
  <si>
    <t>tt0104070</t>
  </si>
  <si>
    <t>Death Becomes Her</t>
  </si>
  <si>
    <t>tt0104114</t>
  </si>
  <si>
    <t>The Distinguished Gentleman</t>
  </si>
  <si>
    <t>Jonathan Lynn</t>
  </si>
  <si>
    <t>tt0104139</t>
  </si>
  <si>
    <t>Dr. Giggles</t>
  </si>
  <si>
    <t>Manny Coto</t>
  </si>
  <si>
    <t>Dark Horse Entertainment</t>
  </si>
  <si>
    <t>tt0104187</t>
  </si>
  <si>
    <t>Encino Man</t>
  </si>
  <si>
    <t>Les Mayfield</t>
  </si>
  <si>
    <t>Encino Man Productions</t>
  </si>
  <si>
    <t>tt0104231</t>
  </si>
  <si>
    <t>Far and Away</t>
  </si>
  <si>
    <t>tt0104265</t>
  </si>
  <si>
    <t>Final Analysis</t>
  </si>
  <si>
    <t>tt0104291</t>
  </si>
  <si>
    <t>Forever Young</t>
  </si>
  <si>
    <t>Steve Miner</t>
  </si>
  <si>
    <t>tt0104299</t>
  </si>
  <si>
    <t>Freejack</t>
  </si>
  <si>
    <t>Geoff Murphy</t>
  </si>
  <si>
    <t>tt0104376</t>
  </si>
  <si>
    <t>The Gun in Betty Lou's Handbag</t>
  </si>
  <si>
    <t>Allan Moyle</t>
  </si>
  <si>
    <t>In The Bag Productions</t>
  </si>
  <si>
    <t>tt0104389</t>
  </si>
  <si>
    <t>The Hand That Rocks the Cradle</t>
  </si>
  <si>
    <t>Curtis Hanson</t>
  </si>
  <si>
    <t>tt0104452</t>
  </si>
  <si>
    <t>HouseSitter</t>
  </si>
  <si>
    <t>tt0104511</t>
  </si>
  <si>
    <t>Innocent Blood</t>
  </si>
  <si>
    <t>tt0104647</t>
  </si>
  <si>
    <t>Kuffs</t>
  </si>
  <si>
    <t>Bruce A. Evans</t>
  </si>
  <si>
    <t>Dino de Laurentiis Communications</t>
  </si>
  <si>
    <t>tt0104697</t>
  </si>
  <si>
    <t>Leaving Normal</t>
  </si>
  <si>
    <t>Edward Zwick</t>
  </si>
  <si>
    <t>Mirage Entertainment</t>
  </si>
  <si>
    <t>tt0104714</t>
  </si>
  <si>
    <t>Lethal Weapon 3</t>
  </si>
  <si>
    <t>tt0104756</t>
  </si>
  <si>
    <t>Lorenzo's Oil</t>
  </si>
  <si>
    <t>tt0104797</t>
  </si>
  <si>
    <t>Malcolm X</t>
  </si>
  <si>
    <t>Largo International N.V.</t>
  </si>
  <si>
    <t>tt0104802</t>
  </si>
  <si>
    <t>The Mambo Kings</t>
  </si>
  <si>
    <t>Arne Glimcher</t>
  </si>
  <si>
    <t>Alcor Films</t>
  </si>
  <si>
    <t>tt0104812</t>
  </si>
  <si>
    <t>Map of the Human Heart</t>
  </si>
  <si>
    <t>Vincent Ward</t>
  </si>
  <si>
    <t>Australian Film Finance Corporation (AFFC)</t>
  </si>
  <si>
    <t>tt0104839</t>
  </si>
  <si>
    <t>Medicine Man</t>
  </si>
  <si>
    <t>John McTiernan</t>
  </si>
  <si>
    <t>tt0104850</t>
  </si>
  <si>
    <t>Memoirs of an Invisible Man</t>
  </si>
  <si>
    <t>tt0104926</t>
  </si>
  <si>
    <t>Mr. Baseball</t>
  </si>
  <si>
    <t>DENTSU Music And Entertainment</t>
  </si>
  <si>
    <t>tt0105017</t>
  </si>
  <si>
    <t>Noises Off...</t>
  </si>
  <si>
    <t>tt0105078</t>
  </si>
  <si>
    <t>Out on a Limb</t>
  </si>
  <si>
    <t>tt0105103</t>
  </si>
  <si>
    <t>Passed Away</t>
  </si>
  <si>
    <t>Charlie Peters</t>
  </si>
  <si>
    <t>tt0105104</t>
  </si>
  <si>
    <t>Passenger 57</t>
  </si>
  <si>
    <t>Kevin Hooks</t>
  </si>
  <si>
    <t>tt0105121</t>
  </si>
  <si>
    <t>The People Under the Stairs</t>
  </si>
  <si>
    <t>tt0105159</t>
  </si>
  <si>
    <t>The Power of One</t>
  </si>
  <si>
    <t>tt0105217</t>
  </si>
  <si>
    <t>Raising Cain</t>
  </si>
  <si>
    <t>Pacific Western</t>
  </si>
  <si>
    <t>tt0105316</t>
  </si>
  <si>
    <t>Sarafina!</t>
  </si>
  <si>
    <t>Darrell Roodt</t>
  </si>
  <si>
    <t>British Broadcasting Corporation (BBC)</t>
  </si>
  <si>
    <t>tt0105323</t>
  </si>
  <si>
    <t>Scent of a Woman</t>
  </si>
  <si>
    <t>tt0105415</t>
  </si>
  <si>
    <t>Singles</t>
  </si>
  <si>
    <t>Cameron Crowe</t>
  </si>
  <si>
    <t>tt0105417</t>
  </si>
  <si>
    <t>Sister Act</t>
  </si>
  <si>
    <t>tt0105435</t>
  </si>
  <si>
    <t>Sneakers</t>
  </si>
  <si>
    <t>tt0105466</t>
  </si>
  <si>
    <t>Stay Tuned</t>
  </si>
  <si>
    <t>tt0105477</t>
  </si>
  <si>
    <t>Stop! Or My Mom Will Shoot</t>
  </si>
  <si>
    <t>Northern Lights Entertainment</t>
  </si>
  <si>
    <t>tt0105481</t>
  </si>
  <si>
    <t>Straight Talk</t>
  </si>
  <si>
    <t>Barnet Kellman</t>
  </si>
  <si>
    <t>tt0105483</t>
  </si>
  <si>
    <t>A Stranger Among Us</t>
  </si>
  <si>
    <t>tt0105572</t>
  </si>
  <si>
    <t>That Night</t>
  </si>
  <si>
    <t>Craig Bolotin</t>
  </si>
  <si>
    <t>tt0105636</t>
  </si>
  <si>
    <t>Trespass</t>
  </si>
  <si>
    <t>tt0105690</t>
  </si>
  <si>
    <t>Under Siege</t>
  </si>
  <si>
    <t>tt0105691</t>
  </si>
  <si>
    <t>Under Suspicion</t>
  </si>
  <si>
    <t>Simon Moore</t>
  </si>
  <si>
    <t>Carnival Film &amp; Television</t>
  </si>
  <si>
    <t>tt0105695</t>
  </si>
  <si>
    <t>Unforgiven</t>
  </si>
  <si>
    <t>tt0105813</t>
  </si>
  <si>
    <t>White Sands</t>
  </si>
  <si>
    <t>tt0106185</t>
  </si>
  <si>
    <t>The Innocent</t>
  </si>
  <si>
    <t>Deutsche Film (DEFA)</t>
  </si>
  <si>
    <t>tt0106246</t>
  </si>
  <si>
    <t>Alive</t>
  </si>
  <si>
    <t>Film Andes S.A.</t>
  </si>
  <si>
    <t>tt0106292</t>
  </si>
  <si>
    <t>Another Stakeout</t>
  </si>
  <si>
    <t>tt0106315</t>
  </si>
  <si>
    <t>Aspen Extreme</t>
  </si>
  <si>
    <t>Patrick Hasburgh</t>
  </si>
  <si>
    <t>tt0106339</t>
  </si>
  <si>
    <t>Backbeat</t>
  </si>
  <si>
    <t>Iain Softley</t>
  </si>
  <si>
    <t>Channel Four Films</t>
  </si>
  <si>
    <t>tt0106364</t>
  </si>
  <si>
    <t>Batman: Mask of the Phantasm</t>
  </si>
  <si>
    <t>Eric Radomski</t>
  </si>
  <si>
    <t>tt0106375</t>
  </si>
  <si>
    <t>Beethoven's 2nd</t>
  </si>
  <si>
    <t>tt0106379</t>
  </si>
  <si>
    <t>Being Human</t>
  </si>
  <si>
    <t>Bill Forsyth</t>
  </si>
  <si>
    <t>tt0106452</t>
  </si>
  <si>
    <t>Body Snatchers</t>
  </si>
  <si>
    <t>Abel Ferrara</t>
  </si>
  <si>
    <t>Dorset Productions</t>
  </si>
  <si>
    <t>tt0106455</t>
  </si>
  <si>
    <t>Boiling Point</t>
  </si>
  <si>
    <t>James B. Harris</t>
  </si>
  <si>
    <t>StudioCanal</t>
  </si>
  <si>
    <t>tt0106466</t>
  </si>
  <si>
    <t>Born Yesterday</t>
  </si>
  <si>
    <t>tt0106500</t>
  </si>
  <si>
    <t>CB4</t>
  </si>
  <si>
    <t>Tamra Davis</t>
  </si>
  <si>
    <t>tt0106519</t>
  </si>
  <si>
    <t>Carlito's Way</t>
  </si>
  <si>
    <t>tt0106536</t>
  </si>
  <si>
    <t>The Cemetery Club</t>
  </si>
  <si>
    <t>Bill Duke</t>
  </si>
  <si>
    <t>Down To Earth Productions</t>
  </si>
  <si>
    <t>tt0106579</t>
  </si>
  <si>
    <t>Clean, Shaven</t>
  </si>
  <si>
    <t>Lodge Kerrigan</t>
  </si>
  <si>
    <t>DSM III</t>
  </si>
  <si>
    <t>tt0106627</t>
  </si>
  <si>
    <t>The Crush</t>
  </si>
  <si>
    <t>Alan Shapiro</t>
  </si>
  <si>
    <t>tt0106661</t>
  </si>
  <si>
    <t>A Dangerous Woman</t>
  </si>
  <si>
    <t>Stephen Gyllenhaal</t>
  </si>
  <si>
    <t>Island World</t>
  </si>
  <si>
    <t>tt0106673</t>
  </si>
  <si>
    <t>Dave</t>
  </si>
  <si>
    <t>tt0106677</t>
  </si>
  <si>
    <t>Dazed and Confused</t>
  </si>
  <si>
    <t>Richard Linklater</t>
  </si>
  <si>
    <t>Gramercy Pictures (I)</t>
  </si>
  <si>
    <t>tt0106697</t>
  </si>
  <si>
    <t>Demolition Man</t>
  </si>
  <si>
    <t>Marco Brambilla</t>
  </si>
  <si>
    <t>tt0106701</t>
  </si>
  <si>
    <t>Dennis the Menace</t>
  </si>
  <si>
    <t>tt0106761</t>
  </si>
  <si>
    <t>Double Dragon</t>
  </si>
  <si>
    <t>James Yukich</t>
  </si>
  <si>
    <t>Greenleaf Productions</t>
  </si>
  <si>
    <t>tt0106770</t>
  </si>
  <si>
    <t>Dragon: The Bruce Lee Story</t>
  </si>
  <si>
    <t>Rob Cohen</t>
  </si>
  <si>
    <t>Raffaella De Laurentiis Productions</t>
  </si>
  <si>
    <t>tt0106833</t>
  </si>
  <si>
    <t>Ethan Frome</t>
  </si>
  <si>
    <t>John Madden</t>
  </si>
  <si>
    <t>tt0106856</t>
  </si>
  <si>
    <t>Falling Down</t>
  </si>
  <si>
    <t>tt0106868</t>
  </si>
  <si>
    <t>A Far Off Place</t>
  </si>
  <si>
    <t>Mikael Salomon</t>
  </si>
  <si>
    <t>tt0106877</t>
  </si>
  <si>
    <t>Father Hood</t>
  </si>
  <si>
    <t>tt0106881</t>
  </si>
  <si>
    <t>Fearless</t>
  </si>
  <si>
    <t>Spring Creek Productions</t>
  </si>
  <si>
    <t>tt0106941</t>
  </si>
  <si>
    <t>For Love or Money</t>
  </si>
  <si>
    <t>Barry Sonnenfeld</t>
  </si>
  <si>
    <t>tt0106965</t>
  </si>
  <si>
    <t>Free Willy</t>
  </si>
  <si>
    <t>Simon Wincer</t>
  </si>
  <si>
    <t>tt0106966</t>
  </si>
  <si>
    <t>Strawberry and Chocolate</t>
  </si>
  <si>
    <t>Tomás Gutiérrez Alea</t>
  </si>
  <si>
    <t>Instituto Cubano del Arte e Industrias Cinematográficos (ICAIC)</t>
  </si>
  <si>
    <t>tt0106977</t>
  </si>
  <si>
    <t>The Fugitive</t>
  </si>
  <si>
    <t>tt0107050</t>
  </si>
  <si>
    <t>Grumpy Old Men</t>
  </si>
  <si>
    <t>John Davis</t>
  </si>
  <si>
    <t>tt0107057</t>
  </si>
  <si>
    <t>Guilty as Sin</t>
  </si>
  <si>
    <t>tt0107076</t>
  </si>
  <si>
    <t>Hard Target</t>
  </si>
  <si>
    <t>John Woo</t>
  </si>
  <si>
    <t>tt0107091</t>
  </si>
  <si>
    <t>Heart and Souls</t>
  </si>
  <si>
    <t>tt0107096</t>
  </si>
  <si>
    <t>Heaven &amp; Earth</t>
  </si>
  <si>
    <t>tt0107207</t>
  </si>
  <si>
    <t>In the Name of the Father</t>
  </si>
  <si>
    <t>Jim Sheridan</t>
  </si>
  <si>
    <t>Hell's Kitchen Films</t>
  </si>
  <si>
    <t>tt0107212</t>
  </si>
  <si>
    <t>Indian Summer</t>
  </si>
  <si>
    <t>tt0107282</t>
  </si>
  <si>
    <t>The Joy Luck Club</t>
  </si>
  <si>
    <t>Wayne Wang</t>
  </si>
  <si>
    <t>tt0107286</t>
  </si>
  <si>
    <t>Judgment Night</t>
  </si>
  <si>
    <t>Stephen Hopkins</t>
  </si>
  <si>
    <t>Largo Entertainment</t>
  </si>
  <si>
    <t>tt0107290</t>
  </si>
  <si>
    <t>Jurassic Park</t>
  </si>
  <si>
    <t>tt0107322</t>
  </si>
  <si>
    <t>King of the Hill</t>
  </si>
  <si>
    <t>Steven Soderbergh</t>
  </si>
  <si>
    <t>tt0107413</t>
  </si>
  <si>
    <t>Life with Mikey</t>
  </si>
  <si>
    <t>James Lapine</t>
  </si>
  <si>
    <t>tt0107426</t>
  </si>
  <si>
    <t>Little Buddha</t>
  </si>
  <si>
    <t>CiBy 2000</t>
  </si>
  <si>
    <t>tt0107468</t>
  </si>
  <si>
    <t>M. Butterfly</t>
  </si>
  <si>
    <t>tt0107473</t>
  </si>
  <si>
    <t>Mad Dog and Glory</t>
  </si>
  <si>
    <t>John McNaughton</t>
  </si>
  <si>
    <t>tt0107478</t>
  </si>
  <si>
    <t>Made in America</t>
  </si>
  <si>
    <t>Canal+</t>
  </si>
  <si>
    <t>tt0107501</t>
  </si>
  <si>
    <t>The Man Without a Face</t>
  </si>
  <si>
    <t>Mel Gibson</t>
  </si>
  <si>
    <t>Icon Entertainment International</t>
  </si>
  <si>
    <t>tt0107529</t>
  </si>
  <si>
    <t>Matinee</t>
  </si>
  <si>
    <t>tt0107594</t>
  </si>
  <si>
    <t>Money for Nothing</t>
  </si>
  <si>
    <t>Permut Presentations</t>
  </si>
  <si>
    <t>tt0107613</t>
  </si>
  <si>
    <t>Mr. Wonderful</t>
  </si>
  <si>
    <t>Anthony Minghella</t>
  </si>
  <si>
    <t>Night Life Inc.</t>
  </si>
  <si>
    <t>tt0107626</t>
  </si>
  <si>
    <t>My Boyfriend's Back</t>
  </si>
  <si>
    <t>Bob Balaban</t>
  </si>
  <si>
    <t>tt0107685</t>
  </si>
  <si>
    <t>The Night We Never Met</t>
  </si>
  <si>
    <t>Warren Leight</t>
  </si>
  <si>
    <t>Miramax</t>
  </si>
  <si>
    <t>tt0107688</t>
  </si>
  <si>
    <t>The Nightmare Before Christmas</t>
  </si>
  <si>
    <t>Henry Selick</t>
  </si>
  <si>
    <t>tt0107719</t>
  </si>
  <si>
    <t>The Nutcracker</t>
  </si>
  <si>
    <t>Krasnow Productions</t>
  </si>
  <si>
    <t>tt0107798</t>
  </si>
  <si>
    <t>The Pelican Brief</t>
  </si>
  <si>
    <t>tt0107808</t>
  </si>
  <si>
    <t>A Perfect World</t>
  </si>
  <si>
    <t>tt0107843</t>
  </si>
  <si>
    <t>Point of No Return</t>
  </si>
  <si>
    <t>tt0107889</t>
  </si>
  <si>
    <t>The Program</t>
  </si>
  <si>
    <t>tt0107927</t>
  </si>
  <si>
    <t>The Real McCoy</t>
  </si>
  <si>
    <t>Russell Mulcahy</t>
  </si>
  <si>
    <t>Bregman/Baer Productions</t>
  </si>
  <si>
    <t>tt0108052</t>
  </si>
  <si>
    <t>Schindler's List</t>
  </si>
  <si>
    <t>tt0108147</t>
  </si>
  <si>
    <t>Sister Act 2: Back in the Habit</t>
  </si>
  <si>
    <t>tt0108186</t>
  </si>
  <si>
    <t>Son in Law</t>
  </si>
  <si>
    <t>tt0108207</t>
  </si>
  <si>
    <t>Splitting Heirs</t>
  </si>
  <si>
    <t>Robert Young</t>
  </si>
  <si>
    <t>Prominent Features</t>
  </si>
  <si>
    <t>tt0108255</t>
  </si>
  <si>
    <t>Super Mario Bros.</t>
  </si>
  <si>
    <t>Allied Filmmakers</t>
  </si>
  <si>
    <t>tt0108265</t>
  </si>
  <si>
    <t>Swing Kids</t>
  </si>
  <si>
    <t>Thomas Carter</t>
  </si>
  <si>
    <t>tt0108330</t>
  </si>
  <si>
    <t>This Boy's Life</t>
  </si>
  <si>
    <t>Knickerbocker Films</t>
  </si>
  <si>
    <t>tt0108333</t>
  </si>
  <si>
    <t>The Three Musketeers</t>
  </si>
  <si>
    <t>Stephen Herek</t>
  </si>
  <si>
    <t>tt0108358</t>
  </si>
  <si>
    <t>Tombstone</t>
  </si>
  <si>
    <t>tt0108395</t>
  </si>
  <si>
    <t>A Troll in Central Park</t>
  </si>
  <si>
    <t>tt0108399</t>
  </si>
  <si>
    <t>True Romance</t>
  </si>
  <si>
    <t>tt0108526</t>
  </si>
  <si>
    <t>We're Back! A Dinosaur's Story</t>
  </si>
  <si>
    <t>tt0108551</t>
  </si>
  <si>
    <t>What's Love Got to Do with It</t>
  </si>
  <si>
    <t>Brian Gibson</t>
  </si>
  <si>
    <t>tt0108596</t>
  </si>
  <si>
    <t>Wrestling Ernest Hemingway</t>
  </si>
  <si>
    <t>tt0109040</t>
  </si>
  <si>
    <t>Ace Ventura: Pet Detective</t>
  </si>
  <si>
    <t>Tom Shadyac</t>
  </si>
  <si>
    <t>tt0109067</t>
  </si>
  <si>
    <t>The Air Up There</t>
  </si>
  <si>
    <t>Paul Michael Glaser</t>
  </si>
  <si>
    <t>tt0109127</t>
  </si>
  <si>
    <t>Angels in the Outfield</t>
  </si>
  <si>
    <t>Caravan Pictures</t>
  </si>
  <si>
    <t>tt0109129</t>
  </si>
  <si>
    <t>Angie</t>
  </si>
  <si>
    <t>Martha Coolidge</t>
  </si>
  <si>
    <t>tt0109279</t>
  </si>
  <si>
    <t>Black Beauty</t>
  </si>
  <si>
    <t>Caroline Thompson</t>
  </si>
  <si>
    <t>tt0109348</t>
  </si>
  <si>
    <t>Bullets Over Broadway</t>
  </si>
  <si>
    <t>tt0109361</t>
  </si>
  <si>
    <t>Cabin Boy</t>
  </si>
  <si>
    <t>Adam Resnick</t>
  </si>
  <si>
    <t>tt0109369</t>
  </si>
  <si>
    <t>Camp Nowhere</t>
  </si>
  <si>
    <t>Jonathan Prince</t>
  </si>
  <si>
    <t>tt0109374</t>
  </si>
  <si>
    <t>Captives</t>
  </si>
  <si>
    <t>Angela Pope</t>
  </si>
  <si>
    <t>tt0109403</t>
  </si>
  <si>
    <t>Chasers</t>
  </si>
  <si>
    <t>Dennis Hopper</t>
  </si>
  <si>
    <t>tt0109445</t>
  </si>
  <si>
    <t>Clerks</t>
  </si>
  <si>
    <t>Kevin Smith</t>
  </si>
  <si>
    <t>View Askew Productions</t>
  </si>
  <si>
    <t>tt0109446</t>
  </si>
  <si>
    <t>The Client</t>
  </si>
  <si>
    <t>tt0109450</t>
  </si>
  <si>
    <t>Cobb</t>
  </si>
  <si>
    <t>tt0109456</t>
  </si>
  <si>
    <t>Color of Night</t>
  </si>
  <si>
    <t>Cinergi Pictures Entertainment</t>
  </si>
  <si>
    <t>tt0109493</t>
  </si>
  <si>
    <t>The Cowboy Way</t>
  </si>
  <si>
    <t>Gregg Champion</t>
  </si>
  <si>
    <t>tt0109504</t>
  </si>
  <si>
    <t>Crooklyn</t>
  </si>
  <si>
    <t>tt0109506</t>
  </si>
  <si>
    <t>The Crow</t>
  </si>
  <si>
    <t>Alex Proyas</t>
  </si>
  <si>
    <t>Crowvision Inc.</t>
  </si>
  <si>
    <t>tt0109635</t>
  </si>
  <si>
    <t>Disclosure</t>
  </si>
  <si>
    <t>tt0109707</t>
  </si>
  <si>
    <t>Ed Wood</t>
  </si>
  <si>
    <t>tt0109759</t>
  </si>
  <si>
    <t>Exotica</t>
  </si>
  <si>
    <t>Atom Egoyan</t>
  </si>
  <si>
    <t>Alliance Entertainment</t>
  </si>
  <si>
    <t>tt0109813</t>
  </si>
  <si>
    <t>The Flintstones</t>
  </si>
  <si>
    <t>tt0109842</t>
  </si>
  <si>
    <t>Fresh</t>
  </si>
  <si>
    <t>Boaz Yakin</t>
  </si>
  <si>
    <t>Lumière Pictures</t>
  </si>
  <si>
    <t>tt0109890</t>
  </si>
  <si>
    <t>The Getaway</t>
  </si>
  <si>
    <t>tt0109906</t>
  </si>
  <si>
    <t>The Glass Shield</t>
  </si>
  <si>
    <t>Charles Burnett</t>
  </si>
  <si>
    <t>tt0109920</t>
  </si>
  <si>
    <t>A Good Man in Africa</t>
  </si>
  <si>
    <t>Capitol Films</t>
  </si>
  <si>
    <t>tt0109936</t>
  </si>
  <si>
    <t>Greedy</t>
  </si>
  <si>
    <t>tt0110005</t>
  </si>
  <si>
    <t>Heavenly Creatures</t>
  </si>
  <si>
    <t>Peter Jackson</t>
  </si>
  <si>
    <t>WingNut Films</t>
  </si>
  <si>
    <t>tt0110006</t>
  </si>
  <si>
    <t>Heavyweights</t>
  </si>
  <si>
    <t>Steven Brill</t>
  </si>
  <si>
    <t>tt0110044</t>
  </si>
  <si>
    <t>Holy Matrimony</t>
  </si>
  <si>
    <t>Aurora Productions LLC</t>
  </si>
  <si>
    <t>tt0110066</t>
  </si>
  <si>
    <t>Houseguest</t>
  </si>
  <si>
    <t>tt0110074</t>
  </si>
  <si>
    <t>The Hudsucker Proxy</t>
  </si>
  <si>
    <t>tt0110093</t>
  </si>
  <si>
    <t>I Love Trouble</t>
  </si>
  <si>
    <t>Annhall</t>
  </si>
  <si>
    <t>tt0110123</t>
  </si>
  <si>
    <t>In the Army Now</t>
  </si>
  <si>
    <t>Daniel Petrie Jr.</t>
  </si>
  <si>
    <t>tt0110137</t>
  </si>
  <si>
    <t>The Inkwell</t>
  </si>
  <si>
    <t>Matty Rich</t>
  </si>
  <si>
    <t>tt0110169</t>
  </si>
  <si>
    <t>It's Pat: The Movie</t>
  </si>
  <si>
    <t>Adam Bernstein</t>
  </si>
  <si>
    <t>tt0110189</t>
  </si>
  <si>
    <t>The Jerky Boys</t>
  </si>
  <si>
    <t>James Melkonian</t>
  </si>
  <si>
    <t>tt0110216</t>
  </si>
  <si>
    <t>Junior</t>
  </si>
  <si>
    <t>tt0110364</t>
  </si>
  <si>
    <t>Little Giants</t>
  </si>
  <si>
    <t>Duwayne Dunham</t>
  </si>
  <si>
    <t>tt0110366</t>
  </si>
  <si>
    <t>The Little Rascals</t>
  </si>
  <si>
    <t>Penelope Spheeris</t>
  </si>
  <si>
    <t>tt0110391</t>
  </si>
  <si>
    <t>Love Affair</t>
  </si>
  <si>
    <t>Mulholland Productions</t>
  </si>
  <si>
    <t>tt0110399</t>
  </si>
  <si>
    <t>A Low Down Dirty Shame</t>
  </si>
  <si>
    <t>Keenen Ivory Wayans</t>
  </si>
  <si>
    <t>tt0110442</t>
  </si>
  <si>
    <t>Major League II</t>
  </si>
  <si>
    <t>tt0110443</t>
  </si>
  <si>
    <t>Major Payne</t>
  </si>
  <si>
    <t>tt0110478</t>
  </si>
  <si>
    <t>Maverick</t>
  </si>
  <si>
    <t>Donner/Shuler-Donner Productions</t>
  </si>
  <si>
    <t>tt0110588</t>
  </si>
  <si>
    <t>Mrs. Parker and the Vicious Circle</t>
  </si>
  <si>
    <t>Alan Rudolph</t>
  </si>
  <si>
    <t>Fine Line Features</t>
  </si>
  <si>
    <t>tt0110612</t>
  </si>
  <si>
    <t>My Father the Hero</t>
  </si>
  <si>
    <t>tt0110632</t>
  </si>
  <si>
    <t>Natural Born Killers</t>
  </si>
  <si>
    <t>tt0110647</t>
  </si>
  <si>
    <t>The NeverEnding Story III</t>
  </si>
  <si>
    <t>Peter MacDonald</t>
  </si>
  <si>
    <t>Cinevox Filmproduktion GmbH</t>
  </si>
  <si>
    <t>tt0110649</t>
  </si>
  <si>
    <t>The New Age</t>
  </si>
  <si>
    <t>Michael Tolkin</t>
  </si>
  <si>
    <t>tt0110712</t>
  </si>
  <si>
    <t>Of Love and Shadows</t>
  </si>
  <si>
    <t>Betty Kaplan</t>
  </si>
  <si>
    <t>Aleph Producciones S.A.</t>
  </si>
  <si>
    <t>tt0110725</t>
  </si>
  <si>
    <t>On Deadly Ground</t>
  </si>
  <si>
    <t>Steven Seagal</t>
  </si>
  <si>
    <t>Seagal/Nasso Productions</t>
  </si>
  <si>
    <t>tt0110771</t>
  </si>
  <si>
    <t>The Paper</t>
  </si>
  <si>
    <t>tt0110857</t>
  </si>
  <si>
    <t>Police Academy: Mission to Moscow</t>
  </si>
  <si>
    <t>tt0110889</t>
  </si>
  <si>
    <t>Priest</t>
  </si>
  <si>
    <t>Antonia Bird</t>
  </si>
  <si>
    <t>tt0110912</t>
  </si>
  <si>
    <t>Pulp Fiction</t>
  </si>
  <si>
    <t>Quentin Tarantino</t>
  </si>
  <si>
    <t>tt0110932</t>
  </si>
  <si>
    <t>Quiz Show</t>
  </si>
  <si>
    <t>Baltimore Pictures</t>
  </si>
  <si>
    <t>tt0110939</t>
  </si>
  <si>
    <t>Radioland Murders</t>
  </si>
  <si>
    <t>tt0110944</t>
  </si>
  <si>
    <t>Rapa Nui</t>
  </si>
  <si>
    <t>Majestic Films International</t>
  </si>
  <si>
    <t>tt0110950</t>
  </si>
  <si>
    <t>Reality Bites</t>
  </si>
  <si>
    <t>Ben Stiller</t>
  </si>
  <si>
    <t>Jersey Films</t>
  </si>
  <si>
    <t>tt0110955</t>
  </si>
  <si>
    <t>The Ref</t>
  </si>
  <si>
    <t>Ted Demme</t>
  </si>
  <si>
    <t>tt0110971</t>
  </si>
  <si>
    <t>Renaissance Man</t>
  </si>
  <si>
    <t>Penny Marshall</t>
  </si>
  <si>
    <t>tt0110989</t>
  </si>
  <si>
    <t>Ri¢hie Ri¢h</t>
  </si>
  <si>
    <t>tt0110997</t>
  </si>
  <si>
    <t>The River Wild</t>
  </si>
  <si>
    <t>tt0111003</t>
  </si>
  <si>
    <t>The Puppet Masters</t>
  </si>
  <si>
    <t>Stuart Orme</t>
  </si>
  <si>
    <t>tt0111048</t>
  </si>
  <si>
    <t>S.F.W.</t>
  </si>
  <si>
    <t>Jefery Levy</t>
  </si>
  <si>
    <t>Polygram Filmed Entertainment</t>
  </si>
  <si>
    <t>tt0111070</t>
  </si>
  <si>
    <t>The Santa Clause</t>
  </si>
  <si>
    <t>John Pasquin</t>
  </si>
  <si>
    <t>tt0111102</t>
  </si>
  <si>
    <t>Second Best</t>
  </si>
  <si>
    <t>Chris Menges</t>
  </si>
  <si>
    <t>tt0111143</t>
  </si>
  <si>
    <t>The Shadow</t>
  </si>
  <si>
    <t>tt0111161</t>
  </si>
  <si>
    <t>The Shawshank Redemption</t>
  </si>
  <si>
    <t>Frank Darabont</t>
  </si>
  <si>
    <t>Castle Rock Entertainment</t>
  </si>
  <si>
    <t>tt0111187</t>
  </si>
  <si>
    <t>Silent Fall</t>
  </si>
  <si>
    <t>tt0111194</t>
  </si>
  <si>
    <t>A Simple Twist of Fate</t>
  </si>
  <si>
    <t>Gillies MacKinnon</t>
  </si>
  <si>
    <t>tt0111201</t>
  </si>
  <si>
    <t>Sirens</t>
  </si>
  <si>
    <t>John Duigan</t>
  </si>
  <si>
    <t>British Screen Finance Ltd.</t>
  </si>
  <si>
    <t>tt0111255</t>
  </si>
  <si>
    <t>The Specialist</t>
  </si>
  <si>
    <t>Luis Llosa</t>
  </si>
  <si>
    <t>tt0111301</t>
  </si>
  <si>
    <t>Street Fighter</t>
  </si>
  <si>
    <t>Steven E. de Souza</t>
  </si>
  <si>
    <t>Capcom Entertainment</t>
  </si>
  <si>
    <t>tt0111359</t>
  </si>
  <si>
    <t>Tall Tale</t>
  </si>
  <si>
    <t>tt0111400</t>
  </si>
  <si>
    <t>Terminal Velocity</t>
  </si>
  <si>
    <t>Deran Sarafian</t>
  </si>
  <si>
    <t>tt0111419</t>
  </si>
  <si>
    <t>Thumbelina</t>
  </si>
  <si>
    <t>tt0111438</t>
  </si>
  <si>
    <t>Timecop</t>
  </si>
  <si>
    <t>tt0111488</t>
  </si>
  <si>
    <t>Trial by Jury</t>
  </si>
  <si>
    <t>tt0111543</t>
  </si>
  <si>
    <t>Little Indian, Big City</t>
  </si>
  <si>
    <t>Hervé Palud</t>
  </si>
  <si>
    <t>tt0111667</t>
  </si>
  <si>
    <t>The War</t>
  </si>
  <si>
    <t>tt0111693</t>
  </si>
  <si>
    <t>When a Man Loves a Woman</t>
  </si>
  <si>
    <t>tt0111732</t>
  </si>
  <si>
    <t>With Honors</t>
  </si>
  <si>
    <t>Alek Keshishian</t>
  </si>
  <si>
    <t>tt0111756</t>
  </si>
  <si>
    <t>Wyatt Earp</t>
  </si>
  <si>
    <t>tt0112281</t>
  </si>
  <si>
    <t>Ace Ventura: When Nature Calls</t>
  </si>
  <si>
    <t>Steve Oedekerk</t>
  </si>
  <si>
    <t>tt0112342</t>
  </si>
  <si>
    <t>The Amazing Panda Adventure</t>
  </si>
  <si>
    <t>Christopher Cain</t>
  </si>
  <si>
    <t>Lee Rich Productions</t>
  </si>
  <si>
    <t>tt0112384</t>
  </si>
  <si>
    <t>Apollo 13</t>
  </si>
  <si>
    <t>tt0112401</t>
  </si>
  <si>
    <t>Assassins</t>
  </si>
  <si>
    <t>tt0112431</t>
  </si>
  <si>
    <t>Babe</t>
  </si>
  <si>
    <t>Chris Noonan</t>
  </si>
  <si>
    <t>tt0112453</t>
  </si>
  <si>
    <t>Balto</t>
  </si>
  <si>
    <t>Simon Wells</t>
  </si>
  <si>
    <t>Amblimation</t>
  </si>
  <si>
    <t>tt0112462</t>
  </si>
  <si>
    <t>Batman Forever</t>
  </si>
  <si>
    <t>tt0112471</t>
  </si>
  <si>
    <t>Before Sunrise</t>
  </si>
  <si>
    <t>tt0112499</t>
  </si>
  <si>
    <t>The Big Green</t>
  </si>
  <si>
    <t>Holly Goldberg Sloan</t>
  </si>
  <si>
    <t>tt0112541</t>
  </si>
  <si>
    <t>Blue in the Face</t>
  </si>
  <si>
    <t>Paul Auster</t>
  </si>
  <si>
    <t>tt0112579</t>
  </si>
  <si>
    <t>The Bridges of Madison County</t>
  </si>
  <si>
    <t>tt0112641</t>
  </si>
  <si>
    <t>Casino</t>
  </si>
  <si>
    <t>tt0112642</t>
  </si>
  <si>
    <t>Casper</t>
  </si>
  <si>
    <t>Brad Silberling</t>
  </si>
  <si>
    <t>tt0112688</t>
  </si>
  <si>
    <t>Clockers</t>
  </si>
  <si>
    <t>tt0112740</t>
  </si>
  <si>
    <t>Crimson Tide</t>
  </si>
  <si>
    <t>tt0112744</t>
  </si>
  <si>
    <t>The Crossing Guard</t>
  </si>
  <si>
    <t>Sean Penn</t>
  </si>
  <si>
    <t>tt0112757</t>
  </si>
  <si>
    <t>The Cure</t>
  </si>
  <si>
    <t>Peter Horton</t>
  </si>
  <si>
    <t>tt0112792</t>
  </si>
  <si>
    <t>Dangerous Minds</t>
  </si>
  <si>
    <t>John N. Smith</t>
  </si>
  <si>
    <t>tt0112819</t>
  </si>
  <si>
    <t>Dead Presidents</t>
  </si>
  <si>
    <t>Albert Hughes</t>
  </si>
  <si>
    <t>tt0112950</t>
  </si>
  <si>
    <t>Empire Records</t>
  </si>
  <si>
    <t>Monarchy Enterprises B.V.</t>
  </si>
  <si>
    <t>tt0112966</t>
  </si>
  <si>
    <t>The Englishman Who Went Up a Hill But Came Down a Mountain</t>
  </si>
  <si>
    <t>Christopher Monger</t>
  </si>
  <si>
    <t>tt0113010</t>
  </si>
  <si>
    <t>Fair Game</t>
  </si>
  <si>
    <t>Andrew Sipes</t>
  </si>
  <si>
    <t>tt0113041</t>
  </si>
  <si>
    <t>Father of the Bride Part II</t>
  </si>
  <si>
    <t>Sandollar Productions</t>
  </si>
  <si>
    <t>tt0113044</t>
  </si>
  <si>
    <t>Feast of July</t>
  </si>
  <si>
    <t>Christopher Menaul</t>
  </si>
  <si>
    <t>tt0113101</t>
  </si>
  <si>
    <t>Four Rooms</t>
  </si>
  <si>
    <t>Allison Anders</t>
  </si>
  <si>
    <t>tt0113114</t>
  </si>
  <si>
    <t>Free Willy 2: The Adventure Home</t>
  </si>
  <si>
    <t>Dwight H. Little</t>
  </si>
  <si>
    <t>tt0113133</t>
  </si>
  <si>
    <t>Funny Bones</t>
  </si>
  <si>
    <t>Peter Chelsom</t>
  </si>
  <si>
    <t>tt0113158</t>
  </si>
  <si>
    <t>Georgia</t>
  </si>
  <si>
    <t>Ulu Grosbard</t>
  </si>
  <si>
    <t>tt0113188</t>
  </si>
  <si>
    <t>Gold Diggers: The Secret of Bear Mountain</t>
  </si>
  <si>
    <t>Kevin James Dobson</t>
  </si>
  <si>
    <t>tt0113228</t>
  </si>
  <si>
    <t>Grumpier Old Men</t>
  </si>
  <si>
    <t>Lancaster Gate</t>
  </si>
  <si>
    <t>tt0113253</t>
  </si>
  <si>
    <t>Halloween: The Curse of Michael Myers</t>
  </si>
  <si>
    <t>Joe Chappelle</t>
  </si>
  <si>
    <t>Halloween VI Productions</t>
  </si>
  <si>
    <t>tt0113277</t>
  </si>
  <si>
    <t>Heat</t>
  </si>
  <si>
    <t>Michael Mann</t>
  </si>
  <si>
    <t>tt0113347</t>
  </si>
  <si>
    <t>How to Make an American Quilt</t>
  </si>
  <si>
    <t>Jocelyn Moorhouse</t>
  </si>
  <si>
    <t>tt0113360</t>
  </si>
  <si>
    <t>The Hunted</t>
  </si>
  <si>
    <t>J.F. Lawton</t>
  </si>
  <si>
    <t>tt0113442</t>
  </si>
  <si>
    <t>It Takes Two</t>
  </si>
  <si>
    <t>Andy Tennant</t>
  </si>
  <si>
    <t>Dualstar Productions</t>
  </si>
  <si>
    <t>tt0113463</t>
  </si>
  <si>
    <t>Jefferson in Paris</t>
  </si>
  <si>
    <t>James Ivory</t>
  </si>
  <si>
    <t>tt0113490</t>
  </si>
  <si>
    <t>The Journey of August King</t>
  </si>
  <si>
    <t>Addis Wechsler Pictures</t>
  </si>
  <si>
    <t>tt0113492</t>
  </si>
  <si>
    <t>Judge Dredd</t>
  </si>
  <si>
    <t>Danny Cannon</t>
  </si>
  <si>
    <t>tt0113501</t>
  </si>
  <si>
    <t>Just Cause</t>
  </si>
  <si>
    <t>tt0113540</t>
  </si>
  <si>
    <t>Kids</t>
  </si>
  <si>
    <t>Larry Clark</t>
  </si>
  <si>
    <t>Guys Upstairs</t>
  </si>
  <si>
    <t>tt0113670</t>
  </si>
  <si>
    <t>A Little Princess</t>
  </si>
  <si>
    <t>Alfonso Cuarón</t>
  </si>
  <si>
    <t>tt0113729</t>
  </si>
  <si>
    <t>Mad Love</t>
  </si>
  <si>
    <t>tt0113749</t>
  </si>
  <si>
    <t>Mallrats</t>
  </si>
  <si>
    <t>tt0113808</t>
  </si>
  <si>
    <t>Miami Rhapsody</t>
  </si>
  <si>
    <t>David Frankel</t>
  </si>
  <si>
    <t>Cantaloupe Production</t>
  </si>
  <si>
    <t>tt0113819</t>
  </si>
  <si>
    <t>Mighty Aphrodite</t>
  </si>
  <si>
    <t>Sweetland Films</t>
  </si>
  <si>
    <t>tt0113849</t>
  </si>
  <si>
    <t>A Month by the Lake</t>
  </si>
  <si>
    <t>Anuline</t>
  </si>
  <si>
    <t>tt0113862</t>
  </si>
  <si>
    <t>Mr. Holland's Opus</t>
  </si>
  <si>
    <t>tt0113870</t>
  </si>
  <si>
    <t>Murder in the First</t>
  </si>
  <si>
    <t>Marc Rocco</t>
  </si>
  <si>
    <t>tt0113987</t>
  </si>
  <si>
    <t>Nixon</t>
  </si>
  <si>
    <t>tt0114069</t>
  </si>
  <si>
    <t>Outbreak</t>
  </si>
  <si>
    <t>tt0114084</t>
  </si>
  <si>
    <t>Panther</t>
  </si>
  <si>
    <t>tt0114168</t>
  </si>
  <si>
    <t>Powder</t>
  </si>
  <si>
    <t>Victor Salva</t>
  </si>
  <si>
    <t>tt0114210</t>
  </si>
  <si>
    <t>A Pyromaniac's Love Story</t>
  </si>
  <si>
    <t>Joshua Brand</t>
  </si>
  <si>
    <t>tt0114272</t>
  </si>
  <si>
    <t>Restoration</t>
  </si>
  <si>
    <t>Michael Hoffman</t>
  </si>
  <si>
    <t>Avenue Pictures</t>
  </si>
  <si>
    <t>tt0114296</t>
  </si>
  <si>
    <t>Roommates</t>
  </si>
  <si>
    <t>tt0114345</t>
  </si>
  <si>
    <t>The Scarlet Letter</t>
  </si>
  <si>
    <t>Allied Stars Ltd.</t>
  </si>
  <si>
    <t>tt0114478</t>
  </si>
  <si>
    <t>Smoke</t>
  </si>
  <si>
    <t>tt0114496</t>
  </si>
  <si>
    <t>Something to Talk About</t>
  </si>
  <si>
    <t>tt0114534</t>
  </si>
  <si>
    <t>The Stars Fell on Henrietta</t>
  </si>
  <si>
    <t>James Keach</t>
  </si>
  <si>
    <t>Butcher's Run Films</t>
  </si>
  <si>
    <t>tt0114576</t>
  </si>
  <si>
    <t>Sudden Death</t>
  </si>
  <si>
    <t>tt0114608</t>
  </si>
  <si>
    <t>Tales from the Crypt: Demon Knight</t>
  </si>
  <si>
    <t>Ernest R. Dickerson</t>
  </si>
  <si>
    <t>Tales From The Crypt Holdings</t>
  </si>
  <si>
    <t>tt0114622</t>
  </si>
  <si>
    <t>North Star</t>
  </si>
  <si>
    <t>Nils Gaup</t>
  </si>
  <si>
    <t>tt0114660</t>
  </si>
  <si>
    <t>Things to Do in Denver When You're Dead</t>
  </si>
  <si>
    <t>Gary Fleder</t>
  </si>
  <si>
    <t>tt0114666</t>
  </si>
  <si>
    <t>The Tie That Binds</t>
  </si>
  <si>
    <t>Wesley Strick</t>
  </si>
  <si>
    <t>tt0114682</t>
  </si>
  <si>
    <t>To Wong Foo Thanks for Everything, Julie Newmar</t>
  </si>
  <si>
    <t>Beeban Kidron</t>
  </si>
  <si>
    <t>tt0114709</t>
  </si>
  <si>
    <t>Toy Story</t>
  </si>
  <si>
    <t>John Lasseter</t>
  </si>
  <si>
    <t>Pixar Animation Studios</t>
  </si>
  <si>
    <t>tt0114746</t>
  </si>
  <si>
    <t>12 Monkeys</t>
  </si>
  <si>
    <t>Terry Gilliam</t>
  </si>
  <si>
    <t>tt0114753</t>
  </si>
  <si>
    <t>Two Bits</t>
  </si>
  <si>
    <t>tt0114781</t>
  </si>
  <si>
    <t>Under Siege 2: Dark Territory</t>
  </si>
  <si>
    <t>tt0114852</t>
  </si>
  <si>
    <t>Village of the Damned</t>
  </si>
  <si>
    <t>tt0114898</t>
  </si>
  <si>
    <t>Waterworld</t>
  </si>
  <si>
    <t>tt0114924</t>
  </si>
  <si>
    <t>While You Were Sleeping</t>
  </si>
  <si>
    <t>tt0115433</t>
  </si>
  <si>
    <t>101 Dalmatians</t>
  </si>
  <si>
    <t>tt0115493</t>
  </si>
  <si>
    <t>Alaska</t>
  </si>
  <si>
    <t>Fraser C. Heston</t>
  </si>
  <si>
    <t>tt0115495</t>
  </si>
  <si>
    <t>Albino Alligator</t>
  </si>
  <si>
    <t>Kevin Spacey</t>
  </si>
  <si>
    <t>Albino Alligator Productions</t>
  </si>
  <si>
    <t>tt0115580</t>
  </si>
  <si>
    <t>The Associate</t>
  </si>
  <si>
    <t>tt0115632</t>
  </si>
  <si>
    <t>Basquiat</t>
  </si>
  <si>
    <t>Julian Schnabel</t>
  </si>
  <si>
    <t>Eleventh Street Production</t>
  </si>
  <si>
    <t>tt0115639</t>
  </si>
  <si>
    <t>Beautiful Girls</t>
  </si>
  <si>
    <t>tt0115645</t>
  </si>
  <si>
    <t>Before and After</t>
  </si>
  <si>
    <t>Barbet Schroeder</t>
  </si>
  <si>
    <t>tt0115676</t>
  </si>
  <si>
    <t>Big Bully</t>
  </si>
  <si>
    <t>tt0115725</t>
  </si>
  <si>
    <t>Bogus</t>
  </si>
  <si>
    <t>New Regency Pictures</t>
  </si>
  <si>
    <t>tt0115742</t>
  </si>
  <si>
    <t>Boys</t>
  </si>
  <si>
    <t>Stacy Cochran</t>
  </si>
  <si>
    <t>tt0115744</t>
  </si>
  <si>
    <t>Brassed Off</t>
  </si>
  <si>
    <t>tt0115783</t>
  </si>
  <si>
    <t>Bulletproof</t>
  </si>
  <si>
    <t>tt0115836</t>
  </si>
  <si>
    <t>Carpool</t>
  </si>
  <si>
    <t>Regency Enterprises</t>
  </si>
  <si>
    <t>tt0115851</t>
  </si>
  <si>
    <t>Celtic Pride</t>
  </si>
  <si>
    <t>Tom DeCerchio</t>
  </si>
  <si>
    <t>tt0115862</t>
  </si>
  <si>
    <t>The Chamber</t>
  </si>
  <si>
    <t>tt0115906</t>
  </si>
  <si>
    <t>Citizen Ruth</t>
  </si>
  <si>
    <t>Alexander Payne</t>
  </si>
  <si>
    <t>Independent Pictures (II)</t>
  </si>
  <si>
    <t>tt0115907</t>
  </si>
  <si>
    <t>City Hall</t>
  </si>
  <si>
    <t>tt0115986</t>
  </si>
  <si>
    <t>The Crow: City of Angels</t>
  </si>
  <si>
    <t>Tim Pope</t>
  </si>
  <si>
    <t>Bad Bird Productions</t>
  </si>
  <si>
    <t>tt0116040</t>
  </si>
  <si>
    <t>Daylight</t>
  </si>
  <si>
    <t>tt0116095</t>
  </si>
  <si>
    <t>Diabolique</t>
  </si>
  <si>
    <t>ABC Productions</t>
  </si>
  <si>
    <t>tt0116126</t>
  </si>
  <si>
    <t>Don't Be a Menace to South Central While Drinking Your Juice in the Hood</t>
  </si>
  <si>
    <t>Paris Barclay</t>
  </si>
  <si>
    <t>Island Pictures</t>
  </si>
  <si>
    <t>tt0116136</t>
  </si>
  <si>
    <t>DragonHeart</t>
  </si>
  <si>
    <t>tt0116165</t>
  </si>
  <si>
    <t>Ed</t>
  </si>
  <si>
    <t>Bill Couturié</t>
  </si>
  <si>
    <t>Longview Entertainment</t>
  </si>
  <si>
    <t>tt0116168</t>
  </si>
  <si>
    <t>Eddie</t>
  </si>
  <si>
    <t>tt0116191</t>
  </si>
  <si>
    <t>Emma</t>
  </si>
  <si>
    <t>Douglas McGrath</t>
  </si>
  <si>
    <t>tt0116209</t>
  </si>
  <si>
    <t>The English Patient</t>
  </si>
  <si>
    <t>tt0116213</t>
  </si>
  <si>
    <t>Eraser</t>
  </si>
  <si>
    <t>Chuck Russell</t>
  </si>
  <si>
    <t>Kopelson Entertainment</t>
  </si>
  <si>
    <t>tt0116242</t>
  </si>
  <si>
    <t>Everyone Says I Love You</t>
  </si>
  <si>
    <t>tt0116250</t>
  </si>
  <si>
    <t>Evita</t>
  </si>
  <si>
    <t>tt0116253</t>
  </si>
  <si>
    <t>Executive Decision</t>
  </si>
  <si>
    <t>Stuart Baird</t>
  </si>
  <si>
    <t>tt0116259</t>
  </si>
  <si>
    <t>Extreme Measures</t>
  </si>
  <si>
    <t>tt0116269</t>
  </si>
  <si>
    <t>Faithful</t>
  </si>
  <si>
    <t>tt0116287</t>
  </si>
  <si>
    <t>Fear</t>
  </si>
  <si>
    <t>tt0116311</t>
  </si>
  <si>
    <t>First Kid</t>
  </si>
  <si>
    <t>David Mickey Evans</t>
  </si>
  <si>
    <t>tt0116322</t>
  </si>
  <si>
    <t>Flipper</t>
  </si>
  <si>
    <t>tt0116324</t>
  </si>
  <si>
    <t>Flirting with Disaster</t>
  </si>
  <si>
    <t>David O. Russell</t>
  </si>
  <si>
    <t>tt0116365</t>
  </si>
  <si>
    <t>The Frighteners</t>
  </si>
  <si>
    <t>tt0116367</t>
  </si>
  <si>
    <t>From Dusk Till Dawn</t>
  </si>
  <si>
    <t>Robert Rodriguez</t>
  </si>
  <si>
    <t>Dimension Films</t>
  </si>
  <si>
    <t>tt0116410</t>
  </si>
  <si>
    <t>Ghosts of Mississippi</t>
  </si>
  <si>
    <t>Rob Reiner</t>
  </si>
  <si>
    <t>tt0116421</t>
  </si>
  <si>
    <t>The Glimmer Man</t>
  </si>
  <si>
    <t>John Gray</t>
  </si>
  <si>
    <t>tt0116442</t>
  </si>
  <si>
    <t>Grace of My Heart</t>
  </si>
  <si>
    <t>Cappa Production</t>
  </si>
  <si>
    <t>tt0116477</t>
  </si>
  <si>
    <t>Hamlet</t>
  </si>
  <si>
    <t>Kenneth Branagh</t>
  </si>
  <si>
    <t>tt0116483</t>
  </si>
  <si>
    <t>Happy Gilmore</t>
  </si>
  <si>
    <t>tt0116514</t>
  </si>
  <si>
    <t>Hellraiser: Bloodline</t>
  </si>
  <si>
    <t>Kevin Yagher</t>
  </si>
  <si>
    <t>tt0116669</t>
  </si>
  <si>
    <t>Jack</t>
  </si>
  <si>
    <t>tt0116684</t>
  </si>
  <si>
    <t>Jane Eyre</t>
  </si>
  <si>
    <t>Cineritino S.r.L.</t>
  </si>
  <si>
    <t>tt0116756</t>
  </si>
  <si>
    <t>Kazaam</t>
  </si>
  <si>
    <t>tt0116827</t>
  </si>
  <si>
    <t>Last Dance</t>
  </si>
  <si>
    <t>tt0116905</t>
  </si>
  <si>
    <t>Lone Star</t>
  </si>
  <si>
    <t>John Sayles</t>
  </si>
  <si>
    <t>tt0116922</t>
  </si>
  <si>
    <t>Lost Highway</t>
  </si>
  <si>
    <t>David Lynch</t>
  </si>
  <si>
    <t>tt0116999</t>
  </si>
  <si>
    <t>Marvin's Room</t>
  </si>
  <si>
    <t>Jerry Zaks</t>
  </si>
  <si>
    <t>Scott Rudin Productions</t>
  </si>
  <si>
    <t>tt0117038</t>
  </si>
  <si>
    <t>Michael</t>
  </si>
  <si>
    <t>Nora Ephron</t>
  </si>
  <si>
    <t>Turner Pictures (I)</t>
  </si>
  <si>
    <t>tt0117039</t>
  </si>
  <si>
    <t>Michael Collins</t>
  </si>
  <si>
    <t>Neil Jordan</t>
  </si>
  <si>
    <t>tt0117102</t>
  </si>
  <si>
    <t>Mr. Wrong</t>
  </si>
  <si>
    <t>Mandeville Films</t>
  </si>
  <si>
    <t>tt0117119</t>
  </si>
  <si>
    <t>My Fellow Americans</t>
  </si>
  <si>
    <t>Peter Segal</t>
  </si>
  <si>
    <t>Peters Entertainment</t>
  </si>
  <si>
    <t>tt0117218</t>
  </si>
  <si>
    <t>The Nutty Professor</t>
  </si>
  <si>
    <t>tt0117283</t>
  </si>
  <si>
    <t>The Pallbearer</t>
  </si>
  <si>
    <t>Matt Reeves</t>
  </si>
  <si>
    <t>tt0117333</t>
  </si>
  <si>
    <t>Phenomenon</t>
  </si>
  <si>
    <t>tt0117372</t>
  </si>
  <si>
    <t>The Preacher's Wife</t>
  </si>
  <si>
    <t>Mundy Lane Entertainment</t>
  </si>
  <si>
    <t>tt0117420</t>
  </si>
  <si>
    <t>The Quest</t>
  </si>
  <si>
    <t>Jean-Claude Van Damme</t>
  </si>
  <si>
    <t>MDP Worldwide</t>
  </si>
  <si>
    <t>tt0117438</t>
  </si>
  <si>
    <t>Ransom</t>
  </si>
  <si>
    <t>tt0117473</t>
  </si>
  <si>
    <t>The Rich Man's Wife</t>
  </si>
  <si>
    <t>Amy Holden Jones</t>
  </si>
  <si>
    <t>tt0117496</t>
  </si>
  <si>
    <t>Robinson Crusoe</t>
  </si>
  <si>
    <t>Rod Hardy</t>
  </si>
  <si>
    <t>tt0117500</t>
  </si>
  <si>
    <t>The Rock</t>
  </si>
  <si>
    <t>Michael Bay</t>
  </si>
  <si>
    <t>tt0117608</t>
  </si>
  <si>
    <t>Sgt. Bilko</t>
  </si>
  <si>
    <t>tt0117665</t>
  </si>
  <si>
    <t>Sleepers</t>
  </si>
  <si>
    <t>Astoria Films</t>
  </si>
  <si>
    <t>tt0117666</t>
  </si>
  <si>
    <t>Sling Blade</t>
  </si>
  <si>
    <t>Billy Bob Thornton</t>
  </si>
  <si>
    <t>tt0117690</t>
  </si>
  <si>
    <t>Some Mother's Son</t>
  </si>
  <si>
    <t>Terry George</t>
  </si>
  <si>
    <t>tt0117705</t>
  </si>
  <si>
    <t>Space Jam</t>
  </si>
  <si>
    <t>Joe Pytka</t>
  </si>
  <si>
    <t>Warner Bros. Family Entertainment</t>
  </si>
  <si>
    <t>tt0117718</t>
  </si>
  <si>
    <t>The Spitfire Grill</t>
  </si>
  <si>
    <t>Lee David Zlotoff</t>
  </si>
  <si>
    <t>tt0117723</t>
  </si>
  <si>
    <t>Spy Hard</t>
  </si>
  <si>
    <t>Rick Friedberg</t>
  </si>
  <si>
    <t>tt0117765</t>
  </si>
  <si>
    <t>Striptease</t>
  </si>
  <si>
    <t>tt0117773</t>
  </si>
  <si>
    <t>The Substance of Fire</t>
  </si>
  <si>
    <t>Daniel J. Sullivan</t>
  </si>
  <si>
    <t>tt0117781</t>
  </si>
  <si>
    <t>The Sunchaser</t>
  </si>
  <si>
    <t>Appledown Films Inc.</t>
  </si>
  <si>
    <t>Doug Liman</t>
  </si>
  <si>
    <t>tt0117826</t>
  </si>
  <si>
    <t>Bordello of Blood</t>
  </si>
  <si>
    <t>Gilbert Adler</t>
  </si>
  <si>
    <t>Universal City Studios</t>
  </si>
  <si>
    <t>tt0117913</t>
  </si>
  <si>
    <t>A Time to Kill</t>
  </si>
  <si>
    <t>tt0117918</t>
  </si>
  <si>
    <t>Tin Cup</t>
  </si>
  <si>
    <t>tt0117951</t>
  </si>
  <si>
    <t>Trainspotting</t>
  </si>
  <si>
    <t>Danny Boyle</t>
  </si>
  <si>
    <t>tt0117965</t>
  </si>
  <si>
    <t>The Trigger Effect</t>
  </si>
  <si>
    <t>David Koepp</t>
  </si>
  <si>
    <t>tt0117998</t>
  </si>
  <si>
    <t>Twister</t>
  </si>
  <si>
    <t>Jan de Bont</t>
  </si>
  <si>
    <t>tt0118001</t>
  </si>
  <si>
    <t>Two Much</t>
  </si>
  <si>
    <t>Fernando Trueba</t>
  </si>
  <si>
    <t>Fernando Trueba Producciones Cinematográficas</t>
  </si>
  <si>
    <t>tt0118002</t>
  </si>
  <si>
    <t>Two If by Sea</t>
  </si>
  <si>
    <t>Bill Bennett</t>
  </si>
  <si>
    <t>tt0118044</t>
  </si>
  <si>
    <t>Unhook the Stars</t>
  </si>
  <si>
    <t>Nick Cassavetes</t>
  </si>
  <si>
    <t>Hachette Première</t>
  </si>
  <si>
    <t>tt0118055</t>
  </si>
  <si>
    <t>Up Close &amp; Personal</t>
  </si>
  <si>
    <t>tt0118111</t>
  </si>
  <si>
    <t>Waiting for Guffman</t>
  </si>
  <si>
    <t>Christopher Guest</t>
  </si>
  <si>
    <t>tt0118117</t>
  </si>
  <si>
    <t>The War at Home</t>
  </si>
  <si>
    <t>Emilio Estevez</t>
  </si>
  <si>
    <t>Motion Picture Corporation of America (MPCA)</t>
  </si>
  <si>
    <t>tt0118158</t>
  </si>
  <si>
    <t>White Squall</t>
  </si>
  <si>
    <t>tt0118548</t>
  </si>
  <si>
    <t>Absolute Power</t>
  </si>
  <si>
    <t>tt0118556</t>
  </si>
  <si>
    <t>Addicted to Love</t>
  </si>
  <si>
    <t>Griffin Dunne</t>
  </si>
  <si>
    <t>tt0118577</t>
  </si>
  <si>
    <t>An Alan Smithee Film: Burn Hollywood Burn</t>
  </si>
  <si>
    <t>tt0118604</t>
  </si>
  <si>
    <t>An American Werewolf in Paris</t>
  </si>
  <si>
    <t>Anthony Waller</t>
  </si>
  <si>
    <t>tt0118661</t>
  </si>
  <si>
    <t>The Avengers</t>
  </si>
  <si>
    <t>tt0118688</t>
  </si>
  <si>
    <t>Batman &amp; Robin</t>
  </si>
  <si>
    <t>tt0118715</t>
  </si>
  <si>
    <t>The Big Lebowski</t>
  </si>
  <si>
    <t>tt0118747</t>
  </si>
  <si>
    <t>Blues Brothers 2000</t>
  </si>
  <si>
    <t>tt0118760</t>
  </si>
  <si>
    <t>The Boxer</t>
  </si>
  <si>
    <t>tt0118772</t>
  </si>
  <si>
    <t>Breaking Up</t>
  </si>
  <si>
    <t>Greenlight Productions</t>
  </si>
  <si>
    <t>tt0118799</t>
  </si>
  <si>
    <t>Life Is Beautiful</t>
  </si>
  <si>
    <t>Roberto Benigni</t>
  </si>
  <si>
    <t>Melampo Cinematografica</t>
  </si>
  <si>
    <t>tt0118804</t>
  </si>
  <si>
    <t>The Butcher Boy</t>
  </si>
  <si>
    <t>tt0118829</t>
  </si>
  <si>
    <t>Cats Don't Dance</t>
  </si>
  <si>
    <t>Mark Dindal</t>
  </si>
  <si>
    <t>David Kirschner Productions</t>
  </si>
  <si>
    <t>tt0118842</t>
  </si>
  <si>
    <t>Chasing Amy</t>
  </si>
  <si>
    <t>Too Askew Prod. Inc.</t>
  </si>
  <si>
    <t>tt0118880</t>
  </si>
  <si>
    <t>Con Air</t>
  </si>
  <si>
    <t>Simon West</t>
  </si>
  <si>
    <t>tt0118883</t>
  </si>
  <si>
    <t>Conspiracy Theory</t>
  </si>
  <si>
    <t>tt0118884</t>
  </si>
  <si>
    <t>Contact</t>
  </si>
  <si>
    <t>tt0118887</t>
  </si>
  <si>
    <t>Cop Land</t>
  </si>
  <si>
    <t>tt0118892</t>
  </si>
  <si>
    <t>Dangerous Beauty</t>
  </si>
  <si>
    <t>Marshall Herskovitz</t>
  </si>
  <si>
    <t>tt0118928</t>
  </si>
  <si>
    <t>Dante's Peak</t>
  </si>
  <si>
    <t>tt0118956</t>
  </si>
  <si>
    <t>Deep Rising</t>
  </si>
  <si>
    <t>Stephen Sommers</t>
  </si>
  <si>
    <t>Calimari Productions</t>
  </si>
  <si>
    <t>tt0118971</t>
  </si>
  <si>
    <t>The Devil's Advocate</t>
  </si>
  <si>
    <t>tt0119094</t>
  </si>
  <si>
    <t>Face/Off</t>
  </si>
  <si>
    <t>tt0119109</t>
  </si>
  <si>
    <t>Fathers' Day</t>
  </si>
  <si>
    <t>tt0119115</t>
  </si>
  <si>
    <t>Fierce Creatures</t>
  </si>
  <si>
    <t>tt0119123</t>
  </si>
  <si>
    <t>Fire Down Below</t>
  </si>
  <si>
    <t>Félix Enríquez Alcalá</t>
  </si>
  <si>
    <t>tt0119125</t>
  </si>
  <si>
    <t>Firelight</t>
  </si>
  <si>
    <t>William Nicholson</t>
  </si>
  <si>
    <t>tt0119142</t>
  </si>
  <si>
    <t>For Richer or Poorer</t>
  </si>
  <si>
    <t>Bryan Spicer</t>
  </si>
  <si>
    <t>tt0119152</t>
  </si>
  <si>
    <t>Free Willy 3: The Rescue</t>
  </si>
  <si>
    <t>Sam Pillsbury</t>
  </si>
  <si>
    <t>tt0119173</t>
  </si>
  <si>
    <t>G.I. Jane</t>
  </si>
  <si>
    <t>tt0119214</t>
  </si>
  <si>
    <t>Gone Fishin'</t>
  </si>
  <si>
    <t>tt0119217</t>
  </si>
  <si>
    <t>Good Will Hunting</t>
  </si>
  <si>
    <t>Gus Van Sant</t>
  </si>
  <si>
    <t>Be Gentlemen Limited Partnership</t>
  </si>
  <si>
    <t>tt0119219</t>
  </si>
  <si>
    <t>Goodbye Lover</t>
  </si>
  <si>
    <t>tt0119229</t>
  </si>
  <si>
    <t>Grosse Pointe Blank</t>
  </si>
  <si>
    <t>George Armitage</t>
  </si>
  <si>
    <t>tt0119280</t>
  </si>
  <si>
    <t>Mrs Brown</t>
  </si>
  <si>
    <t>BBC Scotland</t>
  </si>
  <si>
    <t>tt0119304</t>
  </si>
  <si>
    <t>Home Fries</t>
  </si>
  <si>
    <t>Dean Parisot</t>
  </si>
  <si>
    <t>tt0119314</t>
  </si>
  <si>
    <t>The Horse Whisperer</t>
  </si>
  <si>
    <t>tt0119324</t>
  </si>
  <si>
    <t>The House of Yes</t>
  </si>
  <si>
    <t>Mark Waters</t>
  </si>
  <si>
    <t>Bandeira Entertainment</t>
  </si>
  <si>
    <t>tt0119365</t>
  </si>
  <si>
    <t>Incognito</t>
  </si>
  <si>
    <t>tt0119395</t>
  </si>
  <si>
    <t>The Jackal</t>
  </si>
  <si>
    <t>tt0119396</t>
  </si>
  <si>
    <t>Jackie Brown</t>
  </si>
  <si>
    <t>tt0119484</t>
  </si>
  <si>
    <t>Kull the Conqueror</t>
  </si>
  <si>
    <t>John Nicolella</t>
  </si>
  <si>
    <t>tt0119485</t>
  </si>
  <si>
    <t>Kundun</t>
  </si>
  <si>
    <t>De Fina-Cappa</t>
  </si>
  <si>
    <t>tt0119488</t>
  </si>
  <si>
    <t>L.A. Confidential</t>
  </si>
  <si>
    <t>tt0119509</t>
  </si>
  <si>
    <t>Leave It to Beaver</t>
  </si>
  <si>
    <t>Andy Cadiff</t>
  </si>
  <si>
    <t>tt0119528</t>
  </si>
  <si>
    <t>Liar Liar</t>
  </si>
  <si>
    <t>tt0119567</t>
  </si>
  <si>
    <t>The Lost World: Jurassic Park</t>
  </si>
  <si>
    <t>tt0119592</t>
  </si>
  <si>
    <t>Mad City</t>
  </si>
  <si>
    <t>tt0119640</t>
  </si>
  <si>
    <t>McHale's Navy</t>
  </si>
  <si>
    <t>Sheinberg Productions</t>
  </si>
  <si>
    <t>tt0119643</t>
  </si>
  <si>
    <t>Meet Joe Black</t>
  </si>
  <si>
    <t>tt0119664</t>
  </si>
  <si>
    <t>Metro</t>
  </si>
  <si>
    <t>tt0119668</t>
  </si>
  <si>
    <t>Midnight in the Garden of Good and Evil</t>
  </si>
  <si>
    <t>tt0119670</t>
  </si>
  <si>
    <t>The Mighty</t>
  </si>
  <si>
    <t>Chaos Productions</t>
  </si>
  <si>
    <t>tt0119675</t>
  </si>
  <si>
    <t>Mimic</t>
  </si>
  <si>
    <t>Guillermo del Toro</t>
  </si>
  <si>
    <t>tt0119692</t>
  </si>
  <si>
    <t>With Friends Like These...</t>
  </si>
  <si>
    <t>Philip Frank Messina</t>
  </si>
  <si>
    <t>Parkway Productions</t>
  </si>
  <si>
    <t>tt0119698</t>
  </si>
  <si>
    <t>Princess Mononoke</t>
  </si>
  <si>
    <t>Hayao Miyazaki</t>
  </si>
  <si>
    <t>tt0119731</t>
  </si>
  <si>
    <t>Murder at 1600</t>
  </si>
  <si>
    <t>tt0119807</t>
  </si>
  <si>
    <t>Nothing to Lose</t>
  </si>
  <si>
    <t>O Entertainment</t>
  </si>
  <si>
    <t>tt0119815</t>
  </si>
  <si>
    <t>Four Days in September</t>
  </si>
  <si>
    <t>Bruno Barreto</t>
  </si>
  <si>
    <t>Columbia Pictures Television Trading Company</t>
  </si>
  <si>
    <t>tt0119891</t>
  </si>
  <si>
    <t>Phantoms</t>
  </si>
  <si>
    <t>tt0119906</t>
  </si>
  <si>
    <t>Playing God</t>
  </si>
  <si>
    <t>Andy Wilson</t>
  </si>
  <si>
    <t>Beacon Communications</t>
  </si>
  <si>
    <t>tt0119925</t>
  </si>
  <si>
    <t>The Postman</t>
  </si>
  <si>
    <t>Kevin Costner</t>
  </si>
  <si>
    <t>Tig Productions</t>
  </si>
  <si>
    <t>tt0119934</t>
  </si>
  <si>
    <t>Without Limits</t>
  </si>
  <si>
    <t>Cruise/Wagner Productions</t>
  </si>
  <si>
    <t>tt0119937</t>
  </si>
  <si>
    <t>Prefontaine</t>
  </si>
  <si>
    <t>Steve James</t>
  </si>
  <si>
    <t>tt0119942</t>
  </si>
  <si>
    <t>Primary Colors</t>
  </si>
  <si>
    <t>Award Entertainment</t>
  </si>
  <si>
    <t>tt0119986</t>
  </si>
  <si>
    <t>Reach the Rock</t>
  </si>
  <si>
    <t>Bill Ryan</t>
  </si>
  <si>
    <t>tt0120004</t>
  </si>
  <si>
    <t>The Relic</t>
  </si>
  <si>
    <t>tt0120029</t>
  </si>
  <si>
    <t>RocketMan</t>
  </si>
  <si>
    <t>Stuart Gillard</t>
  </si>
  <si>
    <t>tt0120032</t>
  </si>
  <si>
    <t>Romy and Michele's High School Reunion</t>
  </si>
  <si>
    <t>David Mirkin</t>
  </si>
  <si>
    <t>tt0120036</t>
  </si>
  <si>
    <t>Rosewood</t>
  </si>
  <si>
    <t>John Singleton</t>
  </si>
  <si>
    <t>tt0120082</t>
  </si>
  <si>
    <t>Scream 2</t>
  </si>
  <si>
    <t>tt0120107</t>
  </si>
  <si>
    <t>Shadow Conspiracy</t>
  </si>
  <si>
    <t>tt0120112</t>
  </si>
  <si>
    <t>She's So Lovely</t>
  </si>
  <si>
    <t>tt0120133</t>
  </si>
  <si>
    <t>A Simple Wish</t>
  </si>
  <si>
    <t>tt0120142</t>
  </si>
  <si>
    <t>The Sixth Man</t>
  </si>
  <si>
    <t>All Net Productions</t>
  </si>
  <si>
    <t>tt0120148</t>
  </si>
  <si>
    <t>Sliding Doors</t>
  </si>
  <si>
    <t>Peter Howitt</t>
  </si>
  <si>
    <t>Intermedia Films</t>
  </si>
  <si>
    <t>tt0120157</t>
  </si>
  <si>
    <t>Soldier</t>
  </si>
  <si>
    <t>Paul W.S. Anderson</t>
  </si>
  <si>
    <t>tt0120184</t>
  </si>
  <si>
    <t>Sphere</t>
  </si>
  <si>
    <t>tt0120188</t>
  </si>
  <si>
    <t>Three Kings</t>
  </si>
  <si>
    <t>tt0120201</t>
  </si>
  <si>
    <t>Starship Troopers</t>
  </si>
  <si>
    <t>Paul Verhoeven</t>
  </si>
  <si>
    <t>TriStar Pictures</t>
  </si>
  <si>
    <t>tt0120207</t>
  </si>
  <si>
    <t>Steel</t>
  </si>
  <si>
    <t>Kenneth Johnson</t>
  </si>
  <si>
    <t>DC Entertainment</t>
  </si>
  <si>
    <t>tt0120318</t>
  </si>
  <si>
    <t>That Old Feeling</t>
  </si>
  <si>
    <t>tt0120323</t>
  </si>
  <si>
    <t>A Thousand Acres</t>
  </si>
  <si>
    <t>tt0120363</t>
  </si>
  <si>
    <t>Toy Story 2</t>
  </si>
  <si>
    <t>tt0120376</t>
  </si>
  <si>
    <t>Trojan War</t>
  </si>
  <si>
    <t>George Huang</t>
  </si>
  <si>
    <t>Daybreak</t>
  </si>
  <si>
    <t>tt0120434</t>
  </si>
  <si>
    <t>Vegas Vacation</t>
  </si>
  <si>
    <t>Stephen Kessler</t>
  </si>
  <si>
    <t>tt0120458</t>
  </si>
  <si>
    <t>Virus</t>
  </si>
  <si>
    <t>John Bruno</t>
  </si>
  <si>
    <t>Mutual Film Company</t>
  </si>
  <si>
    <t>tt0120481</t>
  </si>
  <si>
    <t>Washington Square</t>
  </si>
  <si>
    <t>Agnieszka Holland</t>
  </si>
  <si>
    <t>Alchemy Filmworks</t>
  </si>
  <si>
    <t>tt0120483</t>
  </si>
  <si>
    <t>The Man Who Knew Too Little</t>
  </si>
  <si>
    <t>Jon Amiel</t>
  </si>
  <si>
    <t>tt0120484</t>
  </si>
  <si>
    <t>The Waterboy</t>
  </si>
  <si>
    <t>Frank Coraci</t>
  </si>
  <si>
    <t>tt0120490</t>
  </si>
  <si>
    <t>Welcome to Sarajevo</t>
  </si>
  <si>
    <t>Michael Winterbottom</t>
  </si>
  <si>
    <t>tt0120510</t>
  </si>
  <si>
    <t>Wide Awake</t>
  </si>
  <si>
    <t>M. Night Shyamalan</t>
  </si>
  <si>
    <t>tt0120520</t>
  </si>
  <si>
    <t>The Wings of the Dove</t>
  </si>
  <si>
    <t>tt0120577</t>
  </si>
  <si>
    <t>54</t>
  </si>
  <si>
    <t>Mark Christopher</t>
  </si>
  <si>
    <t>Dollface</t>
  </si>
  <si>
    <t>tt0120587</t>
  </si>
  <si>
    <t>Antz</t>
  </si>
  <si>
    <t>Eric Darnell</t>
  </si>
  <si>
    <t>DreamWorks</t>
  </si>
  <si>
    <t>tt0120591</t>
  </si>
  <si>
    <t>Armageddon</t>
  </si>
  <si>
    <t>tt0120594</t>
  </si>
  <si>
    <t>B. Monkey</t>
  </si>
  <si>
    <t>Michael Radford</t>
  </si>
  <si>
    <t>tt0120601</t>
  </si>
  <si>
    <t>Being John Malkovich</t>
  </si>
  <si>
    <t>Spike Jonze</t>
  </si>
  <si>
    <t>Astralwerks</t>
  </si>
  <si>
    <t>tt0120603</t>
  </si>
  <si>
    <t>Beloved</t>
  </si>
  <si>
    <t>Harpo Films</t>
  </si>
  <si>
    <t>tt0120610</t>
  </si>
  <si>
    <t>Black Dog</t>
  </si>
  <si>
    <t>tt0120613</t>
  </si>
  <si>
    <t>A Walk on the Moon</t>
  </si>
  <si>
    <t>Tony Goldwyn</t>
  </si>
  <si>
    <t>tt0120618</t>
  </si>
  <si>
    <t>Breakfast of Champions</t>
  </si>
  <si>
    <t>Flying Heart Films</t>
  </si>
  <si>
    <t>tt0120623</t>
  </si>
  <si>
    <t>A Bug's Life</t>
  </si>
  <si>
    <t>tt0120630</t>
  </si>
  <si>
    <t>Chicken Run</t>
  </si>
  <si>
    <t>Peter Lord</t>
  </si>
  <si>
    <t>Aardman Animations</t>
  </si>
  <si>
    <t>tt0120632</t>
  </si>
  <si>
    <t>City of Angels</t>
  </si>
  <si>
    <t>Atlas Entertainment</t>
  </si>
  <si>
    <t>tt0120633</t>
  </si>
  <si>
    <t>A Civil Action</t>
  </si>
  <si>
    <t>Steven Zaillian</t>
  </si>
  <si>
    <t>tt0120657</t>
  </si>
  <si>
    <t>The 13th Warrior</t>
  </si>
  <si>
    <t>tt0120660</t>
  </si>
  <si>
    <t>Enemy of the State</t>
  </si>
  <si>
    <t>tt0120663</t>
  </si>
  <si>
    <t>Eyes Wide Shut</t>
  </si>
  <si>
    <t>tt0120669</t>
  </si>
  <si>
    <t>Fear and Loathing in Las Vegas</t>
  </si>
  <si>
    <t>Fear and Loathing LLC</t>
  </si>
  <si>
    <t>tt0120679</t>
  </si>
  <si>
    <t>Frida</t>
  </si>
  <si>
    <t>Julie Taymor</t>
  </si>
  <si>
    <t>Handprint Entertainment</t>
  </si>
  <si>
    <t>tt0120689</t>
  </si>
  <si>
    <t>The Green Mile</t>
  </si>
  <si>
    <t>tt0120693</t>
  </si>
  <si>
    <t>Half Baked</t>
  </si>
  <si>
    <t>tt0120699</t>
  </si>
  <si>
    <t>The Hi-Lo Country</t>
  </si>
  <si>
    <t>tt0120701</t>
  </si>
  <si>
    <t>Holy Man</t>
  </si>
  <si>
    <t>tt0120710</t>
  </si>
  <si>
    <t>In Dreams</t>
  </si>
  <si>
    <t>tt0120723</t>
  </si>
  <si>
    <t>Kissing a Fool</t>
  </si>
  <si>
    <t>Doug Ellin</t>
  </si>
  <si>
    <t>tt0120725</t>
  </si>
  <si>
    <t>Krippendorf's Tribe</t>
  </si>
  <si>
    <t>Dreyfuss / James Productions</t>
  </si>
  <si>
    <t>tt0120728</t>
  </si>
  <si>
    <t>The Last Days of Disco</t>
  </si>
  <si>
    <t>Whit Stillman</t>
  </si>
  <si>
    <t>tt0120741</t>
  </si>
  <si>
    <t>Mafia!</t>
  </si>
  <si>
    <t>Tapestry Films</t>
  </si>
  <si>
    <t>tt0120742</t>
  </si>
  <si>
    <t>Major League: Back to the Minors</t>
  </si>
  <si>
    <t>John Warren</t>
  </si>
  <si>
    <t>tt0120749</t>
  </si>
  <si>
    <t>Mercury Rising</t>
  </si>
  <si>
    <t>tt0120751</t>
  </si>
  <si>
    <t>Mighty Joe Young</t>
  </si>
  <si>
    <t>tt0120765</t>
  </si>
  <si>
    <t>My Giant</t>
  </si>
  <si>
    <t>Michael Lehmann</t>
  </si>
  <si>
    <t>tt0120768</t>
  </si>
  <si>
    <t>The Negotiator</t>
  </si>
  <si>
    <t>F. Gary Gray</t>
  </si>
  <si>
    <t>tt0120776</t>
  </si>
  <si>
    <t>One True Thing</t>
  </si>
  <si>
    <t>Carl Franklin</t>
  </si>
  <si>
    <t>Monarch Pictures</t>
  </si>
  <si>
    <t>tt0120780</t>
  </si>
  <si>
    <t>Out of Sight</t>
  </si>
  <si>
    <t>tt0120782</t>
  </si>
  <si>
    <t>Palmetto</t>
  </si>
  <si>
    <t>Volker Schlöndorff</t>
  </si>
  <si>
    <t>tt0120787</t>
  </si>
  <si>
    <t>A Perfect Murder</t>
  </si>
  <si>
    <t>tt0120791</t>
  </si>
  <si>
    <t>Practical Magic</t>
  </si>
  <si>
    <t>DiNovi Pictures</t>
  </si>
  <si>
    <t>tt0120793</t>
  </si>
  <si>
    <t>A Price Above Rubies</t>
  </si>
  <si>
    <t>tt0120794</t>
  </si>
  <si>
    <t>The Prince of Egypt</t>
  </si>
  <si>
    <t>Brenda Chapman</t>
  </si>
  <si>
    <t>DreamWorks Animation</t>
  </si>
  <si>
    <t>tt0120800</t>
  </si>
  <si>
    <t>Quest for Camelot</t>
  </si>
  <si>
    <t>Frederik Du Chau</t>
  </si>
  <si>
    <t>tt0120813</t>
  </si>
  <si>
    <t>Safe Men</t>
  </si>
  <si>
    <t>John Hamburg</t>
  </si>
  <si>
    <t>Andell Entertainment</t>
  </si>
  <si>
    <t>tt0120815</t>
  </si>
  <si>
    <t>Saving Private Ryan</t>
  </si>
  <si>
    <t>tt0120824</t>
  </si>
  <si>
    <t>The Shipping News</t>
  </si>
  <si>
    <t>tt0120828</t>
  </si>
  <si>
    <t>Six Days Seven Nights</t>
  </si>
  <si>
    <t>tt0120832</t>
  </si>
  <si>
    <t>Snake Eyes</t>
  </si>
  <si>
    <t>tt0120834</t>
  </si>
  <si>
    <t>Snow Falling on Cedars</t>
  </si>
  <si>
    <t>Scott Hicks</t>
  </si>
  <si>
    <t>tt0120838</t>
  </si>
  <si>
    <t>Sour Grapes</t>
  </si>
  <si>
    <t>Larry David</t>
  </si>
  <si>
    <t>tt0120873</t>
  </si>
  <si>
    <t>U.S. Marshals</t>
  </si>
  <si>
    <t>tt0120891</t>
  </si>
  <si>
    <t>Wild Wild West</t>
  </si>
  <si>
    <t>tt0120901</t>
  </si>
  <si>
    <t>Wrongfully Accused</t>
  </si>
  <si>
    <t>Pat Proft</t>
  </si>
  <si>
    <t>tt0120906</t>
  </si>
  <si>
    <t>Zero Effect</t>
  </si>
  <si>
    <t>Jake Kasdan</t>
  </si>
  <si>
    <t>tt0121164</t>
  </si>
  <si>
    <t>Corpse Bride</t>
  </si>
  <si>
    <t>tt0122151</t>
  </si>
  <si>
    <t>Lethal Weapon 4</t>
  </si>
  <si>
    <t>tt0122541</t>
  </si>
  <si>
    <t>An Ideal Husband</t>
  </si>
  <si>
    <t>Oliver Parker</t>
  </si>
  <si>
    <t>Arts Council of England</t>
  </si>
  <si>
    <t>tt0122718</t>
  </si>
  <si>
    <t>Small Soldiers</t>
  </si>
  <si>
    <t>tt0122933</t>
  </si>
  <si>
    <t>Analyze This</t>
  </si>
  <si>
    <t>Village Roadshow Pictures</t>
  </si>
  <si>
    <t>tt0123209</t>
  </si>
  <si>
    <t>The Other Sister</t>
  </si>
  <si>
    <t>tt0123324</t>
  </si>
  <si>
    <t>Why Do Fools Fall in Love</t>
  </si>
  <si>
    <t>Gregory Nava</t>
  </si>
  <si>
    <t>Rhino Films</t>
  </si>
  <si>
    <t>tt0123964</t>
  </si>
  <si>
    <t>Life</t>
  </si>
  <si>
    <t>tt0124315</t>
  </si>
  <si>
    <t>The Cider House Rules</t>
  </si>
  <si>
    <t>FilmColony</t>
  </si>
  <si>
    <t>tt0124718</t>
  </si>
  <si>
    <t>He Got Game</t>
  </si>
  <si>
    <t>tt0124819</t>
  </si>
  <si>
    <t>Orgazmo</t>
  </si>
  <si>
    <t>Trey Parker</t>
  </si>
  <si>
    <t>Kuzui Enterprises</t>
  </si>
  <si>
    <t>tt0124879</t>
  </si>
  <si>
    <t>Simon Birch</t>
  </si>
  <si>
    <t>Mark Steven Johnson</t>
  </si>
  <si>
    <t>tt0125439</t>
  </si>
  <si>
    <t>Notting Hill</t>
  </si>
  <si>
    <t>Roger Michell</t>
  </si>
  <si>
    <t>tt0125971</t>
  </si>
  <si>
    <t>Outside Providence</t>
  </si>
  <si>
    <t>Michael Corrente</t>
  </si>
  <si>
    <t>tt0126029</t>
  </si>
  <si>
    <t>Shrek</t>
  </si>
  <si>
    <t>Andrew Adamson</t>
  </si>
  <si>
    <t>tt0126250</t>
  </si>
  <si>
    <t>Cookie's Fortune</t>
  </si>
  <si>
    <t>Elysian Dreams</t>
  </si>
  <si>
    <t>tt0126916</t>
  </si>
  <si>
    <t>For Love of the Game</t>
  </si>
  <si>
    <t>tt0127536</t>
  </si>
  <si>
    <t>Elizabeth</t>
  </si>
  <si>
    <t>Shekhar Kapur</t>
  </si>
  <si>
    <t>tt0128278</t>
  </si>
  <si>
    <t>Instinct</t>
  </si>
  <si>
    <t>Spyglass Entertainment</t>
  </si>
  <si>
    <t>tt0128442</t>
  </si>
  <si>
    <t>Rounders</t>
  </si>
  <si>
    <t>John Dahl</t>
  </si>
  <si>
    <t>tt0128445</t>
  </si>
  <si>
    <t>Rushmore</t>
  </si>
  <si>
    <t>Wes Anderson</t>
  </si>
  <si>
    <t>American Empirical Pictures</t>
  </si>
  <si>
    <t>tt0128853</t>
  </si>
  <si>
    <t>You've Got Mail</t>
  </si>
  <si>
    <t>tt0129167</t>
  </si>
  <si>
    <t>The Iron Giant</t>
  </si>
  <si>
    <t>Brad Bird</t>
  </si>
  <si>
    <t>tt0129290</t>
  </si>
  <si>
    <t>Patch Adams</t>
  </si>
  <si>
    <t>tt0130121</t>
  </si>
  <si>
    <t>Mickey Blue Eyes</t>
  </si>
  <si>
    <t>Kelly Makin</t>
  </si>
  <si>
    <t>tt0131325</t>
  </si>
  <si>
    <t>Bowfinger</t>
  </si>
  <si>
    <t>tt0131369</t>
  </si>
  <si>
    <t>Edtv</t>
  </si>
  <si>
    <t>tt0131704</t>
  </si>
  <si>
    <t>The Adventures of Rocky &amp; Bullwinkle</t>
  </si>
  <si>
    <t>Des McAnuff</t>
  </si>
  <si>
    <t>Capella International</t>
  </si>
  <si>
    <t>tt0131857</t>
  </si>
  <si>
    <t>BASEketball</t>
  </si>
  <si>
    <t>David Zucker</t>
  </si>
  <si>
    <t>Zucker Brothers Productions</t>
  </si>
  <si>
    <t>tt0132347</t>
  </si>
  <si>
    <t>Mystery Men</t>
  </si>
  <si>
    <t>Kinka Usher</t>
  </si>
  <si>
    <t>tt0132477</t>
  </si>
  <si>
    <t>October Sky</t>
  </si>
  <si>
    <t>Joe Johnston</t>
  </si>
  <si>
    <t>tt0133093</t>
  </si>
  <si>
    <t>The Matrix</t>
  </si>
  <si>
    <t>Lana Wachowski</t>
  </si>
  <si>
    <t>tt0134033</t>
  </si>
  <si>
    <t>Plunkett &amp; Macleane</t>
  </si>
  <si>
    <t>Jake Scott</t>
  </si>
  <si>
    <t>tt0134119</t>
  </si>
  <si>
    <t>The Talented Mr. Ripley</t>
  </si>
  <si>
    <t>tt0134154</t>
  </si>
  <si>
    <t>Ride with the Devil</t>
  </si>
  <si>
    <t>Ang Lee</t>
  </si>
  <si>
    <t>tt0134618</t>
  </si>
  <si>
    <t>Mystery, Alaska</t>
  </si>
  <si>
    <t>Jay Roach</t>
  </si>
  <si>
    <t>Baldwin/Cohen Productions</t>
  </si>
  <si>
    <t>tt0134630</t>
  </si>
  <si>
    <t>Duets</t>
  </si>
  <si>
    <t>Bruce Paltrow</t>
  </si>
  <si>
    <t>tt0138097</t>
  </si>
  <si>
    <t>Shakespeare in Love</t>
  </si>
  <si>
    <t>tt0138524</t>
  </si>
  <si>
    <t>Intolerable Cruelty</t>
  </si>
  <si>
    <t>tt0138749</t>
  </si>
  <si>
    <t>The Road to El Dorado</t>
  </si>
  <si>
    <t>Bibo Bergeron</t>
  </si>
  <si>
    <t>tt0138874</t>
  </si>
  <si>
    <t>Three Seasons</t>
  </si>
  <si>
    <t>Tony Bui</t>
  </si>
  <si>
    <t>Giai Phong Film Studio</t>
  </si>
  <si>
    <t>tt0138946</t>
  </si>
  <si>
    <t>The Yards</t>
  </si>
  <si>
    <t>James Gray</t>
  </si>
  <si>
    <t>tt0139362</t>
  </si>
  <si>
    <t>High Art</t>
  </si>
  <si>
    <t>Lisa Cholodenko</t>
  </si>
  <si>
    <t>391 Productions</t>
  </si>
  <si>
    <t>tt0139654</t>
  </si>
  <si>
    <t>Training Day</t>
  </si>
  <si>
    <t>Antoine Fuqua</t>
  </si>
  <si>
    <t>tt0139668</t>
  </si>
  <si>
    <t>True Crime</t>
  </si>
  <si>
    <t>tt0140352</t>
  </si>
  <si>
    <t>The Insider</t>
  </si>
  <si>
    <t>tt0140397</t>
  </si>
  <si>
    <t>Mumford</t>
  </si>
  <si>
    <t>tt0141109</t>
  </si>
  <si>
    <t>Jack Frost</t>
  </si>
  <si>
    <t>Troy Miller</t>
  </si>
  <si>
    <t>tt0141369</t>
  </si>
  <si>
    <t>Inspector Gadget</t>
  </si>
  <si>
    <t>tt0141399</t>
  </si>
  <si>
    <t>Isn't She Great</t>
  </si>
  <si>
    <t>tt0141926</t>
  </si>
  <si>
    <t>U-571</t>
  </si>
  <si>
    <t>Jonathan Mostow</t>
  </si>
  <si>
    <t>tt0144120</t>
  </si>
  <si>
    <t>Bride of Chucky</t>
  </si>
  <si>
    <t>Ronny Yu</t>
  </si>
  <si>
    <t>Midwinter Productions Inc.</t>
  </si>
  <si>
    <t>tt0144142</t>
  </si>
  <si>
    <t>Committed</t>
  </si>
  <si>
    <t>Lisa Krueger</t>
  </si>
  <si>
    <t>tt0144528</t>
  </si>
  <si>
    <t>Nutty Professor II: The Klumps</t>
  </si>
  <si>
    <t>tt0144640</t>
  </si>
  <si>
    <t>Three to Tango</t>
  </si>
  <si>
    <t>Damon Santostefano</t>
  </si>
  <si>
    <t>tt0144715</t>
  </si>
  <si>
    <t>Holy Smoke</t>
  </si>
  <si>
    <t>Jane Campion</t>
  </si>
  <si>
    <t>India Take One Productions</t>
  </si>
  <si>
    <t>tt0145653</t>
  </si>
  <si>
    <t>Angela's Ashes</t>
  </si>
  <si>
    <t>David Brown Productions</t>
  </si>
  <si>
    <t>tt0145681</t>
  </si>
  <si>
    <t>The Bone Collector</t>
  </si>
  <si>
    <t>Phillip Noyce</t>
  </si>
  <si>
    <t>tt0145734</t>
  </si>
  <si>
    <t>Playing by Heart</t>
  </si>
  <si>
    <t>Willard Carroll</t>
  </si>
  <si>
    <t>tt0146838</t>
  </si>
  <si>
    <t>Any Given Sunday</t>
  </si>
  <si>
    <t>tt0146882</t>
  </si>
  <si>
    <t>High Fidelity</t>
  </si>
  <si>
    <t>tt0147004</t>
  </si>
  <si>
    <t>Little Voice</t>
  </si>
  <si>
    <t>tt0147800</t>
  </si>
  <si>
    <t>10 Things I Hate About You</t>
  </si>
  <si>
    <t>Gil Junger</t>
  </si>
  <si>
    <t>tt0149261</t>
  </si>
  <si>
    <t>Deep Blue Sea</t>
  </si>
  <si>
    <t>Renny Harlin</t>
  </si>
  <si>
    <t>tt0149624</t>
  </si>
  <si>
    <t>All the Pretty Horses</t>
  </si>
  <si>
    <t>tt0150216</t>
  </si>
  <si>
    <t>Cradle Will Rock</t>
  </si>
  <si>
    <t>Tim Robbins</t>
  </si>
  <si>
    <t>Cradle Productions Inc.</t>
  </si>
  <si>
    <t>tt0155975</t>
  </si>
  <si>
    <t>tt0156323</t>
  </si>
  <si>
    <t>Screwed</t>
  </si>
  <si>
    <t>Scott Alexander</t>
  </si>
  <si>
    <t>tt0156812</t>
  </si>
  <si>
    <t>My Dog Skip</t>
  </si>
  <si>
    <t>Jay Russell</t>
  </si>
  <si>
    <t>Alcon Entertainment</t>
  </si>
  <si>
    <t>tt0158622</t>
  </si>
  <si>
    <t>The Flintstones in Viva Rock Vegas</t>
  </si>
  <si>
    <t>tt0158983</t>
  </si>
  <si>
    <t>South Park: Bigger, Longer &amp; Uncut</t>
  </si>
  <si>
    <t>tt0159365</t>
  </si>
  <si>
    <t>Cold Mountain</t>
  </si>
  <si>
    <t>tt0160009</t>
  </si>
  <si>
    <t>The Art of War</t>
  </si>
  <si>
    <t>Christian Duguay</t>
  </si>
  <si>
    <t>tt0160184</t>
  </si>
  <si>
    <t>Eye See You</t>
  </si>
  <si>
    <t>Jim Gillespie</t>
  </si>
  <si>
    <t>tt0160236</t>
  </si>
  <si>
    <t>Dudley Do-Right</t>
  </si>
  <si>
    <t>tt0160338</t>
  </si>
  <si>
    <t>Guinevere</t>
  </si>
  <si>
    <t>Audrey Wells</t>
  </si>
  <si>
    <t>tt0160862</t>
  </si>
  <si>
    <t>She's All That</t>
  </si>
  <si>
    <t>Robert Iscove</t>
  </si>
  <si>
    <t>tt0160916</t>
  </si>
  <si>
    <t>The Story of Us</t>
  </si>
  <si>
    <t>tt0162360</t>
  </si>
  <si>
    <t>Happy, Texas</t>
  </si>
  <si>
    <t>Mark Illsley</t>
  </si>
  <si>
    <t>Marked Entertainment</t>
  </si>
  <si>
    <t>tt0162677</t>
  </si>
  <si>
    <t>Summer of Sam</t>
  </si>
  <si>
    <t>tt0163025</t>
  </si>
  <si>
    <t>Jurassic Park III</t>
  </si>
  <si>
    <t>tt0163187</t>
  </si>
  <si>
    <t>Runaway Bride</t>
  </si>
  <si>
    <t>tt0163579</t>
  </si>
  <si>
    <t>Chill Factor</t>
  </si>
  <si>
    <t>Hugh Johnson</t>
  </si>
  <si>
    <t>tt0163651</t>
  </si>
  <si>
    <t>American Pie</t>
  </si>
  <si>
    <t>Paul Weitz</t>
  </si>
  <si>
    <t>tt0163988</t>
  </si>
  <si>
    <t>Bringing Out the Dead</t>
  </si>
  <si>
    <t>tt0164108</t>
  </si>
  <si>
    <t>The Muse</t>
  </si>
  <si>
    <t>October Films</t>
  </si>
  <si>
    <t>tt0165859</t>
  </si>
  <si>
    <t>Liberty Heights</t>
  </si>
  <si>
    <t>tt0165929</t>
  </si>
  <si>
    <t>Romeo Must Die</t>
  </si>
  <si>
    <t>Andrzej Bartkowiak</t>
  </si>
  <si>
    <t>tt0165982</t>
  </si>
  <si>
    <t>Sinbad: Legend of the Seven Seas</t>
  </si>
  <si>
    <t>Patrick Gilmore</t>
  </si>
  <si>
    <t>tt0166813</t>
  </si>
  <si>
    <t>Spirit: Stallion of the Cimarron</t>
  </si>
  <si>
    <t>Kelly Asbury</t>
  </si>
  <si>
    <t>tt0166943</t>
  </si>
  <si>
    <t>Music of the Heart</t>
  </si>
  <si>
    <t>Craven-Maddalena Films</t>
  </si>
  <si>
    <t>tt0167404</t>
  </si>
  <si>
    <t>The Sixth Sense</t>
  </si>
  <si>
    <t>tt0168501</t>
  </si>
  <si>
    <t>The Best Man</t>
  </si>
  <si>
    <t>Malcolm D. Lee</t>
  </si>
  <si>
    <t>tt0170016</t>
  </si>
  <si>
    <t>How the Grinch Stole Christmas</t>
  </si>
  <si>
    <t>tt0171356</t>
  </si>
  <si>
    <t>Gun Shy</t>
  </si>
  <si>
    <t>Eric Blakeney</t>
  </si>
  <si>
    <t>tt0171359</t>
  </si>
  <si>
    <t>Michael Almereyda</t>
  </si>
  <si>
    <t>double A Films</t>
  </si>
  <si>
    <t>tt0171433</t>
  </si>
  <si>
    <t>Keeping the Faith</t>
  </si>
  <si>
    <t>Edward Norton</t>
  </si>
  <si>
    <t>tt0172495</t>
  </si>
  <si>
    <t>Gladiator</t>
  </si>
  <si>
    <t>tt0173714</t>
  </si>
  <si>
    <t>Cats</t>
  </si>
  <si>
    <t>David Mallet</t>
  </si>
  <si>
    <t>Really Useful Films</t>
  </si>
  <si>
    <t>tt0174856</t>
  </si>
  <si>
    <t>The Hurricane</t>
  </si>
  <si>
    <t>Azoff Entertainment</t>
  </si>
  <si>
    <t>tt0175526</t>
  </si>
  <si>
    <t>Cherry Falls</t>
  </si>
  <si>
    <t>Geoffrey Wright</t>
  </si>
  <si>
    <t>Rogue Pictures</t>
  </si>
  <si>
    <t>tt0176783</t>
  </si>
  <si>
    <t>Gossip</t>
  </si>
  <si>
    <t>Davis Guggenheim</t>
  </si>
  <si>
    <t>NPV Entertainment</t>
  </si>
  <si>
    <t>tt0177971</t>
  </si>
  <si>
    <t>The Perfect Storm</t>
  </si>
  <si>
    <t>tt0179098</t>
  </si>
  <si>
    <t>Moonlight Mile</t>
  </si>
  <si>
    <t>tt0180052</t>
  </si>
  <si>
    <t>The Adventures of Pluto Nash</t>
  </si>
  <si>
    <t>tt0181689</t>
  </si>
  <si>
    <t>Minority Report</t>
  </si>
  <si>
    <t>tt0181739</t>
  </si>
  <si>
    <t>Osmosis Jones</t>
  </si>
  <si>
    <t>Bobby Farrelly</t>
  </si>
  <si>
    <t>tt0181852</t>
  </si>
  <si>
    <t>Terminator 3: Rise of the Machines</t>
  </si>
  <si>
    <t>C-2 Pictures</t>
  </si>
  <si>
    <t>tt0181875</t>
  </si>
  <si>
    <t>Almost Famous</t>
  </si>
  <si>
    <t>tt0182000</t>
  </si>
  <si>
    <t>The Caveman's Valentine</t>
  </si>
  <si>
    <t>Kasi Lemmons</t>
  </si>
  <si>
    <t>tt0182295</t>
  </si>
  <si>
    <t>Love's Labour's Lost</t>
  </si>
  <si>
    <t>Pathé Pictures International</t>
  </si>
  <si>
    <t>tt0182789</t>
  </si>
  <si>
    <t>Bicentennial Man</t>
  </si>
  <si>
    <t>1492 Pictures</t>
  </si>
  <si>
    <t>tt0183523</t>
  </si>
  <si>
    <t>Mission to Mars</t>
  </si>
  <si>
    <t>tt0184894</t>
  </si>
  <si>
    <t>Shanghai Noon</t>
  </si>
  <si>
    <t>Tom Dey</t>
  </si>
  <si>
    <t>tt0185183</t>
  </si>
  <si>
    <t>Battlefield Earth</t>
  </si>
  <si>
    <t>Roger Christian</t>
  </si>
  <si>
    <t>tt0185371</t>
  </si>
  <si>
    <t>House on Haunted Hill</t>
  </si>
  <si>
    <t>William Malone</t>
  </si>
  <si>
    <t>Dark Castle Entertainment</t>
  </si>
  <si>
    <t>tt0186566</t>
  </si>
  <si>
    <t>Space Cowboys</t>
  </si>
  <si>
    <t>Clipsal Films</t>
  </si>
  <si>
    <t>tt0186894</t>
  </si>
  <si>
    <t>Bounce</t>
  </si>
  <si>
    <t>Don Roos</t>
  </si>
  <si>
    <t>tt0186975</t>
  </si>
  <si>
    <t>Down to You</t>
  </si>
  <si>
    <t>Kris Isacsson</t>
  </si>
  <si>
    <t>Open City Films</t>
  </si>
  <si>
    <t>tt0187078</t>
  </si>
  <si>
    <t>Gone in 60 Seconds</t>
  </si>
  <si>
    <t>Dominic Sena</t>
  </si>
  <si>
    <t>tt0189192</t>
  </si>
  <si>
    <t>Just Visiting</t>
  </si>
  <si>
    <t>Jean-Marie Poiré</t>
  </si>
  <si>
    <t>Gaumont</t>
  </si>
  <si>
    <t>tt0190138</t>
  </si>
  <si>
    <t>The Whole Nine Yards</t>
  </si>
  <si>
    <t>Franchise Pictures</t>
  </si>
  <si>
    <t>tt0190590</t>
  </si>
  <si>
    <t>O Brother, Where Art Thou?</t>
  </si>
  <si>
    <t>tt0191397</t>
  </si>
  <si>
    <t>The Replacements</t>
  </si>
  <si>
    <t>Bel Air Entertainment</t>
  </si>
  <si>
    <t>tt0192071</t>
  </si>
  <si>
    <t>Get Over It</t>
  </si>
  <si>
    <t>Tommy O'Haver</t>
  </si>
  <si>
    <t>tt0192111</t>
  </si>
  <si>
    <t>Head Over Heels</t>
  </si>
  <si>
    <t>tt0192614</t>
  </si>
  <si>
    <t>The Skulls</t>
  </si>
  <si>
    <t>tt0196857</t>
  </si>
  <si>
    <t>Play It to the Bone</t>
  </si>
  <si>
    <t>Play It Inc.</t>
  </si>
  <si>
    <t>tt0198386</t>
  </si>
  <si>
    <t>The Crew</t>
  </si>
  <si>
    <t>George Litto Productions</t>
  </si>
  <si>
    <t>tt0198781</t>
  </si>
  <si>
    <t>Monsters, Inc.</t>
  </si>
  <si>
    <t>Pete Docter</t>
  </si>
  <si>
    <t>tt0199753</t>
  </si>
  <si>
    <t>Red Planet</t>
  </si>
  <si>
    <t>Antony Hoffman</t>
  </si>
  <si>
    <t>tt0200550</t>
  </si>
  <si>
    <t>Coyote Ugly</t>
  </si>
  <si>
    <t>David McNally</t>
  </si>
  <si>
    <t>tt0202381</t>
  </si>
  <si>
    <t>Guest House Paradiso</t>
  </si>
  <si>
    <t>Adrian Edmondson</t>
  </si>
  <si>
    <t>PolyGram Films International</t>
  </si>
  <si>
    <t>tt0202470</t>
  </si>
  <si>
    <t>Rock Star</t>
  </si>
  <si>
    <t>tt0204626</t>
  </si>
  <si>
    <t>The Watcher</t>
  </si>
  <si>
    <t>Joe Charbanic</t>
  </si>
  <si>
    <t>Lewitt / Eberts Productions</t>
  </si>
  <si>
    <t>tt0205000</t>
  </si>
  <si>
    <t>Deuce Bigalow: Male Gigolo</t>
  </si>
  <si>
    <t>Mike Mitchell</t>
  </si>
  <si>
    <t>Happy Madison Productions</t>
  </si>
  <si>
    <t>tt0206634</t>
  </si>
  <si>
    <t>Children of Men</t>
  </si>
  <si>
    <t>tt0208874</t>
  </si>
  <si>
    <t>The Contender</t>
  </si>
  <si>
    <t>Rod Lurie</t>
  </si>
  <si>
    <t>Cinerenta Medienbeteiligungs KG</t>
  </si>
  <si>
    <t>tt0209163</t>
  </si>
  <si>
    <t>The Mummy Returns</t>
  </si>
  <si>
    <t>tt0210234</t>
  </si>
  <si>
    <t>Pokémon the Movie 2000</t>
  </si>
  <si>
    <t>Michael Haigney</t>
  </si>
  <si>
    <t>4 Kids Entertainment</t>
  </si>
  <si>
    <t>tt0211938</t>
  </si>
  <si>
    <t>Bait</t>
  </si>
  <si>
    <t>tt0212338</t>
  </si>
  <si>
    <t>Meet the Parents</t>
  </si>
  <si>
    <t>tt0212346</t>
  </si>
  <si>
    <t>Miss Congeniality</t>
  </si>
  <si>
    <t>tt0212720</t>
  </si>
  <si>
    <t>A.I. Artificial Intelligence</t>
  </si>
  <si>
    <t>tt0213149</t>
  </si>
  <si>
    <t>Pearl Harbor</t>
  </si>
  <si>
    <t>tt0213847</t>
  </si>
  <si>
    <t>Malena</t>
  </si>
  <si>
    <t>Giuseppe Tornatore</t>
  </si>
  <si>
    <t>Medusa Film</t>
  </si>
  <si>
    <t>tt0217505</t>
  </si>
  <si>
    <t>Gangs of New York</t>
  </si>
  <si>
    <t>tt0217756</t>
  </si>
  <si>
    <t>Ready to Rumble</t>
  </si>
  <si>
    <t>Brian Robbins</t>
  </si>
  <si>
    <t>tt0217869</t>
  </si>
  <si>
    <t>Unbreakable</t>
  </si>
  <si>
    <t>tt0218839</t>
  </si>
  <si>
    <t>Best in Show</t>
  </si>
  <si>
    <t>tt0218967</t>
  </si>
  <si>
    <t>The Family Man</t>
  </si>
  <si>
    <t>Brett Ratner</t>
  </si>
  <si>
    <t>tt0223897</t>
  </si>
  <si>
    <t>Pay It Forward</t>
  </si>
  <si>
    <t>Mimi Leder</t>
  </si>
  <si>
    <t>tt0227538</t>
  </si>
  <si>
    <t>Spy Kids</t>
  </si>
  <si>
    <t>tt0228750</t>
  </si>
  <si>
    <t>Proof of Life</t>
  </si>
  <si>
    <t>tt0230600</t>
  </si>
  <si>
    <t>The Others</t>
  </si>
  <si>
    <t>Alejandro Amenábar</t>
  </si>
  <si>
    <t>tt0230838</t>
  </si>
  <si>
    <t>Sweet November</t>
  </si>
  <si>
    <t>Pat O'Connor</t>
  </si>
  <si>
    <t>tt0232500</t>
  </si>
  <si>
    <t>The Fast and the Furious</t>
  </si>
  <si>
    <t>tt0233142</t>
  </si>
  <si>
    <t>3000 Miles to Graceland</t>
  </si>
  <si>
    <t>Demian Lichtenstein</t>
  </si>
  <si>
    <t>tt0233469</t>
  </si>
  <si>
    <t>Collateral Damage</t>
  </si>
  <si>
    <t>tt0234215</t>
  </si>
  <si>
    <t>The Matrix Reloaded</t>
  </si>
  <si>
    <t>tt0234570</t>
  </si>
  <si>
    <t>Rat</t>
  </si>
  <si>
    <t>Steve Barron</t>
  </si>
  <si>
    <t>Jim Henson Company</t>
  </si>
  <si>
    <t>tt0234829</t>
  </si>
  <si>
    <t>Summer Catch</t>
  </si>
  <si>
    <t>Michael Tollin</t>
  </si>
  <si>
    <t>tt0235737</t>
  </si>
  <si>
    <t>The Salton Sea</t>
  </si>
  <si>
    <t>D.J. Caruso</t>
  </si>
  <si>
    <t>tt0238112</t>
  </si>
  <si>
    <t>Captain Corelli's Mandolin</t>
  </si>
  <si>
    <t>tt0238546</t>
  </si>
  <si>
    <t>Queen of the Damned</t>
  </si>
  <si>
    <t>Michael Rymer</t>
  </si>
  <si>
    <t>tt0238948</t>
  </si>
  <si>
    <t>Double Take</t>
  </si>
  <si>
    <t>George Gallo</t>
  </si>
  <si>
    <t>Kumbaya Productions Inc.</t>
  </si>
  <si>
    <t>tt0239395</t>
  </si>
  <si>
    <t>Cats &amp; Dogs</t>
  </si>
  <si>
    <t>Lawrence Guterman</t>
  </si>
  <si>
    <t>tt0240510</t>
  </si>
  <si>
    <t>The Four Feathers</t>
  </si>
  <si>
    <t>tt0240890</t>
  </si>
  <si>
    <t>Serendipity</t>
  </si>
  <si>
    <t>tt0241025</t>
  </si>
  <si>
    <t>Vanity Fair</t>
  </si>
  <si>
    <t>Mira Nair</t>
  </si>
  <si>
    <t>Focus Features</t>
  </si>
  <si>
    <t>tt0241303</t>
  </si>
  <si>
    <t>Chocolat</t>
  </si>
  <si>
    <t>tt0241527</t>
  </si>
  <si>
    <t>Harry Potter and the Sorcerer's Stone</t>
  </si>
  <si>
    <t>tt0242445</t>
  </si>
  <si>
    <t>Exit Wounds</t>
  </si>
  <si>
    <t>tt0242653</t>
  </si>
  <si>
    <t>The Matrix Revolutions</t>
  </si>
  <si>
    <t>tt0242998</t>
  </si>
  <si>
    <t>Valentine</t>
  </si>
  <si>
    <t>Jamie Blanks</t>
  </si>
  <si>
    <t>tt0243155</t>
  </si>
  <si>
    <t>Bridget Jones's Diary</t>
  </si>
  <si>
    <t>Sharon Maguire</t>
  </si>
  <si>
    <t>tt0243736</t>
  </si>
  <si>
    <t>40 Days and 40 Nights</t>
  </si>
  <si>
    <t>tt0244244</t>
  </si>
  <si>
    <t>Swordfish</t>
  </si>
  <si>
    <t>Hollywood Licensing Group</t>
  </si>
  <si>
    <t>tt0245674</t>
  </si>
  <si>
    <t>Thir13en Ghosts</t>
  </si>
  <si>
    <t>Steve Beck</t>
  </si>
  <si>
    <t>tt0245844</t>
  </si>
  <si>
    <t>The Count of Monte Cristo</t>
  </si>
  <si>
    <t>tt0246464</t>
  </si>
  <si>
    <t>Big Trouble</t>
  </si>
  <si>
    <t>tt0247425</t>
  </si>
  <si>
    <t>In the Bedroom</t>
  </si>
  <si>
    <t>Todd Field</t>
  </si>
  <si>
    <t>Good Machine</t>
  </si>
  <si>
    <t>tt0247444</t>
  </si>
  <si>
    <t>Juwanna Mann</t>
  </si>
  <si>
    <t>Jesse Vaughan</t>
  </si>
  <si>
    <t>tt0249462</t>
  </si>
  <si>
    <t>Billy Elliot</t>
  </si>
  <si>
    <t>Stephen Daldry</t>
  </si>
  <si>
    <t>tt0250224</t>
  </si>
  <si>
    <t>Crazy/Beautiful</t>
  </si>
  <si>
    <t>John Stockwell</t>
  </si>
  <si>
    <t>tt0250310</t>
  </si>
  <si>
    <t>Corky Romano</t>
  </si>
  <si>
    <t>Rob Pritts</t>
  </si>
  <si>
    <t>tt0250720</t>
  </si>
  <si>
    <t>See Spot Run</t>
  </si>
  <si>
    <t>John Whitesell</t>
  </si>
  <si>
    <t>tt0251806</t>
  </si>
  <si>
    <t>Long Time Dead</t>
  </si>
  <si>
    <t>Marcus Adams</t>
  </si>
  <si>
    <t>tt0252501</t>
  </si>
  <si>
    <t>Hearts in Atlantis</t>
  </si>
  <si>
    <t>tt0252866</t>
  </si>
  <si>
    <t>American Pie 2</t>
  </si>
  <si>
    <t>J.B. Rogers</t>
  </si>
  <si>
    <t>LivePlanet</t>
  </si>
  <si>
    <t>tt0253126</t>
  </si>
  <si>
    <t>High Heels and Low Lifes</t>
  </si>
  <si>
    <t>Fragile Films</t>
  </si>
  <si>
    <t>tt0253556</t>
  </si>
  <si>
    <t>Reign of Fire</t>
  </si>
  <si>
    <t>Rob Bowman</t>
  </si>
  <si>
    <t>tt0253798</t>
  </si>
  <si>
    <t>Out Cold</t>
  </si>
  <si>
    <t>Brendan Malloy</t>
  </si>
  <si>
    <t>tt0256276</t>
  </si>
  <si>
    <t>Possession</t>
  </si>
  <si>
    <t>Neil LaBute</t>
  </si>
  <si>
    <t>tt0256415</t>
  </si>
  <si>
    <t>Sweet Home Alabama</t>
  </si>
  <si>
    <t>tt0257568</t>
  </si>
  <si>
    <t>Kangaroo Jack</t>
  </si>
  <si>
    <t>tt0258068</t>
  </si>
  <si>
    <t>The Quiet American</t>
  </si>
  <si>
    <t>tt0258463</t>
  </si>
  <si>
    <t>The Bourne Identity</t>
  </si>
  <si>
    <t>tt0258470</t>
  </si>
  <si>
    <t>Bubble Boy</t>
  </si>
  <si>
    <t>Blair Hayes</t>
  </si>
  <si>
    <t>tt0259288</t>
  </si>
  <si>
    <t>Dragonfly</t>
  </si>
  <si>
    <t>tt0261392</t>
  </si>
  <si>
    <t>Jay and Silent Bob Strike Back</t>
  </si>
  <si>
    <t>tt0262396</t>
  </si>
  <si>
    <t>Empire</t>
  </si>
  <si>
    <t>Franc. Reyes</t>
  </si>
  <si>
    <t>Arenas Entertainment</t>
  </si>
  <si>
    <t>tt0264150</t>
  </si>
  <si>
    <t>View from the Top</t>
  </si>
  <si>
    <t>tt0264935</t>
  </si>
  <si>
    <t>Murder by Numbers</t>
  </si>
  <si>
    <t>tt0265298</t>
  </si>
  <si>
    <t>Big Fat Liar</t>
  </si>
  <si>
    <t>Shawn Levy</t>
  </si>
  <si>
    <t>tt0265632</t>
  </si>
  <si>
    <t>Recess: School's Out</t>
  </si>
  <si>
    <t>Chuck Sheetz</t>
  </si>
  <si>
    <t>tt0265666</t>
  </si>
  <si>
    <t>The Royal Tenenbaums</t>
  </si>
  <si>
    <t>tt0266452</t>
  </si>
  <si>
    <t>Death to Smoochy</t>
  </si>
  <si>
    <t>Danny DeVito</t>
  </si>
  <si>
    <t>tt0266489</t>
  </si>
  <si>
    <t>Duplex</t>
  </si>
  <si>
    <t>tt0266543</t>
  </si>
  <si>
    <t>Finding Nemo</t>
  </si>
  <si>
    <t>Andrew Stanton</t>
  </si>
  <si>
    <t>tt0266697</t>
  </si>
  <si>
    <t>Kill Bill: Vol. 1</t>
  </si>
  <si>
    <t>tt0266987</t>
  </si>
  <si>
    <t>Spy Game</t>
  </si>
  <si>
    <t>tt0267248</t>
  </si>
  <si>
    <t>Abandon</t>
  </si>
  <si>
    <t>Stephen Gaghan</t>
  </si>
  <si>
    <t>tt0267913</t>
  </si>
  <si>
    <t>Scooby-Doo</t>
  </si>
  <si>
    <t>Raja Gosnell</t>
  </si>
  <si>
    <t>tt0268397</t>
  </si>
  <si>
    <t>Jimmy Neutron: Boy Genius</t>
  </si>
  <si>
    <t>John A. Davis</t>
  </si>
  <si>
    <t>tt0268695</t>
  </si>
  <si>
    <t>The Time Machine</t>
  </si>
  <si>
    <t>tt0268978</t>
  </si>
  <si>
    <t>A Beautiful Mind</t>
  </si>
  <si>
    <t>tt0268995</t>
  </si>
  <si>
    <t>The Majestic</t>
  </si>
  <si>
    <t>tt0269095</t>
  </si>
  <si>
    <t>City by the Sea</t>
  </si>
  <si>
    <t>tt0270288</t>
  </si>
  <si>
    <t>Confessions of a Dangerous Mind</t>
  </si>
  <si>
    <t>George Clooney</t>
  </si>
  <si>
    <t>tt0270707</t>
  </si>
  <si>
    <t>The Truth About Charlie</t>
  </si>
  <si>
    <t>tt0271219</t>
  </si>
  <si>
    <t>Tadpole</t>
  </si>
  <si>
    <t>Gary Winick</t>
  </si>
  <si>
    <t>tt0271259</t>
  </si>
  <si>
    <t>Welcome to Collinwood</t>
  </si>
  <si>
    <t>Anthony Russo</t>
  </si>
  <si>
    <t>Gaylord Films</t>
  </si>
  <si>
    <t>tt0271367</t>
  </si>
  <si>
    <t>Eight Legged Freaks</t>
  </si>
  <si>
    <t>Ellory Elkayem</t>
  </si>
  <si>
    <t>tt0272338</t>
  </si>
  <si>
    <t>Punch-Drunk Love</t>
  </si>
  <si>
    <t>Paul Thomas Anderson</t>
  </si>
  <si>
    <t>New Line Cinema</t>
  </si>
  <si>
    <t>tt0274166</t>
  </si>
  <si>
    <t>Johnny English</t>
  </si>
  <si>
    <t>tt0274558</t>
  </si>
  <si>
    <t>The Hours</t>
  </si>
  <si>
    <t>tt0275947</t>
  </si>
  <si>
    <t>Avenging Angelo</t>
  </si>
  <si>
    <t>Martyn Burke</t>
  </si>
  <si>
    <t>Dante Entertainment</t>
  </si>
  <si>
    <t>tt0276751</t>
  </si>
  <si>
    <t>About a Boy</t>
  </si>
  <si>
    <t>Chris Weitz</t>
  </si>
  <si>
    <t>tt0277296</t>
  </si>
  <si>
    <t>The Scorpion King</t>
  </si>
  <si>
    <t>tt0277941</t>
  </si>
  <si>
    <t>Ned Kelly</t>
  </si>
  <si>
    <t>Gregor Jordan</t>
  </si>
  <si>
    <t>tt0278488</t>
  </si>
  <si>
    <t>How High</t>
  </si>
  <si>
    <t>Jesse Dylan</t>
  </si>
  <si>
    <t>tt0278736</t>
  </si>
  <si>
    <t>Stanley Kubrick: A Life in Pictures</t>
  </si>
  <si>
    <t>Jan Harlan</t>
  </si>
  <si>
    <t>tt0279111</t>
  </si>
  <si>
    <t>Gods and Generals</t>
  </si>
  <si>
    <t>Ron Maxwell</t>
  </si>
  <si>
    <t>tt0279286</t>
  </si>
  <si>
    <t>On the Line</t>
  </si>
  <si>
    <t>Eric Bross</t>
  </si>
  <si>
    <t>A Happy Place</t>
  </si>
  <si>
    <t>tt0279493</t>
  </si>
  <si>
    <t>Undercover Brother</t>
  </si>
  <si>
    <t>tt0279781</t>
  </si>
  <si>
    <t>Sorority Boys</t>
  </si>
  <si>
    <t>Wallace Wolodarsky</t>
  </si>
  <si>
    <t>Morra, Brezner, Steinberg and Tenenbaum Entertainment (MBST)</t>
  </si>
  <si>
    <t>tt0280030</t>
  </si>
  <si>
    <t>Peter Pan 2: Return to Never Land</t>
  </si>
  <si>
    <t>Robin Budd</t>
  </si>
  <si>
    <t>tt0280486</t>
  </si>
  <si>
    <t>Bad Company</t>
  </si>
  <si>
    <t>tt0280720</t>
  </si>
  <si>
    <t>The Guru</t>
  </si>
  <si>
    <t>Daisy von Scherler Mayer</t>
  </si>
  <si>
    <t>tt0280778</t>
  </si>
  <si>
    <t>Iris</t>
  </si>
  <si>
    <t>Richard Eyre</t>
  </si>
  <si>
    <t>tt0281322</t>
  </si>
  <si>
    <t>Undisputed</t>
  </si>
  <si>
    <t>A Band Apart</t>
  </si>
  <si>
    <t>tt0281358</t>
  </si>
  <si>
    <t>A Walk to Remember</t>
  </si>
  <si>
    <t>Adam Shankman</t>
  </si>
  <si>
    <t>tt0281865</t>
  </si>
  <si>
    <t>Frank McKlusky, C.I.</t>
  </si>
  <si>
    <t>Arlene Sanford</t>
  </si>
  <si>
    <t>tt0283139</t>
  </si>
  <si>
    <t>White Oleander</t>
  </si>
  <si>
    <t>Peter Kosminsky</t>
  </si>
  <si>
    <t>tt0283426</t>
  </si>
  <si>
    <t>The Jungle Book 2</t>
  </si>
  <si>
    <t>Steve Trenbirth</t>
  </si>
  <si>
    <t>tt0283530</t>
  </si>
  <si>
    <t>The Emperor's Club</t>
  </si>
  <si>
    <t>tt0284490</t>
  </si>
  <si>
    <t>Showtime</t>
  </si>
  <si>
    <t>Material</t>
  </si>
  <si>
    <t>tt0284837</t>
  </si>
  <si>
    <t>Ali G Indahouse</t>
  </si>
  <si>
    <t>Mark Mylod</t>
  </si>
  <si>
    <t>FilmFour</t>
  </si>
  <si>
    <t>tt0284978</t>
  </si>
  <si>
    <t>Cypher</t>
  </si>
  <si>
    <t>Vincenzo Natali</t>
  </si>
  <si>
    <t>Pandora Cinema</t>
  </si>
  <si>
    <t>tt0285531</t>
  </si>
  <si>
    <t>Dreamcatcher</t>
  </si>
  <si>
    <t>tt0286106</t>
  </si>
  <si>
    <t>Signs</t>
  </si>
  <si>
    <t>tt0286716</t>
  </si>
  <si>
    <t>Hulk</t>
  </si>
  <si>
    <t>tt0286788</t>
  </si>
  <si>
    <t>What a Girl Wants</t>
  </si>
  <si>
    <t>Dennie Gordon</t>
  </si>
  <si>
    <t>tt0288477</t>
  </si>
  <si>
    <t>Ghost Ship</t>
  </si>
  <si>
    <t>tt0289408</t>
  </si>
  <si>
    <t>The Powerpuff Girls Movie</t>
  </si>
  <si>
    <t>Craig McCracken</t>
  </si>
  <si>
    <t>Cartoon Network Studios</t>
  </si>
  <si>
    <t>tt0289848</t>
  </si>
  <si>
    <t>Analyze That</t>
  </si>
  <si>
    <t>tt0289992</t>
  </si>
  <si>
    <t>The Life of David Gale</t>
  </si>
  <si>
    <t>tt0290002</t>
  </si>
  <si>
    <t>Meet the Fockers</t>
  </si>
  <si>
    <t>tt0290212</t>
  </si>
  <si>
    <t>Full Frontal</t>
  </si>
  <si>
    <t>tt0293508</t>
  </si>
  <si>
    <t>The Phantom of the Opera</t>
  </si>
  <si>
    <t>tt0295297</t>
  </si>
  <si>
    <t>Harry Potter and the Chamber of Secrets</t>
  </si>
  <si>
    <t>tt0298148</t>
  </si>
  <si>
    <t>Shrek 2</t>
  </si>
  <si>
    <t>tt0299658</t>
  </si>
  <si>
    <t>Chicago</t>
  </si>
  <si>
    <t>Rob Marshall</t>
  </si>
  <si>
    <t>tt0300051</t>
  </si>
  <si>
    <t>Jersey Girl</t>
  </si>
  <si>
    <t>tt0300471</t>
  </si>
  <si>
    <t>Shanghai Knights</t>
  </si>
  <si>
    <t>David Dobkin</t>
  </si>
  <si>
    <t>tt0300532</t>
  </si>
  <si>
    <t>Blue Crush</t>
  </si>
  <si>
    <t>tt0301199</t>
  </si>
  <si>
    <t>Dirty Pretty Things</t>
  </si>
  <si>
    <t>BBC Films</t>
  </si>
  <si>
    <t>tt0302640</t>
  </si>
  <si>
    <t>The Hot Chick</t>
  </si>
  <si>
    <t>Tom Brady</t>
  </si>
  <si>
    <t>tt0304141</t>
  </si>
  <si>
    <t>Harry Potter and the Prisoner of Azkaban</t>
  </si>
  <si>
    <t>tt0305669</t>
  </si>
  <si>
    <t>Bringing Down the House</t>
  </si>
  <si>
    <t>tt0306685</t>
  </si>
  <si>
    <t>Cradle 2 the Grave</t>
  </si>
  <si>
    <t>tt0307453</t>
  </si>
  <si>
    <t>Shark Tale</t>
  </si>
  <si>
    <t>tt0307901</t>
  </si>
  <si>
    <t>25th Hour</t>
  </si>
  <si>
    <t>25th Hour Productions</t>
  </si>
  <si>
    <t>tt0308383</t>
  </si>
  <si>
    <t>The Human Stain</t>
  </si>
  <si>
    <t>tt0308644</t>
  </si>
  <si>
    <t>Finding Neverland</t>
  </si>
  <si>
    <t>Marc Forster</t>
  </si>
  <si>
    <t>tt0308878</t>
  </si>
  <si>
    <t>The Shape of Things</t>
  </si>
  <si>
    <t>Mepris Films</t>
  </si>
  <si>
    <t>tt0309377</t>
  </si>
  <si>
    <t>Blood Work</t>
  </si>
  <si>
    <t>tt0310281</t>
  </si>
  <si>
    <t>A Mighty Wind</t>
  </si>
  <si>
    <t>tt0311113</t>
  </si>
  <si>
    <t>Master and Commander: The Far Side of the World</t>
  </si>
  <si>
    <t>tt0312004</t>
  </si>
  <si>
    <t>Wallace &amp; Gromit: The Curse of the Were-Rabbit</t>
  </si>
  <si>
    <t>Steve Box</t>
  </si>
  <si>
    <t>tt0312528</t>
  </si>
  <si>
    <t>The Cat in the Hat</t>
  </si>
  <si>
    <t>Bo Welch</t>
  </si>
  <si>
    <t>tt0312549</t>
  </si>
  <si>
    <t>Veronica Guerin</t>
  </si>
  <si>
    <t>tt0313737</t>
  </si>
  <si>
    <t>Two Weeks Notice</t>
  </si>
  <si>
    <t>Marc Lawrence</t>
  </si>
  <si>
    <t>tt0314331</t>
  </si>
  <si>
    <t>Love Actually</t>
  </si>
  <si>
    <t>Richard Curtis</t>
  </si>
  <si>
    <t>tt0314431</t>
  </si>
  <si>
    <t>Hope Springs</t>
  </si>
  <si>
    <t>tt0314786</t>
  </si>
  <si>
    <t>The In-Laws</t>
  </si>
  <si>
    <t>Andrew Fleming</t>
  </si>
  <si>
    <t>tt0315327</t>
  </si>
  <si>
    <t>Bruce Almighty</t>
  </si>
  <si>
    <t>tt0316356</t>
  </si>
  <si>
    <t>Open Range</t>
  </si>
  <si>
    <t>tt0316396</t>
  </si>
  <si>
    <t>P.J. Hogan</t>
  </si>
  <si>
    <t>tt0317198</t>
  </si>
  <si>
    <t>Bridget Jones: The Edge of Reason</t>
  </si>
  <si>
    <t>tt0317219</t>
  </si>
  <si>
    <t>Cars</t>
  </si>
  <si>
    <t>tt0317648</t>
  </si>
  <si>
    <t>Hidalgo</t>
  </si>
  <si>
    <t>tt0317705</t>
  </si>
  <si>
    <t>The Incredibles</t>
  </si>
  <si>
    <t>tt0317740</t>
  </si>
  <si>
    <t>The Italian Job</t>
  </si>
  <si>
    <t>tt0318155</t>
  </si>
  <si>
    <t>Looney Tunes: Back in Action</t>
  </si>
  <si>
    <t>tt0318974</t>
  </si>
  <si>
    <t>The Alamo</t>
  </si>
  <si>
    <t>John Lee Hancock</t>
  </si>
  <si>
    <t>tt0319524</t>
  </si>
  <si>
    <t>How to Deal</t>
  </si>
  <si>
    <t>Clare Kilner</t>
  </si>
  <si>
    <t>tt0322259</t>
  </si>
  <si>
    <t>2 Fast 2 Furious</t>
  </si>
  <si>
    <t>tt0322589</t>
  </si>
  <si>
    <t>Honey</t>
  </si>
  <si>
    <t>Bille Woodruff</t>
  </si>
  <si>
    <t>tt0325596</t>
  </si>
  <si>
    <t>The I Inside</t>
  </si>
  <si>
    <t>Roland Suso Richter</t>
  </si>
  <si>
    <t>tt0325710</t>
  </si>
  <si>
    <t>The Last Samurai</t>
  </si>
  <si>
    <t>tt0325805</t>
  </si>
  <si>
    <t>Matchstick Men</t>
  </si>
  <si>
    <t>tt0326769</t>
  </si>
  <si>
    <t>Biker Boyz</t>
  </si>
  <si>
    <t>Reggie Rock Bythewood</t>
  </si>
  <si>
    <t>tt0326856</t>
  </si>
  <si>
    <t>Envy</t>
  </si>
  <si>
    <t>tt0327084</t>
  </si>
  <si>
    <t>Over the Hedge</t>
  </si>
  <si>
    <t>Tim Johnson</t>
  </si>
  <si>
    <t>tt0327162</t>
  </si>
  <si>
    <t>The Stepford Wives</t>
  </si>
  <si>
    <t>tt0327554</t>
  </si>
  <si>
    <t>Catwoman</t>
  </si>
  <si>
    <t>Pitof</t>
  </si>
  <si>
    <t>tt0327597</t>
  </si>
  <si>
    <t>Coraline</t>
  </si>
  <si>
    <t>tt0327850</t>
  </si>
  <si>
    <t>The Rundown</t>
  </si>
  <si>
    <t>Peter Berg</t>
  </si>
  <si>
    <t>tt0328099</t>
  </si>
  <si>
    <t>Malibu's Most Wanted</t>
  </si>
  <si>
    <t>tt0328538</t>
  </si>
  <si>
    <t>Thirteen</t>
  </si>
  <si>
    <t>Catherine Hardwicke</t>
  </si>
  <si>
    <t>Fox Searchlight Pictures</t>
  </si>
  <si>
    <t>tt0328589</t>
  </si>
  <si>
    <t>Under the Tuscan Sun</t>
  </si>
  <si>
    <t>tt0328828</t>
  </si>
  <si>
    <t>American Wedding</t>
  </si>
  <si>
    <t>tt0329575</t>
  </si>
  <si>
    <t>Seabiscuit</t>
  </si>
  <si>
    <t>Gary Ross</t>
  </si>
  <si>
    <t>tt0329691</t>
  </si>
  <si>
    <t>Torque</t>
  </si>
  <si>
    <t>Joseph Kahn</t>
  </si>
  <si>
    <t>tt0330111</t>
  </si>
  <si>
    <t>The Calcium Kid</t>
  </si>
  <si>
    <t>Alex De Rakoff</t>
  </si>
  <si>
    <t>tt0330373</t>
  </si>
  <si>
    <t>Harry Potter and the Goblet of Fire</t>
  </si>
  <si>
    <t>Mike Newell</t>
  </si>
  <si>
    <t>tt0331468</t>
  </si>
  <si>
    <t>Cold Creek Manor</t>
  </si>
  <si>
    <t>Mike Figgis</t>
  </si>
  <si>
    <t>tt0331632</t>
  </si>
  <si>
    <t>Scooby-Doo 2: Monsters Unleashed</t>
  </si>
  <si>
    <t>tt0332452</t>
  </si>
  <si>
    <t>Troy</t>
  </si>
  <si>
    <t>tt0335245</t>
  </si>
  <si>
    <t>The Ladykillers</t>
  </si>
  <si>
    <t>Ethan Coen</t>
  </si>
  <si>
    <t>tt0337741</t>
  </si>
  <si>
    <t>Something's Gotta Give</t>
  </si>
  <si>
    <t>Nancy Meyers</t>
  </si>
  <si>
    <t>tt0337909</t>
  </si>
  <si>
    <t>Calendar Girls</t>
  </si>
  <si>
    <t>Nigel Cole</t>
  </si>
  <si>
    <t>tt0338013</t>
  </si>
  <si>
    <t>Eternal Sunshine of the Spotless Mind</t>
  </si>
  <si>
    <t>Michel Gondry</t>
  </si>
  <si>
    <t>tt0338096</t>
  </si>
  <si>
    <t>Dirty Dancing: Havana Nights</t>
  </si>
  <si>
    <t>Guy Ferland</t>
  </si>
  <si>
    <t>Lions Gate Films</t>
  </si>
  <si>
    <t>tt0338216</t>
  </si>
  <si>
    <t>Lucky You</t>
  </si>
  <si>
    <t>tt0338427</t>
  </si>
  <si>
    <t>Shopgirl</t>
  </si>
  <si>
    <t>Anand Tucker</t>
  </si>
  <si>
    <t>tt0338526</t>
  </si>
  <si>
    <t>Van Helsing</t>
  </si>
  <si>
    <t>tt0338751</t>
  </si>
  <si>
    <t>The Aviator</t>
  </si>
  <si>
    <t>Forward Pass</t>
  </si>
  <si>
    <t>tt0339291</t>
  </si>
  <si>
    <t>Lemony Snicket's A Series of Unfortunate Events</t>
  </si>
  <si>
    <t>tt0339412</t>
  </si>
  <si>
    <t>Mr 3000</t>
  </si>
  <si>
    <t>Charles Stone III</t>
  </si>
  <si>
    <t>tt0340163</t>
  </si>
  <si>
    <t>Hostage</t>
  </si>
  <si>
    <t>Florent-Emilio Siri</t>
  </si>
  <si>
    <t>tt0343737</t>
  </si>
  <si>
    <t>The Good Shepherd</t>
  </si>
  <si>
    <t>Robert De Niro</t>
  </si>
  <si>
    <t>tt0344510</t>
  </si>
  <si>
    <t>A Very Long Engagement</t>
  </si>
  <si>
    <t>Jean-Pierre Jeunet</t>
  </si>
  <si>
    <t>2003 Productions</t>
  </si>
  <si>
    <t>tt0345074</t>
  </si>
  <si>
    <t>Connie and Carla</t>
  </si>
  <si>
    <t>Michael Lembeck</t>
  </si>
  <si>
    <t>tt0346491</t>
  </si>
  <si>
    <t>Alexander</t>
  </si>
  <si>
    <t>tt0348150</t>
  </si>
  <si>
    <t>Superman Returns</t>
  </si>
  <si>
    <t>Bryan Singer</t>
  </si>
  <si>
    <t>tt0348593</t>
  </si>
  <si>
    <t>The Door in the Floor</t>
  </si>
  <si>
    <t>Tod Williams</t>
  </si>
  <si>
    <t>tt0348836</t>
  </si>
  <si>
    <t>Gothika</t>
  </si>
  <si>
    <t>Mathieu Kassovitz</t>
  </si>
  <si>
    <t>tt0349683</t>
  </si>
  <si>
    <t>King Arthur</t>
  </si>
  <si>
    <t>tt0349710</t>
  </si>
  <si>
    <t>Ladder 49</t>
  </si>
  <si>
    <t>tt0349903</t>
  </si>
  <si>
    <t>Ocean's Twelve</t>
  </si>
  <si>
    <t>tt0350028</t>
  </si>
  <si>
    <t>Raising Helen</t>
  </si>
  <si>
    <t>tt0350194</t>
  </si>
  <si>
    <t>Teacher's Pet</t>
  </si>
  <si>
    <t>Timothy Björklund</t>
  </si>
  <si>
    <t>tt0350258</t>
  </si>
  <si>
    <t>Ray</t>
  </si>
  <si>
    <t>tt0350261</t>
  </si>
  <si>
    <t>An Unfinished Life</t>
  </si>
  <si>
    <t>tt0351283</t>
  </si>
  <si>
    <t>Madagascar</t>
  </si>
  <si>
    <t>tt0352248</t>
  </si>
  <si>
    <t>Cinderella Man</t>
  </si>
  <si>
    <t>tt0356470</t>
  </si>
  <si>
    <t>A Cinderella Story</t>
  </si>
  <si>
    <t>Mark Rosman</t>
  </si>
  <si>
    <t>tt0357054</t>
  </si>
  <si>
    <t>The Last Shot</t>
  </si>
  <si>
    <t>Jeff Nathanson</t>
  </si>
  <si>
    <t>tt0357470</t>
  </si>
  <si>
    <t>The Battle of Shaker Heights</t>
  </si>
  <si>
    <t>Efram Potelle</t>
  </si>
  <si>
    <t>tt0358135</t>
  </si>
  <si>
    <t>Shall We Dance</t>
  </si>
  <si>
    <t>tt0360201</t>
  </si>
  <si>
    <t>Wimbledon</t>
  </si>
  <si>
    <t>Richard Loncraine</t>
  </si>
  <si>
    <t>tt0360486</t>
  </si>
  <si>
    <t>Constantine</t>
  </si>
  <si>
    <t>Francis Lawrence</t>
  </si>
  <si>
    <t>tt0360717</t>
  </si>
  <si>
    <t>King Kong</t>
  </si>
  <si>
    <t>tt0361309</t>
  </si>
  <si>
    <t>We Don't Live Here Anymore</t>
  </si>
  <si>
    <t>John Curran</t>
  </si>
  <si>
    <t>Front Street Pictures</t>
  </si>
  <si>
    <t>tt0361715</t>
  </si>
  <si>
    <t>Duma</t>
  </si>
  <si>
    <t>tt0361748</t>
  </si>
  <si>
    <t>Inglourious Basterds</t>
  </si>
  <si>
    <t>tt0362227</t>
  </si>
  <si>
    <t>The Terminal</t>
  </si>
  <si>
    <t>tt0362270</t>
  </si>
  <si>
    <t>The Life Aquatic with Steve Zissou</t>
  </si>
  <si>
    <t>tt0362478</t>
  </si>
  <si>
    <t>The Box</t>
  </si>
  <si>
    <t>Richard Kelly</t>
  </si>
  <si>
    <t>tt0362526</t>
  </si>
  <si>
    <t>Criminal</t>
  </si>
  <si>
    <t>Gregory Jacobs</t>
  </si>
  <si>
    <t>Warner Independent Pictures (WIP)</t>
  </si>
  <si>
    <t>tt0363282</t>
  </si>
  <si>
    <t>New York Minute</t>
  </si>
  <si>
    <t>tt0364045</t>
  </si>
  <si>
    <t>Taking Lives</t>
  </si>
  <si>
    <t>tt0365485</t>
  </si>
  <si>
    <t>The Matador</t>
  </si>
  <si>
    <t>Richard Shepard</t>
  </si>
  <si>
    <t>Stratus Film Co.</t>
  </si>
  <si>
    <t>tt0365737</t>
  </si>
  <si>
    <t>Syriana</t>
  </si>
  <si>
    <t>Edgar Wright</t>
  </si>
  <si>
    <t>tt0365929</t>
  </si>
  <si>
    <t>Whiteout</t>
  </si>
  <si>
    <t>tt0366627</t>
  </si>
  <si>
    <t>The Jacket</t>
  </si>
  <si>
    <t>John Maybury</t>
  </si>
  <si>
    <t>Mandalay Pictures</t>
  </si>
  <si>
    <t>tt0367594</t>
  </si>
  <si>
    <t>Charlie and the Chocolate Factory</t>
  </si>
  <si>
    <t>tt0368447</t>
  </si>
  <si>
    <t>The Village</t>
  </si>
  <si>
    <t>tt0369436</t>
  </si>
  <si>
    <t>Four Christmases</t>
  </si>
  <si>
    <t>Seth Gordon</t>
  </si>
  <si>
    <t>tt0369610</t>
  </si>
  <si>
    <t>Jurassic World</t>
  </si>
  <si>
    <t>Colin Trevorrow</t>
  </si>
  <si>
    <t>tt0371724</t>
  </si>
  <si>
    <t>The Hitchhiker's Guide to the Galaxy</t>
  </si>
  <si>
    <t>Garth Jennings</t>
  </si>
  <si>
    <t>tt0372183</t>
  </si>
  <si>
    <t>The Bourne Supremacy</t>
  </si>
  <si>
    <t>Paul Greengrass</t>
  </si>
  <si>
    <t>tt0372784</t>
  </si>
  <si>
    <t>Batman Begins</t>
  </si>
  <si>
    <t>Christopher Nolan</t>
  </si>
  <si>
    <t>tt0373051</t>
  </si>
  <si>
    <t>Journey to the Center of the Earth</t>
  </si>
  <si>
    <t>Eric Brevig</t>
  </si>
  <si>
    <t>tt0373416</t>
  </si>
  <si>
    <t>Underclassman</t>
  </si>
  <si>
    <t>Marcos Siega</t>
  </si>
  <si>
    <t>Underclassman Films Ltd.</t>
  </si>
  <si>
    <t>tt0373469</t>
  </si>
  <si>
    <t>Kiss Kiss Bang Bang</t>
  </si>
  <si>
    <t>Shane Black</t>
  </si>
  <si>
    <t>tt0373889</t>
  </si>
  <si>
    <t>Harry Potter and the Order of the Phoenix</t>
  </si>
  <si>
    <t>David Yates</t>
  </si>
  <si>
    <t>tt0373926</t>
  </si>
  <si>
    <t>The Interpreter</t>
  </si>
  <si>
    <t>tt0374900</t>
  </si>
  <si>
    <t>Napoleon Dynamite</t>
  </si>
  <si>
    <t>Jared Hess</t>
  </si>
  <si>
    <t>tt0375210</t>
  </si>
  <si>
    <t>White Noise</t>
  </si>
  <si>
    <t>Geoffrey Sax</t>
  </si>
  <si>
    <t>tt0377107</t>
  </si>
  <si>
    <t>Proof</t>
  </si>
  <si>
    <t>tt0377818</t>
  </si>
  <si>
    <t>The Dukes of Hazzard</t>
  </si>
  <si>
    <t>Jay Chandrasekhar</t>
  </si>
  <si>
    <t>tt0377981</t>
  </si>
  <si>
    <t>Gnomeo &amp; Juliet</t>
  </si>
  <si>
    <t>tt0378194</t>
  </si>
  <si>
    <t>Kill Bill: Vol. 2</t>
  </si>
  <si>
    <t>tt0379786</t>
  </si>
  <si>
    <t>Serenity</t>
  </si>
  <si>
    <t>Joss Whedon</t>
  </si>
  <si>
    <t>tt0379865</t>
  </si>
  <si>
    <t>Leatherheads</t>
  </si>
  <si>
    <t>tt0380389</t>
  </si>
  <si>
    <t>Goal! The Dream Begins</t>
  </si>
  <si>
    <t>Milkshake Films</t>
  </si>
  <si>
    <t>tt0380623</t>
  </si>
  <si>
    <t>The Perfect Man</t>
  </si>
  <si>
    <t>tt0381681</t>
  </si>
  <si>
    <t>Before Sunset</t>
  </si>
  <si>
    <t>tt0381971</t>
  </si>
  <si>
    <t>Curious George</t>
  </si>
  <si>
    <t>Matthew O'Callaghan</t>
  </si>
  <si>
    <t>tt0382628</t>
  </si>
  <si>
    <t>Dark Water</t>
  </si>
  <si>
    <t>Walter Salles</t>
  </si>
  <si>
    <t>tt0382932</t>
  </si>
  <si>
    <t>Ratatouille</t>
  </si>
  <si>
    <t>tt0384286</t>
  </si>
  <si>
    <t>Cry Wolf</t>
  </si>
  <si>
    <t>Jeff Wadlow</t>
  </si>
  <si>
    <t>tt0384642</t>
  </si>
  <si>
    <t>Kicking &amp; Screaming</t>
  </si>
  <si>
    <t>tt0384793</t>
  </si>
  <si>
    <t>Accepted</t>
  </si>
  <si>
    <t>Steve Pink</t>
  </si>
  <si>
    <t>tt0384810</t>
  </si>
  <si>
    <t>Around the Bend</t>
  </si>
  <si>
    <t>Jordan Roberts</t>
  </si>
  <si>
    <t>tt0385307</t>
  </si>
  <si>
    <t>Miss Congeniality 2: Armed &amp; Fabulous</t>
  </si>
  <si>
    <t>tt0386117</t>
  </si>
  <si>
    <t>Where the Wild Things Are</t>
  </si>
  <si>
    <t>tt0387131</t>
  </si>
  <si>
    <t>The Constant Gardener</t>
  </si>
  <si>
    <t>Fernando Meirelles</t>
  </si>
  <si>
    <t>tt0387514</t>
  </si>
  <si>
    <t>Prime</t>
  </si>
  <si>
    <t>Ben Younger</t>
  </si>
  <si>
    <t>Prime Film Productions LLC</t>
  </si>
  <si>
    <t>tt0387575</t>
  </si>
  <si>
    <t>Seed of Chucky</t>
  </si>
  <si>
    <t>Don Mancini</t>
  </si>
  <si>
    <t>tt0387877</t>
  </si>
  <si>
    <t>The Black Dahlia</t>
  </si>
  <si>
    <t>tt0388789</t>
  </si>
  <si>
    <t>Born Into Brothels: Calcutta's Red Light Kids</t>
  </si>
  <si>
    <t>Zana Briski</t>
  </si>
  <si>
    <t>Red Light Films</t>
  </si>
  <si>
    <t>tt0388795</t>
  </si>
  <si>
    <t>Brokeback Mountain</t>
  </si>
  <si>
    <t>tt0389790</t>
  </si>
  <si>
    <t>Bee Movie</t>
  </si>
  <si>
    <t>Simon J. Smith</t>
  </si>
  <si>
    <t>tt0390022</t>
  </si>
  <si>
    <t>Friday Night Lights</t>
  </si>
  <si>
    <t>tt0391304</t>
  </si>
  <si>
    <t>A Lot Like Love</t>
  </si>
  <si>
    <t>tt0393735</t>
  </si>
  <si>
    <t>The Shaggy Dog</t>
  </si>
  <si>
    <t>tt0395119</t>
  </si>
  <si>
    <t>Alatriste</t>
  </si>
  <si>
    <t>Agustín Díaz Yanes</t>
  </si>
  <si>
    <t>Estudios Picasso</t>
  </si>
  <si>
    <t>tt0395972</t>
  </si>
  <si>
    <t>North Country</t>
  </si>
  <si>
    <t>Niki Caro</t>
  </si>
  <si>
    <t>tt0396555</t>
  </si>
  <si>
    <t>Meet the Robinsons</t>
  </si>
  <si>
    <t>Stephen J. Anderson</t>
  </si>
  <si>
    <t>tt0397101</t>
  </si>
  <si>
    <t>The Skeleton Key</t>
  </si>
  <si>
    <t>tt0397892</t>
  </si>
  <si>
    <t>Bolt</t>
  </si>
  <si>
    <t>Byron Howard</t>
  </si>
  <si>
    <t>tt0398017</t>
  </si>
  <si>
    <t>Derailed</t>
  </si>
  <si>
    <t>Mikael Håfström</t>
  </si>
  <si>
    <t>Di Bonaventura Pictures</t>
  </si>
  <si>
    <t>tt0398286</t>
  </si>
  <si>
    <t>Tangled</t>
  </si>
  <si>
    <t>Nathan Greno</t>
  </si>
  <si>
    <t>tt0398375</t>
  </si>
  <si>
    <t>Rumor Has It...</t>
  </si>
  <si>
    <t>tt0399201</t>
  </si>
  <si>
    <t>tt0400525</t>
  </si>
  <si>
    <t>The Ice Harvest</t>
  </si>
  <si>
    <t>tt0401729</t>
  </si>
  <si>
    <t>John Carter</t>
  </si>
  <si>
    <t>tt0401792</t>
  </si>
  <si>
    <t>Sin City</t>
  </si>
  <si>
    <t>Frank Miller</t>
  </si>
  <si>
    <t>tt0401997</t>
  </si>
  <si>
    <t>Breach</t>
  </si>
  <si>
    <t>Billy Ray</t>
  </si>
  <si>
    <t>tt0402894</t>
  </si>
  <si>
    <t>Casanova</t>
  </si>
  <si>
    <t>tt0403990</t>
  </si>
  <si>
    <t>Dopperugengâ</t>
  </si>
  <si>
    <t>Kiyoshi Kurosawa</t>
  </si>
  <si>
    <t>Amuse Pictures</t>
  </si>
  <si>
    <t>tt0404030</t>
  </si>
  <si>
    <t>Everything Is Illuminated</t>
  </si>
  <si>
    <t>Liev Schreiber</t>
  </si>
  <si>
    <t>tt0405159</t>
  </si>
  <si>
    <t>Million Dollar Baby</t>
  </si>
  <si>
    <t>tt0405296</t>
  </si>
  <si>
    <t>A Scanner Darkly</t>
  </si>
  <si>
    <t>tt0405422</t>
  </si>
  <si>
    <t>The 40-Year-Old Virgin</t>
  </si>
  <si>
    <t>Judd Apatow</t>
  </si>
  <si>
    <t>tt0405743</t>
  </si>
  <si>
    <t>Barfuss</t>
  </si>
  <si>
    <t>Til Schweiger</t>
  </si>
  <si>
    <t>Barefoot Films</t>
  </si>
  <si>
    <t>tt0406816</t>
  </si>
  <si>
    <t>tt0407304</t>
  </si>
  <si>
    <t>War of the Worlds</t>
  </si>
  <si>
    <t>tt0407887</t>
  </si>
  <si>
    <t>The Departed</t>
  </si>
  <si>
    <t>tt0408236</t>
  </si>
  <si>
    <t>Sweeney Todd: The Demon Barber of Fleet Street</t>
  </si>
  <si>
    <t>tt0408306</t>
  </si>
  <si>
    <t>Munich</t>
  </si>
  <si>
    <t>tt0408345</t>
  </si>
  <si>
    <t>Firewall</t>
  </si>
  <si>
    <t>tt0408790</t>
  </si>
  <si>
    <t>Flightplan</t>
  </si>
  <si>
    <t>Robert Schwentke</t>
  </si>
  <si>
    <t>tt0408839</t>
  </si>
  <si>
    <t>The Heartbreak Kid</t>
  </si>
  <si>
    <t>tt0409182</t>
  </si>
  <si>
    <t>Poseidon</t>
  </si>
  <si>
    <t>tt0409459</t>
  </si>
  <si>
    <t>Watchmen</t>
  </si>
  <si>
    <t>Zack Snyder</t>
  </si>
  <si>
    <t>tt0409847</t>
  </si>
  <si>
    <t>Cowboys &amp; Aliens</t>
  </si>
  <si>
    <t>Jon Favreau</t>
  </si>
  <si>
    <t>tt0410297</t>
  </si>
  <si>
    <t>The Lake House</t>
  </si>
  <si>
    <t>Alejandro Agresti</t>
  </si>
  <si>
    <t>tt0411477</t>
  </si>
  <si>
    <t>Hellboy II: The Golden Army</t>
  </si>
  <si>
    <t>tt0412019</t>
  </si>
  <si>
    <t>Broken Flowers</t>
  </si>
  <si>
    <t>Jim Jarmusch</t>
  </si>
  <si>
    <t>tt0413099</t>
  </si>
  <si>
    <t>Evan Almighty</t>
  </si>
  <si>
    <t>tt0413267</t>
  </si>
  <si>
    <t>Shrek the Third</t>
  </si>
  <si>
    <t>Chris Miller</t>
  </si>
  <si>
    <t>tt0414055</t>
  </si>
  <si>
    <t>Elizabeth: The Golden Age</t>
  </si>
  <si>
    <t>tt0414387</t>
  </si>
  <si>
    <t>Pride &amp; Prejudice</t>
  </si>
  <si>
    <t>Joe Wright</t>
  </si>
  <si>
    <t>tt0414993</t>
  </si>
  <si>
    <t>The Fountain</t>
  </si>
  <si>
    <t>Darren Aronofsky</t>
  </si>
  <si>
    <t>tt0416449</t>
  </si>
  <si>
    <t>300</t>
  </si>
  <si>
    <t>tt0417001</t>
  </si>
  <si>
    <t>Must Love Dogs</t>
  </si>
  <si>
    <t>Gary David Goldberg</t>
  </si>
  <si>
    <t>tt0417217</t>
  </si>
  <si>
    <t>Two for the Money</t>
  </si>
  <si>
    <t>tt0417225</t>
  </si>
  <si>
    <t>Idlewild</t>
  </si>
  <si>
    <t>Bryan Barber</t>
  </si>
  <si>
    <t>tt0417433</t>
  </si>
  <si>
    <t>Annapolis</t>
  </si>
  <si>
    <t>Justin Lin</t>
  </si>
  <si>
    <t>tt0417741</t>
  </si>
  <si>
    <t>Harry Potter and the Half-Blood Prince</t>
  </si>
  <si>
    <t>tt0418110</t>
  </si>
  <si>
    <t>Romanzo criminale</t>
  </si>
  <si>
    <t>Michele Placido</t>
  </si>
  <si>
    <t>Cattleya</t>
  </si>
  <si>
    <t>tt0418279</t>
  </si>
  <si>
    <t>Transformers</t>
  </si>
  <si>
    <t>tt0418689</t>
  </si>
  <si>
    <t>Flags of Our Fathers</t>
  </si>
  <si>
    <t>tt0418763</t>
  </si>
  <si>
    <t>Jarhead</t>
  </si>
  <si>
    <t>Sam Mendes</t>
  </si>
  <si>
    <t>tt0418819</t>
  </si>
  <si>
    <t>Land of the Dead</t>
  </si>
  <si>
    <t>tt0419843</t>
  </si>
  <si>
    <t>In the Land of Women</t>
  </si>
  <si>
    <t>Jonathan Kasdan</t>
  </si>
  <si>
    <t>tt0420609</t>
  </si>
  <si>
    <t>Infamous</t>
  </si>
  <si>
    <t>tt0421715</t>
  </si>
  <si>
    <t>The Curious Case of Benjamin Button</t>
  </si>
  <si>
    <t>David Fincher</t>
  </si>
  <si>
    <t>tt0421994</t>
  </si>
  <si>
    <t>Imagine Me &amp; You</t>
  </si>
  <si>
    <t>Ol Parker</t>
  </si>
  <si>
    <t>tt0424095</t>
  </si>
  <si>
    <t>Flushed Away</t>
  </si>
  <si>
    <t>David Bowers</t>
  </si>
  <si>
    <t>tt0424823</t>
  </si>
  <si>
    <t>Balls of Fury</t>
  </si>
  <si>
    <t>Robert Ben Garant</t>
  </si>
  <si>
    <t>tt0425061</t>
  </si>
  <si>
    <t>Get Smart</t>
  </si>
  <si>
    <t>tt0425112</t>
  </si>
  <si>
    <t>Hot Fuzz</t>
  </si>
  <si>
    <t>tt0426931</t>
  </si>
  <si>
    <t>August Rush</t>
  </si>
  <si>
    <t>Kirsten Sheridan</t>
  </si>
  <si>
    <t>tt0427392</t>
  </si>
  <si>
    <t>The Invasion</t>
  </si>
  <si>
    <t>Oliver Hirschbiegel</t>
  </si>
  <si>
    <t>tt0427470</t>
  </si>
  <si>
    <t>The Lookout</t>
  </si>
  <si>
    <t>Scott Frank</t>
  </si>
  <si>
    <t>tt0427969</t>
  </si>
  <si>
    <t>Hollywoodland</t>
  </si>
  <si>
    <t>Allen Coulter</t>
  </si>
  <si>
    <t>tt0429589</t>
  </si>
  <si>
    <t>The Ant Bully</t>
  </si>
  <si>
    <t>tt0430357</t>
  </si>
  <si>
    <t>Miami Vice</t>
  </si>
  <si>
    <t>tt0430634</t>
  </si>
  <si>
    <t>Stick It</t>
  </si>
  <si>
    <t>Jessica Bendinger</t>
  </si>
  <si>
    <t>Kaltenbach Pictures</t>
  </si>
  <si>
    <t>tt0430674</t>
  </si>
  <si>
    <t>The Thief Lord</t>
  </si>
  <si>
    <t>Richard Claus</t>
  </si>
  <si>
    <t>Thema Production</t>
  </si>
  <si>
    <t>tt0430922</t>
  </si>
  <si>
    <t>Role Models</t>
  </si>
  <si>
    <t>David Wain</t>
  </si>
  <si>
    <t>tt0431197</t>
  </si>
  <si>
    <t>The Kingdom</t>
  </si>
  <si>
    <t>tt0433383</t>
  </si>
  <si>
    <t>Good Night, and Good Luck.</t>
  </si>
  <si>
    <t>tt0433442</t>
  </si>
  <si>
    <t>The Return</t>
  </si>
  <si>
    <t>Asif Kapadia</t>
  </si>
  <si>
    <t>tt0434409</t>
  </si>
  <si>
    <t>V for Vendetta</t>
  </si>
  <si>
    <t>James McTeigue</t>
  </si>
  <si>
    <t>tt0435670</t>
  </si>
  <si>
    <t>The Invisible</t>
  </si>
  <si>
    <t>David S. Goyer</t>
  </si>
  <si>
    <t>tt0435761</t>
  </si>
  <si>
    <t>Toy Story 3</t>
  </si>
  <si>
    <t>Lee Unkrich</t>
  </si>
  <si>
    <t>tt0436686</t>
  </si>
  <si>
    <t>Protocols of Zion</t>
  </si>
  <si>
    <t>Marc Levin</t>
  </si>
  <si>
    <t>HBO/Cinemax Documentary</t>
  </si>
  <si>
    <t>tt0437232</t>
  </si>
  <si>
    <t>Catch a Fire</t>
  </si>
  <si>
    <t>tt0437777</t>
  </si>
  <si>
    <t>Something New</t>
  </si>
  <si>
    <t>Sanaa Hamri</t>
  </si>
  <si>
    <t>tt0438488</t>
  </si>
  <si>
    <t>Terminator Salvation</t>
  </si>
  <si>
    <t>McG</t>
  </si>
  <si>
    <t>The Halcyon Company</t>
  </si>
  <si>
    <t>tt0439815</t>
  </si>
  <si>
    <t>Slither</t>
  </si>
  <si>
    <t>James Gunn</t>
  </si>
  <si>
    <t>Gold Circle Films</t>
  </si>
  <si>
    <t>tt0440963</t>
  </si>
  <si>
    <t>The Bourne Ultimatum</t>
  </si>
  <si>
    <t>tt0441773</t>
  </si>
  <si>
    <t>Kung Fu Panda</t>
  </si>
  <si>
    <t>Mark Osborne</t>
  </si>
  <si>
    <t>tt0441796</t>
  </si>
  <si>
    <t>Stay Alive</t>
  </si>
  <si>
    <t>William Brent Bell</t>
  </si>
  <si>
    <t>tt0443272</t>
  </si>
  <si>
    <t>Lincoln</t>
  </si>
  <si>
    <t>tt0443456</t>
  </si>
  <si>
    <t>Breaking and Entering</t>
  </si>
  <si>
    <t>tt0443649</t>
  </si>
  <si>
    <t>10,000 BC</t>
  </si>
  <si>
    <t>Roland Emmerich</t>
  </si>
  <si>
    <t>tt0443680</t>
  </si>
  <si>
    <t>The Assassination of Jesse James by the Coward Robert Ford</t>
  </si>
  <si>
    <t>Andrew Dominik</t>
  </si>
  <si>
    <t>tt0443706</t>
  </si>
  <si>
    <t>Zodiac</t>
  </si>
  <si>
    <t>tt0444682</t>
  </si>
  <si>
    <t>The Reaping</t>
  </si>
  <si>
    <t>tt0446029</t>
  </si>
  <si>
    <t>Scott Pilgrim vs. the World</t>
  </si>
  <si>
    <t>tt0448075</t>
  </si>
  <si>
    <t>The Night Listener</t>
  </si>
  <si>
    <t>Patrick Stettner</t>
  </si>
  <si>
    <t>Hart Sharp Entertainment</t>
  </si>
  <si>
    <t>tt0450259</t>
  </si>
  <si>
    <t>Blood Diamond</t>
  </si>
  <si>
    <t>tt0450345</t>
  </si>
  <si>
    <t>The Wicker Man</t>
  </si>
  <si>
    <t>tt0450405</t>
  </si>
  <si>
    <t>Cirque du Freak: The Vampire's Assistant</t>
  </si>
  <si>
    <t>tt0451279</t>
  </si>
  <si>
    <t>Wonder Woman</t>
  </si>
  <si>
    <t>Patty Jenkins</t>
  </si>
  <si>
    <t>tt0452594</t>
  </si>
  <si>
    <t>The Break-Up</t>
  </si>
  <si>
    <t>Peyton Reed</t>
  </si>
  <si>
    <t>tt0452608</t>
  </si>
  <si>
    <t>Death Race</t>
  </si>
  <si>
    <t>tt0452623</t>
  </si>
  <si>
    <t>Gone Baby Gone</t>
  </si>
  <si>
    <t>Ben Affleck</t>
  </si>
  <si>
    <t>tt0452624</t>
  </si>
  <si>
    <t>The Good German</t>
  </si>
  <si>
    <t>Sunset Gower Studios</t>
  </si>
  <si>
    <t>tt0452637</t>
  </si>
  <si>
    <t>Lady in the Water</t>
  </si>
  <si>
    <t>tt0452694</t>
  </si>
  <si>
    <t>The Time Traveler's Wife</t>
  </si>
  <si>
    <t>tt0453451</t>
  </si>
  <si>
    <t>Mr. Bean's Holiday</t>
  </si>
  <si>
    <t>Steve Bendelack</t>
  </si>
  <si>
    <t>tt0453467</t>
  </si>
  <si>
    <t>Deja Vu</t>
  </si>
  <si>
    <t>tt0453556</t>
  </si>
  <si>
    <t>TMNT</t>
  </si>
  <si>
    <t>Kevin Munroe</t>
  </si>
  <si>
    <t>Imagi Animation Studios</t>
  </si>
  <si>
    <t>tt0453562</t>
  </si>
  <si>
    <t>42</t>
  </si>
  <si>
    <t>Brian Helgeland</t>
  </si>
  <si>
    <t>tt0454848</t>
  </si>
  <si>
    <t>Inside Man</t>
  </si>
  <si>
    <t>tt0454987</t>
  </si>
  <si>
    <t>Let's Go to Prison</t>
  </si>
  <si>
    <t>Bob Odenkirk</t>
  </si>
  <si>
    <t>Carsey-Werner Company</t>
  </si>
  <si>
    <t>tt0455760</t>
  </si>
  <si>
    <t>Dead Silence</t>
  </si>
  <si>
    <t>James Wan</t>
  </si>
  <si>
    <t>tt0456630</t>
  </si>
  <si>
    <t>Reincarnation</t>
  </si>
  <si>
    <t>Takashi Shimizu</t>
  </si>
  <si>
    <t>Entertainment Farm (EF)</t>
  </si>
  <si>
    <t>tt0457275</t>
  </si>
  <si>
    <t>Altered</t>
  </si>
  <si>
    <t>Eduardo Sánchez</t>
  </si>
  <si>
    <t>tt0457400</t>
  </si>
  <si>
    <t>Land of the Lost</t>
  </si>
  <si>
    <t>tt0457939</t>
  </si>
  <si>
    <t>The Holiday</t>
  </si>
  <si>
    <t>tt0458339</t>
  </si>
  <si>
    <t>Captain America: The First Avenger</t>
  </si>
  <si>
    <t>tt0460745</t>
  </si>
  <si>
    <t>Chaos Theory</t>
  </si>
  <si>
    <t>tt0461642</t>
  </si>
  <si>
    <t>7 Dwarves: The Forest Is Not Enough</t>
  </si>
  <si>
    <t>Sven Unterwaldt Jr.</t>
  </si>
  <si>
    <t>Zipfelmützen GmbH &amp; Co. KG</t>
  </si>
  <si>
    <t>tt0462338</t>
  </si>
  <si>
    <t>The Hoax</t>
  </si>
  <si>
    <t>tt0462590</t>
  </si>
  <si>
    <t>Step Up</t>
  </si>
  <si>
    <t>Anne Fletcher</t>
  </si>
  <si>
    <t>tt0463034</t>
  </si>
  <si>
    <t>You, Me and Dupree</t>
  </si>
  <si>
    <t>tt0463985</t>
  </si>
  <si>
    <t>The Fast and the Furious: Tokyo Drift</t>
  </si>
  <si>
    <t>tt0464141</t>
  </si>
  <si>
    <t>The Orphanage</t>
  </si>
  <si>
    <t>J.A. Bayona</t>
  </si>
  <si>
    <t>Esta Vivo! Laboratorio de Nuevos Talentos</t>
  </si>
  <si>
    <t>tt0465142</t>
  </si>
  <si>
    <t>American Dreamz</t>
  </si>
  <si>
    <t>tt0465538</t>
  </si>
  <si>
    <t>Michael Clayton</t>
  </si>
  <si>
    <t>Tony Gilroy</t>
  </si>
  <si>
    <t>Samuels Media</t>
  </si>
  <si>
    <t>tt0466664</t>
  </si>
  <si>
    <t>Alien Autopsy</t>
  </si>
  <si>
    <t>Jonny Campbell</t>
  </si>
  <si>
    <t>Ealing Studios</t>
  </si>
  <si>
    <t>tt0466856</t>
  </si>
  <si>
    <t>ATL</t>
  </si>
  <si>
    <t>Chris Robinson</t>
  </si>
  <si>
    <t>Sweet Tea Pictures LLC</t>
  </si>
  <si>
    <t>tt0467200</t>
  </si>
  <si>
    <t>The Other Boleyn Girl</t>
  </si>
  <si>
    <t>Justin Chadwick</t>
  </si>
  <si>
    <t>tt0468569</t>
  </si>
  <si>
    <t>The Dark Knight</t>
  </si>
  <si>
    <t>tt0469494</t>
  </si>
  <si>
    <t>There Will Be Blood</t>
  </si>
  <si>
    <t>Paramount Vantage</t>
  </si>
  <si>
    <t>tt0469623</t>
  </si>
  <si>
    <t>Things We Lost in the Fire</t>
  </si>
  <si>
    <t>Susanne Bier</t>
  </si>
  <si>
    <t>tt0471042</t>
  </si>
  <si>
    <t>Tower Heist</t>
  </si>
  <si>
    <t>tt0472043</t>
  </si>
  <si>
    <t>Apocalypto</t>
  </si>
  <si>
    <t>tt0472062</t>
  </si>
  <si>
    <t>Charlie Wilson's War</t>
  </si>
  <si>
    <t>tt0472156</t>
  </si>
  <si>
    <t>Pu-239</t>
  </si>
  <si>
    <t>Scott Z. Burns</t>
  </si>
  <si>
    <t>HBO Films</t>
  </si>
  <si>
    <t>tt0473075</t>
  </si>
  <si>
    <t>Prince of Persia: The Sands of Time</t>
  </si>
  <si>
    <t>tt0473705</t>
  </si>
  <si>
    <t>State of Play</t>
  </si>
  <si>
    <t>Kevin Macdonald</t>
  </si>
  <si>
    <t>tt0475276</t>
  </si>
  <si>
    <t>United 93</t>
  </si>
  <si>
    <t>tt0475290</t>
  </si>
  <si>
    <t>Hail, Caesar!</t>
  </si>
  <si>
    <t>tt0475394</t>
  </si>
  <si>
    <t>Smokin' Aces</t>
  </si>
  <si>
    <t>Joe Carnahan</t>
  </si>
  <si>
    <t>tt0476964</t>
  </si>
  <si>
    <t>The Brave One</t>
  </si>
  <si>
    <t>tt0477078</t>
  </si>
  <si>
    <t>Rocket Science</t>
  </si>
  <si>
    <t>Jeffrey Blitz</t>
  </si>
  <si>
    <t>B&amp;W Films</t>
  </si>
  <si>
    <t>tt0477095</t>
  </si>
  <si>
    <t>Starter for 10</t>
  </si>
  <si>
    <t>Tom Vaughan</t>
  </si>
  <si>
    <t>tt0477302</t>
  </si>
  <si>
    <t>Extremely Loud &amp; Incredibly Close</t>
  </si>
  <si>
    <t>tt0477348</t>
  </si>
  <si>
    <t>No Country for Old Men</t>
  </si>
  <si>
    <t>tt0478134</t>
  </si>
  <si>
    <t>In the Valley of Elah</t>
  </si>
  <si>
    <t>Paul Haggis</t>
  </si>
  <si>
    <t>tt0478311</t>
  </si>
  <si>
    <t>Knocked Up</t>
  </si>
  <si>
    <t>tt0478970</t>
  </si>
  <si>
    <t>Ant-Man</t>
  </si>
  <si>
    <t>Gary Sanchez Productions</t>
  </si>
  <si>
    <t>tt0479500</t>
  </si>
  <si>
    <t>Nancy Drew</t>
  </si>
  <si>
    <t>tt0479952</t>
  </si>
  <si>
    <t>Madagascar: Escape 2 Africa</t>
  </si>
  <si>
    <t>tt0480242</t>
  </si>
  <si>
    <t>Dan in Real Life</t>
  </si>
  <si>
    <t>Peter Hedges</t>
  </si>
  <si>
    <t>tt0480249</t>
  </si>
  <si>
    <t>I Am Legend</t>
  </si>
  <si>
    <t>tt0480255</t>
  </si>
  <si>
    <t>The Losers</t>
  </si>
  <si>
    <t>Sylvain White</t>
  </si>
  <si>
    <t>tt0480687</t>
  </si>
  <si>
    <t>Hall Pass</t>
  </si>
  <si>
    <t>tt0481141</t>
  </si>
  <si>
    <t>No Reservations</t>
  </si>
  <si>
    <t>tt0481499</t>
  </si>
  <si>
    <t>The Croods</t>
  </si>
  <si>
    <t>Kirk DeMicco</t>
  </si>
  <si>
    <t>tt0481536</t>
  </si>
  <si>
    <t>Harold &amp; Kumar Escape from Guantanamo Bay</t>
  </si>
  <si>
    <t>Jon Hurwitz</t>
  </si>
  <si>
    <t>tt0482571</t>
  </si>
  <si>
    <t>The Prestige</t>
  </si>
  <si>
    <t>tt0482572</t>
  </si>
  <si>
    <t>Pride and Glory</t>
  </si>
  <si>
    <t>Gavin O'Connor</t>
  </si>
  <si>
    <t>tt0482606</t>
  </si>
  <si>
    <t>The Strangers</t>
  </si>
  <si>
    <t>Bryan Bertino</t>
  </si>
  <si>
    <t>tt0483607</t>
  </si>
  <si>
    <t>Doomsday</t>
  </si>
  <si>
    <t>Neil Marshall</t>
  </si>
  <si>
    <t>tt0483726</t>
  </si>
  <si>
    <t>Man of the Year</t>
  </si>
  <si>
    <t>tt0486583</t>
  </si>
  <si>
    <t>Fred Claus</t>
  </si>
  <si>
    <t>tt0486946</t>
  </si>
  <si>
    <t>Wild Hogs</t>
  </si>
  <si>
    <t>Walt Becker</t>
  </si>
  <si>
    <t>tt0488120</t>
  </si>
  <si>
    <t>Fracture</t>
  </si>
  <si>
    <t>Gregory Hoblit</t>
  </si>
  <si>
    <t>tt0490084</t>
  </si>
  <si>
    <t>Because I Said So</t>
  </si>
  <si>
    <t>tt0491152</t>
  </si>
  <si>
    <t>Something Borrowed</t>
  </si>
  <si>
    <t>Luke Greenfield</t>
  </si>
  <si>
    <t>tt0493464</t>
  </si>
  <si>
    <t>Wanted</t>
  </si>
  <si>
    <t>Timur Bekmambetov</t>
  </si>
  <si>
    <t>tt0494238</t>
  </si>
  <si>
    <t>Inkheart</t>
  </si>
  <si>
    <t>tt0494652</t>
  </si>
  <si>
    <t>Welcome Home, Roscoe Jenkins</t>
  </si>
  <si>
    <t>tt0495596</t>
  </si>
  <si>
    <t>Tales from Earthsea</t>
  </si>
  <si>
    <t>Gorô Miyazaki</t>
  </si>
  <si>
    <t>Buena Vista Home Entertainment</t>
  </si>
  <si>
    <t>tt0496806</t>
  </si>
  <si>
    <t>Ocean's Thirteen</t>
  </si>
  <si>
    <t>tt0498380</t>
  </si>
  <si>
    <t>Letters from Iwo Jima</t>
  </si>
  <si>
    <t>tt0758742</t>
  </si>
  <si>
    <t>Death Note</t>
  </si>
  <si>
    <t>Shûsuke Kaneko</t>
  </si>
  <si>
    <t>D.N. Dream Partners</t>
  </si>
  <si>
    <t>tt0758746</t>
  </si>
  <si>
    <t>Friday the 13th</t>
  </si>
  <si>
    <t>Marcus Nispel</t>
  </si>
  <si>
    <t>tt0758766</t>
  </si>
  <si>
    <t>Music and Lyrics</t>
  </si>
  <si>
    <t>tt0758774</t>
  </si>
  <si>
    <t>Body of Lies</t>
  </si>
  <si>
    <t>tt0762073</t>
  </si>
  <si>
    <t>Thirst</t>
  </si>
  <si>
    <t>Chan-wook Park</t>
  </si>
  <si>
    <t>CJ Entertainment</t>
  </si>
  <si>
    <t>tt0762107</t>
  </si>
  <si>
    <t>I Now Pronounce You Chuck &amp; Larry</t>
  </si>
  <si>
    <t>tt0762114</t>
  </si>
  <si>
    <t>License to Wed</t>
  </si>
  <si>
    <t>tt0765429</t>
  </si>
  <si>
    <t>American Gangster</t>
  </si>
  <si>
    <t>tt0765443</t>
  </si>
  <si>
    <t>Eastern Promises</t>
  </si>
  <si>
    <t>Kudos Film and Television</t>
  </si>
  <si>
    <t>tt0770752</t>
  </si>
  <si>
    <t>Fool's Gold</t>
  </si>
  <si>
    <t>tt0770828</t>
  </si>
  <si>
    <t>Man of Steel</t>
  </si>
  <si>
    <t>tt0772193</t>
  </si>
  <si>
    <t>Primeval</t>
  </si>
  <si>
    <t>Tim Haines</t>
  </si>
  <si>
    <t>ITV Productions</t>
  </si>
  <si>
    <t>tt0780511</t>
  </si>
  <si>
    <t>Everybody's Fine</t>
  </si>
  <si>
    <t>Kirk Jones</t>
  </si>
  <si>
    <t>tt0780521</t>
  </si>
  <si>
    <t>The Princess and the Frog</t>
  </si>
  <si>
    <t>Ron Clements</t>
  </si>
  <si>
    <t>tt0780536</t>
  </si>
  <si>
    <t>In Bruges</t>
  </si>
  <si>
    <t>Martin McDonagh</t>
  </si>
  <si>
    <t>tt0780653</t>
  </si>
  <si>
    <t>The Wolfman</t>
  </si>
  <si>
    <t>tt0783233</t>
  </si>
  <si>
    <t>Atonement</t>
  </si>
  <si>
    <t>tt0790628</t>
  </si>
  <si>
    <t>The Incredible Burt Wonderstone</t>
  </si>
  <si>
    <t>Don Scardino</t>
  </si>
  <si>
    <t>tt0790736</t>
  </si>
  <si>
    <t>R.I.P.D.</t>
  </si>
  <si>
    <t>tt0791304</t>
  </si>
  <si>
    <t>Georgia Rule</t>
  </si>
  <si>
    <t>tt0795421</t>
  </si>
  <si>
    <t>Mamma Mia!</t>
  </si>
  <si>
    <t>Phyllida Lloyd</t>
  </si>
  <si>
    <t>tt0799934</t>
  </si>
  <si>
    <t>Be Kind Rewind</t>
  </si>
  <si>
    <t>tt0800039</t>
  </si>
  <si>
    <t>Forgetting Sarah Marshall</t>
  </si>
  <si>
    <t>Nicholas Stoller</t>
  </si>
  <si>
    <t>tt0800308</t>
  </si>
  <si>
    <t>Appaloosa</t>
  </si>
  <si>
    <t>Ed Harris</t>
  </si>
  <si>
    <t>tt0800320</t>
  </si>
  <si>
    <t>Clash of the Titans</t>
  </si>
  <si>
    <t>Louis Leterrier</t>
  </si>
  <si>
    <t>tt0800369</t>
  </si>
  <si>
    <t>Thor</t>
  </si>
  <si>
    <t>tt0803096</t>
  </si>
  <si>
    <t>Warcraft</t>
  </si>
  <si>
    <t>Duncan Jones</t>
  </si>
  <si>
    <t>Legendary Entertainment</t>
  </si>
  <si>
    <t>tt0804497</t>
  </si>
  <si>
    <t>It's Kind of a Funny Story</t>
  </si>
  <si>
    <t>Anna Boden</t>
  </si>
  <si>
    <t>tt0808279</t>
  </si>
  <si>
    <t>Funny Games</t>
  </si>
  <si>
    <t>Michael Haneke</t>
  </si>
  <si>
    <t>Celluloid Dreams</t>
  </si>
  <si>
    <t>tt0808357</t>
  </si>
  <si>
    <t>Lust, Caution</t>
  </si>
  <si>
    <t>Haishang Films</t>
  </si>
  <si>
    <t>tt0808532</t>
  </si>
  <si>
    <t>Hacking Democracy</t>
  </si>
  <si>
    <t>Simon Ardizzone</t>
  </si>
  <si>
    <t>Public Interest Pictures</t>
  </si>
  <si>
    <t>tt0810827</t>
  </si>
  <si>
    <t>Death Note: The Last Name</t>
  </si>
  <si>
    <t>Horipro</t>
  </si>
  <si>
    <t>tt0811080</t>
  </si>
  <si>
    <t>Speed Racer</t>
  </si>
  <si>
    <t>tt0817177</t>
  </si>
  <si>
    <t>Flipped</t>
  </si>
  <si>
    <t>tt0817230</t>
  </si>
  <si>
    <t>Valentine's Day</t>
  </si>
  <si>
    <t>tt0821640</t>
  </si>
  <si>
    <t>Ghosts of Girlfriends Past</t>
  </si>
  <si>
    <t>Jon Shestack Productions</t>
  </si>
  <si>
    <t>tt0821642</t>
  </si>
  <si>
    <t>The Soloist</t>
  </si>
  <si>
    <t>tt0829150</t>
  </si>
  <si>
    <t>Dracula Untold</t>
  </si>
  <si>
    <t>Gary Shore</t>
  </si>
  <si>
    <t>tt0831387</t>
  </si>
  <si>
    <t>Godzilla</t>
  </si>
  <si>
    <t>Gareth Edwards</t>
  </si>
  <si>
    <t>tt0832266</t>
  </si>
  <si>
    <t>Definitely, Maybe</t>
  </si>
  <si>
    <t>Adam Brooks</t>
  </si>
  <si>
    <t>tt0840361</t>
  </si>
  <si>
    <t>The Town</t>
  </si>
  <si>
    <t>tt0842926</t>
  </si>
  <si>
    <t>The Kids Are All Right</t>
  </si>
  <si>
    <t>tt0846308</t>
  </si>
  <si>
    <t>Kit Kittredge: An American Girl</t>
  </si>
  <si>
    <t>Patricia Rozema</t>
  </si>
  <si>
    <t>Picturehouse</t>
  </si>
  <si>
    <t>tt0848228</t>
  </si>
  <si>
    <t>Marvel Studios</t>
  </si>
  <si>
    <t>tt0858479</t>
  </si>
  <si>
    <t>Smart People</t>
  </si>
  <si>
    <t>Noam Murro</t>
  </si>
  <si>
    <t>tt0859163</t>
  </si>
  <si>
    <t>The Mummy: Tomb of the Dragon Emperor</t>
  </si>
  <si>
    <t>tt0861739</t>
  </si>
  <si>
    <t>Elite Squad</t>
  </si>
  <si>
    <t>José Padilha</t>
  </si>
  <si>
    <t>Zazen Produções</t>
  </si>
  <si>
    <t>tt0862856</t>
  </si>
  <si>
    <t>Trick 'r Treat</t>
  </si>
  <si>
    <t>Michael Dougherty</t>
  </si>
  <si>
    <t>tt0870111</t>
  </si>
  <si>
    <t>Frost/Nixon</t>
  </si>
  <si>
    <t>tt0880440</t>
  </si>
  <si>
    <t>L'auberge rouge</t>
  </si>
  <si>
    <t>Gérard Krawczyk</t>
  </si>
  <si>
    <t>Les Films Christian Fechner</t>
  </si>
  <si>
    <t>tt0881320</t>
  </si>
  <si>
    <t>Sanctum</t>
  </si>
  <si>
    <t>Alister Grierson</t>
  </si>
  <si>
    <t>tt0887883</t>
  </si>
  <si>
    <t>Burn After Reading</t>
  </si>
  <si>
    <t>tt0889583</t>
  </si>
  <si>
    <t>Brüno</t>
  </si>
  <si>
    <t>Larry Charles</t>
  </si>
  <si>
    <t>tt0892769</t>
  </si>
  <si>
    <t>How to Train Your Dragon</t>
  </si>
  <si>
    <t>Dean DeBlois</t>
  </si>
  <si>
    <t>tt0892782</t>
  </si>
  <si>
    <t>Monsters vs. Aliens</t>
  </si>
  <si>
    <t>Rob Letterman</t>
  </si>
  <si>
    <t>tt0892791</t>
  </si>
  <si>
    <t>Shrek Forever After</t>
  </si>
  <si>
    <t>tt0899106</t>
  </si>
  <si>
    <t>Love Happens</t>
  </si>
  <si>
    <t>Brandon Camp</t>
  </si>
  <si>
    <t>tt0903624</t>
  </si>
  <si>
    <t>The Hobbit: An Unexpected Journey</t>
  </si>
  <si>
    <t>tt0910554</t>
  </si>
  <si>
    <t>Frequently Asked Questions About Time Travel</t>
  </si>
  <si>
    <t>Gareth Carrivick</t>
  </si>
  <si>
    <t>tt0910970</t>
  </si>
  <si>
    <t>WALL·E</t>
  </si>
  <si>
    <t>FortyFour Studios</t>
  </si>
  <si>
    <t>tt0912597</t>
  </si>
  <si>
    <t>Death Note: L Change the World</t>
  </si>
  <si>
    <t>Hideo Nakata</t>
  </si>
  <si>
    <t>tt0914798</t>
  </si>
  <si>
    <t>The Boy in the Striped Pajamas</t>
  </si>
  <si>
    <t>tt0918940</t>
  </si>
  <si>
    <t>The Legend of Tarzan</t>
  </si>
  <si>
    <t>tt0926084</t>
  </si>
  <si>
    <t>Harry Potter and the Deathly Hallows: Part 1</t>
  </si>
  <si>
    <t>tt0947810</t>
  </si>
  <si>
    <t>Green Zone</t>
  </si>
  <si>
    <t>tt0955308</t>
  </si>
  <si>
    <t>tt0956038</t>
  </si>
  <si>
    <t>Nights in Rodanthe</t>
  </si>
  <si>
    <t>George C. Wolfe</t>
  </si>
  <si>
    <t>tt0963794</t>
  </si>
  <si>
    <t>The Ruins</t>
  </si>
  <si>
    <t>Carter Smith</t>
  </si>
  <si>
    <t>tt0963966</t>
  </si>
  <si>
    <t>The Sorcerer's Apprentice</t>
  </si>
  <si>
    <t>tt0970468</t>
  </si>
  <si>
    <t>Miss Pettigrew Lives for a Day</t>
  </si>
  <si>
    <t>Bharat Nalluri</t>
  </si>
  <si>
    <t>tt0970866</t>
  </si>
  <si>
    <t>Little Fockers</t>
  </si>
  <si>
    <t>tt0974015</t>
  </si>
  <si>
    <t>Justice League</t>
  </si>
  <si>
    <t>tt0974661</t>
  </si>
  <si>
    <t>17 Again</t>
  </si>
  <si>
    <t>Burr Steers</t>
  </si>
  <si>
    <t>tt0978764</t>
  </si>
  <si>
    <t>Sucker Punch</t>
  </si>
  <si>
    <t>tt0979434</t>
  </si>
  <si>
    <t>Lottery Ticket</t>
  </si>
  <si>
    <t>Erik White</t>
  </si>
  <si>
    <t>tt0986263</t>
  </si>
  <si>
    <t>Surrogates</t>
  </si>
  <si>
    <t>tt0988045</t>
  </si>
  <si>
    <t>Sherlock Holmes</t>
  </si>
  <si>
    <t>Guy Ritchie</t>
  </si>
  <si>
    <t>tt0993842</t>
  </si>
  <si>
    <t>Hanna</t>
  </si>
  <si>
    <t>tt0996979</t>
  </si>
  <si>
    <t>Alien Raiders</t>
  </si>
  <si>
    <t>Ben Rock</t>
  </si>
  <si>
    <t>Warner Home Video</t>
  </si>
  <si>
    <t>tt1000774</t>
  </si>
  <si>
    <t>Sex and the City</t>
  </si>
  <si>
    <t>Michael Patrick King</t>
  </si>
  <si>
    <t>tt1001508</t>
  </si>
  <si>
    <t>He's Just Not That Into You</t>
  </si>
  <si>
    <t>tt1001526</t>
  </si>
  <si>
    <t>Megamind</t>
  </si>
  <si>
    <t>Tom McGrath</t>
  </si>
  <si>
    <t>tt1002563</t>
  </si>
  <si>
    <t>The Young Messiah</t>
  </si>
  <si>
    <t>Cyrus Nowrasteh</t>
  </si>
  <si>
    <t>tt1010048</t>
  </si>
  <si>
    <t>Slumdog Millionaire</t>
  </si>
  <si>
    <t>Celador Films</t>
  </si>
  <si>
    <t>tt1013752</t>
  </si>
  <si>
    <t>Fast &amp; Furious</t>
  </si>
  <si>
    <t>tt1013753</t>
  </si>
  <si>
    <t>Milk</t>
  </si>
  <si>
    <t>tt1014759</t>
  </si>
  <si>
    <t>tt1017460</t>
  </si>
  <si>
    <t>Splice</t>
  </si>
  <si>
    <t>tt1018765</t>
  </si>
  <si>
    <t>Our Brand Is Crisis</t>
  </si>
  <si>
    <t>David Gordon Green</t>
  </si>
  <si>
    <t>Participant</t>
  </si>
  <si>
    <t>tt1019452</t>
  </si>
  <si>
    <t>A Serious Man</t>
  </si>
  <si>
    <t>tt1020558</t>
  </si>
  <si>
    <t>Centurion</t>
  </si>
  <si>
    <t>tt1023481</t>
  </si>
  <si>
    <t>Step Up 2: The Streets</t>
  </si>
  <si>
    <t>Jon M. Chu</t>
  </si>
  <si>
    <t>tt1024255</t>
  </si>
  <si>
    <t>Wild Child</t>
  </si>
  <si>
    <t>Nick Moore</t>
  </si>
  <si>
    <t>tt1024648</t>
  </si>
  <si>
    <t>Argo</t>
  </si>
  <si>
    <t>tt1024733</t>
  </si>
  <si>
    <t>$5 a Day</t>
  </si>
  <si>
    <t>tt1027862</t>
  </si>
  <si>
    <t>Swing Vote</t>
  </si>
  <si>
    <t>Joshua Michael Stern</t>
  </si>
  <si>
    <t>tt1028576</t>
  </si>
  <si>
    <t>Secretariat</t>
  </si>
  <si>
    <t>Randall Wallace</t>
  </si>
  <si>
    <t>tt1032755</t>
  </si>
  <si>
    <t>RocknRolla</t>
  </si>
  <si>
    <t>tt1034389</t>
  </si>
  <si>
    <t>The Eagle</t>
  </si>
  <si>
    <t>tt1035736</t>
  </si>
  <si>
    <t>Coco Before Chanel</t>
  </si>
  <si>
    <t>Anne Fontaine</t>
  </si>
  <si>
    <t>Haut et Court</t>
  </si>
  <si>
    <t>tt1037705</t>
  </si>
  <si>
    <t>The Book of Eli</t>
  </si>
  <si>
    <t>tt1041829</t>
  </si>
  <si>
    <t>The Proposal</t>
  </si>
  <si>
    <t>tt1046997</t>
  </si>
  <si>
    <t>Miracle at St. Anna</t>
  </si>
  <si>
    <t>tt1049413</t>
  </si>
  <si>
    <t>Up</t>
  </si>
  <si>
    <t>tt1053424</t>
  </si>
  <si>
    <t>Repo Men</t>
  </si>
  <si>
    <t>Miguel Sapochnik</t>
  </si>
  <si>
    <t>tt1054588</t>
  </si>
  <si>
    <t>Flash of Genius</t>
  </si>
  <si>
    <t>Marc Abraham</t>
  </si>
  <si>
    <t>tt1055292</t>
  </si>
  <si>
    <t>Life as We Know It</t>
  </si>
  <si>
    <t>Greg Berlanti</t>
  </si>
  <si>
    <t>Josephson Entertainment</t>
  </si>
  <si>
    <t>tt1055369</t>
  </si>
  <si>
    <t>Transformers: Revenge of the Fallen</t>
  </si>
  <si>
    <t>tt1057500</t>
  </si>
  <si>
    <t>Invictus</t>
  </si>
  <si>
    <t>tt1058017</t>
  </si>
  <si>
    <t>The Invention of Lying</t>
  </si>
  <si>
    <t>Ricky Gervais</t>
  </si>
  <si>
    <t>tt1067106</t>
  </si>
  <si>
    <t>A Christmas Carol</t>
  </si>
  <si>
    <t>tt1068680</t>
  </si>
  <si>
    <t>Yes Man</t>
  </si>
  <si>
    <t>tt1075747</t>
  </si>
  <si>
    <t>Jonah Hex</t>
  </si>
  <si>
    <t>Jimmy Hayward</t>
  </si>
  <si>
    <t>tt1077368</t>
  </si>
  <si>
    <t>Dark Shadows</t>
  </si>
  <si>
    <t>tt1078940</t>
  </si>
  <si>
    <t>Couples Retreat</t>
  </si>
  <si>
    <t>Peter Billingsley</t>
  </si>
  <si>
    <t>tt1082601</t>
  </si>
  <si>
    <t>Fighting</t>
  </si>
  <si>
    <t>Dito Montiel</t>
  </si>
  <si>
    <t>tt1086772</t>
  </si>
  <si>
    <t>Blended</t>
  </si>
  <si>
    <t>Gulfstream Pictures</t>
  </si>
  <si>
    <t>tt1091191</t>
  </si>
  <si>
    <t>Lone Survivor</t>
  </si>
  <si>
    <t>Film 44</t>
  </si>
  <si>
    <t>tt1091229</t>
  </si>
  <si>
    <t>Chandni Chowk to China</t>
  </si>
  <si>
    <t>Nikkhil Advani</t>
  </si>
  <si>
    <t>tt1091722</t>
  </si>
  <si>
    <t>Adventureland</t>
  </si>
  <si>
    <t>Greg Mottola</t>
  </si>
  <si>
    <t>tt1092026</t>
  </si>
  <si>
    <t>Paul</t>
  </si>
  <si>
    <t>tt1093908</t>
  </si>
  <si>
    <t>Confessions of a Shopaholic</t>
  </si>
  <si>
    <t>tt1100119</t>
  </si>
  <si>
    <t>Shorts</t>
  </si>
  <si>
    <t>tt1104001</t>
  </si>
  <si>
    <t>TRON: Legacy</t>
  </si>
  <si>
    <t>Joseph Kosinski</t>
  </si>
  <si>
    <t>tt1114677</t>
  </si>
  <si>
    <t>Hannah Montana: The Movie</t>
  </si>
  <si>
    <t>It's a Laugh Productions</t>
  </si>
  <si>
    <t>tt1119646</t>
  </si>
  <si>
    <t>The Hangover</t>
  </si>
  <si>
    <t>Todd Phillips</t>
  </si>
  <si>
    <t>tt1121096</t>
  </si>
  <si>
    <t>Seventh Son</t>
  </si>
  <si>
    <t>Sergei Bodrov</t>
  </si>
  <si>
    <t>Beijing Skywheel Entertainment Co.</t>
  </si>
  <si>
    <t>tt1127180</t>
  </si>
  <si>
    <t>Drag Me to Hell</t>
  </si>
  <si>
    <t>tt1127715</t>
  </si>
  <si>
    <t>Sin Nombre</t>
  </si>
  <si>
    <t>Cary Joji Fukunaga</t>
  </si>
  <si>
    <t>Scion Films</t>
  </si>
  <si>
    <t>tt1127896</t>
  </si>
  <si>
    <t>Taking Woodstock</t>
  </si>
  <si>
    <t>tt1130080</t>
  </si>
  <si>
    <t>The Informant!</t>
  </si>
  <si>
    <t>tt1131729</t>
  </si>
  <si>
    <t>Pirate Radio</t>
  </si>
  <si>
    <t>tt1133985</t>
  </si>
  <si>
    <t>Green Lantern</t>
  </si>
  <si>
    <t>Martin Campbell</t>
  </si>
  <si>
    <t>tt1135487</t>
  </si>
  <si>
    <t>Duplicity</t>
  </si>
  <si>
    <t>tt1139800</t>
  </si>
  <si>
    <t>La fille de Monaco</t>
  </si>
  <si>
    <t>tt1142977</t>
  </si>
  <si>
    <t>Frankenweenie</t>
  </si>
  <si>
    <t>tt1144884</t>
  </si>
  <si>
    <t>The Final Destination</t>
  </si>
  <si>
    <t>David R. Ellis</t>
  </si>
  <si>
    <t>tt1149361</t>
  </si>
  <si>
    <t>Micmacs à tire-larigot</t>
  </si>
  <si>
    <t>Epithète Films</t>
  </si>
  <si>
    <t>tt1152836</t>
  </si>
  <si>
    <t>Public Enemies</t>
  </si>
  <si>
    <t>tt1156506</t>
  </si>
  <si>
    <t>Bo chi tung wah</t>
  </si>
  <si>
    <t>Benny Chan</t>
  </si>
  <si>
    <t>Emperor Motion Pictures</t>
  </si>
  <si>
    <t>tt1161864</t>
  </si>
  <si>
    <t>The Rite</t>
  </si>
  <si>
    <t>tt1164999</t>
  </si>
  <si>
    <t>Biutiful</t>
  </si>
  <si>
    <t>Alejandro G. Iñárritu</t>
  </si>
  <si>
    <t>Menageatroz</t>
  </si>
  <si>
    <t>tt1170358</t>
  </si>
  <si>
    <t>The Hobbit: The Desolation of Smaug</t>
  </si>
  <si>
    <t>tt1176740</t>
  </si>
  <si>
    <t>Away We Go</t>
  </si>
  <si>
    <t>tt1179056</t>
  </si>
  <si>
    <t>A Nightmare on Elm Street</t>
  </si>
  <si>
    <t>Samuel Bayer</t>
  </si>
  <si>
    <t>tt1185416</t>
  </si>
  <si>
    <t>When in Rome</t>
  </si>
  <si>
    <t>tt1186367</t>
  </si>
  <si>
    <t>Ninja Assassin</t>
  </si>
  <si>
    <t>tt1193631</t>
  </si>
  <si>
    <t>Step Up 3D</t>
  </si>
  <si>
    <t>Summit Entertainment</t>
  </si>
  <si>
    <t>tt1194173</t>
  </si>
  <si>
    <t>The Bourne Legacy</t>
  </si>
  <si>
    <t>tt1194232</t>
  </si>
  <si>
    <t>Jaane Kahan Se Aayi Hai</t>
  </si>
  <si>
    <t>Milap Zaveri</t>
  </si>
  <si>
    <t>People Tree Films</t>
  </si>
  <si>
    <t>tt1195478</t>
  </si>
  <si>
    <t>The Five-Year Engagement</t>
  </si>
  <si>
    <t>tt1201167</t>
  </si>
  <si>
    <t>Funny People</t>
  </si>
  <si>
    <t>tt1201607</t>
  </si>
  <si>
    <t>Harry Potter and the Deathly Hallows: Part 2</t>
  </si>
  <si>
    <t>tt1204342</t>
  </si>
  <si>
    <t>The Muppets</t>
  </si>
  <si>
    <t>James Bobin</t>
  </si>
  <si>
    <t>tt1204977</t>
  </si>
  <si>
    <t>Ouija</t>
  </si>
  <si>
    <t>Stiles White</t>
  </si>
  <si>
    <t>tt1205489</t>
  </si>
  <si>
    <t>Gran Torino</t>
  </si>
  <si>
    <t>Matten Productions</t>
  </si>
  <si>
    <t>tt1210819</t>
  </si>
  <si>
    <t>The Lone Ranger</t>
  </si>
  <si>
    <t>Gore Verbinski</t>
  </si>
  <si>
    <t>tt1211837</t>
  </si>
  <si>
    <t>Doctor Strange</t>
  </si>
  <si>
    <t>Scott Derrickson</t>
  </si>
  <si>
    <t>tt1212419</t>
  </si>
  <si>
    <t>Hereafter</t>
  </si>
  <si>
    <t>tt1213641</t>
  </si>
  <si>
    <t>First Man</t>
  </si>
  <si>
    <t>Damien Chazelle</t>
  </si>
  <si>
    <t>tt1213663</t>
  </si>
  <si>
    <t>The World's End</t>
  </si>
  <si>
    <t>tt1216475</t>
  </si>
  <si>
    <t>Cars 2</t>
  </si>
  <si>
    <t>tt1216492</t>
  </si>
  <si>
    <t>Leap Year</t>
  </si>
  <si>
    <t>tt1217209</t>
  </si>
  <si>
    <t>Brave</t>
  </si>
  <si>
    <t>Mark Andrews</t>
  </si>
  <si>
    <t>tt1219342</t>
  </si>
  <si>
    <t>Legend of the Guardians: The Owls of Ga'Hoole</t>
  </si>
  <si>
    <t>tt1220198</t>
  </si>
  <si>
    <t>The Fourth Kind</t>
  </si>
  <si>
    <t>Olatunde Osunsanmi</t>
  </si>
  <si>
    <t>tt1225822</t>
  </si>
  <si>
    <t>Extract</t>
  </si>
  <si>
    <t>Mike Judge</t>
  </si>
  <si>
    <t>Ternion Pictures</t>
  </si>
  <si>
    <t>tt1226229</t>
  </si>
  <si>
    <t>Get Him to the Greek</t>
  </si>
  <si>
    <t>tt1226273</t>
  </si>
  <si>
    <t>Edge of Darkness</t>
  </si>
  <si>
    <t>tt1228705</t>
  </si>
  <si>
    <t>Iron Man 2</t>
  </si>
  <si>
    <t>tt1230414</t>
  </si>
  <si>
    <t>It's Complicated</t>
  </si>
  <si>
    <t>tt1231583</t>
  </si>
  <si>
    <t>Due Date</t>
  </si>
  <si>
    <t>tt1240982</t>
  </si>
  <si>
    <t>Your Highness</t>
  </si>
  <si>
    <t>tt1250777</t>
  </si>
  <si>
    <t>Kick-Ass</t>
  </si>
  <si>
    <t>Matthew Vaughn</t>
  </si>
  <si>
    <t>Marv Films</t>
  </si>
  <si>
    <t>tt1253863</t>
  </si>
  <si>
    <t>300: Rise of an Empire</t>
  </si>
  <si>
    <t>tt1258972</t>
  </si>
  <si>
    <t>The Man with the Iron Fists</t>
  </si>
  <si>
    <t>RZA</t>
  </si>
  <si>
    <t>Arcade Pictures</t>
  </si>
  <si>
    <t>tt1261945</t>
  </si>
  <si>
    <t>Sex and the City 2</t>
  </si>
  <si>
    <t>tt1268799</t>
  </si>
  <si>
    <t>A Very Harold &amp; Kumar 3D Christmas</t>
  </si>
  <si>
    <t>Todd Strauss-Schulson</t>
  </si>
  <si>
    <t>tt1272878</t>
  </si>
  <si>
    <t>2 Guns</t>
  </si>
  <si>
    <t>Baltasar Kormákur</t>
  </si>
  <si>
    <t>tt1277953</t>
  </si>
  <si>
    <t>Madagascar 3: Europe's Most Wanted</t>
  </si>
  <si>
    <t>tt1287468</t>
  </si>
  <si>
    <t>Cats &amp; Dogs: The Revenge of Kitty Galore</t>
  </si>
  <si>
    <t>Brad Peyton</t>
  </si>
  <si>
    <t>CD2 Films</t>
  </si>
  <si>
    <t>tt1290138</t>
  </si>
  <si>
    <t>Frank &amp; Lola</t>
  </si>
  <si>
    <t>Matthew Ross</t>
  </si>
  <si>
    <t>Parts and Labor</t>
  </si>
  <si>
    <t>tt1292566</t>
  </si>
  <si>
    <t>How to Be Single</t>
  </si>
  <si>
    <t>Christian Ditter</t>
  </si>
  <si>
    <t>tt1294226</t>
  </si>
  <si>
    <t>The Last Song</t>
  </si>
  <si>
    <t>Julie Anne Robinson</t>
  </si>
  <si>
    <t>tt1298650</t>
  </si>
  <si>
    <t>Pirates of the Caribbean: On Stranger Tides</t>
  </si>
  <si>
    <t>tt1300854</t>
  </si>
  <si>
    <t>Iron Man Three</t>
  </si>
  <si>
    <t>tt1302011</t>
  </si>
  <si>
    <t>Kung Fu Panda 2</t>
  </si>
  <si>
    <t>Jennifer Yuh Nelson</t>
  </si>
  <si>
    <t>tt1302067</t>
  </si>
  <si>
    <t>Yogi Bear</t>
  </si>
  <si>
    <t>tt1305591</t>
  </si>
  <si>
    <t>Mars Needs Moms</t>
  </si>
  <si>
    <t>tt1308729</t>
  </si>
  <si>
    <t>Bullet to the Head</t>
  </si>
  <si>
    <t>IM Global</t>
  </si>
  <si>
    <t>tt1314228</t>
  </si>
  <si>
    <t>Did You Hear About the Morgans?</t>
  </si>
  <si>
    <t>tt1314655</t>
  </si>
  <si>
    <t>Devil</t>
  </si>
  <si>
    <t>John Erick Dowdle</t>
  </si>
  <si>
    <t>tt1321870</t>
  </si>
  <si>
    <t>Gangster Squad</t>
  </si>
  <si>
    <t>Ruben Fleischer</t>
  </si>
  <si>
    <t>tt1322312</t>
  </si>
  <si>
    <t>Going the Distance</t>
  </si>
  <si>
    <t>Nanette Burstein</t>
  </si>
  <si>
    <t>tt1323594</t>
  </si>
  <si>
    <t>Despicable Me</t>
  </si>
  <si>
    <t>Pierre Coffin</t>
  </si>
  <si>
    <t>tt1327194</t>
  </si>
  <si>
    <t>The Lucky One</t>
  </si>
  <si>
    <t>tt1328913</t>
  </si>
  <si>
    <t>Preacher's Kid</t>
  </si>
  <si>
    <t>Stan Foster</t>
  </si>
  <si>
    <t>Crown of Life Ministries</t>
  </si>
  <si>
    <t>tt1329457</t>
  </si>
  <si>
    <t>Gainsbourg: A Heroic Life</t>
  </si>
  <si>
    <t>Joann Sfar</t>
  </si>
  <si>
    <t>One World Films</t>
  </si>
  <si>
    <t>tt1334512</t>
  </si>
  <si>
    <t>Arthur</t>
  </si>
  <si>
    <t>Jason Winer</t>
  </si>
  <si>
    <t>tt1335975</t>
  </si>
  <si>
    <t>47 Ronin</t>
  </si>
  <si>
    <t>Carl Rinsch</t>
  </si>
  <si>
    <t>Bluegrass Films</t>
  </si>
  <si>
    <t>tt1336608</t>
  </si>
  <si>
    <t>Rock of Ages</t>
  </si>
  <si>
    <t>tt1343092</t>
  </si>
  <si>
    <t>The Great Gatsby</t>
  </si>
  <si>
    <t>Baz Luhrmann</t>
  </si>
  <si>
    <t>tt1345836</t>
  </si>
  <si>
    <t>The Dark Knight Rises</t>
  </si>
  <si>
    <t>tt1351685</t>
  </si>
  <si>
    <t>Jack the Giant Slayer</t>
  </si>
  <si>
    <t>tt1355630</t>
  </si>
  <si>
    <t>If I Stay</t>
  </si>
  <si>
    <t>R.J. Cutler</t>
  </si>
  <si>
    <t>tt1355683</t>
  </si>
  <si>
    <t>Black Mass</t>
  </si>
  <si>
    <t>Scott Cooper</t>
  </si>
  <si>
    <t>Cross Creek Pictures</t>
  </si>
  <si>
    <t>tt1365519</t>
  </si>
  <si>
    <t>Tomb Raider</t>
  </si>
  <si>
    <t>Roar Uthaug</t>
  </si>
  <si>
    <t>tt1371111</t>
  </si>
  <si>
    <t>Cloud Atlas</t>
  </si>
  <si>
    <t>Tom Tykwer</t>
  </si>
  <si>
    <t>Cloud Atlas Productions</t>
  </si>
  <si>
    <t>tt1371150</t>
  </si>
  <si>
    <t>This Is Where I Leave You</t>
  </si>
  <si>
    <t>21 Laps Entertainment</t>
  </si>
  <si>
    <t>tt1375666</t>
  </si>
  <si>
    <t>Inception</t>
  </si>
  <si>
    <t>tt1385826</t>
  </si>
  <si>
    <t>The Adjustment Bureau</t>
  </si>
  <si>
    <t>George Nolfi</t>
  </si>
  <si>
    <t>tt1385867</t>
  </si>
  <si>
    <t>Cop Out</t>
  </si>
  <si>
    <t>tt1386697</t>
  </si>
  <si>
    <t>Suicide Squad</t>
  </si>
  <si>
    <t>David Ayer</t>
  </si>
  <si>
    <t>tt1390411</t>
  </si>
  <si>
    <t>In the Heart of the Sea</t>
  </si>
  <si>
    <t>tt1392190</t>
  </si>
  <si>
    <t>Mad Max: Fury Road</t>
  </si>
  <si>
    <t>tt1392214</t>
  </si>
  <si>
    <t>Prisoners</t>
  </si>
  <si>
    <t>Denis Villeneuve</t>
  </si>
  <si>
    <t>tt1396484</t>
  </si>
  <si>
    <t>It</t>
  </si>
  <si>
    <t>Andy Muschietti</t>
  </si>
  <si>
    <t>tt1397514</t>
  </si>
  <si>
    <t>Journey 2: The Mysterious Island</t>
  </si>
  <si>
    <t>tt1398426</t>
  </si>
  <si>
    <t>Straight Outta Compton</t>
  </si>
  <si>
    <t>tt1401152</t>
  </si>
  <si>
    <t>Unknown</t>
  </si>
  <si>
    <t>Jaume Collet-Serra</t>
  </si>
  <si>
    <t>tt1402488</t>
  </si>
  <si>
    <t>Happy Feet Two</t>
  </si>
  <si>
    <t>tt1408253</t>
  </si>
  <si>
    <t>Ride Along</t>
  </si>
  <si>
    <t>Tim Story</t>
  </si>
  <si>
    <t>tt1411250</t>
  </si>
  <si>
    <t>Riddick</t>
  </si>
  <si>
    <t>David Twohy</t>
  </si>
  <si>
    <t>Riddick Canada Productions</t>
  </si>
  <si>
    <t>tt1411697</t>
  </si>
  <si>
    <t>The Hangover Part II</t>
  </si>
  <si>
    <t>tt1411704</t>
  </si>
  <si>
    <t>Hop</t>
  </si>
  <si>
    <t>Tim Hill</t>
  </si>
  <si>
    <t>tt1414382</t>
  </si>
  <si>
    <t>You Again</t>
  </si>
  <si>
    <t>Andy Fickman</t>
  </si>
  <si>
    <t>tt1415283</t>
  </si>
  <si>
    <t>Nanny McPhee Returns</t>
  </si>
  <si>
    <t>Susanna White</t>
  </si>
  <si>
    <t>tt1421040</t>
  </si>
  <si>
    <t>Io, loro e Lara</t>
  </si>
  <si>
    <t>Carlo Verdone</t>
  </si>
  <si>
    <t>Blue Sky Films</t>
  </si>
  <si>
    <t>tt1421051</t>
  </si>
  <si>
    <t>Somewhere</t>
  </si>
  <si>
    <t>Sofia Coppola</t>
  </si>
  <si>
    <t>tt1430615</t>
  </si>
  <si>
    <t>Big Miracle</t>
  </si>
  <si>
    <t>tt1433108</t>
  </si>
  <si>
    <t>Faster</t>
  </si>
  <si>
    <t>George Tillman Jr.</t>
  </si>
  <si>
    <t>CBS Films</t>
  </si>
  <si>
    <t>tt1433813</t>
  </si>
  <si>
    <t>Hubble 3D</t>
  </si>
  <si>
    <t>Toni Myers</t>
  </si>
  <si>
    <t>IMAX Space Ltd.</t>
  </si>
  <si>
    <t>tt1433822</t>
  </si>
  <si>
    <t>The Apparition</t>
  </si>
  <si>
    <t>Todd Lincoln</t>
  </si>
  <si>
    <t>tt1438176</t>
  </si>
  <si>
    <t>Fright Night</t>
  </si>
  <si>
    <t>Craig Gillespie</t>
  </si>
  <si>
    <t>tt1438254</t>
  </si>
  <si>
    <t>Charlie St. Cloud</t>
  </si>
  <si>
    <t>tt1440129</t>
  </si>
  <si>
    <t>Battleship</t>
  </si>
  <si>
    <t>tt1440728</t>
  </si>
  <si>
    <t>The American</t>
  </si>
  <si>
    <t>Anton Corbijn</t>
  </si>
  <si>
    <t>tt1446147</t>
  </si>
  <si>
    <t>Cat Run</t>
  </si>
  <si>
    <t>Lleju Productions</t>
  </si>
  <si>
    <t>tt1446192</t>
  </si>
  <si>
    <t>Rise of the Guardians</t>
  </si>
  <si>
    <t>Peter Ramsey</t>
  </si>
  <si>
    <t>tt1449283</t>
  </si>
  <si>
    <t>Winnie the Pooh</t>
  </si>
  <si>
    <t>tt1453405</t>
  </si>
  <si>
    <t>Monsters University</t>
  </si>
  <si>
    <t>Dan Scanlon</t>
  </si>
  <si>
    <t>tt1454468</t>
  </si>
  <si>
    <t>Gravity</t>
  </si>
  <si>
    <t>tt1457767</t>
  </si>
  <si>
    <t>The Conjuring</t>
  </si>
  <si>
    <t>tt1462041</t>
  </si>
  <si>
    <t>Dream House</t>
  </si>
  <si>
    <t>Cliffjack Motion Pictures</t>
  </si>
  <si>
    <t>tt1462769</t>
  </si>
  <si>
    <t>The Odd Life of Timothy Green</t>
  </si>
  <si>
    <t>Monsterfoot Productions</t>
  </si>
  <si>
    <t>tt1464540</t>
  </si>
  <si>
    <t>I Am Number Four</t>
  </si>
  <si>
    <t>tt1465487</t>
  </si>
  <si>
    <t>L'arnacoeur</t>
  </si>
  <si>
    <t>Pascal Chaumeil</t>
  </si>
  <si>
    <t>Quad Productions</t>
  </si>
  <si>
    <t>tt1473832</t>
  </si>
  <si>
    <t>Bridget Jones's Baby</t>
  </si>
  <si>
    <t>tt1477834</t>
  </si>
  <si>
    <t>Aquaman</t>
  </si>
  <si>
    <t>DC Comics</t>
  </si>
  <si>
    <t>tt1478338</t>
  </si>
  <si>
    <t>Bridesmaids</t>
  </si>
  <si>
    <t>Paul Feig</t>
  </si>
  <si>
    <t>tt1482459</t>
  </si>
  <si>
    <t>The Lorax</t>
  </si>
  <si>
    <t>Chris Renaud</t>
  </si>
  <si>
    <t>tt1483013</t>
  </si>
  <si>
    <t>Oblivion</t>
  </si>
  <si>
    <t>tt1486185</t>
  </si>
  <si>
    <t>Red Riding Hood</t>
  </si>
  <si>
    <t>tt1488555</t>
  </si>
  <si>
    <t>The Change-Up</t>
  </si>
  <si>
    <t>tt1489889</t>
  </si>
  <si>
    <t>Central Intelligence</t>
  </si>
  <si>
    <t>Rawson Marshall Thurber</t>
  </si>
  <si>
    <t>tt1490017</t>
  </si>
  <si>
    <t>The Lego Movie</t>
  </si>
  <si>
    <t>Christopher Miller</t>
  </si>
  <si>
    <t>tt1499658</t>
  </si>
  <si>
    <t>Horrible Bosses</t>
  </si>
  <si>
    <t>tt1502407</t>
  </si>
  <si>
    <t>Halloween</t>
  </si>
  <si>
    <t>Blumhouse Productions</t>
  </si>
  <si>
    <t>tt1509787</t>
  </si>
  <si>
    <t>A Bag of Hammers</t>
  </si>
  <si>
    <t>Brian Crano</t>
  </si>
  <si>
    <t>tt1515091</t>
  </si>
  <si>
    <t>Sherlock Holmes: A Game of Shadows</t>
  </si>
  <si>
    <t>tt1517451</t>
  </si>
  <si>
    <t>Bradley Cooper</t>
  </si>
  <si>
    <t>Warner Bros. Pictures</t>
  </si>
  <si>
    <t>tt1524137</t>
  </si>
  <si>
    <t>Contraband</t>
  </si>
  <si>
    <t>tt1524930</t>
  </si>
  <si>
    <t>Vacation</t>
  </si>
  <si>
    <t>John Francis Daley</t>
  </si>
  <si>
    <t>BenderSpink</t>
  </si>
  <si>
    <t>tt1532503</t>
  </si>
  <si>
    <t>Beginners</t>
  </si>
  <si>
    <t>Mike Mills</t>
  </si>
  <si>
    <t>Olympus Pictures</t>
  </si>
  <si>
    <t>tt1559547</t>
  </si>
  <si>
    <t>Beautiful Creatures</t>
  </si>
  <si>
    <t>Richard LaGravenese</t>
  </si>
  <si>
    <t>tt1564349</t>
  </si>
  <si>
    <t>Dolphin Tale</t>
  </si>
  <si>
    <t>Charles Martin Smith</t>
  </si>
  <si>
    <t>tt1564585</t>
  </si>
  <si>
    <t>Skyline</t>
  </si>
  <si>
    <t>Colin Strause</t>
  </si>
  <si>
    <t>tt1570728</t>
  </si>
  <si>
    <t>Crazy, Stupid, Love.</t>
  </si>
  <si>
    <t>Glenn Ficarra</t>
  </si>
  <si>
    <t>Carousel Productions (II)</t>
  </si>
  <si>
    <t>tt1571222</t>
  </si>
  <si>
    <t>A Dangerous Method</t>
  </si>
  <si>
    <t>tt1571234</t>
  </si>
  <si>
    <t>Mortal Engines</t>
  </si>
  <si>
    <t>Christian Rivers</t>
  </si>
  <si>
    <t>Media Rights Capital (MRC)</t>
  </si>
  <si>
    <t>tt1578116</t>
  </si>
  <si>
    <t>Atithi Tum Kab Jaoge?</t>
  </si>
  <si>
    <t>Ashwani Dhir</t>
  </si>
  <si>
    <t>Panorama Studios</t>
  </si>
  <si>
    <t>tt1578275</t>
  </si>
  <si>
    <t>The Dilemma</t>
  </si>
  <si>
    <t>tt1583420</t>
  </si>
  <si>
    <t>Larry Crowne</t>
  </si>
  <si>
    <t>Tom Hanks</t>
  </si>
  <si>
    <t>tt1586753</t>
  </si>
  <si>
    <t>Inshite miru: 7-kakan no desu gêmu</t>
  </si>
  <si>
    <t>tt1587310</t>
  </si>
  <si>
    <t>Maleficent</t>
  </si>
  <si>
    <t>Robert Stromberg</t>
  </si>
  <si>
    <t>Jolie Pas</t>
  </si>
  <si>
    <t>tt1596343</t>
  </si>
  <si>
    <t>Fast Five</t>
  </si>
  <si>
    <t>tt1598778</t>
  </si>
  <si>
    <t>Contagion</t>
  </si>
  <si>
    <t>tt1598822</t>
  </si>
  <si>
    <t>New Year's Eve</t>
  </si>
  <si>
    <t>tt1599348</t>
  </si>
  <si>
    <t>Safe House</t>
  </si>
  <si>
    <t>Daniel Espinosa</t>
  </si>
  <si>
    <t>tt1604171</t>
  </si>
  <si>
    <t>Prom</t>
  </si>
  <si>
    <t>Joe Nussbaum</t>
  </si>
  <si>
    <t>Rickshaw Productions</t>
  </si>
  <si>
    <t>tt1605630</t>
  </si>
  <si>
    <t>American Reunion</t>
  </si>
  <si>
    <t>tt1606207</t>
  </si>
  <si>
    <t>Dr. Syn, Alias the Scarecrow</t>
  </si>
  <si>
    <t>tt1615065</t>
  </si>
  <si>
    <t>Savages</t>
  </si>
  <si>
    <t>tt1616195</t>
  </si>
  <si>
    <t>J. Edgar</t>
  </si>
  <si>
    <t>tt1617661</t>
  </si>
  <si>
    <t>Jupiter Ascending</t>
  </si>
  <si>
    <t>tt1620680</t>
  </si>
  <si>
    <t>A Wrinkle in Time</t>
  </si>
  <si>
    <t>Ava DuVernay</t>
  </si>
  <si>
    <t>Legend3D</t>
  </si>
  <si>
    <t>tt1622979</t>
  </si>
  <si>
    <t>Final Destination 5</t>
  </si>
  <si>
    <t>Steven Quale</t>
  </si>
  <si>
    <t>tt1623205</t>
  </si>
  <si>
    <t>Oz the Great and Powerful</t>
  </si>
  <si>
    <t>tt1623288</t>
  </si>
  <si>
    <t>ParaNorman</t>
  </si>
  <si>
    <t>Chris Butler</t>
  </si>
  <si>
    <t>tt1631867</t>
  </si>
  <si>
    <t>Edge of Tomorrow</t>
  </si>
  <si>
    <t>tt1634122</t>
  </si>
  <si>
    <t>Johnny English Reborn</t>
  </si>
  <si>
    <t>tt1636826</t>
  </si>
  <si>
    <t>Project X</t>
  </si>
  <si>
    <t>Nima Nourizadeh</t>
  </si>
  <si>
    <t>Green Hat Films</t>
  </si>
  <si>
    <t>tt1637725</t>
  </si>
  <si>
    <t>Ted</t>
  </si>
  <si>
    <t>Seth MacFarlane</t>
  </si>
  <si>
    <t>tt1638355</t>
  </si>
  <si>
    <t>The Man from U.N.C.L.E.</t>
  </si>
  <si>
    <t>tt1646987</t>
  </si>
  <si>
    <t>Wrath of the Titans</t>
  </si>
  <si>
    <t>Jonathan Liebesman</t>
  </si>
  <si>
    <t>tt1647668</t>
  </si>
  <si>
    <t>Million Dollar Arm</t>
  </si>
  <si>
    <t>tt1650554</t>
  </si>
  <si>
    <t>Kick-Ass 2</t>
  </si>
  <si>
    <t>tt1655460</t>
  </si>
  <si>
    <t>Wanderlust</t>
  </si>
  <si>
    <t>A Hot Dog</t>
  </si>
  <si>
    <t>tt1656171</t>
  </si>
  <si>
    <t>Dam999</t>
  </si>
  <si>
    <t>Sohan Roy</t>
  </si>
  <si>
    <t>BizTV Network</t>
  </si>
  <si>
    <t>tt1661199</t>
  </si>
  <si>
    <t>Allison Shearmur Productions</t>
  </si>
  <si>
    <t>tt1661382</t>
  </si>
  <si>
    <t>Grudge Match</t>
  </si>
  <si>
    <t>Callahan Filmworks</t>
  </si>
  <si>
    <t>tt1663662</t>
  </si>
  <si>
    <t>Pacific Rim</t>
  </si>
  <si>
    <t>tt1674771</t>
  </si>
  <si>
    <t>Entourage</t>
  </si>
  <si>
    <t>tt1690953</t>
  </si>
  <si>
    <t>Despicable Me 2</t>
  </si>
  <si>
    <t>tt1691917</t>
  </si>
  <si>
    <t>Planes</t>
  </si>
  <si>
    <t>Klay Hall</t>
  </si>
  <si>
    <t>Prana Studios</t>
  </si>
  <si>
    <t>tt1698641</t>
  </si>
  <si>
    <t>Alexander and the Terrible, Horrible, No Good, Very Bad Day</t>
  </si>
  <si>
    <t>Miguel Arteta</t>
  </si>
  <si>
    <t>tt1707386</t>
  </si>
  <si>
    <t>Les Misérables</t>
  </si>
  <si>
    <t>Tom Hooper</t>
  </si>
  <si>
    <t>tt1710396</t>
  </si>
  <si>
    <t>Joyful Noise</t>
  </si>
  <si>
    <t>Todd Graff</t>
  </si>
  <si>
    <t>tt1723121</t>
  </si>
  <si>
    <t>We're the Millers</t>
  </si>
  <si>
    <t>tt1735898</t>
  </si>
  <si>
    <t>Snow White and the Huntsman</t>
  </si>
  <si>
    <t>Rupert Sanders</t>
  </si>
  <si>
    <t>Roth Films</t>
  </si>
  <si>
    <t>tt1739212</t>
  </si>
  <si>
    <t>Pokémon the Movie: White - Victini and Zekrom</t>
  </si>
  <si>
    <t>Kunihiko Yuyama</t>
  </si>
  <si>
    <t>Creatures</t>
  </si>
  <si>
    <t>tt1740670</t>
  </si>
  <si>
    <t>Dus Tola</t>
  </si>
  <si>
    <t>Ajoy Varma</t>
  </si>
  <si>
    <t>Aryan Brothers Entertainment</t>
  </si>
  <si>
    <t>tt1742044</t>
  </si>
  <si>
    <t>Jersey Boys</t>
  </si>
  <si>
    <t>Four Seasons Partnership</t>
  </si>
  <si>
    <t>tt1753383</t>
  </si>
  <si>
    <t>A Dog's Purpose</t>
  </si>
  <si>
    <t>tt1758810</t>
  </si>
  <si>
    <t>The Snowman</t>
  </si>
  <si>
    <t>Tomas Alfredson</t>
  </si>
  <si>
    <t>tt1758830</t>
  </si>
  <si>
    <t>This Is 40</t>
  </si>
  <si>
    <t>Apatow Productions</t>
  </si>
  <si>
    <t>tt1772341</t>
  </si>
  <si>
    <t>Wreck-It Ralph</t>
  </si>
  <si>
    <t>Rich Moore</t>
  </si>
  <si>
    <t>tt1773015</t>
  </si>
  <si>
    <t>Phas Gaye Re Obama</t>
  </si>
  <si>
    <t>Subhash Kapoor</t>
  </si>
  <si>
    <t>Revel Films</t>
  </si>
  <si>
    <t>tt1781769</t>
  </si>
  <si>
    <t>Anna Karenina</t>
  </si>
  <si>
    <t>tt1790809</t>
  </si>
  <si>
    <t>Pirates of the Caribbean: Dead Men Tell No Tales</t>
  </si>
  <si>
    <t>Joachim Rønning</t>
  </si>
  <si>
    <t>tt1790886</t>
  </si>
  <si>
    <t>The Campaign</t>
  </si>
  <si>
    <t>tt1791528</t>
  </si>
  <si>
    <t>Inherent Vice</t>
  </si>
  <si>
    <t>Ghoulardi Film Company</t>
  </si>
  <si>
    <t>tt1798709</t>
  </si>
  <si>
    <t>Her</t>
  </si>
  <si>
    <t>Annapurna Pictures</t>
  </si>
  <si>
    <t>tt1809398</t>
  </si>
  <si>
    <t>Unbroken</t>
  </si>
  <si>
    <t>Angelina Jolie</t>
  </si>
  <si>
    <t>3 Arts Entertainment</t>
  </si>
  <si>
    <t>tt1814621</t>
  </si>
  <si>
    <t>Admission</t>
  </si>
  <si>
    <t>tt1821680</t>
  </si>
  <si>
    <t>Don gato y su pandilla</t>
  </si>
  <si>
    <t>Alberto Mar</t>
  </si>
  <si>
    <t>Anima Estudios</t>
  </si>
  <si>
    <t>tt1825683</t>
  </si>
  <si>
    <t>Black Panther</t>
  </si>
  <si>
    <t>Ryan Coogler</t>
  </si>
  <si>
    <t>tt1837709</t>
  </si>
  <si>
    <t>Winter's Tale</t>
  </si>
  <si>
    <t>Akiva Goldsman</t>
  </si>
  <si>
    <t>tt1843866</t>
  </si>
  <si>
    <t>Captain America: The Winter Soldier</t>
  </si>
  <si>
    <t>Marvel Entertainment</t>
  </si>
  <si>
    <t>tt1850457</t>
  </si>
  <si>
    <t>Sisters</t>
  </si>
  <si>
    <t>Jason Moore</t>
  </si>
  <si>
    <t>Little Stranger</t>
  </si>
  <si>
    <t>tt1860353</t>
  </si>
  <si>
    <t>Turbo</t>
  </si>
  <si>
    <t>David Soren</t>
  </si>
  <si>
    <t>tt1872194</t>
  </si>
  <si>
    <t>The Judge</t>
  </si>
  <si>
    <t>tt1905041</t>
  </si>
  <si>
    <t>Furious 6</t>
  </si>
  <si>
    <t>tt1911658</t>
  </si>
  <si>
    <t>Penguins of Madagascar</t>
  </si>
  <si>
    <t>tt1915581</t>
  </si>
  <si>
    <t>Magic Mike</t>
  </si>
  <si>
    <t>Iron Horse Entertainment (II)</t>
  </si>
  <si>
    <t>tt1951261</t>
  </si>
  <si>
    <t>The Hangover Part III</t>
  </si>
  <si>
    <t>tt1961324</t>
  </si>
  <si>
    <t>Pokémon the Movie: Black-Victini and Reshiram</t>
  </si>
  <si>
    <t>tt1964418</t>
  </si>
  <si>
    <t>Tomorrowland</t>
  </si>
  <si>
    <t>tt1966359</t>
  </si>
  <si>
    <t>Father Figures</t>
  </si>
  <si>
    <t>Lawrence Sher</t>
  </si>
  <si>
    <t>tt1972591</t>
  </si>
  <si>
    <t>King Arthur: Legend of the Sword</t>
  </si>
  <si>
    <t>tt1979320</t>
  </si>
  <si>
    <t>Rush</t>
  </si>
  <si>
    <t>Exclusive Media Group</t>
  </si>
  <si>
    <t>tt1979388</t>
  </si>
  <si>
    <t>The Good Dinosaur</t>
  </si>
  <si>
    <t>Peter Sohn</t>
  </si>
  <si>
    <t>tt1981115</t>
  </si>
  <si>
    <t>Thor: The Dark World</t>
  </si>
  <si>
    <t>Alan Taylor</t>
  </si>
  <si>
    <t>tt1981128</t>
  </si>
  <si>
    <t>Geostorm</t>
  </si>
  <si>
    <t>Dean Devlin</t>
  </si>
  <si>
    <t>tt1981677</t>
  </si>
  <si>
    <t>Pitch Perfect</t>
  </si>
  <si>
    <t>Brownstone Productions (II)</t>
  </si>
  <si>
    <t>tt1991245</t>
  </si>
  <si>
    <t>Chernobyl Diaries</t>
  </si>
  <si>
    <t>Bradley Parker</t>
  </si>
  <si>
    <t>tt2004420</t>
  </si>
  <si>
    <t>Neighbors</t>
  </si>
  <si>
    <t>Good Universe</t>
  </si>
  <si>
    <t>tt2005151</t>
  </si>
  <si>
    <t>War Dogs</t>
  </si>
  <si>
    <t>BZ Entertainment</t>
  </si>
  <si>
    <t>tt2015381</t>
  </si>
  <si>
    <t>Guardians of the Galaxy</t>
  </si>
  <si>
    <t>tt2023587</t>
  </si>
  <si>
    <t>Mama</t>
  </si>
  <si>
    <t>tt2024432</t>
  </si>
  <si>
    <t>Identity Thief</t>
  </si>
  <si>
    <t>Aggregate Films</t>
  </si>
  <si>
    <t>tt2024469</t>
  </si>
  <si>
    <t>Non-Stop</t>
  </si>
  <si>
    <t>tt2025690</t>
  </si>
  <si>
    <t>The Finest Hours</t>
  </si>
  <si>
    <t>tt2080374</t>
  </si>
  <si>
    <t>Steve Jobs</t>
  </si>
  <si>
    <t>tt2083355</t>
  </si>
  <si>
    <t>The Best Man Holiday</t>
  </si>
  <si>
    <t>tt2083383</t>
  </si>
  <si>
    <t>Trouble with the Curve</t>
  </si>
  <si>
    <t>Robert Lorenz</t>
  </si>
  <si>
    <t>tt2095568</t>
  </si>
  <si>
    <t>All Things to All Men</t>
  </si>
  <si>
    <t>George Isaac</t>
  </si>
  <si>
    <t>Cipher Films</t>
  </si>
  <si>
    <t>tt2096672</t>
  </si>
  <si>
    <t>Dumb and Dumber To</t>
  </si>
  <si>
    <t>tt2096673</t>
  </si>
  <si>
    <t>Inside Out</t>
  </si>
  <si>
    <t>tt2097298</t>
  </si>
  <si>
    <t>McFarland, USA</t>
  </si>
  <si>
    <t>Mayhem Pictures</t>
  </si>
  <si>
    <t>tt2103254</t>
  </si>
  <si>
    <t>Tammy</t>
  </si>
  <si>
    <t>Ben Falcone</t>
  </si>
  <si>
    <t>tt2106361</t>
  </si>
  <si>
    <t>Into the Storm</t>
  </si>
  <si>
    <t>Broken Road Productions</t>
  </si>
  <si>
    <t>tt2119543</t>
  </si>
  <si>
    <t>The House with a Clock in Its Walls</t>
  </si>
  <si>
    <t>Eli Roth</t>
  </si>
  <si>
    <t>tt2126355</t>
  </si>
  <si>
    <t>San Andreas</t>
  </si>
  <si>
    <t>tt2140373</t>
  </si>
  <si>
    <t>Saving Mr. Banks</t>
  </si>
  <si>
    <t>tt2140479</t>
  </si>
  <si>
    <t>The Accountant</t>
  </si>
  <si>
    <t>tt2167202</t>
  </si>
  <si>
    <t>Getaway</t>
  </si>
  <si>
    <t>Courtney Solomon</t>
  </si>
  <si>
    <t>After Dark Films</t>
  </si>
  <si>
    <t>tt2170439</t>
  </si>
  <si>
    <t>Horrible Bosses 2</t>
  </si>
  <si>
    <t>Sean Anders</t>
  </si>
  <si>
    <t>tt2179136</t>
  </si>
  <si>
    <t>American Sniper</t>
  </si>
  <si>
    <t>tt2180411</t>
  </si>
  <si>
    <t>Into the Woods</t>
  </si>
  <si>
    <t>Lucamar Productions</t>
  </si>
  <si>
    <t>tt2184339</t>
  </si>
  <si>
    <t>The Purge</t>
  </si>
  <si>
    <t>James DeMonaco</t>
  </si>
  <si>
    <t>tt2194499</t>
  </si>
  <si>
    <t>About Time</t>
  </si>
  <si>
    <t>Translux</t>
  </si>
  <si>
    <t>tt2199571</t>
  </si>
  <si>
    <t>Run All Night</t>
  </si>
  <si>
    <t>tt2231461</t>
  </si>
  <si>
    <t>Rampage</t>
  </si>
  <si>
    <t>tt2239034</t>
  </si>
  <si>
    <t>American Winter</t>
  </si>
  <si>
    <t>Harry Gantz</t>
  </si>
  <si>
    <t>tt2245084</t>
  </si>
  <si>
    <t>Big Hero 6</t>
  </si>
  <si>
    <t>Don Hall</t>
  </si>
  <si>
    <t>tt2250912</t>
  </si>
  <si>
    <t>Spider-Man: Homecoming</t>
  </si>
  <si>
    <t>Jon Watts</t>
  </si>
  <si>
    <t>tt2268016</t>
  </si>
  <si>
    <t>Magic Mike XXL</t>
  </si>
  <si>
    <t>tt2277860</t>
  </si>
  <si>
    <t>Finding Dory</t>
  </si>
  <si>
    <t>tt2281587</t>
  </si>
  <si>
    <t>Muppets Most Wanted</t>
  </si>
  <si>
    <t>tt2293640</t>
  </si>
  <si>
    <t>Minions</t>
  </si>
  <si>
    <t>Kyle Balda</t>
  </si>
  <si>
    <t>Illumination Entertainment</t>
  </si>
  <si>
    <t>tt2294629</t>
  </si>
  <si>
    <t>Frozen</t>
  </si>
  <si>
    <t>Chris Buck</t>
  </si>
  <si>
    <t>tt2309260</t>
  </si>
  <si>
    <t>The Gallows</t>
  </si>
  <si>
    <t>Travis Cluff</t>
  </si>
  <si>
    <t>tt2310332</t>
  </si>
  <si>
    <t>The Hobbit: The Battle of the Five Armies</t>
  </si>
  <si>
    <t>tt2318092</t>
  </si>
  <si>
    <t>Shana Feste</t>
  </si>
  <si>
    <t>tt2322441</t>
  </si>
  <si>
    <t>Fifty Shades of Grey</t>
  </si>
  <si>
    <t>Sam Taylor-Johnson</t>
  </si>
  <si>
    <t>tt2361509</t>
  </si>
  <si>
    <t>The Intern</t>
  </si>
  <si>
    <t>Waverly Films</t>
  </si>
  <si>
    <t>tt2366608</t>
  </si>
  <si>
    <t>Lost River</t>
  </si>
  <si>
    <t>Ryan Gosling</t>
  </si>
  <si>
    <t>Bold Films</t>
  </si>
  <si>
    <t>tt2380307</t>
  </si>
  <si>
    <t>Coco</t>
  </si>
  <si>
    <t>tt2381941</t>
  </si>
  <si>
    <t>Focus</t>
  </si>
  <si>
    <t>Kramer &amp; Sigman Films</t>
  </si>
  <si>
    <t>tt2381991</t>
  </si>
  <si>
    <t>The Huntsman: Winter's War</t>
  </si>
  <si>
    <t>Cedric Nicolas-Troyan</t>
  </si>
  <si>
    <t>tt2388771</t>
  </si>
  <si>
    <t>Mowgli: Legend of the Jungle</t>
  </si>
  <si>
    <t>Andy Serkis</t>
  </si>
  <si>
    <t>Imaginarium Productions</t>
  </si>
  <si>
    <t>tt2395427</t>
  </si>
  <si>
    <t>Avengers: Age of Ultron</t>
  </si>
  <si>
    <t>tt2403021</t>
  </si>
  <si>
    <t>The Green Inferno</t>
  </si>
  <si>
    <t>Worldview Entertainment</t>
  </si>
  <si>
    <t>tt2473602</t>
  </si>
  <si>
    <t>Get on Up</t>
  </si>
  <si>
    <t>Tate Taylor</t>
  </si>
  <si>
    <t>tt2488496</t>
  </si>
  <si>
    <t>Star Wars: Episode VII - The Force Awakens</t>
  </si>
  <si>
    <t>J.J. Abrams</t>
  </si>
  <si>
    <t>tt2509850</t>
  </si>
  <si>
    <t>The Rewrite</t>
  </si>
  <si>
    <t>tt2527336</t>
  </si>
  <si>
    <t>Star Wars: Episode VIII - The Last Jedi</t>
  </si>
  <si>
    <t>Rian Johnson</t>
  </si>
  <si>
    <t>tt2531344</t>
  </si>
  <si>
    <t>Blockers</t>
  </si>
  <si>
    <t>Kay Cannon</t>
  </si>
  <si>
    <t>Point Grey Pictures</t>
  </si>
  <si>
    <t>tt2554274</t>
  </si>
  <si>
    <t>Crimson Peak</t>
  </si>
  <si>
    <t>Double Dare You (DDY)</t>
  </si>
  <si>
    <t>tt2557478</t>
  </si>
  <si>
    <t>Pacific Rim: Uprising</t>
  </si>
  <si>
    <t>Steven S. DeKnight</t>
  </si>
  <si>
    <t>tt2557490</t>
  </si>
  <si>
    <t>A Million Ways to Die in the West</t>
  </si>
  <si>
    <t>tt2561572</t>
  </si>
  <si>
    <t>Get Hard</t>
  </si>
  <si>
    <t>Etan Cohen</t>
  </si>
  <si>
    <t>tt2567026</t>
  </si>
  <si>
    <t>Alice Through the Looking Glass</t>
  </si>
  <si>
    <t>tt2582802</t>
  </si>
  <si>
    <t>Whiplash</t>
  </si>
  <si>
    <t>tt2615134</t>
  </si>
  <si>
    <t>First Cousin Once Removed</t>
  </si>
  <si>
    <t>Alan Berliner</t>
  </si>
  <si>
    <t>Experiments in Time, Light &amp; Motion</t>
  </si>
  <si>
    <t>tt2637276</t>
  </si>
  <si>
    <t>Ted 2</t>
  </si>
  <si>
    <t>tt2652092</t>
  </si>
  <si>
    <t>The Good Lie</t>
  </si>
  <si>
    <t>Philippe Falardeau</t>
  </si>
  <si>
    <t>tt2674426</t>
  </si>
  <si>
    <t>Me Before You</t>
  </si>
  <si>
    <t>Thea Sharrock</t>
  </si>
  <si>
    <t>tt2702724</t>
  </si>
  <si>
    <t>The Boss</t>
  </si>
  <si>
    <t>tt2704998</t>
  </si>
  <si>
    <t>Game Night</t>
  </si>
  <si>
    <t>Access Entertainment</t>
  </si>
  <si>
    <t>tt2709692</t>
  </si>
  <si>
    <t>The Grinch</t>
  </si>
  <si>
    <t>Yarrow Cheney</t>
  </si>
  <si>
    <t>tt2709768</t>
  </si>
  <si>
    <t>The Secret Life of Pets</t>
  </si>
  <si>
    <t>tt2717822</t>
  </si>
  <si>
    <t>Blackhat</t>
  </si>
  <si>
    <t>tt2719848</t>
  </si>
  <si>
    <t>Everest</t>
  </si>
  <si>
    <t>tt2758904</t>
  </si>
  <si>
    <t>Search Party</t>
  </si>
  <si>
    <t>Scot Armstrong</t>
  </si>
  <si>
    <t>tt2771200</t>
  </si>
  <si>
    <t>Bill Condon</t>
  </si>
  <si>
    <t>tt2771372</t>
  </si>
  <si>
    <t>Veronica Mars</t>
  </si>
  <si>
    <t>Rob Thomas</t>
  </si>
  <si>
    <t>Warner Bros. Digital Distribution</t>
  </si>
  <si>
    <t>tt2776878</t>
  </si>
  <si>
    <t>Thank You for Your Service</t>
  </si>
  <si>
    <t>Jason Hall</t>
  </si>
  <si>
    <t>tt2788732</t>
  </si>
  <si>
    <t>David Lowery</t>
  </si>
  <si>
    <t>tt2820852</t>
  </si>
  <si>
    <t>Furious 7</t>
  </si>
  <si>
    <t>tt2848292</t>
  </si>
  <si>
    <t>Pitch Perfect 2</t>
  </si>
  <si>
    <t>Elizabeth Banks</t>
  </si>
  <si>
    <t>tt2854926</t>
  </si>
  <si>
    <t>Tag</t>
  </si>
  <si>
    <t>Jeff Tomsic</t>
  </si>
  <si>
    <t>tt2869728</t>
  </si>
  <si>
    <t>Ride Along 2</t>
  </si>
  <si>
    <t>tt2872732</t>
  </si>
  <si>
    <t>Lucy</t>
  </si>
  <si>
    <t>Luc Besson</t>
  </si>
  <si>
    <t>EuropaCorp</t>
  </si>
  <si>
    <t>tt2946582</t>
  </si>
  <si>
    <t>Barbie Mariposa and the Fairy Princess</t>
  </si>
  <si>
    <t>William Lau</t>
  </si>
  <si>
    <t>Playground Productions</t>
  </si>
  <si>
    <t>tt2948356</t>
  </si>
  <si>
    <t>Zootopia</t>
  </si>
  <si>
    <t>tt2967224</t>
  </si>
  <si>
    <t>Hot Pursuit</t>
  </si>
  <si>
    <t>tt2975578</t>
  </si>
  <si>
    <t>The Purge: Anarchy</t>
  </si>
  <si>
    <t>tt2975590</t>
  </si>
  <si>
    <t>Batman v Superman: Dawn of Justice</t>
  </si>
  <si>
    <t>tt2978462</t>
  </si>
  <si>
    <t>Dolphin Tale 2</t>
  </si>
  <si>
    <t>tt2980516</t>
  </si>
  <si>
    <t>The Theory of Everything</t>
  </si>
  <si>
    <t>James Marsh</t>
  </si>
  <si>
    <t>tt2980648</t>
  </si>
  <si>
    <t>The Hundred-Foot Journey</t>
  </si>
  <si>
    <t>tt2980706</t>
  </si>
  <si>
    <t>Planes: Fire &amp; Rescue</t>
  </si>
  <si>
    <t>Roberts Gannaway</t>
  </si>
  <si>
    <t>Disneytoon Studios</t>
  </si>
  <si>
    <t>tt3011894</t>
  </si>
  <si>
    <t>Relatos salvajes</t>
  </si>
  <si>
    <t>Damián Szifron</t>
  </si>
  <si>
    <t>British Film Institute (BFI)</t>
  </si>
  <si>
    <t>tt3014284</t>
  </si>
  <si>
    <t>The Lego Ninjago Movie</t>
  </si>
  <si>
    <t>Charlie Bean</t>
  </si>
  <si>
    <t>LEGO System A/S</t>
  </si>
  <si>
    <t>tt3040964</t>
  </si>
  <si>
    <t>The Jungle Book</t>
  </si>
  <si>
    <t>Fairview Entertainment</t>
  </si>
  <si>
    <t>tt3064620</t>
  </si>
  <si>
    <t>Isabelle Dances Into the Spotlight</t>
  </si>
  <si>
    <t>Vince Marcello</t>
  </si>
  <si>
    <t>Martin Chase Productions</t>
  </si>
  <si>
    <t>tt3065204</t>
  </si>
  <si>
    <t>The Conjuring 2</t>
  </si>
  <si>
    <t>tt3076658</t>
  </si>
  <si>
    <t>Creed</t>
  </si>
  <si>
    <t>tt3104988</t>
  </si>
  <si>
    <t>Crazy Rich Asians</t>
  </si>
  <si>
    <t>tt3152624</t>
  </si>
  <si>
    <t>Trainwreck</t>
  </si>
  <si>
    <t>tt3181822</t>
  </si>
  <si>
    <t>The Boy Next Door</t>
  </si>
  <si>
    <t>tt3183660</t>
  </si>
  <si>
    <t>Fantastic Beasts and Where to Find Them</t>
  </si>
  <si>
    <t>Heyday Films</t>
  </si>
  <si>
    <t>tt3263904</t>
  </si>
  <si>
    <t>Sully</t>
  </si>
  <si>
    <t>Flashlight Films</t>
  </si>
  <si>
    <t>tt3289724</t>
  </si>
  <si>
    <t>Welcome to Marwen</t>
  </si>
  <si>
    <t>Canadian Film or Video Production Tax Credit (CPTC)</t>
  </si>
  <si>
    <t>tt3322940</t>
  </si>
  <si>
    <t>Annabelle</t>
  </si>
  <si>
    <t>John R. Leonetti</t>
  </si>
  <si>
    <t>tt3332064</t>
  </si>
  <si>
    <t>Pan</t>
  </si>
  <si>
    <t>tt3369806</t>
  </si>
  <si>
    <t>Max</t>
  </si>
  <si>
    <t>tt3401882</t>
  </si>
  <si>
    <t>Fist Fight</t>
  </si>
  <si>
    <t>Richie Keen</t>
  </si>
  <si>
    <t>tt3462710</t>
  </si>
  <si>
    <t>Unforgettable</t>
  </si>
  <si>
    <t>Denise Di Novi</t>
  </si>
  <si>
    <t>tt3469046</t>
  </si>
  <si>
    <t>Despicable Me 3</t>
  </si>
  <si>
    <t>tt3470600</t>
  </si>
  <si>
    <t>Sing</t>
  </si>
  <si>
    <t>Dentsu</t>
  </si>
  <si>
    <t>tt3498820</t>
  </si>
  <si>
    <t>Captain America: Civil War</t>
  </si>
  <si>
    <t>tt3501632</t>
  </si>
  <si>
    <t>Thor: Ragnarok</t>
  </si>
  <si>
    <t>Taika Waititi</t>
  </si>
  <si>
    <t>tt3521126</t>
  </si>
  <si>
    <t>The Disaster Artist</t>
  </si>
  <si>
    <t>James Franco</t>
  </si>
  <si>
    <t>tt3521164</t>
  </si>
  <si>
    <t>Moana</t>
  </si>
  <si>
    <t>Hurwitz Creative</t>
  </si>
  <si>
    <t>tt3532216</t>
  </si>
  <si>
    <t>American Made</t>
  </si>
  <si>
    <t>tt3564472</t>
  </si>
  <si>
    <t>Girls Trip</t>
  </si>
  <si>
    <t>Perfect World Pictures</t>
  </si>
  <si>
    <t>tt3567288</t>
  </si>
  <si>
    <t>The Visit</t>
  </si>
  <si>
    <t>Blinding Edge Pictures</t>
  </si>
  <si>
    <t>tt3569230</t>
  </si>
  <si>
    <t>tt3606752</t>
  </si>
  <si>
    <t>Cars 3</t>
  </si>
  <si>
    <t>Brian Fee</t>
  </si>
  <si>
    <t>tt3606756</t>
  </si>
  <si>
    <t>Incredibles 2</t>
  </si>
  <si>
    <t>tt3614530</t>
  </si>
  <si>
    <t>Jem and the Holograms</t>
  </si>
  <si>
    <t>Allspark Pictures</t>
  </si>
  <si>
    <t>tt3628584</t>
  </si>
  <si>
    <t>Barbershop: The Next Cut</t>
  </si>
  <si>
    <t>Cube Vision</t>
  </si>
  <si>
    <t>tt3631112</t>
  </si>
  <si>
    <t>The Girl on the Train</t>
  </si>
  <si>
    <t>Amblin Partners</t>
  </si>
  <si>
    <t>tt3682448</t>
  </si>
  <si>
    <t>Bridge of Spies</t>
  </si>
  <si>
    <t>tt3691740</t>
  </si>
  <si>
    <t>The BFG</t>
  </si>
  <si>
    <t>tt3707106</t>
  </si>
  <si>
    <t>By the Sea</t>
  </si>
  <si>
    <t>tt3713166</t>
  </si>
  <si>
    <t>Unfriended</t>
  </si>
  <si>
    <t>Levan Gabriadze</t>
  </si>
  <si>
    <t>Bazelevs Production</t>
  </si>
  <si>
    <t>tt3731562</t>
  </si>
  <si>
    <t>Kong: Skull Island</t>
  </si>
  <si>
    <t>Jordan Vogt-Roberts</t>
  </si>
  <si>
    <t>tt3748528</t>
  </si>
  <si>
    <t>Rogue One: A Star Wars Story</t>
  </si>
  <si>
    <t>tt3778644</t>
  </si>
  <si>
    <t>Solo: A Star Wars Story</t>
  </si>
  <si>
    <t>tt3787590</t>
  </si>
  <si>
    <t>We Are Your Friends</t>
  </si>
  <si>
    <t>Max Joseph</t>
  </si>
  <si>
    <t>tt3850590</t>
  </si>
  <si>
    <t>Krampus</t>
  </si>
  <si>
    <t>tt3884528</t>
  </si>
  <si>
    <t>Batkid Begins: The Wish Heard Around the World</t>
  </si>
  <si>
    <t>Dana Nachman</t>
  </si>
  <si>
    <t>KTF Films</t>
  </si>
  <si>
    <t>tt3960412</t>
  </si>
  <si>
    <t>Popstar: Never Stop Never Stopping</t>
  </si>
  <si>
    <t>Akiva Schaffer</t>
  </si>
  <si>
    <t>tt4094724</t>
  </si>
  <si>
    <t>The Purge: Election Year</t>
  </si>
  <si>
    <t>tt4116284</t>
  </si>
  <si>
    <t>The Lego Batman Movie</t>
  </si>
  <si>
    <t>Chris McKay</t>
  </si>
  <si>
    <t>tt4123430</t>
  </si>
  <si>
    <t>Fantastic Beasts: The Crimes of Grindelwald</t>
  </si>
  <si>
    <t>tt4139124</t>
  </si>
  <si>
    <t>Keanu</t>
  </si>
  <si>
    <t>Peter Atencio</t>
  </si>
  <si>
    <t>Artists First</t>
  </si>
  <si>
    <t>tt4154756</t>
  </si>
  <si>
    <t>Avengers: Infinity War</t>
  </si>
  <si>
    <t>tt4191054</t>
  </si>
  <si>
    <t>Strange Magic</t>
  </si>
  <si>
    <t>Gary Rydstrom</t>
  </si>
  <si>
    <t>Buena Vista Negative Cutting</t>
  </si>
  <si>
    <t>tt4196776</t>
  </si>
  <si>
    <t>Jason Bourne</t>
  </si>
  <si>
    <t>tt4361050</t>
  </si>
  <si>
    <t>Ouija: Origin of Evil</t>
  </si>
  <si>
    <t>Mike Flanagan</t>
  </si>
  <si>
    <t>tt4438848</t>
  </si>
  <si>
    <t>Neighbors 2: Sorority Rising</t>
  </si>
  <si>
    <t>tt4465564</t>
  </si>
  <si>
    <t>Fifty Shades Darker</t>
  </si>
  <si>
    <t>tt4477536</t>
  </si>
  <si>
    <t>Fifty Shades Freed</t>
  </si>
  <si>
    <t>tt4481514</t>
  </si>
  <si>
    <t>The House</t>
  </si>
  <si>
    <t>Andrew Jay Cohen</t>
  </si>
  <si>
    <t>tt4575576</t>
  </si>
  <si>
    <t>Christopher Robin</t>
  </si>
  <si>
    <t>2DUX²</t>
  </si>
  <si>
    <t>tt4624424</t>
  </si>
  <si>
    <t>Storks</t>
  </si>
  <si>
    <t>RatPac-Dune Entertainment</t>
  </si>
  <si>
    <t>tt4630562</t>
  </si>
  <si>
    <t>The Fate of the Furious</t>
  </si>
  <si>
    <t>tt4649416</t>
  </si>
  <si>
    <t>Almost Christmas</t>
  </si>
  <si>
    <t>David E. Talbert</t>
  </si>
  <si>
    <t>tt4682786</t>
  </si>
  <si>
    <t>Collateral Beauty</t>
  </si>
  <si>
    <t>tt4765284</t>
  </si>
  <si>
    <t>Pitch Perfect 3</t>
  </si>
  <si>
    <t>Trish Sie</t>
  </si>
  <si>
    <t>Brownstone Entertainment (II)</t>
  </si>
  <si>
    <t>tt4779682</t>
  </si>
  <si>
    <t>The Meg</t>
  </si>
  <si>
    <t>Apelles Entertainment</t>
  </si>
  <si>
    <t>tt4786282</t>
  </si>
  <si>
    <t>Lights Out</t>
  </si>
  <si>
    <t>David F. Sandberg</t>
  </si>
  <si>
    <t>tt4840666</t>
  </si>
  <si>
    <t>Looney Tunes: Rabbits Run</t>
  </si>
  <si>
    <t>Jeff Siergey</t>
  </si>
  <si>
    <t>tt4853102</t>
  </si>
  <si>
    <t>Batman: The Killing Joke</t>
  </si>
  <si>
    <t>Sam Liu</t>
  </si>
  <si>
    <t>tt4881806</t>
  </si>
  <si>
    <t>Jurassic World: Fallen Kingdom</t>
  </si>
  <si>
    <t>tt5013056</t>
  </si>
  <si>
    <t>Dunkirk</t>
  </si>
  <si>
    <t>Syncopy</t>
  </si>
  <si>
    <t>tt5028340</t>
  </si>
  <si>
    <t>Mary Poppins Returns</t>
  </si>
  <si>
    <t>tt5095030</t>
  </si>
  <si>
    <t>Ant-Man and the Wasp</t>
  </si>
  <si>
    <t>tt5140878</t>
  </si>
  <si>
    <t>Annabelle: Creation</t>
  </si>
  <si>
    <t>Atomic Monster</t>
  </si>
  <si>
    <t>tt5164214</t>
  </si>
  <si>
    <t>Ocean's 8</t>
  </si>
  <si>
    <t>tt5308322</t>
  </si>
  <si>
    <t>Happy Death Day</t>
  </si>
  <si>
    <t>Christopher Landon</t>
  </si>
  <si>
    <t>tt5523010</t>
  </si>
  <si>
    <t>The Nutcracker and the Four Realms</t>
  </si>
  <si>
    <t>tt5619332</t>
  </si>
  <si>
    <t>Life of the Party</t>
  </si>
  <si>
    <t>tt5814060</t>
  </si>
  <si>
    <t>The Nun</t>
  </si>
  <si>
    <t>Corin Hardy</t>
  </si>
  <si>
    <t>tt5836706</t>
  </si>
  <si>
    <t>Head Full of Honey</t>
  </si>
  <si>
    <t>tt5848272</t>
  </si>
  <si>
    <t>Ralph Breaks the Internet</t>
  </si>
  <si>
    <t>Phil Johnston</t>
  </si>
  <si>
    <t>tt6133466</t>
  </si>
  <si>
    <t>The First Purge</t>
  </si>
  <si>
    <t>Gerard McMurray</t>
  </si>
  <si>
    <t>tt6182908</t>
  </si>
  <si>
    <t>Smallfoot</t>
  </si>
  <si>
    <t>Karey Kirkpatrick</t>
  </si>
  <si>
    <t>Warner Animation Group</t>
  </si>
  <si>
    <t>tt6294822</t>
  </si>
  <si>
    <t>The Post</t>
  </si>
  <si>
    <t>tt6343314</t>
  </si>
  <si>
    <t>Creed II</t>
  </si>
  <si>
    <t>Steven Caple Jr.</t>
  </si>
  <si>
    <t>tt6772950</t>
  </si>
  <si>
    <t>Truth or Dare</t>
  </si>
  <si>
    <t>tt6802308</t>
  </si>
  <si>
    <t>The 15:17 to Paris</t>
  </si>
  <si>
    <t>tt6911608</t>
  </si>
  <si>
    <t>Mamma Mia! Here We Go Again</t>
  </si>
  <si>
    <t>tt6921996</t>
  </si>
  <si>
    <t>Johnny English Strikes Again</t>
  </si>
  <si>
    <t>David Kerr</t>
  </si>
  <si>
    <t>tt6966692</t>
  </si>
  <si>
    <t>Green Book</t>
  </si>
  <si>
    <t>Peter Farrelly</t>
  </si>
  <si>
    <t>tt7137846</t>
  </si>
  <si>
    <t>Breaking In</t>
  </si>
  <si>
    <t>Will Packer Productions</t>
  </si>
  <si>
    <t>tt7424200</t>
  </si>
  <si>
    <t>Teen Titans GO! to the Movies</t>
  </si>
  <si>
    <t>Aaron Horvath</t>
  </si>
  <si>
    <t>tt7905466</t>
  </si>
  <si>
    <t>They Shall Not Grow Old</t>
  </si>
  <si>
    <t>House Productions</t>
  </si>
  <si>
    <t>tt7959026</t>
  </si>
  <si>
    <t>The Mule</t>
  </si>
  <si>
    <t>Avg_Rating</t>
  </si>
  <si>
    <t>Num_Votes</t>
  </si>
  <si>
    <t>Biopic</t>
  </si>
  <si>
    <t>tt0240772</t>
  </si>
  <si>
    <t>Ocean's Eleven</t>
  </si>
  <si>
    <t>Column1</t>
  </si>
  <si>
    <t>Missing_Finance</t>
  </si>
  <si>
    <t>ROI_BFI</t>
  </si>
  <si>
    <t>ROI_V</t>
  </si>
  <si>
    <t>ROI_MKT</t>
  </si>
  <si>
    <t>MKT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</si>
</sst>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</fills>
  <borders count="3">
    <border>
      <left/>
      <right/>
      <top/>
      <bottom/>
      <diagonal/>
    </border>
    <border>
      <left/>
      <right/>
      <top style="thin">
        <color rgb="FF95B3D7"/>
      </top>
      <bottom style="thin">
        <color rgb="FF95B3D7"/>
      </bottom>
      <diagonal/>
    </border>
    <border>
      <left/>
      <right style="thin">
        <color rgb="FF95B3D7"/>
      </right>
      <top style="thin">
        <color rgb="FF95B3D7"/>
      </top>
      <bottom style="thin">
        <color rgb="FF95B3D7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1" fillId="0" borderId="0" xfId="1" applyFont="1"/>
    <xf numFmtId="0" fontId="0" fillId="0" borderId="1" xfId="0" applyBorder="1"/>
    <xf numFmtId="0" fontId="0" fillId="2" borderId="1" xfId="0" applyFill="1" applyBorder="1"/>
    <xf numFmtId="0" fontId="0" fillId="2" borderId="2" xfId="0" applyFill="1" applyBorder="1"/>
    <xf numFmtId="2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applyFill="1"/>
    <xf numFmtId="0" fontId="3" fillId="0" borderId="0" xfId="0" applyFont="1" applyFill="1"/>
    <xf numFmtId="0" fontId="0" fillId="0" borderId="1" xfId="0" applyFill="1" applyBorder="1"/>
  </cellXfs>
  <cellStyles count="2">
    <cellStyle name="Hyperlink" xfId="1" builtinId="8"/>
    <cellStyle name="Normal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E801FF-C163-4644-AD6E-B5E9B597601B}" name="Table1" displayName="Table1" ref="A1:AI2975" totalsRowShown="0">
  <autoFilter ref="A1:AI2975" xr:uid="{51DC613F-F3A7-A449-92B8-054F7D01C0A2}">
    <filterColumn colId="2">
      <customFilters>
        <customFilter operator="greaterThanOrEqual" val="2010"/>
      </customFilters>
    </filterColumn>
    <filterColumn colId="21">
      <filters>
        <filter val="1"/>
      </filters>
    </filterColumn>
  </autoFilter>
  <sortState xmlns:xlrd2="http://schemas.microsoft.com/office/spreadsheetml/2017/richdata2" ref="A6:AI2975">
    <sortCondition ref="C1:C2975"/>
  </sortState>
  <tableColumns count="35">
    <tableColumn id="1" xr3:uid="{DD7C49C3-CB3A-1247-87E1-72C492720BA5}" name="id"/>
    <tableColumn id="4" xr3:uid="{A73A2E0D-A082-6947-8DF2-1A20D58513D5}" name="Title"/>
    <tableColumn id="5" xr3:uid="{359F8489-342D-4F44-93F2-B4D45C241973}" name="Year"/>
    <tableColumn id="6" xr3:uid="{3A9AA142-40BA-0E4D-9DFD-35BF94524CFB}" name="Action"/>
    <tableColumn id="7" xr3:uid="{507EC41C-E78E-9B43-8F21-194D5FA33241}" name="Animation"/>
    <tableColumn id="8" xr3:uid="{6E1FBE5C-3FD8-C84F-A861-C5FA985D1C19}" name="Documentary"/>
    <tableColumn id="9" xr3:uid="{2D04180A-9E4F-9147-8BEA-1279EE1ED741}" name="Family"/>
    <tableColumn id="10" xr3:uid="{E5CA358E-701B-C346-B6F5-936FBB0050C2}" name="Biography"/>
    <tableColumn id="11" xr3:uid="{541A027A-3DFF-994F-804F-E9316540CC98}" name="G"/>
    <tableColumn id="12" xr3:uid="{458D2259-D4C9-5B4F-BE35-B1EDB46F716D}" name="PG"/>
    <tableColumn id="13" xr3:uid="{78D7DC27-7FF5-C740-B2B3-B4E72E55C7CB}" name="PG-13"/>
    <tableColumn id="14" xr3:uid="{8C02C5C4-EF96-2B47-9E7A-FD119D9C0A2B}" name="R"/>
    <tableColumn id="15" xr3:uid="{A6B231D7-1BA4-764C-AD6F-82A63694A0D5}" name="Other"/>
    <tableColumn id="2" xr3:uid="{F59AE274-192C-E14F-9892-091390603EEC}" name="Avg_Rating"/>
    <tableColumn id="3" xr3:uid="{870C4674-6DC1-CA4A-B64B-F3C076A6F32A}" name="Num_Votes"/>
    <tableColumn id="16" xr3:uid="{005A839C-EC8D-2D43-9D66-B0E383960C6D}" name="Budget"/>
    <tableColumn id="17" xr3:uid="{7B14D1B1-9323-7242-8934-E6D5412D85B0}" name="Gross_US"/>
    <tableColumn id="18" xr3:uid="{697D8347-6D75-304D-A2D1-FFC2CEF6903B}" name="Gross_WW"/>
    <tableColumn id="19" xr3:uid="{0028047C-6D25-E144-B85F-4AD4277FF916}" name="Runtime"/>
    <tableColumn id="20" xr3:uid="{BD61156D-23B9-C440-8D67-FE4C3326107E}" name="First_Director"/>
    <tableColumn id="21" xr3:uid="{822F95D8-3464-0649-8A54-B2AD1E842B0B}" name="First_Producer"/>
    <tableColumn id="22" xr3:uid="{2515641D-5910-2047-B501-8E0ADCFDB0B0}" name="Disney"/>
    <tableColumn id="23" xr3:uid="{709629EE-266F-4A40-BFF9-5DDC53DA2D53}" name="Universal"/>
    <tableColumn id="24" xr3:uid="{61E36A41-8E6C-B540-ADE9-58B03A2F93C1}" name="Warner"/>
    <tableColumn id="25" xr3:uid="{BA105315-B832-A444-84EB-1CFAB282A2D8}" name="Series"/>
    <tableColumn id="26" xr3:uid="{5CFB0AA5-DEF9-E843-88A8-A5B71CBBD158}" name="Comic"/>
    <tableColumn id="27" xr3:uid="{853BB6A5-3540-7B42-8D6C-1A55BE00DF17}" name="Book"/>
    <tableColumn id="28" xr3:uid="{80FFD634-9BBF-CA4A-961D-B1C2C6157042}" name="Video_Game"/>
    <tableColumn id="29" xr3:uid="{15AB1D9C-0427-8C42-884C-17FB995DE6FC}" name="Remake"/>
    <tableColumn id="35" xr3:uid="{183A4752-734A-E74B-86E2-8DCF43774EA7}" name="Biopic"/>
    <tableColumn id="30" xr3:uid="{0FC49C81-004E-C541-94EB-90B4B4FBD9B6}" name="Original"/>
    <tableColumn id="31" xr3:uid="{79E6AD72-B323-B14F-8BBC-D2C4CF2BABF7}" name="Salience"/>
    <tableColumn id="32" xr3:uid="{BFA929EE-BBDC-3B48-82A3-A216785E00EB}" name="ROI_1"/>
    <tableColumn id="33" xr3:uid="{59D05A95-9BEF-BA4E-A3A8-B5D55047626D}" name="ROI_2"/>
    <tableColumn id="34" xr3:uid="{26D11F0F-C4CB-CD42-8B0A-B8C046CD7E69}" name="ROI_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BC2CA3-EF13-4D42-A76C-95B7A2928DE9}" name="Table13" displayName="Table13" ref="A1:AJ2900" totalsRowShown="0">
  <autoFilter ref="A1:AJ2900" xr:uid="{51DC613F-F3A7-A449-92B8-054F7D01C0A2}"/>
  <sortState xmlns:xlrd2="http://schemas.microsoft.com/office/spreadsheetml/2017/richdata2" ref="A2:AJ2900">
    <sortCondition ref="B1:B2900"/>
  </sortState>
  <tableColumns count="36">
    <tableColumn id="1" xr3:uid="{1C410F17-C39D-6946-8EF3-B5C0ECDF909D}" name="id"/>
    <tableColumn id="4" xr3:uid="{8D6DEB3E-697C-4F4D-A098-E16F7F17200F}" name="Title"/>
    <tableColumn id="5" xr3:uid="{03D46A1E-FA13-0946-B3BF-91FDF5ECB523}" name="Year"/>
    <tableColumn id="6" xr3:uid="{34144519-AF29-1648-952A-27ADAF4987A1}" name="Action"/>
    <tableColumn id="7" xr3:uid="{1A577928-E698-FC42-9AF1-7DA226F9BA91}" name="Animation"/>
    <tableColumn id="8" xr3:uid="{FD9F9626-FD29-C249-AB13-1DDEA6E10CBF}" name="Documentary"/>
    <tableColumn id="9" xr3:uid="{99BCA818-C720-8742-801F-834BFE433EDE}" name="Family"/>
    <tableColumn id="10" xr3:uid="{4DF5DC5E-958B-C44E-B42A-098C5A082593}" name="Biography"/>
    <tableColumn id="11" xr3:uid="{00A11716-F3ED-1443-9D11-6137200F8EAE}" name="G"/>
    <tableColumn id="12" xr3:uid="{B16BAAD4-DE72-6145-B969-D81C444007B9}" name="PG"/>
    <tableColumn id="13" xr3:uid="{ACCEE8A8-CDB4-5248-9E45-9F2945F5326D}" name="PG-13"/>
    <tableColumn id="14" xr3:uid="{0C16C13B-6420-3047-B651-12E5BB2267CF}" name="R"/>
    <tableColumn id="15" xr3:uid="{29BB6B47-E85C-0643-B5C5-4107075F8038}" name="Other"/>
    <tableColumn id="2" xr3:uid="{163DAB65-C406-D049-BD43-EE4A57B0DFEA}" name="Avg_Rating"/>
    <tableColumn id="3" xr3:uid="{D5FE8C8A-E907-1148-8078-D9B92AD5499D}" name="Num_Votes"/>
    <tableColumn id="19" xr3:uid="{6DE6E78E-525F-774B-B385-8DBEEDB8FFEA}" name="Runtime"/>
    <tableColumn id="20" xr3:uid="{6404F5E0-45B9-9047-9629-07E7E7888AC2}" name="First_Director"/>
    <tableColumn id="21" xr3:uid="{29C284E1-9D7C-BD44-9393-00848E45674D}" name="First_Producer"/>
    <tableColumn id="22" xr3:uid="{89D70D2A-EF7E-B54B-9B34-34B894842E52}" name="Disney"/>
    <tableColumn id="23" xr3:uid="{ED8A6892-84FF-AB4A-AB03-94B72AE8641C}" name="Universal"/>
    <tableColumn id="24" xr3:uid="{0930937F-3CC1-2544-9CE4-D8B104C5BDDD}" name="Warner"/>
    <tableColumn id="39" xr3:uid="{63959028-475C-ED4F-9F7A-21AF67DE7360}" name="Budget"/>
    <tableColumn id="38" xr3:uid="{FAEAEA8A-57ED-0E40-850F-1FAC1F27C87D}" name="Gross_US"/>
    <tableColumn id="37" xr3:uid="{23576FD2-E645-AE49-93F3-E78928C6795C}" name="Gross_WW"/>
    <tableColumn id="40" xr3:uid="{98352866-3480-1146-A412-1E90A13DA9C9}" name="Column1">
      <calculatedColumnFormula>COUNTBLANK(Table13[[#This Row],[Budget]:[Gross_WW]])</calculatedColumnFormula>
    </tableColumn>
    <tableColumn id="25" xr3:uid="{5894ECD6-51A2-BC4D-973A-12039A75221A}" name="Series"/>
    <tableColumn id="26" xr3:uid="{48D27272-8526-894E-B1E9-681322D57420}" name="Comic"/>
    <tableColumn id="27" xr3:uid="{A306C128-6970-1647-8974-4533ABB9F30B}" name="Book"/>
    <tableColumn id="28" xr3:uid="{F1FBB7F9-6D6E-7E45-921D-E6CB491E15DA}" name="Video_Game"/>
    <tableColumn id="29" xr3:uid="{3C68DD83-B83F-E647-BE4F-22850FC82754}" name="Remake"/>
    <tableColumn id="35" xr3:uid="{75E25F95-5936-6B4D-B52E-51D3D6889081}" name="Biopic"/>
    <tableColumn id="30" xr3:uid="{0FD29809-9FA3-D540-A0F8-FBEEDE05ECF7}" name="Original"/>
    <tableColumn id="31" xr3:uid="{3228477D-237F-7B43-92C3-4580A4533849}" name="Salience"/>
    <tableColumn id="32" xr3:uid="{5640D589-FBD1-6843-99CB-5B2BC263B89C}" name="ROI_1"/>
    <tableColumn id="33" xr3:uid="{EBFA26A7-00AF-F545-881C-035C89F9B06C}" name="ROI_2"/>
    <tableColumn id="34" xr3:uid="{EB3AF81B-588C-A84A-B70A-6A7A36CDAE1E}" name="ROI_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CB7D09-F798-5E41-A2C9-5E7C9D3C9EE6}" name="Table134" displayName="Table134" ref="A1:AJ2339" totalsRowShown="0">
  <autoFilter ref="A1:AJ2339" xr:uid="{601A995C-010C-3F4C-AB5D-F3569F4AA74C}">
    <filterColumn colId="33">
      <filters>
        <filter val="-0.039001425"/>
        <filter val="-0.426232857"/>
        <filter val="-0.492206875"/>
        <filter val="-0.553505"/>
        <filter val="-0.85836"/>
        <filter val="-0.9165675"/>
        <filter val="-0.988160714"/>
        <filter val="-0.988680588"/>
        <filter val="-1.147625"/>
        <filter val="-1.320466667"/>
        <filter val="-1.459919091"/>
        <filter val="-1.807653125"/>
        <filter val="-1.915552"/>
        <filter val="-10.16859167"/>
        <filter val="-10.23358478"/>
        <filter val="-10.34020455"/>
        <filter val="-10.42591949"/>
        <filter val="-10.47986679"/>
        <filter val="-10.7171675"/>
        <filter val="-10.86972333"/>
        <filter val="-10.91603846"/>
        <filter val="-10.96970652"/>
        <filter val="-100"/>
        <filter val="-11.039922"/>
        <filter val="-11.12820385"/>
        <filter val="-11.51924667"/>
        <filter val="-11.676513"/>
        <filter val="-11.69402333"/>
        <filter val="-11.710135"/>
        <filter val="-11.9049375"/>
        <filter val="-11.92440471"/>
        <filter val="-12.08460357"/>
        <filter val="-12.189645"/>
        <filter val="-12.33258083"/>
        <filter val="-12.41484595"/>
        <filter val="-12.45413125"/>
        <filter val="-12.61125882"/>
        <filter val="-12.86572"/>
        <filter val="-13.06326417"/>
        <filter val="-13.2045675"/>
        <filter val="-13.43738889"/>
        <filter val="-13.772125"/>
        <filter val="-13.82591286"/>
        <filter val="-13.98289474"/>
        <filter val="-14.0299"/>
        <filter val="-14.139801"/>
        <filter val="-14.69382917"/>
        <filter val="-14.74916954"/>
        <filter val="-15.18005958"/>
        <filter val="-15.40179786"/>
        <filter val="-15.44123375"/>
        <filter val="-15.53962778"/>
        <filter val="-15.580612"/>
        <filter val="-15.908581"/>
        <filter val="-16.03638696"/>
        <filter val="-16.09274583"/>
        <filter val="-16.791054"/>
        <filter val="-16.88095167"/>
        <filter val="-16.94612778"/>
        <filter val="-16.94808225"/>
        <filter val="-16.95427917"/>
        <filter val="-17.136756"/>
        <filter val="-17.19494444"/>
        <filter val="-17.213645"/>
        <filter val="-17.248811"/>
        <filter val="-17.807215"/>
        <filter val="-17.89432667"/>
        <filter val="-18.157617"/>
        <filter val="-18.192814"/>
        <filter val="-18.21054143"/>
        <filter val="-18.39477167"/>
        <filter val="-18.49052381"/>
        <filter val="-18.6783385"/>
        <filter val="-18.75432796"/>
        <filter val="-19.01503333"/>
        <filter val="-19.232035"/>
        <filter val="-19.58256475"/>
        <filter val="-19.616887"/>
        <filter val="-19.68814861"/>
        <filter val="-19.8640775"/>
        <filter val="-19.87179487"/>
        <filter val="-2.161888"/>
        <filter val="-2.333033333"/>
        <filter val="-2.854571818"/>
        <filter val="-2.903087479"/>
        <filter val="-2.947466667"/>
        <filter val="-20.041401"/>
        <filter val="-20.05788"/>
        <filter val="-20.06264138"/>
        <filter val="-20.34436933"/>
        <filter val="-20.54925643"/>
        <filter val="-20.58883333"/>
        <filter val="-20.81349167"/>
        <filter val="-20.92209615"/>
        <filter val="-21.191478"/>
        <filter val="-21.220285"/>
        <filter val="-21.456175"/>
        <filter val="-21.53617625"/>
        <filter val="-21.5431"/>
        <filter val="-21.79065"/>
        <filter val="-21.95121951"/>
        <filter val="-21.97656841"/>
        <filter val="-22.03548"/>
        <filter val="-22.4105925"/>
        <filter val="-22.45629762"/>
        <filter val="-22.644281"/>
        <filter val="-22.669265"/>
        <filter val="-22.73720667"/>
        <filter val="-22.9984"/>
        <filter val="-23.03309"/>
        <filter val="-23.14022692"/>
        <filter val="-23.208725"/>
        <filter val="-23.2207931"/>
        <filter val="-23.22478333"/>
        <filter val="-23.302024"/>
        <filter val="-23.31543077"/>
        <filter val="-23.332675"/>
        <filter val="-23.33333333"/>
        <filter val="-23.39778813"/>
        <filter val="-23.4720175"/>
        <filter val="-23.551485"/>
        <filter val="-23.554445"/>
        <filter val="-23.56906167"/>
        <filter val="-23.67815429"/>
        <filter val="-24.020632"/>
        <filter val="-24.24052727"/>
        <filter val="-24.47563036"/>
        <filter val="-24.50908"/>
        <filter val="-24.580225"/>
        <filter val="-25"/>
        <filter val="-25.11058056"/>
        <filter val="-25.14229737"/>
        <filter val="-25.23364486"/>
        <filter val="-25.32350385"/>
        <filter val="-25.33160444"/>
        <filter val="-25.33422273"/>
        <filter val="-25.77717083"/>
        <filter val="-25.8924075"/>
        <filter val="-25.93996607"/>
        <filter val="-25.96661667"/>
        <filter val="-26.043759"/>
        <filter val="-26.05475588"/>
        <filter val="-26.09742083"/>
        <filter val="-26.31578947"/>
        <filter val="-26.4825431"/>
        <filter val="-26.59971286"/>
        <filter val="-26.68439447"/>
        <filter val="-26.82302417"/>
        <filter val="-27.01528788"/>
        <filter val="-27.19928"/>
        <filter val="-27.25496778"/>
        <filter val="-27.29447353"/>
        <filter val="-27.42554286"/>
        <filter val="-27.45150288"/>
        <filter val="-27.50586483"/>
        <filter val="-27.51622125"/>
        <filter val="-27.57755704"/>
        <filter val="-27.90175833"/>
        <filter val="-28.16530933"/>
        <filter val="-28.23875267"/>
        <filter val="-28.26550522"/>
        <filter val="-28.31845769"/>
        <filter val="-28.37834333"/>
        <filter val="-28.438356"/>
        <filter val="-28.49760278"/>
        <filter val="-28.522135"/>
        <filter val="-28.559126"/>
        <filter val="-28.636594"/>
        <filter val="-28.69891808"/>
        <filter val="-28.84150068"/>
        <filter val="-29.459155"/>
        <filter val="-29.8048175"/>
        <filter val="-29.98826291"/>
        <filter val="-3.023284"/>
        <filter val="-3.113748"/>
        <filter val="-3.345978261"/>
        <filter val="-3.6992"/>
        <filter val="-3.87313"/>
        <filter val="-30.134076"/>
        <filter val="-30.27021036"/>
        <filter val="-30.36573625"/>
        <filter val="-30.47617"/>
        <filter val="-30.574928"/>
        <filter val="-30.60263"/>
        <filter val="-30.719095"/>
        <filter val="-30.94014875"/>
        <filter val="-31.08735769"/>
        <filter val="-31.10658364"/>
        <filter val="-31.16222333"/>
        <filter val="-31.47558386"/>
        <filter val="-31.51160667"/>
        <filter val="-31.54151417"/>
        <filter val="-31.57894737"/>
        <filter val="-31.64681625"/>
        <filter val="-31.66232167"/>
        <filter val="-31.66666667"/>
        <filter val="-31.73765882"/>
        <filter val="-31.75329259"/>
        <filter val="-32.00890526"/>
        <filter val="-32.10925273"/>
        <filter val="-32.16175714"/>
        <filter val="-32.19510625"/>
        <filter val="-32.2741125"/>
        <filter val="-32.58600556"/>
        <filter val="-32.617374"/>
        <filter val="-32.6891025"/>
        <filter val="-32.77058548"/>
        <filter val="-32.79678684"/>
        <filter val="-32.85096364"/>
        <filter val="-33.1109625"/>
        <filter val="-33.61169102"/>
        <filter val="-33.662068"/>
        <filter val="-33.77509286"/>
        <filter val="-33.83308"/>
        <filter val="-34.16029375"/>
        <filter val="-34.28263906"/>
        <filter val="-34.56746667"/>
        <filter val="-34.67509382"/>
        <filter val="-34.726204"/>
        <filter val="-34.78006615"/>
        <filter val="-34.8531825"/>
        <filter val="-34.86558556"/>
        <filter val="-35.02984286"/>
        <filter val="-35.034544"/>
        <filter val="-35.33763333"/>
        <filter val="-35.54937308"/>
        <filter val="-35.77871739"/>
        <filter val="-36.0378098"/>
        <filter val="-36.25665714"/>
        <filter val="-36.47602714"/>
        <filter val="-36.75148966"/>
        <filter val="-36.94806611"/>
        <filter val="-37.4995825"/>
        <filter val="-37.63511714"/>
        <filter val="-37.683774"/>
        <filter val="-37.69951889"/>
        <filter val="-37.80453913"/>
        <filter val="-37.84345857"/>
        <filter val="-38.099996"/>
        <filter val="-38.32959602"/>
        <filter val="-38.34962714"/>
        <filter val="-38.48921143"/>
        <filter val="-38.49145785"/>
        <filter val="-38.55021055"/>
        <filter val="-38.67103445"/>
        <filter val="-38.747636"/>
        <filter val="-38.86565323"/>
        <filter val="-39.0124945"/>
        <filter val="-39.17359407"/>
        <filter val="-39.41811279"/>
        <filter val="-39.75826972"/>
        <filter val="-39.81506875"/>
        <filter val="-39.87150625"/>
        <filter val="-39.90599316"/>
        <filter val="-4.222366667"/>
        <filter val="-4.332421667"/>
        <filter val="-4.469444444"/>
        <filter val="-4.531629167"/>
        <filter val="-4.705634"/>
        <filter val="-4.724075"/>
        <filter val="-4.755855263"/>
        <filter val="-4.872856667"/>
        <filter val="-4.933150556"/>
        <filter val="-40.02297778"/>
        <filter val="-40.16156889"/>
        <filter val="-40.17397517"/>
        <filter val="-40.23117143"/>
        <filter val="-40.26440735"/>
        <filter val="-40.34352826"/>
        <filter val="-41.03842259"/>
        <filter val="-41.099969"/>
        <filter val="-41.204692"/>
        <filter val="-41.81725375"/>
        <filter val="-42.2788681"/>
        <filter val="-42.35580545"/>
        <filter val="-42.426686"/>
        <filter val="-42.44127703"/>
        <filter val="-42.57215167"/>
        <filter val="-42.59687833"/>
        <filter val="-42.60326719"/>
        <filter val="-43.06611"/>
        <filter val="-43.0935725"/>
        <filter val="-43.12400375"/>
        <filter val="-43.17218"/>
        <filter val="-43.22661969"/>
        <filter val="-43.285853"/>
        <filter val="-43.39313889"/>
        <filter val="-43.55565533"/>
        <filter val="-43.865925"/>
        <filter val="-43.927525"/>
        <filter val="-43.97978333"/>
        <filter val="-44.0448825"/>
        <filter val="-44.12045556"/>
        <filter val="-44.251715"/>
        <filter val="-44.411"/>
        <filter val="-44.44304"/>
        <filter val="-44.44444444"/>
        <filter val="-44.5082965"/>
        <filter val="-44.629968"/>
        <filter val="-44.78539684"/>
        <filter val="-44.818871"/>
        <filter val="-44.97699167"/>
        <filter val="-44.99061368"/>
        <filter val="-45"/>
        <filter val="-45.037207"/>
        <filter val="-45.06916"/>
        <filter val="-45.14733"/>
        <filter val="-45.16784722"/>
        <filter val="-45.23783636"/>
        <filter val="-45.24847439"/>
        <filter val="-45.31151668"/>
        <filter val="-45.39728"/>
        <filter val="-45.51500439"/>
        <filter val="-45.61345646"/>
        <filter val="-45.979689"/>
        <filter val="-46.01516429"/>
        <filter val="-46.03284129"/>
        <filter val="-46.37351994"/>
        <filter val="-46.64"/>
        <filter val="-46.73650526"/>
        <filter val="-46.783075"/>
        <filter val="-46.859074"/>
        <filter val="-47.0735925"/>
        <filter val="-47.12445806"/>
        <filter val="-47.38284"/>
        <filter val="-47.66401667"/>
        <filter val="-47.68806"/>
        <filter val="-47.7591696"/>
        <filter val="-47.83912857"/>
        <filter val="-47.8438"/>
        <filter val="-47.99907167"/>
        <filter val="-48.00366818"/>
        <filter val="-48.01059357"/>
        <filter val="-48.07679444"/>
        <filter val="-48.10883488"/>
        <filter val="-48.14727051"/>
        <filter val="-48.152095"/>
        <filter val="-48.24695122"/>
        <filter val="-48.56941"/>
        <filter val="-48.69895405"/>
        <filter val="-48.74263421"/>
        <filter val="-48.797512"/>
        <filter val="-48.839175"/>
        <filter val="-49.07388772"/>
        <filter val="-49.13282"/>
        <filter val="-49.29582714"/>
        <filter val="-49.29592375"/>
        <filter val="-49.31087103"/>
        <filter val="-49.6470099"/>
        <filter val="-49.929952"/>
        <filter val="-49.93169"/>
        <filter val="-49.945489"/>
        <filter val="-49.95655167"/>
        <filter val="-5.065527273"/>
        <filter val="-5.235602094"/>
        <filter val="-5.872001887"/>
        <filter val="-50"/>
        <filter val="-50.1002004"/>
        <filter val="-50.12997581"/>
        <filter val="-50.15186143"/>
        <filter val="-50.15979314"/>
        <filter val="-50.19859571"/>
        <filter val="-50.281389"/>
        <filter val="-50.667308"/>
        <filter val="-50.668702"/>
        <filter val="-50.88577125"/>
        <filter val="-51.01146176"/>
        <filter val="-51.01953958"/>
        <filter val="-51.06797333"/>
        <filter val="-51.0808255"/>
        <filter val="-51.27549643"/>
        <filter val="-51.33744487"/>
        <filter val="-51.48853065"/>
        <filter val="-51.493275"/>
        <filter val="-51.72230385"/>
        <filter val="-51.72486563"/>
        <filter val="-51.734095"/>
        <filter val="-51.8"/>
        <filter val="-51.8032625"/>
        <filter val="-51.830844"/>
        <filter val="-52.0485"/>
        <filter val="-52.27651"/>
        <filter val="-52.36358"/>
        <filter val="-52.390305"/>
        <filter val="-52.656845"/>
        <filter val="-52.68023214"/>
        <filter val="-52.71372714"/>
        <filter val="-52.76326538"/>
        <filter val="-53.039621"/>
        <filter val="-53.03996667"/>
        <filter val="-53.08729792"/>
        <filter val="-53.11777857"/>
        <filter val="-53.21572143"/>
        <filter val="-53.333498"/>
        <filter val="-53.40341167"/>
        <filter val="-53.44827586"/>
        <filter val="-53.55561579"/>
        <filter val="-53.57142857"/>
        <filter val="-53.58983824"/>
        <filter val="-53.59036563"/>
        <filter val="-53.87646"/>
        <filter val="-53.87935294"/>
        <filter val="-53.89268647"/>
        <filter val="-53.92"/>
        <filter val="-54.0779575"/>
        <filter val="-54.16405417"/>
        <filter val="-54.18489882"/>
        <filter val="-54.27019833"/>
        <filter val="-54.37583333"/>
        <filter val="-54.42415227"/>
        <filter val="-54.71069"/>
        <filter val="-54.77189545"/>
        <filter val="-54.776092"/>
        <filter val="-54.7873"/>
        <filter val="-55.03022188"/>
        <filter val="-55.23288667"/>
        <filter val="-55.25"/>
        <filter val="-55.31647833"/>
        <filter val="-55.32708594"/>
        <filter val="-55.452319"/>
        <filter val="-55.6386"/>
        <filter val="-55.76090064"/>
        <filter val="-55.905125"/>
        <filter val="-55.97748276"/>
        <filter val="-55.98523913"/>
        <filter val="-56.16334091"/>
        <filter val="-56.2880695"/>
        <filter val="-56.31104231"/>
        <filter val="-56.39070143"/>
        <filter val="-56.39716667"/>
        <filter val="-56.489325"/>
        <filter val="-56.51989545"/>
        <filter val="-56.63318886"/>
        <filter val="-56.68237788"/>
        <filter val="-56.772324"/>
        <filter val="-56.864294"/>
        <filter val="-57.1782225"/>
        <filter val="-57.20389333"/>
        <filter val="-57.21688"/>
        <filter val="-57.26937"/>
        <filter val="-57.31050714"/>
        <filter val="-57.52140971"/>
        <filter val="-57.53251667"/>
        <filter val="-57.55424"/>
        <filter val="-57.68872826"/>
        <filter val="-57.85657667"/>
        <filter val="-58.01095952"/>
        <filter val="-58.1636635"/>
        <filter val="-58.33333333"/>
        <filter val="-58.517793"/>
        <filter val="-58.91536565"/>
        <filter val="-58.9488105"/>
        <filter val="-58.97159667"/>
        <filter val="-59.10490625"/>
        <filter val="-59.14213182"/>
        <filter val="-59.42975"/>
        <filter val="-59.77224895"/>
        <filter val="-59.93062538"/>
        <filter val="-59.96351774"/>
        <filter val="-6.02538"/>
        <filter val="-6.200738125"/>
        <filter val="-6.385476667"/>
        <filter val="-6.441336429"/>
        <filter val="-6.491405882"/>
        <filter val="-6.620415909"/>
        <filter val="-6.666666667"/>
        <filter val="-6.999472857"/>
        <filter val="-60"/>
        <filter val="-60.0156"/>
        <filter val="-60.01935"/>
        <filter val="-60.27481857"/>
        <filter val="-60.27953417"/>
        <filter val="-60.38759133"/>
        <filter val="-60.5135925"/>
        <filter val="-60.67367803"/>
        <filter val="-60.75536667"/>
        <filter val="-60.80551944"/>
        <filter val="-60.84855"/>
        <filter val="-60.85593083"/>
        <filter val="-60.86056727"/>
        <filter val="-61.09813"/>
        <filter val="-61.409542"/>
        <filter val="-61.53846154"/>
        <filter val="-61.5518675"/>
        <filter val="-61.81818182"/>
        <filter val="-62.193346"/>
        <filter val="-62.21316957"/>
        <filter val="-62.42571364"/>
        <filter val="-62.49841296"/>
        <filter val="-62.52891379"/>
        <filter val="-62.545615"/>
        <filter val="-62.634625"/>
        <filter val="-62.64754221"/>
        <filter val="-62.90412125"/>
        <filter val="-63.2225625"/>
        <filter val="-63.38875056"/>
        <filter val="-63.450225"/>
        <filter val="-63.58313333"/>
        <filter val="-63.60103833"/>
        <filter val="-63.651216"/>
        <filter val="-63.784365"/>
        <filter val="-63.823772"/>
        <filter val="-63.85794583"/>
        <filter val="-63.98403571"/>
        <filter val="-63.991495"/>
        <filter val="-64.07459143"/>
        <filter val="-64.12177"/>
        <filter val="-64.13535"/>
        <filter val="-64.17573795"/>
        <filter val="-64.24327222"/>
        <filter val="-64.27993636"/>
        <filter val="-64.38013879"/>
        <filter val="-64.51695667"/>
        <filter val="-64.52535"/>
        <filter val="-64.647575"/>
        <filter val="-65"/>
        <filter val="-65.191597"/>
        <filter val="-65.611223"/>
        <filter val="-65.7074025"/>
        <filter val="-65.77089556"/>
        <filter val="-65.81145"/>
        <filter val="-65.88057222"/>
        <filter val="-65.98169143"/>
        <filter val="-66.24962895"/>
        <filter val="-66.31917333"/>
        <filter val="-66.33297917"/>
        <filter val="-66.33897714"/>
        <filter val="-66.35193846"/>
        <filter val="-66.38518875"/>
        <filter val="-66.45352045"/>
        <filter val="-66.50505"/>
        <filter val="-66.50560444"/>
        <filter val="-66.5406325"/>
        <filter val="-66.61569118"/>
        <filter val="-66.82092"/>
        <filter val="-67.07201"/>
        <filter val="-67.08837"/>
        <filter val="-67.20435556"/>
        <filter val="-67.40872857"/>
        <filter val="-67.42785833"/>
        <filter val="-67.43806875"/>
        <filter val="-67.45664333"/>
        <filter val="-67.51257763"/>
        <filter val="-67.540155"/>
        <filter val="-67.74411625"/>
        <filter val="-67.88484"/>
        <filter val="-68.04346316"/>
        <filter val="-68.05583833"/>
        <filter val="-68.08338333"/>
        <filter val="-68.205282"/>
        <filter val="-68.23043429"/>
        <filter val="-68.259475"/>
        <filter val="-68.2841"/>
        <filter val="-68.36303673"/>
        <filter val="-68.57774091"/>
        <filter val="-68.75"/>
        <filter val="-68.844746"/>
        <filter val="-68.96952667"/>
        <filter val="-69.02445417"/>
        <filter val="-69.07492375"/>
        <filter val="-69.20275833"/>
        <filter val="-69.21792857"/>
        <filter val="-69.28448333"/>
        <filter val="-69.3976"/>
        <filter val="-69.50865"/>
        <filter val="-69.57764167"/>
        <filter val="-69.584595"/>
        <filter val="-69.696928"/>
        <filter val="-69.8753"/>
        <filter val="-69.8849"/>
        <filter val="-69.99921786"/>
        <filter val="-7.16174975"/>
        <filter val="-7.314998333"/>
        <filter val="-7.601663586"/>
        <filter val="-7.6666"/>
        <filter val="-7.815386667"/>
        <filter val="-70.17457857"/>
        <filter val="-70.368204"/>
        <filter val="-70.37438125"/>
        <filter val="-70.504245"/>
        <filter val="-70.54279706"/>
        <filter val="-70.83898421"/>
        <filter val="-70.90881727"/>
        <filter val="-70.92287206"/>
        <filter val="-70.95514167"/>
        <filter val="-71.02854857"/>
        <filter val="-71.13439189"/>
        <filter val="-71.1796"/>
        <filter val="-71.23454531"/>
        <filter val="-71.27660455"/>
        <filter val="-71.28196786"/>
        <filter val="-71.28986667"/>
        <filter val="-71.38949"/>
        <filter val="-71.394442"/>
        <filter val="-71.44025217"/>
        <filter val="-71.45162333"/>
        <filter val="-71.54205625"/>
        <filter val="-71.8615025"/>
        <filter val="-71.87109056"/>
        <filter val="-71.89932538"/>
        <filter val="-71.93012725"/>
        <filter val="-71.98071724"/>
        <filter val="-72.10589655"/>
        <filter val="-72.16672826"/>
        <filter val="-72.23629412"/>
        <filter val="-72.33998704"/>
        <filter val="-72.50708864"/>
        <filter val="-73.02920833"/>
        <filter val="-73.15232813"/>
        <filter val="-73.2825"/>
        <filter val="-73.33034286"/>
        <filter val="-73.33333333"/>
        <filter val="-73.5740625"/>
        <filter val="-73.739302"/>
        <filter val="-73.7681875"/>
        <filter val="-73.856964"/>
        <filter val="-73.8961925"/>
        <filter val="-74.05757917"/>
        <filter val="-74.08502917"/>
        <filter val="-74.27161429"/>
        <filter val="-74.31904714"/>
        <filter val="-74.33314083"/>
        <filter val="-74.574745"/>
        <filter val="-74.89340125"/>
        <filter val="-74.90824286"/>
        <filter val="-74.99704"/>
        <filter val="-75.01077"/>
        <filter val="-75.3424375"/>
        <filter val="-75.395562"/>
        <filter val="-75.39631544"/>
        <filter val="-75.5"/>
        <filter val="-75.53554167"/>
        <filter val="-75.602"/>
        <filter val="-75.61421222"/>
        <filter val="-75.7999275"/>
        <filter val="-75.84733125"/>
        <filter val="-75.87010139"/>
        <filter val="-76.04852308"/>
        <filter val="-76.16416667"/>
        <filter val="-76.32260571"/>
        <filter val="-76.455078"/>
        <filter val="-76.47379571"/>
        <filter val="-76.532975"/>
        <filter val="-76.66316"/>
        <filter val="-76.81602292"/>
        <filter val="-76.86232688"/>
        <filter val="-76.88498684"/>
        <filter val="-76.89038286"/>
        <filter val="-76.97067667"/>
        <filter val="-77.13141316"/>
        <filter val="-77.35638125"/>
        <filter val="-77.38748444"/>
        <filter val="-77.459641"/>
        <filter val="-77.728394"/>
        <filter val="-77.76521154"/>
        <filter val="-77.83264667"/>
        <filter val="-77.97318938"/>
        <filter val="-78.21305729"/>
        <filter val="-78.25107097"/>
        <filter val="-78.41485333"/>
        <filter val="-78.43834"/>
        <filter val="-78.51409118"/>
        <filter val="-78.527198"/>
        <filter val="-78.594625"/>
        <filter val="-78.68424563"/>
        <filter val="-78.80993462"/>
        <filter val="-78.99811852"/>
        <filter val="-79.08501938"/>
        <filter val="-79.12529"/>
        <filter val="-79.13143333"/>
        <filter val="-79.56143067"/>
        <filter val="-79.6063"/>
        <filter val="-79.63995685"/>
        <filter val="-79.65756429"/>
        <filter val="-79.66908471"/>
        <filter val="-79.69017679"/>
        <filter val="-79.77375"/>
        <filter val="-79.8089931"/>
        <filter val="-79.97105167"/>
        <filter val="-8.043928548"/>
        <filter val="-8.071184286"/>
        <filter val="-8.333333333"/>
        <filter val="-8.570869091"/>
        <filter val="-8.678110667"/>
        <filter val="-8.825"/>
        <filter val="-8.879"/>
        <filter val="-8.881061818"/>
        <filter val="-8.914623684"/>
        <filter val="-8.988815714"/>
        <filter val="-80.11746032"/>
        <filter val="-80.18827568"/>
        <filter val="-80.28756667"/>
        <filter val="-80.51255083"/>
        <filter val="-80.62426471"/>
        <filter val="-80.70564091"/>
        <filter val="-80.71823204"/>
        <filter val="-80.71909406"/>
        <filter val="-80.73885385"/>
        <filter val="-80.99970444"/>
        <filter val="-81.12124375"/>
        <filter val="-81.23748"/>
        <filter val="-81.3717717"/>
        <filter val="-81.42288333"/>
        <filter val="-81.49563333"/>
        <filter val="-81.687705"/>
        <filter val="-81.69625161"/>
        <filter val="-81.882455"/>
        <filter val="-81.91914167"/>
        <filter val="-81.92633077"/>
        <filter val="-82.05245875"/>
        <filter val="-82.18717238"/>
        <filter val="-82.31199167"/>
        <filter val="-82.511745"/>
        <filter val="-82.6137375"/>
        <filter val="-82.63784167"/>
        <filter val="-82.73808281"/>
        <filter val="-82.75545658"/>
        <filter val="-82.98355"/>
        <filter val="-83.01423636"/>
        <filter val="-83.03335714"/>
        <filter val="-83.04022368"/>
        <filter val="-83.17742588"/>
        <filter val="-83.21505938"/>
        <filter val="-83.25449872"/>
        <filter val="-83.30724255"/>
        <filter val="-83.37377167"/>
        <filter val="-83.44341071"/>
        <filter val="-83.512651"/>
        <filter val="-83.64595278"/>
        <filter val="-83.78608021"/>
        <filter val="-83.87416364"/>
        <filter val="-84.09180357"/>
        <filter val="-84.09342544"/>
        <filter val="-84.12210179"/>
        <filter val="-84.23751905"/>
        <filter val="-84.28571429"/>
        <filter val="-84.35588"/>
        <filter val="-84.45253977"/>
        <filter val="-84.6125"/>
        <filter val="-84.68095"/>
        <filter val="-84.7184675"/>
        <filter val="-84.72982636"/>
        <filter val="-84.77203929"/>
        <filter val="-84.77258833"/>
        <filter val="-84.86384727"/>
        <filter val="-84.90308468"/>
        <filter val="-84.907425"/>
        <filter val="-85.00947714"/>
        <filter val="-85.02135"/>
        <filter val="-85.08720382"/>
        <filter val="-85.68495769"/>
        <filter val="-85.71719563"/>
        <filter val="-85.77776875"/>
        <filter val="-85.79812188"/>
        <filter val="-85.94542"/>
        <filter val="-85.96281643"/>
        <filter val="-85.98245"/>
        <filter val="-86.09390227"/>
        <filter val="-86.22085"/>
        <filter val="-86.4575"/>
        <filter val="-86.47629333"/>
        <filter val="-86.494125"/>
        <filter val="-86.7005812"/>
        <filter val="-86.74938333"/>
        <filter val="-86.780678"/>
        <filter val="-86.92210733"/>
        <filter val="-86.957888"/>
        <filter val="-87.43165857"/>
        <filter val="-87.5276"/>
        <filter val="-87.55219333"/>
        <filter val="-87.6418025"/>
        <filter val="-87.85602"/>
        <filter val="-87.88174444"/>
        <filter val="-87.93459766"/>
        <filter val="-87.9432"/>
        <filter val="-87.97913846"/>
        <filter val="-87.9926175"/>
        <filter val="-88.06225352"/>
        <filter val="-88.2199125"/>
        <filter val="-88.24089"/>
        <filter val="-88.297945"/>
        <filter val="-88.40073191"/>
        <filter val="-88.46077143"/>
        <filter val="-88.465523"/>
        <filter val="-88.67056266"/>
        <filter val="-88.714775"/>
        <filter val="-88.98360375"/>
        <filter val="-89.19318947"/>
        <filter val="-89.22652"/>
        <filter val="-89.3826375"/>
        <filter val="-89.40025875"/>
        <filter val="-89.45805"/>
        <filter val="-89.458477"/>
        <filter val="-89.5"/>
        <filter val="-89.62927333"/>
        <filter val="-89.65461923"/>
        <filter val="-89.6672875"/>
        <filter val="-89.68616125"/>
        <filter val="-89.82793621"/>
        <filter val="-89.84859107"/>
        <filter val="-89.94190083"/>
        <filter val="-89.98113"/>
        <filter val="-9.468270833"/>
        <filter val="-9.6405375"/>
        <filter val="-9.717728333"/>
        <filter val="-9.750484545"/>
        <filter val="-90.05781667"/>
        <filter val="-90.074805"/>
        <filter val="-90.07654722"/>
        <filter val="-90.18896944"/>
        <filter val="-90.21867353"/>
        <filter val="-90.49938333"/>
        <filter val="-90.59003"/>
        <filter val="-90.65527792"/>
        <filter val="-90.75795625"/>
        <filter val="-90.78670833"/>
        <filter val="-90.87847667"/>
        <filter val="-91.11371364"/>
        <filter val="-91.16547143"/>
        <filter val="-91.57951714"/>
        <filter val="-91.58757143"/>
        <filter val="-91.617062"/>
        <filter val="-91.86525179"/>
        <filter val="-91.90600385"/>
        <filter val="-92.30755818"/>
        <filter val="-92.41105625"/>
        <filter val="-92.45662727"/>
        <filter val="-92.73765667"/>
        <filter val="-92.73830875"/>
        <filter val="-92.87542143"/>
        <filter val="-93.05980143"/>
        <filter val="-93.19156667"/>
        <filter val="-93.1982735"/>
        <filter val="-93.39687"/>
        <filter val="-93.48756"/>
        <filter val="-93.82746333"/>
        <filter val="-94.08893"/>
        <filter val="-94.229025"/>
        <filter val="-94.42106842"/>
        <filter val="-94.42712969"/>
        <filter val="-94.6532125"/>
        <filter val="-94.67771"/>
        <filter val="-94.69887667"/>
        <filter val="-95.1492525"/>
        <filter val="-95.16849167"/>
        <filter val="-95.17233889"/>
        <filter val="-95.24813333"/>
        <filter val="-95.27352727"/>
        <filter val="-95.35136364"/>
        <filter val="-95.61045"/>
        <filter val="-95.849832"/>
        <filter val="-95.85148333"/>
        <filter val="-96.21595714"/>
        <filter val="-96.31175"/>
        <filter val="-96.31685"/>
        <filter val="-96.32096429"/>
        <filter val="-96.33350192"/>
        <filter val="-96.41175"/>
        <filter val="-96.4480135"/>
        <filter val="-96.4793525"/>
        <filter val="-96.58716364"/>
        <filter val="-96.76235"/>
        <filter val="-96.90311111"/>
        <filter val="-97.17184167"/>
        <filter val="-97.43059667"/>
        <filter val="-97.62175833"/>
        <filter val="-97.64854167"/>
        <filter val="-97.7138"/>
        <filter val="-97.77114375"/>
        <filter val="-98.074925"/>
        <filter val="-98.1007925"/>
        <filter val="-98.13069028"/>
        <filter val="-98.14267222"/>
        <filter val="-98.155875"/>
        <filter val="-98.19646739"/>
        <filter val="-98.35050769"/>
        <filter val="-98.445154"/>
        <filter val="-98.854175"/>
        <filter val="-99.09549091"/>
        <filter val="-99.328"/>
        <filter val="-99.35968929"/>
        <filter val="-99.37758398"/>
        <filter val="-99.61800769"/>
        <filter val="-99.63814286"/>
        <filter val="-99.6944386"/>
        <filter val="-99.7043425"/>
        <filter val="-99.79021875"/>
        <filter val="-99.81013125"/>
        <filter val="-99.81776765"/>
        <filter val="-99.83266667"/>
        <filter val="-99.88175"/>
        <filter val="-99.88665"/>
        <filter val="-99.896975"/>
        <filter val="-99.92015"/>
        <filter val="-99.98642727"/>
        <filter val="0.17195"/>
        <filter val="0.244522222"/>
        <filter val="0.259035714"/>
        <filter val="0.656694333"/>
        <filter val="0.6677025"/>
        <filter val="1"/>
        <filter val="1.089833333"/>
        <filter val="1.111732456"/>
        <filter val="1.377316"/>
        <filter val="1.459055493"/>
        <filter val="1.464278"/>
        <filter val="1.731453333"/>
        <filter val="1.743142857"/>
        <filter val="1.840576875"/>
        <filter val="1.944501071"/>
        <filter val="1.953748667"/>
        <filter val="10.04901961"/>
        <filter val="10.07889235"/>
        <filter val="10.20245435"/>
        <filter val="10.20337667"/>
        <filter val="10.4579"/>
        <filter val="10.4629"/>
        <filter val="10.46349071"/>
        <filter val="10.53487538"/>
        <filter val="10.55353625"/>
        <filter val="10.88110545"/>
        <filter val="10.99960909"/>
        <filter val="100"/>
        <filter val="100.5825"/>
        <filter val="100.6646858"/>
        <filter val="100.7077143"/>
        <filter val="101.1368471"/>
        <filter val="101.2496441"/>
        <filter val="101.300118"/>
        <filter val="101.8636523"/>
        <filter val="102.2599667"/>
        <filter val="102.9158056"/>
        <filter val="1029.667175"/>
        <filter val="103.0793627"/>
        <filter val="103.2801875"/>
        <filter val="103.4419386"/>
        <filter val="103.52724"/>
        <filter val="103.6893204"/>
        <filter val="103.9399008"/>
        <filter val="1049.015315"/>
        <filter val="105.1623567"/>
        <filter val="105.3692106"/>
        <filter val="105.4982818"/>
        <filter val="1056.455691"/>
        <filter val="106.0001"/>
        <filter val="106.0003833"/>
        <filter val="106.0824361"/>
        <filter val="106.6706567"/>
        <filter val="106.847935"/>
        <filter val="107.5892857"/>
        <filter val="107.908695"/>
        <filter val="1074.167425"/>
        <filter val="108.143427"/>
        <filter val="108.1592827"/>
        <filter val="1087.5"/>
        <filter val="109.0759233"/>
        <filter val="109.1427604"/>
        <filter val="1098.138343"/>
        <filter val="11.069515"/>
        <filter val="11.64651442"/>
        <filter val="11.7169"/>
        <filter val="11.87817259"/>
        <filter val="11.934262"/>
        <filter val="110.0283091"/>
        <filter val="110.1239715"/>
        <filter val="110.1797932"/>
        <filter val="110.6695494"/>
        <filter val="111.3345429"/>
        <filter val="111.3545225"/>
        <filter val="111.5663045"/>
        <filter val="111.7641923"/>
        <filter val="111.9789794"/>
        <filter val="112.190057"/>
        <filter val="112.2962625"/>
        <filter val="112.3724313"/>
        <filter val="112.6562221"/>
        <filter val="112.902372"/>
        <filter val="112.9704122"/>
        <filter val="1122.20605"/>
        <filter val="113.1853786"/>
        <filter val="113.3848269"/>
        <filter val="113.3886852"/>
        <filter val="113.7101235"/>
        <filter val="113.7928627"/>
        <filter val="113.9146"/>
        <filter val="114.215889"/>
        <filter val="114.2226765"/>
        <filter val="114.6025732"/>
        <filter val="114.7417177"/>
        <filter val="115.4503782"/>
        <filter val="116.2082574"/>
        <filter val="116.2826661"/>
        <filter val="116.9645067"/>
        <filter val="116.972543"/>
        <filter val="1160.071283"/>
        <filter val="117.1724196"/>
        <filter val="117.4832104"/>
        <filter val="117.5393672"/>
        <filter val="117.582425"/>
        <filter val="117.692144"/>
        <filter val="1177.42589"/>
        <filter val="118.36104"/>
        <filter val="118.8311688"/>
        <filter val="12.025284"/>
        <filter val="12.214624"/>
        <filter val="12.38494556"/>
        <filter val="12.65952111"/>
        <filter val="12.78481087"/>
        <filter val="12.979116"/>
        <filter val="12.98341071"/>
        <filter val="1207.075688"/>
        <filter val="121.0430657"/>
        <filter val="121.255273"/>
        <filter val="121.897427"/>
        <filter val="121.9079464"/>
        <filter val="1216.564147"/>
        <filter val="122.8096"/>
        <filter val="122.8426175"/>
        <filter val="123.0792385"/>
        <filter val="123.2487833"/>
        <filter val="123.3333333"/>
        <filter val="123.3750807"/>
        <filter val="123.5826975"/>
        <filter val="123.5844466"/>
        <filter val="123.6397167"/>
        <filter val="123.6616271"/>
        <filter val="123.8507"/>
        <filter val="123.9426233"/>
        <filter val="1238.6193"/>
        <filter val="124.5023857"/>
        <filter val="125.2183317"/>
        <filter val="126.1215486"/>
        <filter val="126.1637265"/>
        <filter val="126.1833817"/>
        <filter val="126.4594241"/>
        <filter val="126.8347964"/>
        <filter val="1261.864186"/>
        <filter val="127.2872353"/>
        <filter val="128.0608688"/>
        <filter val="128.3087087"/>
        <filter val="128.7398178"/>
        <filter val="1288.888889"/>
        <filter val="129.6112064"/>
        <filter val="13.01013"/>
        <filter val="13.1820189"/>
        <filter val="13.26052063"/>
        <filter val="13.41163333"/>
        <filter val="13.61916333"/>
        <filter val="13.7632225"/>
        <filter val="13.928465"/>
        <filter val="13.93494846"/>
        <filter val="130.1401382"/>
        <filter val="130.2505789"/>
        <filter val="130.2818463"/>
        <filter val="130.5949131"/>
        <filter val="130.6592586"/>
        <filter val="1300"/>
        <filter val="131.0216761"/>
        <filter val="132.3909"/>
        <filter val="132.7089238"/>
        <filter val="133.1189711"/>
        <filter val="133.301226"/>
        <filter val="134.576975"/>
        <filter val="134.989584"/>
        <filter val="135.017575"/>
        <filter val="135.4188681"/>
        <filter val="135.5742557"/>
        <filter val="135.62448"/>
        <filter val="136.3748667"/>
        <filter val="136.3808"/>
        <filter val="136.5699267"/>
        <filter val="136.649805"/>
        <filter val="137.0479429"/>
        <filter val="137.054135"/>
        <filter val="137.2158683"/>
        <filter val="137.5568469"/>
        <filter val="1373.691023"/>
        <filter val="138.1413911"/>
        <filter val="138.506125"/>
        <filter val="138.59897"/>
        <filter val="1388.81045"/>
        <filter val="139.001145"/>
        <filter val="139.258712"/>
        <filter val="139.32055"/>
        <filter val="14.58283"/>
        <filter val="14.65031875"/>
        <filter val="14.72368023"/>
        <filter val="14.81986667"/>
        <filter val="14.87614545"/>
        <filter val="140.1332545"/>
        <filter val="140.8135632"/>
        <filter val="1419.069745"/>
        <filter val="142.9793065"/>
        <filter val="145.031764"/>
        <filter val="146.4624531"/>
        <filter val="146.5685"/>
        <filter val="147.0738667"/>
        <filter val="147.2010236"/>
        <filter val="147.282153"/>
        <filter val="147.5669133"/>
        <filter val="147.6112722"/>
        <filter val="147.9536871"/>
        <filter val="148.5214429"/>
        <filter val="149.1716543"/>
        <filter val="149.5904227"/>
        <filter val="149.722586"/>
        <filter val="149.8161822"/>
        <filter val="149.993065"/>
        <filter val="15.2232175"/>
        <filter val="15.35234899"/>
        <filter val="15.40834667"/>
        <filter val="15.442364"/>
        <filter val="15.5063"/>
        <filter val="15.63737143"/>
        <filter val="150"/>
        <filter val="150.2445667"/>
        <filter val="150.45507"/>
        <filter val="150.93858"/>
        <filter val="151.476264"/>
        <filter val="1529.3204"/>
        <filter val="153.0648538"/>
        <filter val="153.125"/>
        <filter val="153.224"/>
        <filter val="153.6676102"/>
        <filter val="154.1773063"/>
        <filter val="1540.112672"/>
        <filter val="15485.49825"/>
        <filter val="155.6688633"/>
        <filter val="1555.022386"/>
        <filter val="156.15955"/>
        <filter val="156.3667775"/>
        <filter val="156.7568725"/>
        <filter val="156.8613267"/>
        <filter val="157.1427223"/>
        <filter val="157.55906"/>
        <filter val="159.2421317"/>
        <filter val="159.3422325"/>
        <filter val="159.56032"/>
        <filter val="16.43948875"/>
        <filter val="16.52914778"/>
        <filter val="16.64494971"/>
        <filter val="16.711075"/>
        <filter val="160.45118"/>
        <filter val="161.039891"/>
        <filter val="161.2262833"/>
        <filter val="163.1578947"/>
        <filter val="163.3631373"/>
        <filter val="163.4703325"/>
        <filter val="164.0143183"/>
        <filter val="164.1951267"/>
        <filter val="164.4041167"/>
        <filter val="165.1277353"/>
        <filter val="165.4863483"/>
        <filter val="166.7424258"/>
        <filter val="168.7345239"/>
        <filter val="169.3995417"/>
        <filter val="17.39944071"/>
        <filter val="17.6"/>
        <filter val="17.66551853"/>
        <filter val="17.74235286"/>
        <filter val="17.963276"/>
        <filter val="171.6037927"/>
        <filter val="1716.354583"/>
        <filter val="172.7432408"/>
        <filter val="173.0959112"/>
        <filter val="173.1378209"/>
        <filter val="173.3492794"/>
        <filter val="173.3842885"/>
        <filter val="174.9202822"/>
        <filter val="174.998255"/>
        <filter val="175.4803038"/>
        <filter val="175.6526447"/>
        <filter val="175.7875879"/>
        <filter val="176.1573143"/>
        <filter val="176.3140412"/>
        <filter val="176.31932"/>
        <filter val="177.9495314"/>
        <filter val="178.05225"/>
        <filter val="179.8420088"/>
        <filter val="18.99083333"/>
        <filter val="180.5611736"/>
        <filter val="180.9029548"/>
        <filter val="181.3333333"/>
        <filter val="1819.501"/>
        <filter val="182"/>
        <filter val="182.5009911"/>
        <filter val="183.5054979"/>
        <filter val="185.4480805"/>
        <filter val="186.5265083"/>
        <filter val="187.0247846"/>
        <filter val="187.8049525"/>
        <filter val="187.928194"/>
        <filter val="1877.2897"/>
        <filter val="188"/>
        <filter val="19.236905"/>
        <filter val="19.55294"/>
        <filter val="19.61538462"/>
        <filter val="19.66282917"/>
        <filter val="19.73416"/>
        <filter val="190.6676929"/>
        <filter val="1905.937023"/>
        <filter val="191.1025055"/>
        <filter val="191.1270439"/>
        <filter val="191.7881921"/>
        <filter val="195.1205"/>
        <filter val="196.2313417"/>
        <filter val="197.6522063"/>
        <filter val="198.7820763"/>
        <filter val="199.1314037"/>
        <filter val="199.76937"/>
        <filter val="2.022326667"/>
        <filter val="2.179627518"/>
        <filter val="2.570450625"/>
        <filter val="2.603318966"/>
        <filter val="2.621388889"/>
        <filter val="2.95678629"/>
        <filter val="20.3717"/>
        <filter val="20.39571558"/>
        <filter val="20.735895"/>
        <filter val="20.7472712"/>
        <filter val="20.92768182"/>
        <filter val="20.95268796"/>
        <filter val="200.0765797"/>
        <filter val="200.4036773"/>
        <filter val="201.032"/>
        <filter val="201.0373733"/>
        <filter val="201.4385125"/>
        <filter val="201.4984083"/>
        <filter val="202.7891714"/>
        <filter val="203.702813"/>
        <filter val="205.399892"/>
        <filter val="2050.34953"/>
        <filter val="206.1647075"/>
        <filter val="206.1899238"/>
        <filter val="207.6803125"/>
        <filter val="208.937804"/>
        <filter val="209.5869233"/>
        <filter val="21.08346176"/>
        <filter val="21.147781"/>
        <filter val="21.31505571"/>
        <filter val="21.38085"/>
        <filter val="21.59790789"/>
        <filter val="21.83837625"/>
        <filter val="210.7013398"/>
        <filter val="213.477445"/>
        <filter val="21382.205"/>
        <filter val="214.0148367"/>
        <filter val="215.744575"/>
        <filter val="217.941552"/>
        <filter val="219.0591517"/>
        <filter val="219.7068404"/>
        <filter val="2190.015152"/>
        <filter val="22.020848"/>
        <filter val="22.22222222"/>
        <filter val="22.39776765"/>
        <filter val="22.48001875"/>
        <filter val="22.69540278"/>
        <filter val="22.73734333"/>
        <filter val="22.74631429"/>
        <filter val="22.95594444"/>
        <filter val="2200.028481"/>
        <filter val="222.12717"/>
        <filter val="222.5"/>
        <filter val="223.5186183"/>
        <filter val="2244.077788"/>
        <filter val="225.6400343"/>
        <filter val="226.66121"/>
        <filter val="2260"/>
        <filter val="228.22621"/>
        <filter val="23.60446571"/>
        <filter val="23.80221731"/>
        <filter val="23.824"/>
        <filter val="2304.2544"/>
        <filter val="2308.24"/>
        <filter val="231.4086475"/>
        <filter val="232.0528667"/>
        <filter val="234.2205323"/>
        <filter val="234.924435"/>
        <filter val="236.3451278"/>
        <filter val="236.7282903"/>
        <filter val="238.1681982"/>
        <filter val="238.307828"/>
        <filter val="239.2659588"/>
        <filter val="24.08986"/>
        <filter val="24.19945923"/>
        <filter val="24.28702914"/>
        <filter val="24.3718593"/>
        <filter val="24.40326633"/>
        <filter val="24.471099"/>
        <filter val="24.5575925"/>
        <filter val="24.79896769"/>
        <filter val="24.8986975"/>
        <filter val="240.7922"/>
        <filter val="240.8630356"/>
        <filter val="241.0639713"/>
        <filter val="241.1127788"/>
        <filter val="241.1721833"/>
        <filter val="241.2613983"/>
        <filter val="241.5749356"/>
        <filter val="243.254332"/>
        <filter val="243.2645179"/>
        <filter val="243.3132236"/>
        <filter val="244.5354307"/>
        <filter val="245.18477"/>
        <filter val="246.74253"/>
        <filter val="246.85986"/>
        <filter val="247.25"/>
        <filter val="2476.25855"/>
        <filter val="249.23674"/>
        <filter val="25"/>
        <filter val="25.06978733"/>
        <filter val="25.09178333"/>
        <filter val="25.238"/>
        <filter val="25.3583619"/>
        <filter val="25.53316538"/>
        <filter val="250"/>
        <filter val="250.6578947"/>
        <filter val="250.8216777"/>
        <filter val="255.7947409"/>
        <filter val="257.39132"/>
        <filter val="258.8943147"/>
        <filter val="259.0902104"/>
        <filter val="26.02165143"/>
        <filter val="26.57386"/>
        <filter val="26.65"/>
        <filter val="26.66449"/>
        <filter val="26.82556964"/>
        <filter val="260.0624839"/>
        <filter val="2600.327275"/>
        <filter val="261.1111111"/>
        <filter val="261.2727433"/>
        <filter val="261.354455"/>
        <filter val="261.3758973"/>
        <filter val="261.5963525"/>
        <filter val="262.1391557"/>
        <filter val="262.9185375"/>
        <filter val="264.8569176"/>
        <filter val="265.7894737"/>
        <filter val="266.5373617"/>
        <filter val="266.7276906"/>
        <filter val="267.0035565"/>
        <filter val="269.3204659"/>
        <filter val="269.8746289"/>
        <filter val="27.16465"/>
        <filter val="27.19898438"/>
        <filter val="27.25180802"/>
        <filter val="27.35993924"/>
        <filter val="27.60922237"/>
        <filter val="27.656845"/>
        <filter val="271.3382696"/>
        <filter val="272.58055"/>
        <filter val="273.0946882"/>
        <filter val="273.5566935"/>
        <filter val="276.225141"/>
        <filter val="279.2012854"/>
        <filter val="28.14923452"/>
        <filter val="28.22470818"/>
        <filter val="28.46866714"/>
        <filter val="28.488235"/>
        <filter val="28.73392681"/>
        <filter val="28.7792385"/>
        <filter val="28.83333333"/>
        <filter val="28.88450294"/>
        <filter val="284.2465625"/>
        <filter val="284.8435129"/>
        <filter val="29.211995"/>
        <filter val="29.39117763"/>
        <filter val="29.65331486"/>
        <filter val="29.92873333"/>
        <filter val="290.0505767"/>
        <filter val="290.2595674"/>
        <filter val="290.2942214"/>
        <filter val="291.2350452"/>
        <filter val="291.8230333"/>
        <filter val="293.5608587"/>
        <filter val="294.1435533"/>
        <filter val="294.8503519"/>
        <filter val="296.7187888"/>
        <filter val="297.5548683"/>
        <filter val="297.6181067"/>
        <filter val="298.0170845"/>
        <filter val="298.6967555"/>
        <filter val="299.9307071"/>
        <filter val="3.251283333"/>
        <filter val="3.326664667"/>
        <filter val="3.353763793"/>
        <filter val="3.45175"/>
        <filter val="3.45685"/>
        <filter val="3.48437"/>
        <filter val="3.687358"/>
        <filter val="3.762777397"/>
        <filter val="3.8306975"/>
        <filter val="3.94778"/>
        <filter val="3.954235833"/>
        <filter val="30.177594"/>
        <filter val="30.33652"/>
        <filter val="30.48728514"/>
        <filter val="30.63426364"/>
        <filter val="30.68356778"/>
        <filter val="30.99210929"/>
        <filter val="300.4910225"/>
        <filter val="300.6904233"/>
        <filter val="303.536175"/>
        <filter val="303.56"/>
        <filter val="303.6743483"/>
        <filter val="304.3296652"/>
        <filter val="3044.1045"/>
        <filter val="306.1501361"/>
        <filter val="306.7644875"/>
        <filter val="306.8821179"/>
        <filter val="309.0276182"/>
        <filter val="31.42971875"/>
        <filter val="31.779055"/>
        <filter val="31.82958467"/>
        <filter val="31.84300341"/>
        <filter val="312.4222933"/>
        <filter val="315.2941176"/>
        <filter val="319.177"/>
        <filter val="319.9367213"/>
        <filter val="32.046658"/>
        <filter val="32.07963143"/>
        <filter val="32.34634786"/>
        <filter val="32.74639891"/>
        <filter val="32.77523333"/>
        <filter val="32.996075"/>
        <filter val="322.0864539"/>
        <filter val="322.767786"/>
        <filter val="323.5581833"/>
        <filter val="323.7253418"/>
        <filter val="326.934094"/>
        <filter val="3265.735743"/>
        <filter val="328.0494375"/>
        <filter val="328.4301667"/>
        <filter val="328.7619525"/>
        <filter val="329.5859722"/>
        <filter val="33.21588714"/>
        <filter val="33.66021111"/>
        <filter val="33.77506438"/>
        <filter val="33.96153846"/>
        <filter val="330"/>
        <filter val="331.3953771"/>
        <filter val="331.4394477"/>
        <filter val="333.2672881"/>
        <filter val="334.4868875"/>
        <filter val="336.3833375"/>
        <filter val="337.34125"/>
        <filter val="339.732797"/>
        <filter val="34.16198246"/>
        <filter val="34.43749769"/>
        <filter val="34.44135"/>
        <filter val="34.54545455"/>
        <filter val="34.866593"/>
        <filter val="34.877715"/>
        <filter val="343.2442875"/>
        <filter val="343.6669585"/>
        <filter val="343.8684462"/>
        <filter val="349.7"/>
        <filter val="35.28962"/>
        <filter val="35.35853183"/>
        <filter val="35.47513636"/>
        <filter val="35.83658188"/>
        <filter val="35.93893448"/>
        <filter val="353.9208111"/>
        <filter val="355.982095"/>
        <filter val="357.8358667"/>
        <filter val="359.6164671"/>
        <filter val="36.02267667"/>
        <filter val="36.473895"/>
        <filter val="36.48908667"/>
        <filter val="36.91773667"/>
        <filter val="36.94861"/>
        <filter val="360.057805"/>
        <filter val="362.4869958"/>
        <filter val="362.9589075"/>
        <filter val="364.451816"/>
        <filter val="365.4986156"/>
        <filter val="365.7593975"/>
        <filter val="367.003795"/>
        <filter val="367.5832455"/>
        <filter val="3678.486562"/>
        <filter val="369.7100175"/>
        <filter val="37.09538875"/>
        <filter val="37.20278563"/>
        <filter val="37.206785"/>
        <filter val="37.55232692"/>
        <filter val="37.5751275"/>
        <filter val="37.91322"/>
        <filter val="374.77246"/>
        <filter val="375.823925"/>
        <filter val="376.6245"/>
        <filter val="379.2559917"/>
        <filter val="38.054365"/>
        <filter val="38.20832115"/>
        <filter val="38.42197143"/>
        <filter val="38.4615375"/>
        <filter val="38.97608864"/>
        <filter val="384.6938776"/>
        <filter val="387.9299028"/>
        <filter val="388.0939333"/>
        <filter val="39.12063103"/>
        <filter val="39.12423158"/>
        <filter val="39.36099389"/>
        <filter val="39.51897321"/>
        <filter val="39.63931625"/>
        <filter val="39.963099"/>
        <filter val="39.96450714"/>
        <filter val="395.0759983"/>
        <filter val="4.084622472"/>
        <filter val="4.283636364"/>
        <filter val="4.475728205"/>
        <filter val="4.478416"/>
        <filter val="4.575163399"/>
        <filter val="4.655808148"/>
        <filter val="4.660064583"/>
        <filter val="4.684825556"/>
        <filter val="40.30138333"/>
        <filter val="40.62557667"/>
        <filter val="40.88664118"/>
        <filter val="40.960575"/>
        <filter val="400"/>
        <filter val="400.1825856"/>
        <filter val="402.9617909"/>
        <filter val="404.6460188"/>
        <filter val="41.48318977"/>
        <filter val="41.63717875"/>
        <filter val="41.68986071"/>
        <filter val="410.67636"/>
        <filter val="413.6084926"/>
        <filter val="415.834945"/>
        <filter val="42.04540857"/>
        <filter val="42.09667727"/>
        <filter val="42.11710057"/>
        <filter val="42.19234747"/>
        <filter val="42.44801033"/>
        <filter val="42.5"/>
        <filter val="42.604665"/>
        <filter val="42.6141"/>
        <filter val="42.72727273"/>
        <filter val="42.79481485"/>
        <filter val="420.785465"/>
        <filter val="427.1394692"/>
        <filter val="43.037006"/>
        <filter val="43.53763875"/>
        <filter val="435.4618118"/>
        <filter val="436.7729592"/>
        <filter val="439.1214455"/>
        <filter val="44.01146375"/>
        <filter val="44.17840813"/>
        <filter val="44.629975"/>
        <filter val="44.65376364"/>
        <filter val="44.80885"/>
        <filter val="44.92388636"/>
        <filter val="442.8113682"/>
        <filter val="449.368315"/>
        <filter val="45.00676957"/>
        <filter val="45.051197"/>
        <filter val="45.3725275"/>
        <filter val="45.67113703"/>
        <filter val="45.99501825"/>
        <filter val="452.6300243"/>
        <filter val="456.8002123"/>
        <filter val="456.983369"/>
        <filter val="46.09085266"/>
        <filter val="46.32235217"/>
        <filter val="46.7251425"/>
        <filter val="46.85411818"/>
        <filter val="46.88551"/>
        <filter val="46.965787"/>
        <filter val="46.98104279"/>
        <filter val="463.85959"/>
        <filter val="469.0475214"/>
        <filter val="47.254595"/>
        <filter val="47.475"/>
        <filter val="47.613545"/>
        <filter val="47.82041184"/>
        <filter val="473.5795"/>
        <filter val="475.0060643"/>
        <filter val="475.2468825"/>
        <filter val="478.635588"/>
        <filter val="48.45455956"/>
        <filter val="48.47848585"/>
        <filter val="48.96325459"/>
        <filter val="483.6386247"/>
        <filter val="484.3530357"/>
        <filter val="486.4392356"/>
        <filter val="487.9383214"/>
        <filter val="49.10308"/>
        <filter val="49.34148933"/>
        <filter val="49.54062333"/>
        <filter val="49.55061818"/>
        <filter val="49.61481667"/>
        <filter val="49.77553933"/>
        <filter val="49.9632603"/>
        <filter val="492.295015"/>
        <filter val="492.9394"/>
        <filter val="5.017414286"/>
        <filter val="5.472667391"/>
        <filter val="5.487383333"/>
        <filter val="5.633157143"/>
        <filter val="5.714285714"/>
        <filter val="5.841955172"/>
        <filter val="50.22245"/>
        <filter val="50.33241571"/>
        <filter val="50.52575583"/>
        <filter val="50.74074074"/>
        <filter val="50.84153375"/>
        <filter val="505.8178694"/>
        <filter val="51.06382979"/>
        <filter val="51.16634"/>
        <filter val="51.23541771"/>
        <filter val="51.32075472"/>
        <filter val="51.35785792"/>
        <filter val="51.40441"/>
        <filter val="51.6293279"/>
        <filter val="511.4418182"/>
        <filter val="517.4912853"/>
        <filter val="5194.117647"/>
        <filter val="52.15053763"/>
        <filter val="52.36309"/>
        <filter val="52.67878575"/>
        <filter val="52.74531875"/>
        <filter val="52.82646"/>
        <filter val="521.82425"/>
        <filter val="53.03265941"/>
        <filter val="53.14940865"/>
        <filter val="53.383627"/>
        <filter val="53.44547773"/>
        <filter val="53.54759125"/>
        <filter val="53.73339318"/>
        <filter val="535.938425"/>
        <filter val="538.6618454"/>
        <filter val="54.29587"/>
        <filter val="54.32211101"/>
        <filter val="54.40339545"/>
        <filter val="54.8752375"/>
        <filter val="54.96422"/>
        <filter val="546.7496306"/>
        <filter val="55.08877143"/>
        <filter val="55.21884773"/>
        <filter val="55.3252925"/>
        <filter val="55.49385592"/>
        <filter val="55.7363025"/>
        <filter val="55.75662125"/>
        <filter val="55.78489667"/>
        <filter val="55.98333275"/>
        <filter val="550"/>
        <filter val="555.3231875"/>
        <filter val="56.15227714"/>
        <filter val="56.19734833"/>
        <filter val="56.49660357"/>
        <filter val="56.72386429"/>
        <filter val="56.82110682"/>
        <filter val="56.91377667"/>
        <filter val="5667.360875"/>
        <filter val="57.38498789"/>
        <filter val="570.4440514"/>
        <filter val="573.1922933"/>
        <filter val="573.77573"/>
        <filter val="58.28571429"/>
        <filter val="58.322921"/>
        <filter val="58.44607086"/>
        <filter val="58.72323971"/>
        <filter val="58.95970909"/>
        <filter val="59.02576486"/>
        <filter val="59.38988333"/>
        <filter val="59.45831214"/>
        <filter val="59.53227"/>
        <filter val="59.9932625"/>
        <filter val="596.9728636"/>
        <filter val="6"/>
        <filter val="6.18118"/>
        <filter val="6.25"/>
        <filter val="6.303463333"/>
        <filter val="6.419211667"/>
        <filter val="6.589147287"/>
        <filter val="6.69864"/>
        <filter val="6.802721088"/>
        <filter val="6.95633"/>
        <filter val="6.972789116"/>
        <filter val="60"/>
        <filter val="60.23846154"/>
        <filter val="60.31483833"/>
        <filter val="60.38881667"/>
        <filter val="60.43605179"/>
        <filter val="60.99783125"/>
        <filter val="6068.295063"/>
        <filter val="61.26699706"/>
        <filter val="61.502194"/>
        <filter val="61.666252"/>
        <filter val="61.72360248"/>
        <filter val="61.79337232"/>
        <filter val="61.92501889"/>
        <filter val="610"/>
        <filter val="612.0643338"/>
        <filter val="612.8466087"/>
        <filter val="619.0857195"/>
        <filter val="62.36687964"/>
        <filter val="62.4324"/>
        <filter val="62.6116"/>
        <filter val="62.90832615"/>
        <filter val="622.04796"/>
        <filter val="63.55200833"/>
        <filter val="63.71397525"/>
        <filter val="632.4722591"/>
        <filter val="64.05502156"/>
        <filter val="64.0777994"/>
        <filter val="64.59884202"/>
        <filter val="64.77255"/>
        <filter val="64.88376364"/>
        <filter val="64.93334"/>
        <filter val="642.1521364"/>
        <filter val="65.2450369"/>
        <filter val="65.27837571"/>
        <filter val="65.30484167"/>
        <filter val="65.35901786"/>
        <filter val="65.41208067"/>
        <filter val="65.44539107"/>
        <filter val="65.54699"/>
        <filter val="65.71428571"/>
        <filter val="65.83046125"/>
        <filter val="65.86936833"/>
        <filter val="651.8475944"/>
        <filter val="66.68379"/>
        <filter val="66.81440813"/>
        <filter val="662.6407273"/>
        <filter val="67.23957667"/>
        <filter val="67.52966429"/>
        <filter val="673.59845"/>
        <filter val="68.2837655"/>
        <filter val="68.33199706"/>
        <filter val="68.38283429"/>
        <filter val="68.40090238"/>
        <filter val="683.3772953"/>
        <filter val="69.6907025"/>
        <filter val="698.736595"/>
        <filter val="7.044319167"/>
        <filter val="7.05231"/>
        <filter val="7.291145"/>
        <filter val="7.452828571"/>
        <filter val="7.707211429"/>
        <filter val="7.79315375"/>
        <filter val="70.04672897"/>
        <filter val="70.09821429"/>
        <filter val="70.12846"/>
        <filter val="70.87471"/>
        <filter val="71.42857143"/>
        <filter val="71.65422667"/>
        <filter val="71.6879125"/>
        <filter val="71.83499289"/>
        <filter val="716.3265306"/>
        <filter val="719.0639056"/>
        <filter val="72.1286875"/>
        <filter val="72.79604217"/>
        <filter val="72.85665278"/>
        <filter val="72.94874355"/>
        <filter val="722.01348"/>
        <filter val="725"/>
        <filter val="73.11871417"/>
        <filter val="73.12630426"/>
        <filter val="730.795725"/>
        <filter val="7300.2574"/>
        <filter val="733.3333333"/>
        <filter val="74.7269838"/>
        <filter val="74.804407"/>
        <filter val="741.007865"/>
        <filter val="7434.2257"/>
        <filter val="75.01842167"/>
        <filter val="75.67300294"/>
        <filter val="75.72819029"/>
        <filter val="75.89976596"/>
        <filter val="751.96485"/>
        <filter val="76.31823295"/>
        <filter val="76.38876167"/>
        <filter val="76.56671333"/>
        <filter val="76.989155"/>
        <filter val="77.86509556"/>
        <filter val="78.34509708"/>
        <filter val="78.36185333"/>
        <filter val="780.236764"/>
        <filter val="79.73955179"/>
        <filter val="79.769457"/>
        <filter val="8.147877869"/>
        <filter val="8.158659474"/>
        <filter val="8.16937"/>
        <filter val="8.342778"/>
        <filter val="8.564258929"/>
        <filter val="8.987195"/>
        <filter val="80.30991429"/>
        <filter val="80.62283091"/>
        <filter val="80.71902105"/>
        <filter val="80.87703436"/>
        <filter val="802.2099333"/>
        <filter val="81.01551667"/>
        <filter val="81.23286667"/>
        <filter val="82.07352"/>
        <filter val="82.20020769"/>
        <filter val="82.3705275"/>
        <filter val="82.50122115"/>
        <filter val="82.58340333"/>
        <filter val="82.95986529"/>
        <filter val="83.12507294"/>
        <filter val="83.53804111"/>
        <filter val="8328.571429"/>
        <filter val="84.21188333"/>
        <filter val="84.38081122"/>
        <filter val="84.38923421"/>
        <filter val="84.46894167"/>
        <filter val="84.93416727"/>
        <filter val="847.0883806"/>
        <filter val="85.0917875"/>
        <filter val="85.26381667"/>
        <filter val="85.88990175"/>
        <filter val="85.98367"/>
        <filter val="86.65891538"/>
        <filter val="86.8652792"/>
        <filter val="871.9553067"/>
        <filter val="88.1991875"/>
        <filter val="88.23440926"/>
        <filter val="884.50062"/>
        <filter val="89.29175778"/>
        <filter val="89.47094928"/>
        <filter val="89.6421"/>
        <filter val="89.85956"/>
        <filter val="9.00282"/>
        <filter val="9.015666667"/>
        <filter val="9.125125"/>
        <filter val="9.283617442"/>
        <filter val="9.502220886"/>
        <filter val="9.521701429"/>
        <filter val="9.654049167"/>
        <filter val="9.6766"/>
        <filter val="9.694473143"/>
        <filter val="9.766518333"/>
        <filter val="9.818364286"/>
        <filter val="9.9181375"/>
        <filter val="90.46073125"/>
        <filter val="902.5663486"/>
        <filter val="91.2039576"/>
        <filter val="91.79655882"/>
        <filter val="9190.404279"/>
        <filter val="92.02854128"/>
        <filter val="92.07655556"/>
        <filter val="92.18337623"/>
        <filter val="92.42873222"/>
        <filter val="92.49297875"/>
        <filter val="92.524424"/>
        <filter val="92.93961154"/>
        <filter val="921.7196133"/>
        <filter val="921.9876447"/>
        <filter val="93.43292563"/>
        <filter val="93.50364"/>
        <filter val="93.89017933"/>
        <filter val="936.87316"/>
        <filter val="939.7097247"/>
        <filter val="94.50772353"/>
        <filter val="94.55917182"/>
        <filter val="94.96899"/>
        <filter val="94.99067857"/>
        <filter val="941.87985"/>
        <filter val="95.136684"/>
        <filter val="95.93267882"/>
        <filter val="966.747"/>
        <filter val="97.2859972"/>
        <filter val="97.35955375"/>
        <filter val="97.75349571"/>
        <filter val="97.75789423"/>
        <filter val="97.94"/>
        <filter val="97.94667381"/>
        <filter val="970.3772909"/>
        <filter val="98.2078853"/>
        <filter val="98.26925215"/>
        <filter val="98.417275"/>
        <filter val="98.714276"/>
        <filter val="99.05359"/>
        <filter val="99.34176606"/>
        <filter val="99.73537115"/>
        <filter val="992.5581375"/>
        <filter val="992.80263"/>
      </filters>
    </filterColumn>
  </autoFilter>
  <sortState xmlns:xlrd2="http://schemas.microsoft.com/office/spreadsheetml/2017/richdata2" ref="A2:AJ2339">
    <sortCondition ref="B1:B2339"/>
  </sortState>
  <tableColumns count="36">
    <tableColumn id="1" xr3:uid="{04B2FA8C-9B37-134D-9168-7BC9F71600F6}" name="id"/>
    <tableColumn id="4" xr3:uid="{E77FB02A-A113-D041-89D9-6924AB18AAE2}" name="Title"/>
    <tableColumn id="5" xr3:uid="{78FDA4B1-6504-7E48-A7DD-8D7C6A195BE8}" name="Year"/>
    <tableColumn id="6" xr3:uid="{ABEA410A-A329-154E-8761-3EABFC11F159}" name="Action"/>
    <tableColumn id="7" xr3:uid="{6450A99F-2643-844F-8F52-C29AD0DB73C7}" name="Animation"/>
    <tableColumn id="8" xr3:uid="{25F6D911-6606-9341-A006-A3911E0D0DA2}" name="Documentary"/>
    <tableColumn id="9" xr3:uid="{E1C8F667-5679-E741-A8A9-2977DEAE819D}" name="Family"/>
    <tableColumn id="10" xr3:uid="{0F35F453-A1E6-9047-9833-E16608FCA41C}" name="Biography"/>
    <tableColumn id="11" xr3:uid="{53C00EB0-5D60-6E4C-95A6-05DC099D27F5}" name="G"/>
    <tableColumn id="12" xr3:uid="{C7C14818-70C5-AB45-BF29-501961E92653}" name="PG"/>
    <tableColumn id="13" xr3:uid="{DD624654-4B30-134A-9010-6AE91AA60D99}" name="PG-13"/>
    <tableColumn id="14" xr3:uid="{E4327E5B-83ED-7841-9417-58217DACBEBC}" name="R"/>
    <tableColumn id="15" xr3:uid="{A02A4E5B-A2C8-4F44-8A88-C4AAFBAFE8E9}" name="Other"/>
    <tableColumn id="2" xr3:uid="{7D7F157F-0797-654D-8C30-254D5A877BBA}" name="Avg_Rating"/>
    <tableColumn id="3" xr3:uid="{FADB5CBE-0C39-FB40-A190-8FD08D99580A}" name="Num_Votes"/>
    <tableColumn id="19" xr3:uid="{DD62A0E4-6978-C340-97E0-7F227DC2832C}" name="Runtime"/>
    <tableColumn id="20" xr3:uid="{5D9D8A94-DAE8-BB4D-85CC-D537BCBFE8C6}" name="First_Director"/>
    <tableColumn id="21" xr3:uid="{3BC2C1E7-3B79-CD47-A4CF-3721AB33D337}" name="First_Producer"/>
    <tableColumn id="22" xr3:uid="{0D4A6523-1894-FF42-81E8-B645D37B3E8A}" name="Disney"/>
    <tableColumn id="23" xr3:uid="{71EFBF8B-FC29-7B41-9808-D845BB65034D}" name="Universal"/>
    <tableColumn id="24" xr3:uid="{EA1554C7-8107-8C48-9E7C-23056EDCA78A}" name="Warner"/>
    <tableColumn id="39" xr3:uid="{FD6FCA88-729B-3946-B4B9-2328AA67A3D1}" name="Budget"/>
    <tableColumn id="38" xr3:uid="{49AEEE34-D8CF-FC43-9285-4DC6FEE51085}" name="Gross_US"/>
    <tableColumn id="37" xr3:uid="{DBB74F1E-2E8F-0D44-B8A6-69DFEFD6BDA6}" name="Gross_WW"/>
    <tableColumn id="40" xr3:uid="{3459BB61-64A8-744F-8B55-5FE491BDF6C3}" name="Missing_Finance">
      <calculatedColumnFormula>COUNTBLANK(Table134[[#This Row],[Budget]:[Gross_WW]])</calculatedColumnFormula>
    </tableColumn>
    <tableColumn id="25" xr3:uid="{489F52D3-F826-DD43-88FA-FADBCE2AF3C1}" name="Series"/>
    <tableColumn id="26" xr3:uid="{D4C3CFF1-8A88-F446-A264-0DD6ABF22E1A}" name="Comic"/>
    <tableColumn id="27" xr3:uid="{BC5DA37A-6B3F-CE47-B8E9-6A32A4859EDB}" name="Book"/>
    <tableColumn id="28" xr3:uid="{7EDC85DE-3A5C-254B-A5D0-3B352D60B911}" name="Video_Game"/>
    <tableColumn id="29" xr3:uid="{02369761-F3AC-8A42-894D-DBE0F1CE8F16}" name="Remake"/>
    <tableColumn id="35" xr3:uid="{B8718633-377A-5E44-8EF1-73347FAE2EA8}" name="Biopic"/>
    <tableColumn id="30" xr3:uid="{7255B4F1-7A2D-CE49-96C8-D58DC1A5F795}" name="Original"/>
    <tableColumn id="31" xr3:uid="{C6BEE072-FA31-5142-A43D-3F8DE5531287}" name="Salience"/>
    <tableColumn id="33" xr3:uid="{6160CC9E-3FBC-B245-9065-5563BD8A4CC2}" name="ROI_BFI">
      <calculatedColumnFormula>((Table134[[#This Row],[Gross_WW]]-2*Table134[[#This Row],[Budget]])/(2*Table134[[#This Row],[Budget]]))*100</calculatedColumnFormula>
    </tableColumn>
    <tableColumn id="42" xr3:uid="{6128BE7C-92FD-554F-B003-EE43C12CB6B9}" name="ROI_V">
      <calculatedColumnFormula>(0.555*Table134[[#This Row],[Gross_WW]]-Table134[[#This Row],[Budget]])/Table134[[#This Row],[Budget]]*100</calculatedColumnFormula>
    </tableColumn>
    <tableColumn id="34" xr3:uid="{8D873A98-0753-FF43-9632-E88D1006A3B7}" name="ROI_MK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19CAD9-FA28-6D46-8776-0A6DC9ADAF00}" name="Table4" displayName="Table4" ref="AM4:AN13" totalsRowShown="0">
  <tableColumns count="2">
    <tableColumn id="1" xr3:uid="{091904BA-DBE5-4C4E-8800-50E68FDA2A1B}" name="Year"/>
    <tableColumn id="2" xr3:uid="{A3A87446-26A7-1C4C-8A25-AE80E326DFC5}" name="MK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975"/>
  <sheetViews>
    <sheetView workbookViewId="0">
      <pane xSplit="3" ySplit="1" topLeftCell="W2531" activePane="bottomRight" state="frozen"/>
      <selection pane="topRight" activeCell="D1" sqref="D1"/>
      <selection pane="bottomLeft" activeCell="A2" sqref="A2"/>
      <selection pane="bottomRight" activeCell="Y2613" sqref="Y2613"/>
    </sheetView>
  </sheetViews>
  <sheetFormatPr baseColWidth="10" defaultColWidth="8.83203125" defaultRowHeight="15" x14ac:dyDescent="0.2"/>
  <cols>
    <col min="2" max="2" width="30.6640625" customWidth="1"/>
    <col min="3" max="3" width="11.5" customWidth="1"/>
    <col min="4" max="6" width="8.83203125" hidden="1" customWidth="1"/>
    <col min="7" max="7" width="11.6640625" hidden="1" customWidth="1"/>
    <col min="8" max="8" width="14" hidden="1" customWidth="1"/>
    <col min="9" max="9" width="9" hidden="1" customWidth="1"/>
    <col min="10" max="10" width="11.1640625" hidden="1" customWidth="1"/>
    <col min="11" max="15" width="9" hidden="1" customWidth="1"/>
    <col min="16" max="16" width="10.1640625" bestFit="1" customWidth="1"/>
    <col min="17" max="17" width="14.33203125" customWidth="1"/>
    <col min="18" max="18" width="9" customWidth="1"/>
    <col min="19" max="19" width="10.33203125" bestFit="1" customWidth="1"/>
    <col min="20" max="20" width="20.33203125" bestFit="1" customWidth="1"/>
    <col min="21" max="21" width="50.6640625" bestFit="1" customWidth="1"/>
    <col min="22" max="22" width="14.1640625" customWidth="1"/>
    <col min="23" max="23" width="14.83203125" customWidth="1"/>
    <col min="24" max="24" width="8.83203125" customWidth="1"/>
    <col min="25" max="25" width="10.6640625" customWidth="1"/>
    <col min="26" max="26" width="9.33203125" customWidth="1"/>
    <col min="31" max="31" width="8.5" customWidth="1"/>
    <col min="32" max="32" width="9.6640625" customWidth="1"/>
    <col min="33" max="33" width="9.5" customWidth="1"/>
    <col min="34" max="34" width="10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7943</v>
      </c>
      <c r="O1" t="s">
        <v>7944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7945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</row>
    <row r="2" spans="1:35" hidden="1" x14ac:dyDescent="0.2">
      <c r="A2" t="s">
        <v>254</v>
      </c>
      <c r="B2" t="s">
        <v>255</v>
      </c>
      <c r="C2">
        <v>1935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7.2</v>
      </c>
      <c r="O2">
        <v>3400</v>
      </c>
      <c r="S2">
        <v>85</v>
      </c>
      <c r="T2" t="s">
        <v>198</v>
      </c>
      <c r="U2" t="s">
        <v>147</v>
      </c>
      <c r="V2">
        <v>0</v>
      </c>
      <c r="W2">
        <v>0</v>
      </c>
      <c r="X2">
        <v>1</v>
      </c>
    </row>
    <row r="3" spans="1:35" hidden="1" x14ac:dyDescent="0.2">
      <c r="A3" t="s">
        <v>745</v>
      </c>
      <c r="B3" t="s">
        <v>746</v>
      </c>
      <c r="C3">
        <v>1943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6.1</v>
      </c>
      <c r="O3">
        <v>1215</v>
      </c>
      <c r="S3">
        <v>88</v>
      </c>
      <c r="T3" t="s">
        <v>189</v>
      </c>
      <c r="U3" t="s">
        <v>747</v>
      </c>
      <c r="V3">
        <v>0</v>
      </c>
      <c r="W3">
        <v>1</v>
      </c>
      <c r="X3">
        <v>0</v>
      </c>
    </row>
    <row r="4" spans="1:35" hidden="1" x14ac:dyDescent="0.2">
      <c r="A4" t="s">
        <v>2937</v>
      </c>
      <c r="B4" t="s">
        <v>2938</v>
      </c>
      <c r="C4">
        <v>1987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6.7</v>
      </c>
      <c r="O4">
        <v>30037</v>
      </c>
      <c r="P4">
        <v>3326530</v>
      </c>
      <c r="Q4">
        <v>65088797</v>
      </c>
      <c r="S4">
        <v>106</v>
      </c>
      <c r="T4" t="s">
        <v>2529</v>
      </c>
      <c r="U4" t="s">
        <v>35</v>
      </c>
      <c r="V4">
        <v>0</v>
      </c>
      <c r="W4">
        <v>1</v>
      </c>
      <c r="X4">
        <v>0</v>
      </c>
    </row>
    <row r="5" spans="1:35" hidden="1" x14ac:dyDescent="0.2">
      <c r="A5" t="s">
        <v>6783</v>
      </c>
      <c r="B5" t="s">
        <v>6784</v>
      </c>
      <c r="C5">
        <v>2008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6.3</v>
      </c>
      <c r="O5">
        <v>3053</v>
      </c>
      <c r="Q5">
        <v>90</v>
      </c>
      <c r="S5">
        <v>90</v>
      </c>
      <c r="T5" t="s">
        <v>5859</v>
      </c>
      <c r="U5" t="s">
        <v>3983</v>
      </c>
      <c r="V5">
        <v>0</v>
      </c>
      <c r="W5">
        <v>0</v>
      </c>
      <c r="X5">
        <v>1</v>
      </c>
    </row>
    <row r="6" spans="1:35" hidden="1" x14ac:dyDescent="0.2">
      <c r="A6" t="s">
        <v>373</v>
      </c>
      <c r="B6" t="s">
        <v>374</v>
      </c>
      <c r="C6">
        <v>1937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7.6</v>
      </c>
      <c r="O6">
        <v>173147</v>
      </c>
      <c r="P6">
        <v>1499000</v>
      </c>
      <c r="Q6">
        <v>184925486</v>
      </c>
      <c r="R6">
        <v>184925486</v>
      </c>
      <c r="S6">
        <v>83</v>
      </c>
      <c r="T6" t="s">
        <v>375</v>
      </c>
      <c r="U6" t="s">
        <v>376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</row>
    <row r="7" spans="1:35" hidden="1" x14ac:dyDescent="0.2">
      <c r="A7" t="s">
        <v>6312</v>
      </c>
      <c r="B7" t="s">
        <v>6313</v>
      </c>
      <c r="C7">
        <v>2008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5.0999999999999996</v>
      </c>
      <c r="O7">
        <v>122737</v>
      </c>
      <c r="P7">
        <v>105000000</v>
      </c>
      <c r="Q7">
        <v>94784201</v>
      </c>
      <c r="R7">
        <v>269784201</v>
      </c>
      <c r="S7">
        <v>109</v>
      </c>
      <c r="T7" t="s">
        <v>6314</v>
      </c>
      <c r="U7" t="s">
        <v>39</v>
      </c>
      <c r="V7">
        <v>0</v>
      </c>
      <c r="W7">
        <v>0</v>
      </c>
      <c r="X7">
        <v>1</v>
      </c>
    </row>
    <row r="8" spans="1:35" hidden="1" x14ac:dyDescent="0.2">
      <c r="A8" t="s">
        <v>535</v>
      </c>
      <c r="B8" t="s">
        <v>536</v>
      </c>
      <c r="C8">
        <v>1940</v>
      </c>
      <c r="D8">
        <v>0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7.4</v>
      </c>
      <c r="O8">
        <v>124030</v>
      </c>
      <c r="P8">
        <v>2600000</v>
      </c>
      <c r="Q8">
        <v>84254167</v>
      </c>
      <c r="R8">
        <v>121892045</v>
      </c>
      <c r="S8">
        <v>88</v>
      </c>
      <c r="T8" t="s">
        <v>537</v>
      </c>
      <c r="U8" t="s">
        <v>538</v>
      </c>
      <c r="V8">
        <v>1</v>
      </c>
      <c r="W8">
        <v>0</v>
      </c>
      <c r="X8">
        <v>0</v>
      </c>
    </row>
    <row r="9" spans="1:35" hidden="1" x14ac:dyDescent="0.2">
      <c r="A9" t="s">
        <v>4338</v>
      </c>
      <c r="B9" t="s">
        <v>4339</v>
      </c>
      <c r="C9">
        <v>1995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8</v>
      </c>
      <c r="O9">
        <v>558683</v>
      </c>
      <c r="P9">
        <v>29000001</v>
      </c>
      <c r="Q9">
        <v>57141459</v>
      </c>
      <c r="R9">
        <v>168839459</v>
      </c>
      <c r="S9">
        <v>129</v>
      </c>
      <c r="T9" t="s">
        <v>4340</v>
      </c>
      <c r="U9" t="s">
        <v>35</v>
      </c>
      <c r="V9">
        <v>0</v>
      </c>
      <c r="W9">
        <v>1</v>
      </c>
      <c r="X9">
        <v>0</v>
      </c>
    </row>
    <row r="10" spans="1:35" hidden="1" x14ac:dyDescent="0.2">
      <c r="A10" t="s">
        <v>6727</v>
      </c>
      <c r="B10" t="s">
        <v>6728</v>
      </c>
      <c r="C10">
        <v>2009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6.3</v>
      </c>
      <c r="O10">
        <v>173101</v>
      </c>
      <c r="P10">
        <v>20000000</v>
      </c>
      <c r="Q10">
        <v>64167069</v>
      </c>
      <c r="R10">
        <v>136316880</v>
      </c>
      <c r="S10">
        <v>102</v>
      </c>
      <c r="T10" t="s">
        <v>6729</v>
      </c>
      <c r="U10" t="s">
        <v>5604</v>
      </c>
      <c r="V10">
        <v>0</v>
      </c>
      <c r="W10">
        <v>0</v>
      </c>
      <c r="X10">
        <v>1</v>
      </c>
    </row>
    <row r="11" spans="1:35" hidden="1" x14ac:dyDescent="0.2">
      <c r="A11" t="s">
        <v>2371</v>
      </c>
      <c r="B11" t="s">
        <v>2372</v>
      </c>
      <c r="C11">
        <v>1979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5.8</v>
      </c>
      <c r="O11">
        <v>30246</v>
      </c>
      <c r="P11">
        <v>2701898</v>
      </c>
      <c r="Q11">
        <v>92455742</v>
      </c>
      <c r="S11">
        <v>118</v>
      </c>
      <c r="T11" t="s">
        <v>2168</v>
      </c>
      <c r="U11" t="s">
        <v>35</v>
      </c>
      <c r="V11">
        <v>0</v>
      </c>
      <c r="W11">
        <v>1</v>
      </c>
      <c r="X11">
        <v>0</v>
      </c>
    </row>
    <row r="12" spans="1:35" hidden="1" x14ac:dyDescent="0.2">
      <c r="A12" t="s">
        <v>5792</v>
      </c>
      <c r="B12" t="s">
        <v>5793</v>
      </c>
      <c r="C12">
        <v>2003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5.9</v>
      </c>
      <c r="O12">
        <v>241307</v>
      </c>
      <c r="P12">
        <v>76000000</v>
      </c>
      <c r="Q12">
        <v>127154901</v>
      </c>
      <c r="R12">
        <v>236350661</v>
      </c>
      <c r="S12">
        <v>107</v>
      </c>
      <c r="T12" t="s">
        <v>4783</v>
      </c>
      <c r="U12" t="s">
        <v>35</v>
      </c>
      <c r="V12">
        <v>0</v>
      </c>
      <c r="W12">
        <v>1</v>
      </c>
      <c r="X12">
        <v>0</v>
      </c>
    </row>
    <row r="13" spans="1:35" hidden="1" x14ac:dyDescent="0.2">
      <c r="A13" t="s">
        <v>7000</v>
      </c>
      <c r="B13" t="s">
        <v>7001</v>
      </c>
      <c r="C13">
        <v>2013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6.7</v>
      </c>
      <c r="O13">
        <v>188574</v>
      </c>
      <c r="P13">
        <v>61000000</v>
      </c>
      <c r="Q13">
        <v>75612460</v>
      </c>
      <c r="R13">
        <v>131940411</v>
      </c>
      <c r="S13">
        <v>109</v>
      </c>
      <c r="T13" t="s">
        <v>7002</v>
      </c>
      <c r="U13" t="s">
        <v>35</v>
      </c>
      <c r="V13">
        <v>0</v>
      </c>
      <c r="W13">
        <v>1</v>
      </c>
      <c r="X13">
        <v>0</v>
      </c>
    </row>
    <row r="14" spans="1:35" hidden="1" x14ac:dyDescent="0.2">
      <c r="A14" t="s">
        <v>572</v>
      </c>
      <c r="B14" t="s">
        <v>573</v>
      </c>
      <c r="C14">
        <v>1941</v>
      </c>
      <c r="D14">
        <v>0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7.2</v>
      </c>
      <c r="O14">
        <v>114195</v>
      </c>
      <c r="P14">
        <v>950000</v>
      </c>
      <c r="S14">
        <v>64</v>
      </c>
      <c r="T14" t="s">
        <v>574</v>
      </c>
      <c r="U14" t="s">
        <v>376</v>
      </c>
      <c r="V14">
        <v>1</v>
      </c>
      <c r="W14">
        <v>0</v>
      </c>
      <c r="X14">
        <v>0</v>
      </c>
    </row>
    <row r="15" spans="1:35" hidden="1" x14ac:dyDescent="0.2">
      <c r="A15" t="s">
        <v>145</v>
      </c>
      <c r="B15" t="s">
        <v>146</v>
      </c>
      <c r="C15">
        <v>1932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6.9</v>
      </c>
      <c r="O15">
        <v>2264</v>
      </c>
      <c r="Q15">
        <v>78</v>
      </c>
      <c r="S15">
        <v>78</v>
      </c>
      <c r="T15" t="s">
        <v>45</v>
      </c>
      <c r="U15" t="s">
        <v>147</v>
      </c>
      <c r="V15">
        <v>0</v>
      </c>
      <c r="W15">
        <v>0</v>
      </c>
      <c r="X15">
        <v>1</v>
      </c>
    </row>
    <row r="16" spans="1:35" hidden="1" x14ac:dyDescent="0.2">
      <c r="A16" t="s">
        <v>1870</v>
      </c>
      <c r="B16" t="s">
        <v>1871</v>
      </c>
      <c r="C16">
        <v>1968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8.3000000000000007</v>
      </c>
      <c r="O16">
        <v>572661</v>
      </c>
      <c r="P16">
        <v>12000000</v>
      </c>
      <c r="Q16">
        <v>60541301</v>
      </c>
      <c r="R16">
        <v>68766362</v>
      </c>
      <c r="S16">
        <v>149</v>
      </c>
      <c r="T16" t="s">
        <v>1606</v>
      </c>
      <c r="U16" t="s">
        <v>620</v>
      </c>
      <c r="V16">
        <v>0</v>
      </c>
      <c r="W16">
        <v>0</v>
      </c>
      <c r="X16">
        <v>1</v>
      </c>
    </row>
    <row r="17" spans="1:31" hidden="1" x14ac:dyDescent="0.2">
      <c r="A17" t="s">
        <v>644</v>
      </c>
      <c r="B17" t="s">
        <v>645</v>
      </c>
      <c r="C17">
        <v>1942</v>
      </c>
      <c r="D17">
        <v>0</v>
      </c>
      <c r="E17">
        <v>0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7.3</v>
      </c>
      <c r="O17">
        <v>125340</v>
      </c>
      <c r="P17">
        <v>7216741</v>
      </c>
      <c r="Q17">
        <v>267447150</v>
      </c>
      <c r="S17">
        <v>70</v>
      </c>
      <c r="T17" t="s">
        <v>646</v>
      </c>
      <c r="U17" t="s">
        <v>538</v>
      </c>
      <c r="V17">
        <v>1</v>
      </c>
      <c r="W17">
        <v>0</v>
      </c>
      <c r="X17">
        <v>0</v>
      </c>
    </row>
    <row r="18" spans="1:31" hidden="1" x14ac:dyDescent="0.2">
      <c r="A18" t="s">
        <v>549</v>
      </c>
      <c r="B18" t="s">
        <v>550</v>
      </c>
      <c r="C18">
        <v>1940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6.4</v>
      </c>
      <c r="O18">
        <v>248</v>
      </c>
      <c r="Q18">
        <v>99</v>
      </c>
      <c r="S18">
        <v>99</v>
      </c>
      <c r="T18" t="s">
        <v>48</v>
      </c>
      <c r="U18" t="s">
        <v>39</v>
      </c>
      <c r="V18">
        <v>0</v>
      </c>
      <c r="W18">
        <v>0</v>
      </c>
      <c r="X18">
        <v>1</v>
      </c>
    </row>
    <row r="19" spans="1:31" hidden="1" x14ac:dyDescent="0.2">
      <c r="A19" t="s">
        <v>1001</v>
      </c>
      <c r="B19" t="s">
        <v>1002</v>
      </c>
      <c r="C19">
        <v>1948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6.4</v>
      </c>
      <c r="O19">
        <v>4450</v>
      </c>
      <c r="S19">
        <v>72</v>
      </c>
      <c r="T19" t="s">
        <v>1003</v>
      </c>
      <c r="U19" t="s">
        <v>538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</row>
    <row r="20" spans="1:31" hidden="1" x14ac:dyDescent="0.2">
      <c r="A20" t="s">
        <v>6191</v>
      </c>
      <c r="B20" t="s">
        <v>6192</v>
      </c>
      <c r="C20">
        <v>2006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7.6</v>
      </c>
      <c r="O20">
        <v>712798</v>
      </c>
      <c r="P20">
        <v>65000000</v>
      </c>
      <c r="Q20">
        <v>210614939</v>
      </c>
      <c r="R20">
        <v>456068181</v>
      </c>
      <c r="S20">
        <v>117</v>
      </c>
      <c r="T20" t="s">
        <v>6166</v>
      </c>
      <c r="U20" t="s">
        <v>39</v>
      </c>
      <c r="V20">
        <v>0</v>
      </c>
      <c r="W20">
        <v>0</v>
      </c>
      <c r="X20">
        <v>1</v>
      </c>
    </row>
    <row r="21" spans="1:31" hidden="1" x14ac:dyDescent="0.2">
      <c r="A21" t="s">
        <v>6989</v>
      </c>
      <c r="B21" t="s">
        <v>6990</v>
      </c>
      <c r="C21">
        <v>2014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6.2</v>
      </c>
      <c r="O21">
        <v>272389</v>
      </c>
      <c r="P21">
        <v>110000000</v>
      </c>
      <c r="Q21">
        <v>106580051</v>
      </c>
      <c r="R21">
        <v>337580051</v>
      </c>
      <c r="S21">
        <v>102</v>
      </c>
      <c r="T21" t="s">
        <v>6657</v>
      </c>
      <c r="U21" t="s">
        <v>39</v>
      </c>
      <c r="V21">
        <v>0</v>
      </c>
      <c r="W21">
        <v>0</v>
      </c>
      <c r="X21">
        <v>1</v>
      </c>
    </row>
    <row r="22" spans="1:31" hidden="1" x14ac:dyDescent="0.2">
      <c r="A22" t="s">
        <v>5423</v>
      </c>
      <c r="B22" t="s">
        <v>5424</v>
      </c>
      <c r="C22">
        <v>2001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6</v>
      </c>
      <c r="O22">
        <v>42752</v>
      </c>
      <c r="P22">
        <v>7160521</v>
      </c>
      <c r="Q22">
        <v>18720175</v>
      </c>
      <c r="S22">
        <v>125</v>
      </c>
      <c r="T22" t="s">
        <v>5425</v>
      </c>
      <c r="U22" t="s">
        <v>5328</v>
      </c>
      <c r="V22">
        <v>0</v>
      </c>
      <c r="W22">
        <v>0</v>
      </c>
      <c r="X22">
        <v>1</v>
      </c>
    </row>
    <row r="23" spans="1:31" hidden="1" x14ac:dyDescent="0.2">
      <c r="A23" t="s">
        <v>1060</v>
      </c>
      <c r="B23" t="s">
        <v>1061</v>
      </c>
      <c r="C23">
        <v>1948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6.8</v>
      </c>
      <c r="O23">
        <v>1202</v>
      </c>
      <c r="P23">
        <v>1500000</v>
      </c>
      <c r="Q23">
        <v>3700000</v>
      </c>
      <c r="R23">
        <f>Table1[[#This Row],[Gross_US]]+575000</f>
        <v>4275000</v>
      </c>
      <c r="S23">
        <v>79</v>
      </c>
      <c r="T23" t="s">
        <v>1062</v>
      </c>
      <c r="U23" t="s">
        <v>376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</row>
    <row r="24" spans="1:31" hidden="1" x14ac:dyDescent="0.2">
      <c r="A24" t="s">
        <v>6361</v>
      </c>
      <c r="B24" t="s">
        <v>6362</v>
      </c>
      <c r="C24">
        <v>2013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7.5</v>
      </c>
      <c r="O24">
        <v>80529</v>
      </c>
      <c r="P24">
        <v>40000000</v>
      </c>
      <c r="Q24">
        <v>95020213</v>
      </c>
      <c r="R24">
        <v>97470701</v>
      </c>
      <c r="S24">
        <v>128</v>
      </c>
      <c r="T24" t="s">
        <v>6363</v>
      </c>
      <c r="U24" t="s">
        <v>39</v>
      </c>
      <c r="V24">
        <v>0</v>
      </c>
      <c r="W24">
        <v>0</v>
      </c>
      <c r="X24">
        <v>1</v>
      </c>
    </row>
    <row r="25" spans="1:31" hidden="1" x14ac:dyDescent="0.2">
      <c r="A25" t="s">
        <v>157</v>
      </c>
      <c r="B25" t="s">
        <v>158</v>
      </c>
      <c r="C25">
        <v>1933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7.4</v>
      </c>
      <c r="O25">
        <v>10145</v>
      </c>
      <c r="P25">
        <v>439000</v>
      </c>
      <c r="R25">
        <v>1600</v>
      </c>
      <c r="S25">
        <v>89</v>
      </c>
      <c r="T25" t="s">
        <v>48</v>
      </c>
      <c r="U25" t="s">
        <v>39</v>
      </c>
      <c r="V25">
        <v>0</v>
      </c>
      <c r="W25">
        <v>0</v>
      </c>
      <c r="X25">
        <v>1</v>
      </c>
    </row>
    <row r="26" spans="1:31" hidden="1" x14ac:dyDescent="0.2">
      <c r="A26" t="s">
        <v>7060</v>
      </c>
      <c r="B26" t="s">
        <v>7061</v>
      </c>
      <c r="C26">
        <v>2013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6.2</v>
      </c>
      <c r="O26">
        <v>141227</v>
      </c>
      <c r="P26">
        <v>175000000</v>
      </c>
      <c r="Q26">
        <v>38362475</v>
      </c>
      <c r="R26">
        <v>151783839</v>
      </c>
      <c r="S26">
        <v>119</v>
      </c>
      <c r="T26" t="s">
        <v>7062</v>
      </c>
      <c r="U26" t="s">
        <v>7063</v>
      </c>
      <c r="V26">
        <v>0</v>
      </c>
      <c r="W26">
        <v>1</v>
      </c>
      <c r="X26">
        <v>0</v>
      </c>
    </row>
    <row r="27" spans="1:31" hidden="1" x14ac:dyDescent="0.2">
      <c r="A27" t="s">
        <v>1024</v>
      </c>
      <c r="B27" t="s">
        <v>1025</v>
      </c>
      <c r="C27">
        <v>1949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7</v>
      </c>
      <c r="O27">
        <v>11775</v>
      </c>
      <c r="Q27">
        <v>68</v>
      </c>
      <c r="S27">
        <v>68</v>
      </c>
      <c r="T27" t="s">
        <v>646</v>
      </c>
      <c r="U27" t="s">
        <v>538</v>
      </c>
      <c r="V27">
        <v>1</v>
      </c>
      <c r="W27">
        <v>0</v>
      </c>
      <c r="X27">
        <v>0</v>
      </c>
    </row>
    <row r="28" spans="1:31" hidden="1" x14ac:dyDescent="0.2">
      <c r="A28" t="s">
        <v>6388</v>
      </c>
      <c r="B28" t="s">
        <v>6389</v>
      </c>
      <c r="C28">
        <v>2006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4.0999999999999996</v>
      </c>
      <c r="O28">
        <v>3263</v>
      </c>
      <c r="T28" t="s">
        <v>6390</v>
      </c>
      <c r="U28" t="s">
        <v>6391</v>
      </c>
      <c r="V28">
        <v>0</v>
      </c>
      <c r="W28">
        <v>1</v>
      </c>
      <c r="X28">
        <v>0</v>
      </c>
    </row>
    <row r="29" spans="1:31" hidden="1" x14ac:dyDescent="0.2">
      <c r="A29" t="s">
        <v>7222</v>
      </c>
      <c r="B29" t="s">
        <v>7223</v>
      </c>
      <c r="C29">
        <v>2011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6.6</v>
      </c>
      <c r="O29">
        <v>2809</v>
      </c>
      <c r="P29">
        <v>2000000</v>
      </c>
      <c r="S29">
        <v>85</v>
      </c>
      <c r="T29" t="s">
        <v>7224</v>
      </c>
      <c r="V29">
        <v>0</v>
      </c>
      <c r="W29">
        <v>1</v>
      </c>
      <c r="X29">
        <v>0</v>
      </c>
    </row>
    <row r="30" spans="1:31" hidden="1" x14ac:dyDescent="0.2">
      <c r="A30" t="s">
        <v>5580</v>
      </c>
      <c r="B30" t="s">
        <v>5581</v>
      </c>
      <c r="C30">
        <v>2001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8.1999999999999993</v>
      </c>
      <c r="O30">
        <v>809203</v>
      </c>
      <c r="P30">
        <v>58000000</v>
      </c>
      <c r="Q30">
        <v>170742341</v>
      </c>
      <c r="R30">
        <v>316791257</v>
      </c>
      <c r="S30">
        <v>135</v>
      </c>
      <c r="T30" t="s">
        <v>2627</v>
      </c>
      <c r="U30" t="s">
        <v>35</v>
      </c>
      <c r="V30">
        <v>0</v>
      </c>
      <c r="W30">
        <v>1</v>
      </c>
      <c r="X30">
        <v>0</v>
      </c>
    </row>
    <row r="31" spans="1:31" hidden="1" x14ac:dyDescent="0.2">
      <c r="A31" t="s">
        <v>1094</v>
      </c>
      <c r="B31" t="s">
        <v>1095</v>
      </c>
      <c r="C31">
        <v>1950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7.3</v>
      </c>
      <c r="O31">
        <v>138852</v>
      </c>
      <c r="P31">
        <v>2900000</v>
      </c>
      <c r="Q31">
        <v>93141149</v>
      </c>
      <c r="R31">
        <v>95126535</v>
      </c>
      <c r="S31">
        <v>74</v>
      </c>
      <c r="T31" t="s">
        <v>1003</v>
      </c>
      <c r="U31" t="s">
        <v>376</v>
      </c>
      <c r="V31">
        <v>1</v>
      </c>
      <c r="W31">
        <v>0</v>
      </c>
      <c r="X31">
        <v>0</v>
      </c>
    </row>
    <row r="32" spans="1:31" hidden="1" x14ac:dyDescent="0.2">
      <c r="A32" t="s">
        <v>1138</v>
      </c>
      <c r="B32" t="s">
        <v>1139</v>
      </c>
      <c r="C32">
        <v>1951</v>
      </c>
      <c r="D32">
        <v>0</v>
      </c>
      <c r="E32">
        <v>0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7.4</v>
      </c>
      <c r="O32">
        <v>122898</v>
      </c>
      <c r="P32">
        <v>3000000</v>
      </c>
      <c r="S32">
        <v>75</v>
      </c>
      <c r="T32" t="s">
        <v>1003</v>
      </c>
      <c r="U32" t="s">
        <v>538</v>
      </c>
      <c r="V32">
        <v>1</v>
      </c>
      <c r="W32">
        <v>0</v>
      </c>
      <c r="X32">
        <v>0</v>
      </c>
    </row>
    <row r="33" spans="1:24" hidden="1" x14ac:dyDescent="0.2">
      <c r="A33" t="s">
        <v>5925</v>
      </c>
      <c r="B33" t="s">
        <v>5926</v>
      </c>
      <c r="C33">
        <v>2004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5.9</v>
      </c>
      <c r="O33">
        <v>77920</v>
      </c>
      <c r="P33">
        <v>19000000</v>
      </c>
      <c r="Q33">
        <v>51438175</v>
      </c>
      <c r="R33">
        <v>70067909</v>
      </c>
      <c r="S33">
        <v>95</v>
      </c>
      <c r="T33" t="s">
        <v>5927</v>
      </c>
      <c r="U33" t="s">
        <v>39</v>
      </c>
      <c r="V33">
        <v>0</v>
      </c>
      <c r="W33">
        <v>0</v>
      </c>
      <c r="X33">
        <v>1</v>
      </c>
    </row>
    <row r="34" spans="1:24" hidden="1" x14ac:dyDescent="0.2">
      <c r="A34" t="s">
        <v>1151</v>
      </c>
      <c r="B34" t="s">
        <v>1152</v>
      </c>
      <c r="C34">
        <v>1951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7.1</v>
      </c>
      <c r="O34">
        <v>572</v>
      </c>
      <c r="Q34">
        <v>103</v>
      </c>
      <c r="S34">
        <v>103</v>
      </c>
      <c r="T34" t="s">
        <v>1153</v>
      </c>
      <c r="U34" t="s">
        <v>1154</v>
      </c>
      <c r="V34">
        <v>1</v>
      </c>
      <c r="W34">
        <v>0</v>
      </c>
      <c r="X34">
        <v>0</v>
      </c>
    </row>
    <row r="35" spans="1:24" hidden="1" x14ac:dyDescent="0.2">
      <c r="A35" t="s">
        <v>1988</v>
      </c>
      <c r="B35" t="s">
        <v>1989</v>
      </c>
      <c r="C35">
        <v>1971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8.3000000000000007</v>
      </c>
      <c r="O35">
        <v>724032</v>
      </c>
      <c r="P35">
        <v>26589355</v>
      </c>
      <c r="S35">
        <v>136</v>
      </c>
      <c r="T35" t="s">
        <v>1606</v>
      </c>
      <c r="U35" t="s">
        <v>39</v>
      </c>
      <c r="V35">
        <v>0</v>
      </c>
      <c r="W35">
        <v>0</v>
      </c>
      <c r="X35">
        <v>1</v>
      </c>
    </row>
    <row r="36" spans="1:24" hidden="1" x14ac:dyDescent="0.2">
      <c r="A36" t="s">
        <v>1838</v>
      </c>
      <c r="B36" t="s">
        <v>1839</v>
      </c>
      <c r="C36">
        <v>1967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6.1</v>
      </c>
      <c r="O36">
        <v>5277</v>
      </c>
      <c r="P36">
        <v>3500000</v>
      </c>
      <c r="S36">
        <v>120</v>
      </c>
      <c r="T36" t="s">
        <v>1840</v>
      </c>
      <c r="U36" t="s">
        <v>1841</v>
      </c>
      <c r="V36">
        <v>0</v>
      </c>
      <c r="W36">
        <v>1</v>
      </c>
      <c r="X36">
        <v>0</v>
      </c>
    </row>
    <row r="37" spans="1:24" hidden="1" x14ac:dyDescent="0.2">
      <c r="A37" t="s">
        <v>3065</v>
      </c>
      <c r="B37" t="s">
        <v>3066</v>
      </c>
      <c r="C37">
        <v>1988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6.9</v>
      </c>
      <c r="O37">
        <v>8804</v>
      </c>
      <c r="P37">
        <v>15000000</v>
      </c>
      <c r="Q37">
        <v>6908797</v>
      </c>
      <c r="R37">
        <v>6908797</v>
      </c>
      <c r="S37">
        <v>120</v>
      </c>
      <c r="T37" t="s">
        <v>2749</v>
      </c>
      <c r="U37" t="s">
        <v>3067</v>
      </c>
      <c r="V37">
        <v>0</v>
      </c>
      <c r="W37">
        <v>0</v>
      </c>
      <c r="X37">
        <v>1</v>
      </c>
    </row>
    <row r="38" spans="1:24" hidden="1" x14ac:dyDescent="0.2">
      <c r="A38" t="s">
        <v>7253</v>
      </c>
      <c r="B38" t="s">
        <v>7254</v>
      </c>
      <c r="C38">
        <v>2011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6.4</v>
      </c>
      <c r="O38">
        <v>95858</v>
      </c>
      <c r="P38">
        <v>15000000</v>
      </c>
      <c r="Q38">
        <v>5704709</v>
      </c>
      <c r="R38">
        <v>30519436</v>
      </c>
      <c r="S38">
        <v>99</v>
      </c>
      <c r="T38" t="s">
        <v>2717</v>
      </c>
      <c r="U38" t="s">
        <v>3373</v>
      </c>
      <c r="V38">
        <v>0</v>
      </c>
      <c r="W38">
        <v>1</v>
      </c>
      <c r="X38">
        <v>0</v>
      </c>
    </row>
    <row r="39" spans="1:24" hidden="1" x14ac:dyDescent="0.2">
      <c r="A39" t="s">
        <v>3748</v>
      </c>
      <c r="B39" t="s">
        <v>3749</v>
      </c>
      <c r="C39">
        <v>1993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5.8</v>
      </c>
      <c r="O39">
        <v>1547</v>
      </c>
      <c r="P39">
        <v>1497222</v>
      </c>
      <c r="S39">
        <v>102</v>
      </c>
      <c r="T39" t="s">
        <v>3750</v>
      </c>
      <c r="U39" t="s">
        <v>3751</v>
      </c>
      <c r="V39">
        <v>0</v>
      </c>
      <c r="W39">
        <v>1</v>
      </c>
      <c r="X39">
        <v>0</v>
      </c>
    </row>
    <row r="40" spans="1:24" hidden="1" x14ac:dyDescent="0.2">
      <c r="A40" t="s">
        <v>507</v>
      </c>
      <c r="B40" t="s">
        <v>508</v>
      </c>
      <c r="C40">
        <v>1940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6.9</v>
      </c>
      <c r="O40">
        <v>511</v>
      </c>
      <c r="Q40">
        <v>90</v>
      </c>
      <c r="S40">
        <v>90</v>
      </c>
      <c r="T40" t="s">
        <v>111</v>
      </c>
      <c r="U40" t="s">
        <v>39</v>
      </c>
      <c r="V40">
        <v>0</v>
      </c>
      <c r="W40">
        <v>0</v>
      </c>
      <c r="X40">
        <v>1</v>
      </c>
    </row>
    <row r="41" spans="1:24" hidden="1" x14ac:dyDescent="0.2">
      <c r="A41" t="s">
        <v>7377</v>
      </c>
      <c r="B41" t="s">
        <v>7378</v>
      </c>
      <c r="C41">
        <v>2017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7.2</v>
      </c>
      <c r="O41">
        <v>61213</v>
      </c>
      <c r="P41">
        <v>22000000</v>
      </c>
      <c r="Q41">
        <v>64508620</v>
      </c>
      <c r="R41">
        <v>205736628</v>
      </c>
      <c r="S41">
        <v>100</v>
      </c>
      <c r="T41" t="s">
        <v>3483</v>
      </c>
      <c r="U41" t="s">
        <v>4856</v>
      </c>
      <c r="V41">
        <v>0</v>
      </c>
      <c r="W41">
        <v>1</v>
      </c>
      <c r="X41">
        <v>0</v>
      </c>
    </row>
    <row r="42" spans="1:24" hidden="1" x14ac:dyDescent="0.2">
      <c r="A42" t="s">
        <v>938</v>
      </c>
      <c r="B42" t="s">
        <v>939</v>
      </c>
      <c r="C42">
        <v>1947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7</v>
      </c>
      <c r="O42">
        <v>2859</v>
      </c>
      <c r="Q42">
        <v>104</v>
      </c>
      <c r="S42">
        <v>104</v>
      </c>
      <c r="T42" t="s">
        <v>940</v>
      </c>
      <c r="U42" t="s">
        <v>941</v>
      </c>
      <c r="V42">
        <v>0</v>
      </c>
      <c r="W42">
        <v>1</v>
      </c>
      <c r="X42">
        <v>0</v>
      </c>
    </row>
    <row r="43" spans="1:24" hidden="1" x14ac:dyDescent="0.2">
      <c r="A43" t="s">
        <v>1454</v>
      </c>
      <c r="B43" t="s">
        <v>1455</v>
      </c>
      <c r="C43">
        <v>1957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8.1999999999999993</v>
      </c>
      <c r="O43">
        <v>13005</v>
      </c>
      <c r="R43">
        <v>126</v>
      </c>
      <c r="S43">
        <v>126</v>
      </c>
      <c r="T43" t="s">
        <v>1178</v>
      </c>
      <c r="U43" t="s">
        <v>1404</v>
      </c>
      <c r="V43">
        <v>0</v>
      </c>
      <c r="W43">
        <v>0</v>
      </c>
      <c r="X43">
        <v>1</v>
      </c>
    </row>
    <row r="44" spans="1:24" hidden="1" x14ac:dyDescent="0.2">
      <c r="A44" t="s">
        <v>1280</v>
      </c>
      <c r="B44" t="s">
        <v>1281</v>
      </c>
      <c r="C44">
        <v>1953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7.3</v>
      </c>
      <c r="O44">
        <v>119807</v>
      </c>
      <c r="P44">
        <v>4000000</v>
      </c>
      <c r="Q44">
        <v>87404651</v>
      </c>
      <c r="R44">
        <v>87404651</v>
      </c>
      <c r="S44">
        <v>77</v>
      </c>
      <c r="T44" t="s">
        <v>1003</v>
      </c>
      <c r="U44" t="s">
        <v>376</v>
      </c>
      <c r="V44">
        <v>1</v>
      </c>
      <c r="W44">
        <v>0</v>
      </c>
      <c r="X44">
        <v>0</v>
      </c>
    </row>
    <row r="45" spans="1:24" hidden="1" x14ac:dyDescent="0.2">
      <c r="A45" t="s">
        <v>1625</v>
      </c>
      <c r="B45" t="s">
        <v>1626</v>
      </c>
      <c r="C45">
        <v>1961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6.4</v>
      </c>
      <c r="O45">
        <v>196</v>
      </c>
      <c r="T45" t="s">
        <v>468</v>
      </c>
      <c r="U45" t="s">
        <v>39</v>
      </c>
      <c r="V45">
        <v>0</v>
      </c>
      <c r="W45">
        <v>0</v>
      </c>
      <c r="X45">
        <v>1</v>
      </c>
    </row>
    <row r="46" spans="1:24" hidden="1" x14ac:dyDescent="0.2">
      <c r="A46" t="s">
        <v>1805</v>
      </c>
      <c r="B46" t="s">
        <v>1806</v>
      </c>
      <c r="C46">
        <v>1966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5.7</v>
      </c>
      <c r="O46">
        <v>1113</v>
      </c>
      <c r="Q46">
        <v>104</v>
      </c>
      <c r="S46">
        <v>104</v>
      </c>
      <c r="T46" t="s">
        <v>1528</v>
      </c>
      <c r="U46" t="s">
        <v>1807</v>
      </c>
      <c r="V46">
        <v>0</v>
      </c>
      <c r="W46">
        <v>0</v>
      </c>
      <c r="X46">
        <v>1</v>
      </c>
    </row>
    <row r="47" spans="1:24" hidden="1" x14ac:dyDescent="0.2">
      <c r="A47" t="s">
        <v>1700</v>
      </c>
      <c r="B47" t="s">
        <v>1701</v>
      </c>
      <c r="C47">
        <v>1963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6.2</v>
      </c>
      <c r="O47">
        <v>761</v>
      </c>
      <c r="S47">
        <v>115</v>
      </c>
      <c r="T47" t="s">
        <v>1583</v>
      </c>
      <c r="U47" t="s">
        <v>945</v>
      </c>
      <c r="V47">
        <v>0</v>
      </c>
      <c r="W47">
        <v>1</v>
      </c>
      <c r="X47">
        <v>0</v>
      </c>
    </row>
    <row r="48" spans="1:24" hidden="1" x14ac:dyDescent="0.2">
      <c r="A48" t="s">
        <v>3981</v>
      </c>
      <c r="B48" t="s">
        <v>3982</v>
      </c>
      <c r="C48">
        <v>1994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5</v>
      </c>
      <c r="O48">
        <v>2238</v>
      </c>
      <c r="P48">
        <v>1144942</v>
      </c>
      <c r="Q48">
        <v>2308390</v>
      </c>
      <c r="S48">
        <v>94</v>
      </c>
      <c r="T48" t="s">
        <v>3191</v>
      </c>
      <c r="U48" t="s">
        <v>3983</v>
      </c>
      <c r="V48">
        <v>0</v>
      </c>
      <c r="W48">
        <v>1</v>
      </c>
      <c r="X48">
        <v>0</v>
      </c>
    </row>
    <row r="49" spans="1:24" hidden="1" x14ac:dyDescent="0.2">
      <c r="A49" t="s">
        <v>3463</v>
      </c>
      <c r="B49" t="s">
        <v>3464</v>
      </c>
      <c r="C49">
        <v>1991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5.7</v>
      </c>
      <c r="O49">
        <v>4619</v>
      </c>
      <c r="P49">
        <v>4348165</v>
      </c>
      <c r="Q49">
        <v>15429177</v>
      </c>
      <c r="S49">
        <v>94</v>
      </c>
      <c r="T49" t="s">
        <v>3465</v>
      </c>
      <c r="U49" t="s">
        <v>35</v>
      </c>
      <c r="V49">
        <v>0</v>
      </c>
      <c r="W49">
        <v>1</v>
      </c>
      <c r="X49">
        <v>0</v>
      </c>
    </row>
    <row r="50" spans="1:24" hidden="1" x14ac:dyDescent="0.2">
      <c r="A50" t="s">
        <v>1054</v>
      </c>
      <c r="B50" t="s">
        <v>1055</v>
      </c>
      <c r="C50">
        <v>1949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6.1</v>
      </c>
      <c r="O50">
        <v>337</v>
      </c>
      <c r="S50">
        <v>87</v>
      </c>
      <c r="T50" t="s">
        <v>739</v>
      </c>
      <c r="U50" t="s">
        <v>39</v>
      </c>
      <c r="V50">
        <v>0</v>
      </c>
      <c r="W50">
        <v>0</v>
      </c>
      <c r="X50">
        <v>1</v>
      </c>
    </row>
    <row r="51" spans="1:24" hidden="1" x14ac:dyDescent="0.2">
      <c r="A51" t="s">
        <v>4265</v>
      </c>
      <c r="B51" t="s">
        <v>4266</v>
      </c>
      <c r="C51">
        <v>1995</v>
      </c>
      <c r="D51">
        <v>0</v>
      </c>
      <c r="E51">
        <v>0</v>
      </c>
      <c r="F51">
        <v>0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7.7</v>
      </c>
      <c r="O51">
        <v>30757</v>
      </c>
      <c r="P51">
        <v>28612</v>
      </c>
      <c r="Q51">
        <v>10015449</v>
      </c>
      <c r="S51">
        <v>97</v>
      </c>
      <c r="T51" t="s">
        <v>4267</v>
      </c>
      <c r="U51" t="s">
        <v>39</v>
      </c>
      <c r="V51">
        <v>0</v>
      </c>
      <c r="W51">
        <v>0</v>
      </c>
      <c r="X51">
        <v>1</v>
      </c>
    </row>
    <row r="52" spans="1:24" hidden="1" x14ac:dyDescent="0.2">
      <c r="A52" t="s">
        <v>2405</v>
      </c>
      <c r="B52" t="s">
        <v>2406</v>
      </c>
      <c r="C52">
        <v>1979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7.5</v>
      </c>
      <c r="O52">
        <v>4985</v>
      </c>
      <c r="Q52">
        <v>110</v>
      </c>
      <c r="S52">
        <v>110</v>
      </c>
      <c r="T52" t="s">
        <v>1863</v>
      </c>
      <c r="U52" t="s">
        <v>2407</v>
      </c>
      <c r="V52">
        <v>0</v>
      </c>
      <c r="W52">
        <v>0</v>
      </c>
      <c r="X52">
        <v>1</v>
      </c>
    </row>
    <row r="53" spans="1:24" hidden="1" x14ac:dyDescent="0.2">
      <c r="A53" t="s">
        <v>1299</v>
      </c>
      <c r="B53" t="s">
        <v>1300</v>
      </c>
      <c r="C53">
        <v>1954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7.2</v>
      </c>
      <c r="O53">
        <v>27696</v>
      </c>
      <c r="S53">
        <v>127</v>
      </c>
      <c r="T53" t="s">
        <v>1301</v>
      </c>
      <c r="U53" t="s">
        <v>376</v>
      </c>
      <c r="V53">
        <v>1</v>
      </c>
      <c r="W53">
        <v>0</v>
      </c>
      <c r="X53">
        <v>0</v>
      </c>
    </row>
    <row r="54" spans="1:24" hidden="1" x14ac:dyDescent="0.2">
      <c r="A54" t="s">
        <v>1360</v>
      </c>
      <c r="B54" t="s">
        <v>1361</v>
      </c>
      <c r="C54">
        <v>1955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7</v>
      </c>
      <c r="O54">
        <v>3347</v>
      </c>
      <c r="P54">
        <v>2150000</v>
      </c>
      <c r="S54">
        <v>93</v>
      </c>
      <c r="T54" t="s">
        <v>1133</v>
      </c>
      <c r="U54" t="s">
        <v>376</v>
      </c>
      <c r="V54">
        <v>1</v>
      </c>
      <c r="W54">
        <v>0</v>
      </c>
      <c r="X54">
        <v>0</v>
      </c>
    </row>
    <row r="55" spans="1:24" hidden="1" x14ac:dyDescent="0.2">
      <c r="A55" t="s">
        <v>1638</v>
      </c>
      <c r="B55" t="s">
        <v>1639</v>
      </c>
      <c r="C55">
        <v>1961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6.8</v>
      </c>
      <c r="O55">
        <v>951</v>
      </c>
      <c r="Q55">
        <v>156</v>
      </c>
      <c r="S55">
        <v>156</v>
      </c>
      <c r="T55" t="s">
        <v>97</v>
      </c>
      <c r="U55" t="s">
        <v>1544</v>
      </c>
      <c r="V55">
        <v>0</v>
      </c>
      <c r="W55">
        <v>0</v>
      </c>
      <c r="X55">
        <v>1</v>
      </c>
    </row>
    <row r="56" spans="1:24" hidden="1" x14ac:dyDescent="0.2">
      <c r="A56" t="s">
        <v>1935</v>
      </c>
      <c r="B56" t="s">
        <v>1936</v>
      </c>
      <c r="C56">
        <v>1968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5.4</v>
      </c>
      <c r="O56">
        <v>133</v>
      </c>
      <c r="Q56">
        <v>105</v>
      </c>
      <c r="S56">
        <v>105</v>
      </c>
      <c r="T56" t="s">
        <v>1905</v>
      </c>
      <c r="U56" t="s">
        <v>35</v>
      </c>
      <c r="V56">
        <v>0</v>
      </c>
      <c r="W56">
        <v>1</v>
      </c>
      <c r="X56">
        <v>0</v>
      </c>
    </row>
    <row r="57" spans="1:24" hidden="1" x14ac:dyDescent="0.2">
      <c r="A57" t="s">
        <v>265</v>
      </c>
      <c r="B57" t="s">
        <v>266</v>
      </c>
      <c r="C57">
        <v>1935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6.9</v>
      </c>
      <c r="O57">
        <v>3029</v>
      </c>
      <c r="Q57">
        <v>133</v>
      </c>
      <c r="S57">
        <v>133</v>
      </c>
      <c r="T57" t="s">
        <v>111</v>
      </c>
      <c r="U57" t="s">
        <v>39</v>
      </c>
      <c r="V57">
        <v>0</v>
      </c>
      <c r="W57">
        <v>0</v>
      </c>
      <c r="X57">
        <v>1</v>
      </c>
    </row>
    <row r="58" spans="1:24" hidden="1" x14ac:dyDescent="0.2">
      <c r="A58" t="s">
        <v>5745</v>
      </c>
      <c r="B58" t="s">
        <v>5746</v>
      </c>
      <c r="C58">
        <v>2003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7.2</v>
      </c>
      <c r="O58">
        <v>24895</v>
      </c>
      <c r="P58">
        <v>2112140</v>
      </c>
      <c r="Q58">
        <v>18750246</v>
      </c>
      <c r="S58">
        <v>91</v>
      </c>
      <c r="T58" t="s">
        <v>4591</v>
      </c>
      <c r="U58" t="s">
        <v>4109</v>
      </c>
      <c r="V58">
        <v>0</v>
      </c>
      <c r="W58">
        <v>0</v>
      </c>
      <c r="X58">
        <v>1</v>
      </c>
    </row>
    <row r="59" spans="1:24" hidden="1" x14ac:dyDescent="0.2">
      <c r="A59" t="s">
        <v>7618</v>
      </c>
      <c r="B59" t="s">
        <v>7619</v>
      </c>
      <c r="C59">
        <v>2014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6.1</v>
      </c>
      <c r="O59">
        <v>166022</v>
      </c>
      <c r="P59">
        <v>40000000</v>
      </c>
      <c r="Q59">
        <v>43139300</v>
      </c>
      <c r="R59">
        <v>87189756</v>
      </c>
      <c r="S59">
        <v>116</v>
      </c>
      <c r="T59" t="s">
        <v>7319</v>
      </c>
      <c r="U59" t="s">
        <v>7063</v>
      </c>
      <c r="V59">
        <v>0</v>
      </c>
      <c r="W59">
        <v>1</v>
      </c>
      <c r="X59">
        <v>0</v>
      </c>
    </row>
    <row r="60" spans="1:24" hidden="1" x14ac:dyDescent="0.2">
      <c r="A60" t="s">
        <v>1373</v>
      </c>
      <c r="B60" t="s">
        <v>1374</v>
      </c>
      <c r="C60">
        <v>1955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7.3</v>
      </c>
      <c r="O60">
        <v>116510</v>
      </c>
      <c r="P60">
        <v>4000000</v>
      </c>
      <c r="Q60">
        <v>93602326</v>
      </c>
      <c r="R60">
        <v>93933394</v>
      </c>
      <c r="S60">
        <v>76</v>
      </c>
      <c r="T60" t="s">
        <v>1003</v>
      </c>
      <c r="U60" t="s">
        <v>538</v>
      </c>
      <c r="V60">
        <v>1</v>
      </c>
      <c r="W60">
        <v>0</v>
      </c>
      <c r="X60">
        <v>0</v>
      </c>
    </row>
    <row r="61" spans="1:24" hidden="1" x14ac:dyDescent="0.2">
      <c r="A61" t="s">
        <v>686</v>
      </c>
      <c r="B61" t="s">
        <v>687</v>
      </c>
      <c r="C61">
        <v>1942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7.3</v>
      </c>
      <c r="O61">
        <v>2185</v>
      </c>
      <c r="Q61">
        <v>95</v>
      </c>
      <c r="S61">
        <v>95</v>
      </c>
      <c r="T61" t="s">
        <v>48</v>
      </c>
      <c r="U61" t="s">
        <v>39</v>
      </c>
      <c r="V61">
        <v>0</v>
      </c>
      <c r="W61">
        <v>0</v>
      </c>
      <c r="X61">
        <v>1</v>
      </c>
    </row>
    <row r="62" spans="1:24" hidden="1" x14ac:dyDescent="0.2">
      <c r="A62" t="s">
        <v>6913</v>
      </c>
      <c r="B62" t="s">
        <v>6914</v>
      </c>
      <c r="C62">
        <v>2010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5.2</v>
      </c>
      <c r="O62">
        <v>89010</v>
      </c>
      <c r="P62">
        <v>35000000</v>
      </c>
      <c r="Q62">
        <v>63075011</v>
      </c>
      <c r="R62">
        <v>115694863</v>
      </c>
      <c r="S62">
        <v>95</v>
      </c>
      <c r="T62" t="s">
        <v>6915</v>
      </c>
      <c r="U62" t="s">
        <v>5604</v>
      </c>
      <c r="V62">
        <v>0</v>
      </c>
      <c r="W62">
        <v>0</v>
      </c>
      <c r="X62">
        <v>1</v>
      </c>
    </row>
    <row r="63" spans="1:24" hidden="1" x14ac:dyDescent="0.2">
      <c r="A63" t="s">
        <v>4946</v>
      </c>
      <c r="B63" t="s">
        <v>4947</v>
      </c>
      <c r="C63">
        <v>1998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6.5</v>
      </c>
      <c r="O63">
        <v>76099</v>
      </c>
      <c r="P63">
        <v>60000000</v>
      </c>
      <c r="Q63">
        <v>67638368</v>
      </c>
      <c r="R63">
        <v>128038368</v>
      </c>
      <c r="S63">
        <v>107</v>
      </c>
      <c r="T63" t="s">
        <v>3028</v>
      </c>
      <c r="U63" t="s">
        <v>39</v>
      </c>
      <c r="V63">
        <v>0</v>
      </c>
      <c r="W63">
        <v>0</v>
      </c>
      <c r="X63">
        <v>1</v>
      </c>
    </row>
    <row r="64" spans="1:24" hidden="1" x14ac:dyDescent="0.2">
      <c r="A64" t="s">
        <v>3868</v>
      </c>
      <c r="B64" t="s">
        <v>3869</v>
      </c>
      <c r="C64">
        <v>1993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7.6</v>
      </c>
      <c r="O64">
        <v>70697</v>
      </c>
      <c r="P64">
        <v>8075582</v>
      </c>
      <c r="Q64">
        <v>135130999</v>
      </c>
      <c r="S64">
        <v>138</v>
      </c>
      <c r="T64" t="s">
        <v>2004</v>
      </c>
      <c r="U64" t="s">
        <v>39</v>
      </c>
      <c r="V64">
        <v>0</v>
      </c>
      <c r="W64">
        <v>0</v>
      </c>
      <c r="X64">
        <v>1</v>
      </c>
    </row>
    <row r="65" spans="1:31" hidden="1" x14ac:dyDescent="0.2">
      <c r="A65" t="s">
        <v>1413</v>
      </c>
      <c r="B65" t="s">
        <v>1414</v>
      </c>
      <c r="C65">
        <v>1956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6.8</v>
      </c>
      <c r="O65">
        <v>1621</v>
      </c>
      <c r="R65">
        <v>81</v>
      </c>
      <c r="S65">
        <v>81</v>
      </c>
      <c r="T65" t="s">
        <v>1133</v>
      </c>
      <c r="U65" t="s">
        <v>376</v>
      </c>
      <c r="V65">
        <v>1</v>
      </c>
      <c r="W65">
        <v>0</v>
      </c>
      <c r="X65">
        <v>0</v>
      </c>
    </row>
    <row r="66" spans="1:31" hidden="1" x14ac:dyDescent="0.2">
      <c r="A66" t="s">
        <v>1421</v>
      </c>
      <c r="B66" t="s">
        <v>1422</v>
      </c>
      <c r="C66">
        <v>1956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6.9</v>
      </c>
      <c r="O66">
        <v>997</v>
      </c>
      <c r="P66">
        <v>2500000</v>
      </c>
      <c r="S66">
        <v>85</v>
      </c>
      <c r="T66" t="s">
        <v>1359</v>
      </c>
      <c r="U66" t="s">
        <v>376</v>
      </c>
      <c r="V66">
        <v>1</v>
      </c>
      <c r="W66">
        <v>0</v>
      </c>
      <c r="X66">
        <v>0</v>
      </c>
    </row>
    <row r="67" spans="1:31" hidden="1" x14ac:dyDescent="0.2">
      <c r="A67" t="s">
        <v>6137</v>
      </c>
      <c r="B67" t="s">
        <v>6138</v>
      </c>
      <c r="C67">
        <v>2006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7.1</v>
      </c>
      <c r="O67">
        <v>103626</v>
      </c>
      <c r="P67">
        <v>8700000</v>
      </c>
      <c r="Q67">
        <v>5501616</v>
      </c>
      <c r="R67">
        <v>7659918</v>
      </c>
      <c r="S67">
        <v>100</v>
      </c>
      <c r="T67" t="s">
        <v>3756</v>
      </c>
      <c r="U67" t="s">
        <v>5962</v>
      </c>
      <c r="V67">
        <v>0</v>
      </c>
      <c r="W67">
        <v>0</v>
      </c>
      <c r="X67">
        <v>1</v>
      </c>
    </row>
    <row r="68" spans="1:31" hidden="1" x14ac:dyDescent="0.2">
      <c r="A68" t="s">
        <v>6771</v>
      </c>
      <c r="B68" t="s">
        <v>6772</v>
      </c>
      <c r="C68">
        <v>2009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7</v>
      </c>
      <c r="O68">
        <v>127284</v>
      </c>
      <c r="P68">
        <v>7000000</v>
      </c>
      <c r="Q68">
        <v>9228768</v>
      </c>
      <c r="R68">
        <v>31430334</v>
      </c>
      <c r="S68">
        <v>106</v>
      </c>
      <c r="T68" t="s">
        <v>5853</v>
      </c>
      <c r="U68" t="s">
        <v>5459</v>
      </c>
      <c r="V68">
        <v>0</v>
      </c>
      <c r="W68">
        <v>1</v>
      </c>
      <c r="X68">
        <v>0</v>
      </c>
    </row>
    <row r="69" spans="1:31" hidden="1" x14ac:dyDescent="0.2">
      <c r="A69" t="s">
        <v>1463</v>
      </c>
      <c r="B69" t="s">
        <v>1464</v>
      </c>
      <c r="C69">
        <v>1957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6.5</v>
      </c>
      <c r="O69">
        <v>1517</v>
      </c>
      <c r="R69">
        <v>80</v>
      </c>
      <c r="S69">
        <v>80</v>
      </c>
      <c r="T69" t="s">
        <v>557</v>
      </c>
      <c r="U69" t="s">
        <v>376</v>
      </c>
      <c r="V69">
        <v>1</v>
      </c>
      <c r="W69">
        <v>0</v>
      </c>
      <c r="X69">
        <v>0</v>
      </c>
    </row>
    <row r="70" spans="1:31" hidden="1" x14ac:dyDescent="0.2">
      <c r="A70" t="s">
        <v>4790</v>
      </c>
      <c r="B70" t="s">
        <v>4791</v>
      </c>
      <c r="C70">
        <v>1997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5.4</v>
      </c>
      <c r="O70">
        <v>5006</v>
      </c>
      <c r="P70">
        <v>2732880</v>
      </c>
      <c r="Q70">
        <v>8345056</v>
      </c>
      <c r="S70">
        <v>89</v>
      </c>
      <c r="T70" t="s">
        <v>2028</v>
      </c>
      <c r="U70" t="s">
        <v>35</v>
      </c>
      <c r="V70">
        <v>0</v>
      </c>
      <c r="W70">
        <v>1</v>
      </c>
      <c r="X70">
        <v>0</v>
      </c>
    </row>
    <row r="71" spans="1:31" hidden="1" x14ac:dyDescent="0.2">
      <c r="A71" t="s">
        <v>423</v>
      </c>
      <c r="B71" t="s">
        <v>424</v>
      </c>
      <c r="C71">
        <v>1938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7.1</v>
      </c>
      <c r="O71">
        <v>1762</v>
      </c>
      <c r="Q71">
        <v>85</v>
      </c>
      <c r="S71">
        <v>85</v>
      </c>
      <c r="T71" t="s">
        <v>48</v>
      </c>
      <c r="U71" t="s">
        <v>39</v>
      </c>
      <c r="V71">
        <v>0</v>
      </c>
      <c r="W71">
        <v>0</v>
      </c>
      <c r="X71">
        <v>1</v>
      </c>
    </row>
    <row r="72" spans="1:31" hidden="1" x14ac:dyDescent="0.2">
      <c r="A72" t="s">
        <v>87</v>
      </c>
      <c r="B72" t="s">
        <v>88</v>
      </c>
      <c r="C72">
        <v>1930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4.4000000000000004</v>
      </c>
      <c r="O72">
        <v>107</v>
      </c>
      <c r="Q72">
        <v>56</v>
      </c>
      <c r="S72">
        <v>56</v>
      </c>
      <c r="T72" t="s">
        <v>45</v>
      </c>
      <c r="U72" t="s">
        <v>39</v>
      </c>
      <c r="V72">
        <v>0</v>
      </c>
      <c r="W72">
        <v>0</v>
      </c>
      <c r="X72">
        <v>1</v>
      </c>
    </row>
    <row r="73" spans="1:31" hidden="1" x14ac:dyDescent="0.2">
      <c r="A73" t="s">
        <v>1334</v>
      </c>
      <c r="B73" t="s">
        <v>1335</v>
      </c>
      <c r="C73">
        <v>1954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7.6</v>
      </c>
      <c r="O73">
        <v>14881</v>
      </c>
      <c r="P73">
        <v>4335968</v>
      </c>
      <c r="S73">
        <v>154</v>
      </c>
      <c r="T73" t="s">
        <v>940</v>
      </c>
      <c r="U73" t="s">
        <v>1336</v>
      </c>
      <c r="V73">
        <v>0</v>
      </c>
      <c r="W73">
        <v>0</v>
      </c>
      <c r="X73">
        <v>1</v>
      </c>
    </row>
    <row r="74" spans="1:31" hidden="1" x14ac:dyDescent="0.2">
      <c r="A74" t="s">
        <v>7227</v>
      </c>
      <c r="B74" t="s">
        <v>1335</v>
      </c>
      <c r="C74">
        <v>2018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7.7</v>
      </c>
      <c r="O74">
        <v>303135</v>
      </c>
      <c r="P74">
        <v>36000000</v>
      </c>
      <c r="Q74">
        <v>215288866</v>
      </c>
      <c r="R74">
        <v>436188866</v>
      </c>
      <c r="S74">
        <v>136</v>
      </c>
      <c r="T74" t="s">
        <v>7228</v>
      </c>
      <c r="U74" t="s">
        <v>7229</v>
      </c>
      <c r="V74">
        <v>0</v>
      </c>
      <c r="W74">
        <v>0</v>
      </c>
      <c r="X74">
        <v>1</v>
      </c>
    </row>
    <row r="75" spans="1:31" hidden="1" x14ac:dyDescent="0.2">
      <c r="A75" t="s">
        <v>918</v>
      </c>
      <c r="B75" t="s">
        <v>919</v>
      </c>
      <c r="C75">
        <v>1946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7.3</v>
      </c>
      <c r="O75">
        <v>2940</v>
      </c>
      <c r="Q75">
        <v>109</v>
      </c>
      <c r="S75">
        <v>109</v>
      </c>
      <c r="T75" t="s">
        <v>680</v>
      </c>
      <c r="U75" t="s">
        <v>920</v>
      </c>
      <c r="V75">
        <v>0</v>
      </c>
      <c r="W75">
        <v>0</v>
      </c>
      <c r="X75">
        <v>1</v>
      </c>
    </row>
    <row r="76" spans="1:31" hidden="1" x14ac:dyDescent="0.2">
      <c r="A76" t="s">
        <v>1472</v>
      </c>
      <c r="B76" t="s">
        <v>1473</v>
      </c>
      <c r="C76">
        <v>1957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7.3</v>
      </c>
      <c r="O76">
        <v>11173</v>
      </c>
      <c r="Q76">
        <v>21909000</v>
      </c>
      <c r="S76">
        <v>83</v>
      </c>
      <c r="T76" t="s">
        <v>557</v>
      </c>
      <c r="U76" t="s">
        <v>376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</row>
    <row r="77" spans="1:31" hidden="1" x14ac:dyDescent="0.2">
      <c r="A77" t="s">
        <v>1176</v>
      </c>
      <c r="B77" t="s">
        <v>1177</v>
      </c>
      <c r="C77">
        <v>1951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8</v>
      </c>
      <c r="O77">
        <v>95054</v>
      </c>
      <c r="P77">
        <v>49523</v>
      </c>
      <c r="S77">
        <v>122</v>
      </c>
      <c r="T77" t="s">
        <v>1178</v>
      </c>
      <c r="U77" t="s">
        <v>701</v>
      </c>
      <c r="V77">
        <v>0</v>
      </c>
      <c r="W77">
        <v>0</v>
      </c>
      <c r="X77">
        <v>1</v>
      </c>
    </row>
    <row r="78" spans="1:31" hidden="1" x14ac:dyDescent="0.2">
      <c r="A78" t="s">
        <v>139</v>
      </c>
      <c r="B78" t="s">
        <v>140</v>
      </c>
      <c r="C78">
        <v>1932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6.9</v>
      </c>
      <c r="O78">
        <v>362</v>
      </c>
      <c r="Q78">
        <v>72</v>
      </c>
      <c r="S78">
        <v>72</v>
      </c>
      <c r="T78" t="s">
        <v>56</v>
      </c>
      <c r="U78" t="s">
        <v>39</v>
      </c>
      <c r="V78">
        <v>0</v>
      </c>
      <c r="W78">
        <v>0</v>
      </c>
      <c r="X78">
        <v>1</v>
      </c>
    </row>
    <row r="79" spans="1:31" hidden="1" x14ac:dyDescent="0.2">
      <c r="A79" t="s">
        <v>1563</v>
      </c>
      <c r="B79" t="s">
        <v>1564</v>
      </c>
      <c r="C79">
        <v>1959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6.9</v>
      </c>
      <c r="O79">
        <v>2762</v>
      </c>
      <c r="Q79">
        <v>130</v>
      </c>
      <c r="S79">
        <v>130</v>
      </c>
      <c r="T79" t="s">
        <v>739</v>
      </c>
      <c r="U79" t="s">
        <v>39</v>
      </c>
      <c r="V79">
        <v>0</v>
      </c>
      <c r="W79">
        <v>0</v>
      </c>
      <c r="X79">
        <v>1</v>
      </c>
    </row>
    <row r="80" spans="1:31" hidden="1" x14ac:dyDescent="0.2">
      <c r="A80" t="s">
        <v>1561</v>
      </c>
      <c r="B80" t="s">
        <v>1562</v>
      </c>
      <c r="C80">
        <v>1959</v>
      </c>
      <c r="D80">
        <v>0</v>
      </c>
      <c r="E80">
        <v>0</v>
      </c>
      <c r="F80">
        <v>0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7.2</v>
      </c>
      <c r="O80">
        <v>129215</v>
      </c>
      <c r="P80" s="1">
        <v>6000000</v>
      </c>
      <c r="Q80" s="1">
        <v>51600000</v>
      </c>
      <c r="R80" s="1">
        <v>51600000</v>
      </c>
      <c r="S80">
        <v>75</v>
      </c>
      <c r="T80" t="s">
        <v>1003</v>
      </c>
      <c r="U80" t="s">
        <v>538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</row>
    <row r="81" spans="1:31" hidden="1" x14ac:dyDescent="0.2">
      <c r="A81" t="s">
        <v>1584</v>
      </c>
      <c r="B81" t="s">
        <v>1585</v>
      </c>
      <c r="C81">
        <v>1960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7.5</v>
      </c>
      <c r="O81">
        <v>212</v>
      </c>
      <c r="R81">
        <v>69</v>
      </c>
      <c r="S81">
        <v>69</v>
      </c>
      <c r="T81" t="s">
        <v>646</v>
      </c>
      <c r="U81" t="s">
        <v>376</v>
      </c>
      <c r="V81">
        <v>1</v>
      </c>
      <c r="W81">
        <v>0</v>
      </c>
      <c r="X81">
        <v>0</v>
      </c>
    </row>
    <row r="82" spans="1:31" hidden="1" x14ac:dyDescent="0.2">
      <c r="A82" t="s">
        <v>4563</v>
      </c>
      <c r="B82" t="s">
        <v>4564</v>
      </c>
      <c r="C82">
        <v>1996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7.5</v>
      </c>
      <c r="O82">
        <v>124736</v>
      </c>
      <c r="P82">
        <v>14823159</v>
      </c>
      <c r="Q82">
        <v>152266007</v>
      </c>
      <c r="S82">
        <v>149</v>
      </c>
      <c r="T82" t="s">
        <v>2557</v>
      </c>
      <c r="U82" t="s">
        <v>4385</v>
      </c>
      <c r="V82">
        <v>0</v>
      </c>
      <c r="W82">
        <v>0</v>
      </c>
      <c r="X82">
        <v>1</v>
      </c>
    </row>
    <row r="83" spans="1:31" hidden="1" x14ac:dyDescent="0.2">
      <c r="A83" t="s">
        <v>1532</v>
      </c>
      <c r="B83" t="s">
        <v>1533</v>
      </c>
      <c r="C83">
        <v>1958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7.7</v>
      </c>
      <c r="O83">
        <v>2664</v>
      </c>
      <c r="S83">
        <v>132</v>
      </c>
      <c r="T83" t="s">
        <v>1240</v>
      </c>
      <c r="U83" t="s">
        <v>945</v>
      </c>
      <c r="V83">
        <v>0</v>
      </c>
      <c r="W83">
        <v>1</v>
      </c>
      <c r="X83">
        <v>0</v>
      </c>
    </row>
    <row r="84" spans="1:31" hidden="1" x14ac:dyDescent="0.2">
      <c r="A84" t="s">
        <v>3902</v>
      </c>
      <c r="B84" t="s">
        <v>3903</v>
      </c>
      <c r="C84">
        <v>1994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5.4</v>
      </c>
      <c r="O84">
        <v>5886</v>
      </c>
      <c r="P84">
        <v>71368</v>
      </c>
      <c r="S84">
        <v>76</v>
      </c>
      <c r="T84" t="s">
        <v>2874</v>
      </c>
      <c r="U84" t="s">
        <v>2874</v>
      </c>
      <c r="V84">
        <v>0</v>
      </c>
      <c r="W84">
        <v>0</v>
      </c>
      <c r="X84">
        <v>1</v>
      </c>
    </row>
    <row r="85" spans="1:31" hidden="1" x14ac:dyDescent="0.2">
      <c r="A85" t="s">
        <v>6997</v>
      </c>
      <c r="B85" t="s">
        <v>6998</v>
      </c>
      <c r="C85">
        <v>2011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6.3</v>
      </c>
      <c r="O85">
        <v>63841</v>
      </c>
      <c r="P85">
        <v>19000000</v>
      </c>
      <c r="Q85">
        <v>35061031</v>
      </c>
      <c r="R85">
        <v>36192775</v>
      </c>
      <c r="S85">
        <v>90</v>
      </c>
      <c r="T85" t="s">
        <v>6999</v>
      </c>
      <c r="U85" t="s">
        <v>5604</v>
      </c>
      <c r="V85">
        <v>0</v>
      </c>
      <c r="W85">
        <v>0</v>
      </c>
      <c r="X85">
        <v>1</v>
      </c>
    </row>
    <row r="86" spans="1:31" hidden="1" x14ac:dyDescent="0.2">
      <c r="A86" t="s">
        <v>5888</v>
      </c>
      <c r="B86" t="s">
        <v>5889</v>
      </c>
      <c r="C86">
        <v>2004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7.6</v>
      </c>
      <c r="O86">
        <v>69488</v>
      </c>
      <c r="P86">
        <v>56600000</v>
      </c>
      <c r="Q86">
        <v>6524389</v>
      </c>
      <c r="R86">
        <v>69424389</v>
      </c>
      <c r="S86">
        <v>133</v>
      </c>
      <c r="T86" t="s">
        <v>5890</v>
      </c>
      <c r="U86" t="s">
        <v>5891</v>
      </c>
      <c r="V86">
        <v>0</v>
      </c>
      <c r="W86">
        <v>0</v>
      </c>
      <c r="X86">
        <v>1</v>
      </c>
    </row>
    <row r="87" spans="1:31" hidden="1" x14ac:dyDescent="0.2">
      <c r="A87" t="s">
        <v>1586</v>
      </c>
      <c r="B87" t="s">
        <v>1587</v>
      </c>
      <c r="C87">
        <v>1960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6.6</v>
      </c>
      <c r="O87">
        <v>1232</v>
      </c>
      <c r="R87">
        <v>97</v>
      </c>
      <c r="S87">
        <v>97</v>
      </c>
      <c r="T87" t="s">
        <v>557</v>
      </c>
      <c r="U87" t="s">
        <v>376</v>
      </c>
      <c r="V87">
        <v>1</v>
      </c>
      <c r="W87">
        <v>0</v>
      </c>
      <c r="X87">
        <v>0</v>
      </c>
    </row>
    <row r="88" spans="1:31" hidden="1" x14ac:dyDescent="0.2">
      <c r="A88" t="s">
        <v>5654</v>
      </c>
      <c r="B88" t="s">
        <v>5655</v>
      </c>
      <c r="C88">
        <v>2002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7.4</v>
      </c>
      <c r="O88">
        <v>193607</v>
      </c>
      <c r="P88">
        <v>11800000</v>
      </c>
      <c r="Q88">
        <v>41281092</v>
      </c>
      <c r="R88">
        <v>47494916</v>
      </c>
      <c r="S88">
        <v>101</v>
      </c>
      <c r="T88" t="s">
        <v>5656</v>
      </c>
      <c r="U88" t="s">
        <v>39</v>
      </c>
      <c r="V88">
        <v>0</v>
      </c>
      <c r="W88">
        <v>0</v>
      </c>
      <c r="X88">
        <v>1</v>
      </c>
    </row>
    <row r="89" spans="1:31" hidden="1" x14ac:dyDescent="0.2">
      <c r="A89" t="s">
        <v>1597</v>
      </c>
      <c r="B89" t="s">
        <v>1598</v>
      </c>
      <c r="C89">
        <v>1960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7.4</v>
      </c>
      <c r="O89">
        <v>8582</v>
      </c>
      <c r="R89">
        <v>134</v>
      </c>
      <c r="S89">
        <v>134</v>
      </c>
      <c r="T89" t="s">
        <v>1599</v>
      </c>
      <c r="U89" t="s">
        <v>376</v>
      </c>
      <c r="V89">
        <v>1</v>
      </c>
      <c r="W89">
        <v>0</v>
      </c>
      <c r="X89">
        <v>0</v>
      </c>
    </row>
    <row r="90" spans="1:31" hidden="1" x14ac:dyDescent="0.2">
      <c r="A90" t="s">
        <v>5388</v>
      </c>
      <c r="B90" t="s">
        <v>5389</v>
      </c>
      <c r="C90">
        <v>2001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7.2</v>
      </c>
      <c r="O90">
        <v>282424</v>
      </c>
      <c r="P90">
        <v>100000000</v>
      </c>
      <c r="Q90">
        <v>78616689</v>
      </c>
      <c r="R90">
        <v>235926552</v>
      </c>
      <c r="S90">
        <v>146</v>
      </c>
      <c r="T90" t="s">
        <v>2168</v>
      </c>
      <c r="U90" t="s">
        <v>39</v>
      </c>
      <c r="V90">
        <v>0</v>
      </c>
      <c r="W90">
        <v>1</v>
      </c>
      <c r="X90">
        <v>1</v>
      </c>
    </row>
    <row r="91" spans="1:31" hidden="1" x14ac:dyDescent="0.2">
      <c r="A91" t="s">
        <v>1610</v>
      </c>
      <c r="B91" t="s">
        <v>1611</v>
      </c>
      <c r="C91">
        <v>1960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7.2</v>
      </c>
      <c r="O91">
        <v>13259</v>
      </c>
      <c r="P91">
        <v>5000000</v>
      </c>
      <c r="Q91">
        <v>40356000</v>
      </c>
      <c r="R91">
        <v>40356000</v>
      </c>
      <c r="S91">
        <v>126</v>
      </c>
      <c r="T91" t="s">
        <v>1612</v>
      </c>
      <c r="U91" t="s">
        <v>376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</row>
    <row r="92" spans="1:31" hidden="1" x14ac:dyDescent="0.2">
      <c r="A92" t="s">
        <v>1234</v>
      </c>
      <c r="B92" t="s">
        <v>1235</v>
      </c>
      <c r="C92">
        <v>1953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6.1</v>
      </c>
      <c r="O92">
        <v>2998</v>
      </c>
      <c r="S92">
        <v>77</v>
      </c>
      <c r="T92" t="s">
        <v>750</v>
      </c>
      <c r="U92" t="s">
        <v>945</v>
      </c>
      <c r="V92">
        <v>0</v>
      </c>
      <c r="W92">
        <v>1</v>
      </c>
      <c r="X92">
        <v>0</v>
      </c>
    </row>
    <row r="93" spans="1:31" hidden="1" x14ac:dyDescent="0.2">
      <c r="A93" t="s">
        <v>1073</v>
      </c>
      <c r="B93" t="s">
        <v>1074</v>
      </c>
      <c r="C93">
        <v>1950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6.6</v>
      </c>
      <c r="O93">
        <v>2641</v>
      </c>
      <c r="S93">
        <v>80</v>
      </c>
      <c r="T93" t="s">
        <v>750</v>
      </c>
      <c r="U93" t="s">
        <v>945</v>
      </c>
      <c r="V93">
        <v>0</v>
      </c>
      <c r="W93">
        <v>1</v>
      </c>
      <c r="X93">
        <v>0</v>
      </c>
    </row>
    <row r="94" spans="1:31" hidden="1" x14ac:dyDescent="0.2">
      <c r="A94" t="s">
        <v>1182</v>
      </c>
      <c r="B94" t="s">
        <v>1183</v>
      </c>
      <c r="C94">
        <v>1952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5.9</v>
      </c>
      <c r="O94">
        <v>1939</v>
      </c>
      <c r="S94">
        <v>70</v>
      </c>
      <c r="T94" t="s">
        <v>750</v>
      </c>
      <c r="U94" t="s">
        <v>1184</v>
      </c>
      <c r="V94">
        <v>0</v>
      </c>
      <c r="W94">
        <v>0</v>
      </c>
      <c r="X94">
        <v>1</v>
      </c>
    </row>
    <row r="95" spans="1:31" hidden="1" x14ac:dyDescent="0.2">
      <c r="A95" t="s">
        <v>1236</v>
      </c>
      <c r="B95" t="s">
        <v>1237</v>
      </c>
      <c r="C95">
        <v>1953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6.6</v>
      </c>
      <c r="O95">
        <v>3927</v>
      </c>
      <c r="Q95">
        <v>76</v>
      </c>
      <c r="S95">
        <v>76</v>
      </c>
      <c r="T95" t="s">
        <v>750</v>
      </c>
      <c r="U95" t="s">
        <v>945</v>
      </c>
      <c r="V95">
        <v>0</v>
      </c>
      <c r="W95">
        <v>1</v>
      </c>
      <c r="X95">
        <v>0</v>
      </c>
    </row>
    <row r="96" spans="1:31" hidden="1" x14ac:dyDescent="0.2">
      <c r="A96" t="s">
        <v>978</v>
      </c>
      <c r="B96" t="s">
        <v>979</v>
      </c>
      <c r="C96">
        <v>1948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7.5</v>
      </c>
      <c r="O96">
        <v>13906</v>
      </c>
      <c r="P96">
        <v>800000</v>
      </c>
      <c r="S96">
        <v>83</v>
      </c>
      <c r="T96" t="s">
        <v>927</v>
      </c>
      <c r="U96" t="s">
        <v>945</v>
      </c>
      <c r="V96">
        <v>0</v>
      </c>
      <c r="W96">
        <v>1</v>
      </c>
      <c r="X96">
        <v>0</v>
      </c>
    </row>
    <row r="97" spans="1:24" hidden="1" x14ac:dyDescent="0.2">
      <c r="A97" t="s">
        <v>1344</v>
      </c>
      <c r="B97" t="s">
        <v>1345</v>
      </c>
      <c r="C97">
        <v>1955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6.6</v>
      </c>
      <c r="O97">
        <v>2032</v>
      </c>
      <c r="S97">
        <v>80</v>
      </c>
      <c r="T97" t="s">
        <v>750</v>
      </c>
      <c r="U97" t="s">
        <v>945</v>
      </c>
      <c r="V97">
        <v>0</v>
      </c>
      <c r="W97">
        <v>1</v>
      </c>
      <c r="X97">
        <v>0</v>
      </c>
    </row>
    <row r="98" spans="1:24" hidden="1" x14ac:dyDescent="0.2">
      <c r="A98" t="s">
        <v>1346</v>
      </c>
      <c r="B98" t="s">
        <v>1347</v>
      </c>
      <c r="C98">
        <v>1955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6.4</v>
      </c>
      <c r="O98">
        <v>4940</v>
      </c>
      <c r="S98">
        <v>79</v>
      </c>
      <c r="T98" t="s">
        <v>750</v>
      </c>
      <c r="U98" t="s">
        <v>945</v>
      </c>
      <c r="V98">
        <v>0</v>
      </c>
      <c r="W98">
        <v>1</v>
      </c>
      <c r="X98">
        <v>0</v>
      </c>
    </row>
    <row r="99" spans="1:24" hidden="1" x14ac:dyDescent="0.2">
      <c r="A99" t="s">
        <v>5613</v>
      </c>
      <c r="B99" t="s">
        <v>5614</v>
      </c>
      <c r="C99">
        <v>2002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7</v>
      </c>
      <c r="O99">
        <v>166664</v>
      </c>
      <c r="P99">
        <v>30000000</v>
      </c>
      <c r="Q99">
        <v>41385278</v>
      </c>
      <c r="R99">
        <v>130549455</v>
      </c>
      <c r="S99">
        <v>101</v>
      </c>
      <c r="T99" t="s">
        <v>5615</v>
      </c>
      <c r="U99" t="s">
        <v>35</v>
      </c>
      <c r="V99">
        <v>0</v>
      </c>
      <c r="W99">
        <v>1</v>
      </c>
      <c r="X99">
        <v>0</v>
      </c>
    </row>
    <row r="100" spans="1:24" hidden="1" x14ac:dyDescent="0.2">
      <c r="A100" t="s">
        <v>7534</v>
      </c>
      <c r="B100" t="s">
        <v>7535</v>
      </c>
      <c r="C100">
        <v>2013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7.8</v>
      </c>
      <c r="O100">
        <v>281966</v>
      </c>
      <c r="P100">
        <v>12000000</v>
      </c>
      <c r="Q100">
        <v>15322921</v>
      </c>
      <c r="R100">
        <v>87100449</v>
      </c>
      <c r="S100">
        <v>123</v>
      </c>
      <c r="T100" t="s">
        <v>5762</v>
      </c>
      <c r="U100" t="s">
        <v>7536</v>
      </c>
      <c r="V100">
        <v>0</v>
      </c>
      <c r="W100">
        <v>1</v>
      </c>
      <c r="X100">
        <v>0</v>
      </c>
    </row>
    <row r="101" spans="1:24" hidden="1" x14ac:dyDescent="0.2">
      <c r="A101" t="s">
        <v>3026</v>
      </c>
      <c r="B101" t="s">
        <v>3027</v>
      </c>
      <c r="C101">
        <v>1988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6</v>
      </c>
      <c r="O101">
        <v>27462</v>
      </c>
      <c r="P101">
        <v>2037938</v>
      </c>
      <c r="Q101">
        <v>18869631</v>
      </c>
      <c r="S101">
        <v>99</v>
      </c>
      <c r="T101" t="s">
        <v>3028</v>
      </c>
      <c r="U101" t="s">
        <v>39</v>
      </c>
      <c r="V101">
        <v>0</v>
      </c>
      <c r="W101">
        <v>0</v>
      </c>
      <c r="X101">
        <v>1</v>
      </c>
    </row>
    <row r="102" spans="1:24" hidden="1" x14ac:dyDescent="0.2">
      <c r="A102" t="s">
        <v>4598</v>
      </c>
      <c r="B102" t="s">
        <v>4599</v>
      </c>
      <c r="C102">
        <v>1997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6.7</v>
      </c>
      <c r="O102">
        <v>48248</v>
      </c>
      <c r="P102">
        <v>50000000</v>
      </c>
      <c r="Q102">
        <v>50068310</v>
      </c>
      <c r="R102">
        <v>50068310</v>
      </c>
      <c r="S102">
        <v>121</v>
      </c>
      <c r="T102" t="s">
        <v>2004</v>
      </c>
      <c r="U102" t="s">
        <v>4109</v>
      </c>
      <c r="V102">
        <v>0</v>
      </c>
      <c r="W102">
        <v>0</v>
      </c>
      <c r="X102">
        <v>1</v>
      </c>
    </row>
    <row r="103" spans="1:24" hidden="1" x14ac:dyDescent="0.2">
      <c r="A103" t="s">
        <v>6054</v>
      </c>
      <c r="B103" t="s">
        <v>6055</v>
      </c>
      <c r="C103">
        <v>2006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6.4</v>
      </c>
      <c r="O103">
        <v>119300</v>
      </c>
      <c r="P103">
        <v>23000000</v>
      </c>
      <c r="Q103">
        <v>36323505</v>
      </c>
      <c r="R103">
        <v>38623262</v>
      </c>
      <c r="S103">
        <v>93</v>
      </c>
      <c r="T103" t="s">
        <v>6056</v>
      </c>
      <c r="U103" t="s">
        <v>35</v>
      </c>
      <c r="V103">
        <v>0</v>
      </c>
      <c r="W103">
        <v>1</v>
      </c>
      <c r="X103">
        <v>0</v>
      </c>
    </row>
    <row r="104" spans="1:24" hidden="1" x14ac:dyDescent="0.2">
      <c r="A104" t="s">
        <v>3913</v>
      </c>
      <c r="B104" t="s">
        <v>3914</v>
      </c>
      <c r="C104">
        <v>1994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6.9</v>
      </c>
      <c r="O104">
        <v>266261</v>
      </c>
      <c r="P104">
        <v>15000000</v>
      </c>
      <c r="Q104">
        <v>72217396</v>
      </c>
      <c r="R104">
        <v>107217396</v>
      </c>
      <c r="S104">
        <v>86</v>
      </c>
      <c r="T104" t="s">
        <v>3915</v>
      </c>
      <c r="U104" t="s">
        <v>3240</v>
      </c>
      <c r="V104">
        <v>0</v>
      </c>
      <c r="W104">
        <v>0</v>
      </c>
      <c r="X104">
        <v>1</v>
      </c>
    </row>
    <row r="105" spans="1:24" hidden="1" x14ac:dyDescent="0.2">
      <c r="A105" t="s">
        <v>4149</v>
      </c>
      <c r="B105" t="s">
        <v>4150</v>
      </c>
      <c r="C105">
        <v>1995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6.4</v>
      </c>
      <c r="O105">
        <v>195530</v>
      </c>
      <c r="P105">
        <v>37804076</v>
      </c>
      <c r="Q105">
        <v>212385533</v>
      </c>
      <c r="S105">
        <v>90</v>
      </c>
      <c r="T105" t="s">
        <v>4151</v>
      </c>
      <c r="U105" t="s">
        <v>3240</v>
      </c>
      <c r="V105">
        <v>0</v>
      </c>
      <c r="W105">
        <v>0</v>
      </c>
      <c r="X105">
        <v>1</v>
      </c>
    </row>
    <row r="106" spans="1:24" hidden="1" x14ac:dyDescent="0.2">
      <c r="A106" t="s">
        <v>637</v>
      </c>
      <c r="B106" t="s">
        <v>638</v>
      </c>
      <c r="C106">
        <v>1942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6.8</v>
      </c>
      <c r="O106">
        <v>4123</v>
      </c>
      <c r="Q106">
        <v>97</v>
      </c>
      <c r="S106">
        <v>97</v>
      </c>
      <c r="T106" t="s">
        <v>601</v>
      </c>
      <c r="U106" t="s">
        <v>39</v>
      </c>
      <c r="V106">
        <v>0</v>
      </c>
      <c r="W106">
        <v>0</v>
      </c>
      <c r="X106">
        <v>1</v>
      </c>
    </row>
    <row r="107" spans="1:24" hidden="1" x14ac:dyDescent="0.2">
      <c r="A107" t="s">
        <v>723</v>
      </c>
      <c r="B107" t="s">
        <v>724</v>
      </c>
      <c r="C107">
        <v>1943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7</v>
      </c>
      <c r="O107">
        <v>3333</v>
      </c>
      <c r="S107">
        <v>126</v>
      </c>
      <c r="T107" t="s">
        <v>48</v>
      </c>
      <c r="U107" t="s">
        <v>39</v>
      </c>
      <c r="V107">
        <v>0</v>
      </c>
      <c r="W107">
        <v>0</v>
      </c>
      <c r="X107">
        <v>1</v>
      </c>
    </row>
    <row r="108" spans="1:24" hidden="1" x14ac:dyDescent="0.2">
      <c r="A108" t="s">
        <v>4600</v>
      </c>
      <c r="B108" t="s">
        <v>4601</v>
      </c>
      <c r="C108">
        <v>1997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6.1</v>
      </c>
      <c r="O108">
        <v>22782</v>
      </c>
      <c r="P108">
        <v>34673095</v>
      </c>
      <c r="S108">
        <v>100</v>
      </c>
      <c r="T108" t="s">
        <v>4602</v>
      </c>
      <c r="U108" t="s">
        <v>39</v>
      </c>
      <c r="V108">
        <v>0</v>
      </c>
      <c r="W108">
        <v>0</v>
      </c>
      <c r="X108">
        <v>1</v>
      </c>
    </row>
    <row r="109" spans="1:24" hidden="1" x14ac:dyDescent="0.2">
      <c r="A109" t="s">
        <v>7409</v>
      </c>
      <c r="B109" t="s">
        <v>7410</v>
      </c>
      <c r="C109">
        <v>2013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5.7</v>
      </c>
      <c r="O109">
        <v>32592</v>
      </c>
      <c r="P109">
        <v>13000000</v>
      </c>
      <c r="Q109">
        <v>18007317</v>
      </c>
      <c r="R109">
        <v>18637201</v>
      </c>
      <c r="T109" t="s">
        <v>5219</v>
      </c>
      <c r="U109" t="s">
        <v>5459</v>
      </c>
      <c r="V109">
        <v>0</v>
      </c>
      <c r="W109">
        <v>1</v>
      </c>
      <c r="X109">
        <v>0</v>
      </c>
    </row>
    <row r="110" spans="1:24" hidden="1" x14ac:dyDescent="0.2">
      <c r="A110" t="s">
        <v>1615</v>
      </c>
      <c r="B110" t="s">
        <v>1616</v>
      </c>
      <c r="C110">
        <v>1961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6.3</v>
      </c>
      <c r="O110">
        <v>3227</v>
      </c>
      <c r="P110">
        <v>10218316</v>
      </c>
      <c r="S110">
        <v>106</v>
      </c>
      <c r="T110" t="s">
        <v>1617</v>
      </c>
      <c r="U110" t="s">
        <v>376</v>
      </c>
      <c r="V110">
        <v>1</v>
      </c>
      <c r="W110">
        <v>0</v>
      </c>
      <c r="X110">
        <v>0</v>
      </c>
    </row>
    <row r="111" spans="1:24" hidden="1" x14ac:dyDescent="0.2">
      <c r="A111" t="s">
        <v>1629</v>
      </c>
      <c r="B111" t="s">
        <v>1630</v>
      </c>
      <c r="C111">
        <v>1961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7.3</v>
      </c>
      <c r="O111">
        <v>1190</v>
      </c>
      <c r="P111">
        <v>721203</v>
      </c>
      <c r="T111" t="s">
        <v>1631</v>
      </c>
      <c r="U111" t="s">
        <v>376</v>
      </c>
      <c r="V111">
        <v>1</v>
      </c>
      <c r="W111">
        <v>0</v>
      </c>
      <c r="X111">
        <v>0</v>
      </c>
    </row>
    <row r="112" spans="1:24" hidden="1" x14ac:dyDescent="0.2">
      <c r="A112" t="s">
        <v>982</v>
      </c>
      <c r="B112" t="s">
        <v>983</v>
      </c>
      <c r="C112">
        <v>1948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7</v>
      </c>
      <c r="O112">
        <v>2637</v>
      </c>
      <c r="S112">
        <v>110</v>
      </c>
      <c r="T112" t="s">
        <v>468</v>
      </c>
      <c r="U112" t="s">
        <v>39</v>
      </c>
      <c r="V112">
        <v>0</v>
      </c>
      <c r="W112">
        <v>0</v>
      </c>
      <c r="X112">
        <v>1</v>
      </c>
    </row>
    <row r="113" spans="1:31" hidden="1" x14ac:dyDescent="0.2">
      <c r="A113" t="s">
        <v>1185</v>
      </c>
      <c r="B113" t="s">
        <v>1186</v>
      </c>
      <c r="C113">
        <v>1952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6.6</v>
      </c>
      <c r="O113">
        <v>2187</v>
      </c>
      <c r="S113">
        <v>84</v>
      </c>
      <c r="T113" t="s">
        <v>1187</v>
      </c>
      <c r="U113" t="s">
        <v>945</v>
      </c>
      <c r="V113">
        <v>0</v>
      </c>
      <c r="W113">
        <v>1</v>
      </c>
      <c r="X113">
        <v>0</v>
      </c>
    </row>
    <row r="114" spans="1:31" hidden="1" x14ac:dyDescent="0.2">
      <c r="A114" t="s">
        <v>2373</v>
      </c>
      <c r="B114" t="s">
        <v>2374</v>
      </c>
      <c r="C114">
        <v>1979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6.3</v>
      </c>
      <c r="O114">
        <v>2680</v>
      </c>
      <c r="P114">
        <v>7500000</v>
      </c>
      <c r="S114">
        <v>105</v>
      </c>
      <c r="T114" t="s">
        <v>2375</v>
      </c>
      <c r="U114" t="s">
        <v>2376</v>
      </c>
      <c r="V114">
        <v>0</v>
      </c>
      <c r="W114">
        <v>0</v>
      </c>
      <c r="X114">
        <v>1</v>
      </c>
    </row>
    <row r="115" spans="1:31" hidden="1" x14ac:dyDescent="0.2">
      <c r="A115" t="s">
        <v>725</v>
      </c>
      <c r="B115" t="s">
        <v>726</v>
      </c>
      <c r="C115">
        <v>1943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7</v>
      </c>
      <c r="O115">
        <v>2801</v>
      </c>
      <c r="S115">
        <v>124</v>
      </c>
      <c r="T115" t="s">
        <v>106</v>
      </c>
      <c r="U115" t="s">
        <v>39</v>
      </c>
      <c r="V115">
        <v>0</v>
      </c>
      <c r="W115">
        <v>0</v>
      </c>
      <c r="X115">
        <v>1</v>
      </c>
    </row>
    <row r="116" spans="1:31" hidden="1" x14ac:dyDescent="0.2">
      <c r="A116" t="s">
        <v>1959</v>
      </c>
      <c r="B116" t="s">
        <v>1960</v>
      </c>
      <c r="C116">
        <v>1970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6.6</v>
      </c>
      <c r="O116">
        <v>16663</v>
      </c>
      <c r="P116">
        <v>100489151</v>
      </c>
      <c r="S116">
        <v>137</v>
      </c>
      <c r="T116" t="s">
        <v>1961</v>
      </c>
      <c r="U116" t="s">
        <v>35</v>
      </c>
      <c r="V116">
        <v>0</v>
      </c>
      <c r="W116">
        <v>1</v>
      </c>
      <c r="X116">
        <v>0</v>
      </c>
    </row>
    <row r="117" spans="1:31" hidden="1" x14ac:dyDescent="0.2">
      <c r="A117" t="s">
        <v>2268</v>
      </c>
      <c r="B117" t="s">
        <v>2269</v>
      </c>
      <c r="C117">
        <v>1977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5.7</v>
      </c>
      <c r="O117">
        <v>9111</v>
      </c>
      <c r="S117">
        <v>114</v>
      </c>
      <c r="T117" t="s">
        <v>2270</v>
      </c>
      <c r="U117" t="s">
        <v>35</v>
      </c>
      <c r="V117">
        <v>0</v>
      </c>
      <c r="W117">
        <v>1</v>
      </c>
      <c r="X117">
        <v>0</v>
      </c>
    </row>
    <row r="118" spans="1:31" hidden="1" x14ac:dyDescent="0.2">
      <c r="A118" t="s">
        <v>2135</v>
      </c>
      <c r="B118" t="s">
        <v>2136</v>
      </c>
      <c r="C118">
        <v>1974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5.7</v>
      </c>
      <c r="O118">
        <v>9125</v>
      </c>
      <c r="S118">
        <v>107</v>
      </c>
      <c r="T118" t="s">
        <v>1812</v>
      </c>
      <c r="U118" t="s">
        <v>35</v>
      </c>
      <c r="V118">
        <v>0</v>
      </c>
      <c r="W118">
        <v>1</v>
      </c>
      <c r="X118">
        <v>0</v>
      </c>
    </row>
    <row r="119" spans="1:31" hidden="1" x14ac:dyDescent="0.2">
      <c r="A119" t="s">
        <v>4353</v>
      </c>
      <c r="B119" t="s">
        <v>4354</v>
      </c>
      <c r="C119">
        <v>1996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5.7</v>
      </c>
      <c r="O119">
        <v>4971</v>
      </c>
      <c r="P119">
        <v>2914992</v>
      </c>
      <c r="Q119">
        <v>11829959</v>
      </c>
      <c r="S119">
        <v>109</v>
      </c>
      <c r="T119" t="s">
        <v>4355</v>
      </c>
      <c r="U119" t="s">
        <v>4109</v>
      </c>
      <c r="V119">
        <v>0</v>
      </c>
      <c r="W119">
        <v>0</v>
      </c>
      <c r="X119">
        <v>1</v>
      </c>
    </row>
    <row r="120" spans="1:31" hidden="1" x14ac:dyDescent="0.2">
      <c r="A120" t="s">
        <v>6091</v>
      </c>
      <c r="B120" t="s">
        <v>6092</v>
      </c>
      <c r="C120">
        <v>2006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6.1</v>
      </c>
      <c r="O120">
        <v>11989</v>
      </c>
      <c r="P120">
        <v>23482607</v>
      </c>
      <c r="S120">
        <v>145</v>
      </c>
      <c r="T120" t="s">
        <v>6093</v>
      </c>
      <c r="U120" t="s">
        <v>6094</v>
      </c>
      <c r="V120">
        <v>0</v>
      </c>
      <c r="W120">
        <v>1</v>
      </c>
      <c r="X120">
        <v>0</v>
      </c>
    </row>
    <row r="121" spans="1:31" hidden="1" x14ac:dyDescent="0.2">
      <c r="A121" t="s">
        <v>1640</v>
      </c>
      <c r="B121" t="s">
        <v>1641</v>
      </c>
      <c r="C121">
        <v>1961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7.2</v>
      </c>
      <c r="O121">
        <v>145614</v>
      </c>
      <c r="P121">
        <v>4000000</v>
      </c>
      <c r="Q121">
        <v>144880014</v>
      </c>
      <c r="R121">
        <v>216026182</v>
      </c>
      <c r="S121">
        <v>79</v>
      </c>
      <c r="T121" t="s">
        <v>1003</v>
      </c>
      <c r="U121" t="s">
        <v>376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</row>
    <row r="122" spans="1:31" hidden="1" x14ac:dyDescent="0.2">
      <c r="A122" t="s">
        <v>339</v>
      </c>
      <c r="B122" t="s">
        <v>340</v>
      </c>
      <c r="C122">
        <v>1937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5.7</v>
      </c>
      <c r="O122">
        <v>120</v>
      </c>
      <c r="Q122">
        <v>63</v>
      </c>
      <c r="S122">
        <v>63</v>
      </c>
      <c r="T122" t="s">
        <v>291</v>
      </c>
      <c r="U122" t="s">
        <v>341</v>
      </c>
      <c r="V122">
        <v>0</v>
      </c>
      <c r="W122">
        <v>0</v>
      </c>
      <c r="X122">
        <v>1</v>
      </c>
    </row>
    <row r="123" spans="1:31" hidden="1" x14ac:dyDescent="0.2">
      <c r="A123" t="s">
        <v>5895</v>
      </c>
      <c r="B123" t="s">
        <v>5896</v>
      </c>
      <c r="C123">
        <v>2004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5.6</v>
      </c>
      <c r="O123">
        <v>158493</v>
      </c>
      <c r="P123">
        <v>155000000</v>
      </c>
      <c r="Q123">
        <v>34297191</v>
      </c>
      <c r="R123">
        <v>167298192</v>
      </c>
      <c r="S123">
        <v>175</v>
      </c>
      <c r="T123" t="s">
        <v>2551</v>
      </c>
      <c r="U123" t="s">
        <v>39</v>
      </c>
      <c r="V123">
        <v>0</v>
      </c>
      <c r="W123">
        <v>0</v>
      </c>
      <c r="X123">
        <v>1</v>
      </c>
    </row>
    <row r="124" spans="1:31" hidden="1" x14ac:dyDescent="0.2">
      <c r="A124" t="s">
        <v>1613</v>
      </c>
      <c r="B124" t="s">
        <v>1614</v>
      </c>
      <c r="C124">
        <v>1961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6.8</v>
      </c>
      <c r="O124">
        <v>6919</v>
      </c>
      <c r="P124">
        <v>2000000</v>
      </c>
      <c r="S124">
        <v>92</v>
      </c>
      <c r="T124" t="s">
        <v>557</v>
      </c>
      <c r="U124" t="s">
        <v>376</v>
      </c>
      <c r="V124">
        <v>1</v>
      </c>
      <c r="W124">
        <v>0</v>
      </c>
      <c r="X124">
        <v>0</v>
      </c>
    </row>
    <row r="125" spans="1:31" hidden="1" x14ac:dyDescent="0.2">
      <c r="A125" t="s">
        <v>54</v>
      </c>
      <c r="B125" t="s">
        <v>55</v>
      </c>
      <c r="C125">
        <v>1931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v>219</v>
      </c>
      <c r="Q125">
        <v>70</v>
      </c>
      <c r="S125">
        <v>70</v>
      </c>
      <c r="T125" t="s">
        <v>56</v>
      </c>
      <c r="U125" t="s">
        <v>39</v>
      </c>
      <c r="V125">
        <v>0</v>
      </c>
      <c r="W125">
        <v>0</v>
      </c>
      <c r="X125">
        <v>1</v>
      </c>
    </row>
    <row r="126" spans="1:31" hidden="1" x14ac:dyDescent="0.2">
      <c r="A126" t="s">
        <v>5671</v>
      </c>
      <c r="B126" t="s">
        <v>5672</v>
      </c>
      <c r="C126">
        <v>2002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6.2</v>
      </c>
      <c r="O126">
        <v>81430</v>
      </c>
      <c r="P126">
        <v>5000000</v>
      </c>
      <c r="S126">
        <v>85</v>
      </c>
      <c r="T126" t="s">
        <v>5673</v>
      </c>
      <c r="U126" t="s">
        <v>5674</v>
      </c>
      <c r="V126">
        <v>0</v>
      </c>
      <c r="W126">
        <v>1</v>
      </c>
      <c r="X126">
        <v>0</v>
      </c>
    </row>
    <row r="127" spans="1:31" hidden="1" x14ac:dyDescent="0.2">
      <c r="A127" t="s">
        <v>229</v>
      </c>
      <c r="B127" t="s">
        <v>230</v>
      </c>
      <c r="C127">
        <v>1935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6.1</v>
      </c>
      <c r="O127">
        <v>585</v>
      </c>
      <c r="Q127">
        <v>72</v>
      </c>
      <c r="S127">
        <v>72</v>
      </c>
      <c r="T127" t="s">
        <v>189</v>
      </c>
      <c r="U127" t="s">
        <v>39</v>
      </c>
      <c r="V127">
        <v>0</v>
      </c>
      <c r="W127">
        <v>0</v>
      </c>
      <c r="X127">
        <v>1</v>
      </c>
    </row>
    <row r="128" spans="1:31" hidden="1" x14ac:dyDescent="0.2">
      <c r="A128" t="s">
        <v>2137</v>
      </c>
      <c r="B128" t="s">
        <v>2138</v>
      </c>
      <c r="C128">
        <v>1974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7.3</v>
      </c>
      <c r="O128">
        <v>20277</v>
      </c>
      <c r="P128">
        <v>18600000</v>
      </c>
      <c r="S128">
        <v>112</v>
      </c>
      <c r="T128" t="s">
        <v>2139</v>
      </c>
      <c r="U128" t="s">
        <v>39</v>
      </c>
      <c r="V128">
        <v>0</v>
      </c>
      <c r="W128">
        <v>0</v>
      </c>
      <c r="X128">
        <v>1</v>
      </c>
    </row>
    <row r="129" spans="1:24" hidden="1" x14ac:dyDescent="0.2">
      <c r="A129" t="s">
        <v>1668</v>
      </c>
      <c r="B129" t="s">
        <v>1669</v>
      </c>
      <c r="C129">
        <v>1962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6.6</v>
      </c>
      <c r="O129">
        <v>2664</v>
      </c>
      <c r="P129">
        <v>21745500</v>
      </c>
      <c r="S129">
        <v>98</v>
      </c>
      <c r="T129" t="s">
        <v>557</v>
      </c>
      <c r="U129" t="s">
        <v>376</v>
      </c>
      <c r="V129">
        <v>1</v>
      </c>
      <c r="W129">
        <v>0</v>
      </c>
      <c r="X129">
        <v>0</v>
      </c>
    </row>
    <row r="130" spans="1:24" hidden="1" x14ac:dyDescent="0.2">
      <c r="A130" t="s">
        <v>1670</v>
      </c>
      <c r="B130" t="s">
        <v>1671</v>
      </c>
      <c r="C130">
        <v>1962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7</v>
      </c>
      <c r="O130">
        <v>431</v>
      </c>
      <c r="R130">
        <v>67</v>
      </c>
      <c r="S130">
        <v>67</v>
      </c>
      <c r="T130" t="s">
        <v>1672</v>
      </c>
      <c r="U130" t="s">
        <v>1673</v>
      </c>
      <c r="V130">
        <v>1</v>
      </c>
      <c r="W130">
        <v>0</v>
      </c>
      <c r="X130">
        <v>0</v>
      </c>
    </row>
    <row r="131" spans="1:24" hidden="1" x14ac:dyDescent="0.2">
      <c r="A131" t="s">
        <v>7289</v>
      </c>
      <c r="B131" t="s">
        <v>7290</v>
      </c>
      <c r="C131">
        <v>1963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7.5</v>
      </c>
      <c r="O131">
        <v>327</v>
      </c>
      <c r="Q131">
        <v>98</v>
      </c>
      <c r="S131">
        <v>98</v>
      </c>
      <c r="T131" t="s">
        <v>1471</v>
      </c>
      <c r="U131" t="s">
        <v>376</v>
      </c>
      <c r="V131">
        <v>1</v>
      </c>
      <c r="W131">
        <v>0</v>
      </c>
      <c r="X131">
        <v>0</v>
      </c>
    </row>
    <row r="132" spans="1:24" hidden="1" x14ac:dyDescent="0.2">
      <c r="A132" t="s">
        <v>6411</v>
      </c>
      <c r="B132" t="s">
        <v>6412</v>
      </c>
      <c r="C132">
        <v>2006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5.8</v>
      </c>
      <c r="O132">
        <v>7086</v>
      </c>
      <c r="P132">
        <v>5000000</v>
      </c>
      <c r="S132">
        <v>95</v>
      </c>
      <c r="T132" t="s">
        <v>6413</v>
      </c>
      <c r="U132" t="s">
        <v>6414</v>
      </c>
      <c r="V132">
        <v>0</v>
      </c>
      <c r="W132">
        <v>0</v>
      </c>
      <c r="X132">
        <v>1</v>
      </c>
    </row>
    <row r="133" spans="1:24" hidden="1" x14ac:dyDescent="0.2">
      <c r="A133" t="s">
        <v>6742</v>
      </c>
      <c r="B133" t="s">
        <v>6743</v>
      </c>
      <c r="C133">
        <v>2008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5.6</v>
      </c>
      <c r="O133">
        <v>8436</v>
      </c>
      <c r="R133">
        <v>85</v>
      </c>
      <c r="S133">
        <v>85</v>
      </c>
      <c r="T133" t="s">
        <v>6744</v>
      </c>
      <c r="U133" t="s">
        <v>6745</v>
      </c>
      <c r="V133">
        <v>0</v>
      </c>
      <c r="W133">
        <v>0</v>
      </c>
      <c r="X133">
        <v>1</v>
      </c>
    </row>
    <row r="134" spans="1:24" hidden="1" x14ac:dyDescent="0.2">
      <c r="A134" t="s">
        <v>1714</v>
      </c>
      <c r="B134" t="s">
        <v>1715</v>
      </c>
      <c r="C134">
        <v>1963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7.2</v>
      </c>
      <c r="O134">
        <v>84978</v>
      </c>
      <c r="P134">
        <v>2230614</v>
      </c>
      <c r="Q134">
        <v>12000000</v>
      </c>
      <c r="S134">
        <v>79</v>
      </c>
      <c r="T134" t="s">
        <v>1716</v>
      </c>
      <c r="U134" t="s">
        <v>376</v>
      </c>
      <c r="V134">
        <v>1</v>
      </c>
      <c r="W134">
        <v>0</v>
      </c>
      <c r="X134">
        <v>0</v>
      </c>
    </row>
    <row r="135" spans="1:24" hidden="1" x14ac:dyDescent="0.2">
      <c r="A135" t="s">
        <v>1238</v>
      </c>
      <c r="B135" t="s">
        <v>1239</v>
      </c>
      <c r="C135">
        <v>1953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7.1</v>
      </c>
      <c r="O135">
        <v>1588</v>
      </c>
      <c r="Q135">
        <v>80</v>
      </c>
      <c r="S135">
        <v>80</v>
      </c>
      <c r="T135" t="s">
        <v>1240</v>
      </c>
      <c r="U135" t="s">
        <v>945</v>
      </c>
      <c r="V135">
        <v>0</v>
      </c>
      <c r="W135">
        <v>1</v>
      </c>
      <c r="X135">
        <v>0</v>
      </c>
    </row>
    <row r="136" spans="1:24" hidden="1" x14ac:dyDescent="0.2">
      <c r="A136" t="s">
        <v>984</v>
      </c>
      <c r="B136" t="s">
        <v>985</v>
      </c>
      <c r="C136">
        <v>1948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7.4</v>
      </c>
      <c r="O136">
        <v>1534</v>
      </c>
      <c r="Q136">
        <v>94</v>
      </c>
      <c r="S136">
        <v>94</v>
      </c>
      <c r="T136" t="s">
        <v>986</v>
      </c>
      <c r="U136" t="s">
        <v>945</v>
      </c>
      <c r="V136">
        <v>0</v>
      </c>
      <c r="W136">
        <v>1</v>
      </c>
      <c r="X136">
        <v>0</v>
      </c>
    </row>
    <row r="137" spans="1:24" hidden="1" x14ac:dyDescent="0.2">
      <c r="A137" t="s">
        <v>2504</v>
      </c>
      <c r="B137" t="s">
        <v>2505</v>
      </c>
      <c r="C137">
        <v>1981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5.6</v>
      </c>
      <c r="O137">
        <v>1522</v>
      </c>
      <c r="P137">
        <v>1392852</v>
      </c>
      <c r="Q137">
        <v>4454295</v>
      </c>
      <c r="S137">
        <v>87</v>
      </c>
      <c r="T137" t="s">
        <v>2506</v>
      </c>
      <c r="U137" t="s">
        <v>35</v>
      </c>
      <c r="V137">
        <v>0</v>
      </c>
      <c r="W137">
        <v>1</v>
      </c>
      <c r="X137">
        <v>0</v>
      </c>
    </row>
    <row r="138" spans="1:24" hidden="1" x14ac:dyDescent="0.2">
      <c r="A138" t="s">
        <v>2719</v>
      </c>
      <c r="B138" t="s">
        <v>2720</v>
      </c>
      <c r="C138">
        <v>1984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6.6</v>
      </c>
      <c r="O138">
        <v>15835</v>
      </c>
      <c r="P138">
        <v>36403064</v>
      </c>
      <c r="S138">
        <v>93</v>
      </c>
      <c r="T138" t="s">
        <v>2301</v>
      </c>
      <c r="U138" t="s">
        <v>2316</v>
      </c>
      <c r="V138">
        <v>0</v>
      </c>
      <c r="W138">
        <v>1</v>
      </c>
      <c r="X138">
        <v>0</v>
      </c>
    </row>
    <row r="139" spans="1:24" hidden="1" x14ac:dyDescent="0.2">
      <c r="A139" t="s">
        <v>32</v>
      </c>
      <c r="B139" t="s">
        <v>33</v>
      </c>
      <c r="C139">
        <v>1930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8</v>
      </c>
      <c r="O139">
        <v>55301</v>
      </c>
      <c r="S139">
        <v>152</v>
      </c>
      <c r="T139" t="s">
        <v>34</v>
      </c>
      <c r="U139" t="s">
        <v>35</v>
      </c>
      <c r="V139">
        <v>0</v>
      </c>
      <c r="W139">
        <v>1</v>
      </c>
      <c r="X139">
        <v>0</v>
      </c>
    </row>
    <row r="140" spans="1:24" hidden="1" x14ac:dyDescent="0.2">
      <c r="A140" t="s">
        <v>1348</v>
      </c>
      <c r="B140" t="s">
        <v>1349</v>
      </c>
      <c r="C140">
        <v>1955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7.6</v>
      </c>
      <c r="O140">
        <v>12550</v>
      </c>
      <c r="S140">
        <v>89</v>
      </c>
      <c r="T140" t="s">
        <v>1240</v>
      </c>
      <c r="U140" t="s">
        <v>945</v>
      </c>
      <c r="V140">
        <v>0</v>
      </c>
      <c r="W140">
        <v>1</v>
      </c>
      <c r="X140">
        <v>0</v>
      </c>
    </row>
    <row r="141" spans="1:24" hidden="1" x14ac:dyDescent="0.2">
      <c r="A141" t="s">
        <v>2220</v>
      </c>
      <c r="B141" t="s">
        <v>2221</v>
      </c>
      <c r="C141">
        <v>1976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8</v>
      </c>
      <c r="O141">
        <v>97268</v>
      </c>
      <c r="P141">
        <v>8500000</v>
      </c>
      <c r="Q141">
        <v>70600000</v>
      </c>
      <c r="S141">
        <v>138</v>
      </c>
      <c r="T141" t="s">
        <v>1999</v>
      </c>
      <c r="U141" t="s">
        <v>2222</v>
      </c>
      <c r="V141">
        <v>0</v>
      </c>
      <c r="W141">
        <v>0</v>
      </c>
      <c r="X141">
        <v>1</v>
      </c>
    </row>
    <row r="142" spans="1:24" hidden="1" x14ac:dyDescent="0.2">
      <c r="A142" t="s">
        <v>1764</v>
      </c>
      <c r="B142" t="s">
        <v>1765</v>
      </c>
      <c r="C142">
        <v>1964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6.5</v>
      </c>
      <c r="O142">
        <v>258</v>
      </c>
      <c r="R142">
        <v>91</v>
      </c>
      <c r="S142">
        <v>91</v>
      </c>
      <c r="T142" t="s">
        <v>1766</v>
      </c>
      <c r="U142" t="s">
        <v>376</v>
      </c>
      <c r="V142">
        <v>1</v>
      </c>
      <c r="W142">
        <v>0</v>
      </c>
      <c r="X142">
        <v>0</v>
      </c>
    </row>
    <row r="143" spans="1:24" hidden="1" x14ac:dyDescent="0.2">
      <c r="A143" t="s">
        <v>7493</v>
      </c>
      <c r="B143" t="s">
        <v>7494</v>
      </c>
      <c r="C143">
        <v>2013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4.4000000000000004</v>
      </c>
      <c r="O143">
        <v>1469</v>
      </c>
      <c r="P143">
        <v>3000000</v>
      </c>
      <c r="S143">
        <v>84</v>
      </c>
      <c r="T143" t="s">
        <v>7495</v>
      </c>
      <c r="U143" t="s">
        <v>7496</v>
      </c>
      <c r="V143">
        <v>0</v>
      </c>
      <c r="W143">
        <v>1</v>
      </c>
      <c r="X143">
        <v>0</v>
      </c>
    </row>
    <row r="144" spans="1:24" hidden="1" x14ac:dyDescent="0.2">
      <c r="A144" t="s">
        <v>488</v>
      </c>
      <c r="B144" t="s">
        <v>489</v>
      </c>
      <c r="C144">
        <v>1940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7.5</v>
      </c>
      <c r="O144">
        <v>4132</v>
      </c>
      <c r="S144">
        <v>141</v>
      </c>
      <c r="T144" t="s">
        <v>384</v>
      </c>
      <c r="U144" t="s">
        <v>39</v>
      </c>
      <c r="V144">
        <v>0</v>
      </c>
      <c r="W144">
        <v>0</v>
      </c>
      <c r="X144">
        <v>1</v>
      </c>
    </row>
    <row r="145" spans="1:24" hidden="1" x14ac:dyDescent="0.2">
      <c r="A145" t="s">
        <v>639</v>
      </c>
      <c r="B145" t="s">
        <v>640</v>
      </c>
      <c r="C145">
        <v>1942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7.1</v>
      </c>
      <c r="O145">
        <v>3611</v>
      </c>
      <c r="S145">
        <v>107</v>
      </c>
      <c r="T145" t="s">
        <v>468</v>
      </c>
      <c r="U145" t="s">
        <v>39</v>
      </c>
      <c r="V145">
        <v>0</v>
      </c>
      <c r="W145">
        <v>0</v>
      </c>
      <c r="X145">
        <v>1</v>
      </c>
    </row>
    <row r="146" spans="1:24" hidden="1" x14ac:dyDescent="0.2">
      <c r="A146" t="s">
        <v>7858</v>
      </c>
      <c r="B146" t="s">
        <v>7859</v>
      </c>
      <c r="C146">
        <v>2016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6.1</v>
      </c>
      <c r="O146">
        <v>5631</v>
      </c>
      <c r="P146">
        <v>17000000</v>
      </c>
      <c r="Q146">
        <v>42158780</v>
      </c>
      <c r="R146">
        <v>42580920</v>
      </c>
      <c r="S146">
        <v>111</v>
      </c>
      <c r="T146" t="s">
        <v>7860</v>
      </c>
      <c r="U146" t="s">
        <v>35</v>
      </c>
      <c r="V146">
        <v>0</v>
      </c>
      <c r="W146">
        <v>1</v>
      </c>
      <c r="X146">
        <v>0</v>
      </c>
    </row>
    <row r="147" spans="1:24" hidden="1" x14ac:dyDescent="0.2">
      <c r="A147" t="s">
        <v>5286</v>
      </c>
      <c r="B147" t="s">
        <v>5287</v>
      </c>
      <c r="C147">
        <v>2000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7.9</v>
      </c>
      <c r="O147">
        <v>242538</v>
      </c>
      <c r="P147">
        <v>2314646</v>
      </c>
      <c r="Q147">
        <v>47383689</v>
      </c>
      <c r="S147">
        <v>122</v>
      </c>
      <c r="T147" t="s">
        <v>3669</v>
      </c>
      <c r="U147" t="s">
        <v>2273</v>
      </c>
      <c r="V147">
        <v>0</v>
      </c>
      <c r="W147">
        <v>1</v>
      </c>
      <c r="X147">
        <v>0</v>
      </c>
    </row>
    <row r="148" spans="1:24" hidden="1" x14ac:dyDescent="0.2">
      <c r="A148" t="s">
        <v>1140</v>
      </c>
      <c r="B148" t="s">
        <v>1141</v>
      </c>
      <c r="C148">
        <v>1951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6.9</v>
      </c>
      <c r="O148">
        <v>1593</v>
      </c>
      <c r="Q148">
        <v>88</v>
      </c>
      <c r="S148">
        <v>88</v>
      </c>
      <c r="T148" t="s">
        <v>474</v>
      </c>
      <c r="U148" t="s">
        <v>39</v>
      </c>
      <c r="V148">
        <v>0</v>
      </c>
      <c r="W148">
        <v>0</v>
      </c>
      <c r="X148">
        <v>1</v>
      </c>
    </row>
    <row r="149" spans="1:24" hidden="1" x14ac:dyDescent="0.2">
      <c r="A149" t="s">
        <v>6377</v>
      </c>
      <c r="B149" t="s">
        <v>6378</v>
      </c>
      <c r="C149">
        <v>2006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5.6</v>
      </c>
      <c r="O149">
        <v>9825</v>
      </c>
      <c r="P149">
        <v>8000000</v>
      </c>
      <c r="S149">
        <v>88</v>
      </c>
      <c r="T149" t="s">
        <v>6379</v>
      </c>
      <c r="U149" t="s">
        <v>5267</v>
      </c>
      <c r="V149">
        <v>0</v>
      </c>
      <c r="W149">
        <v>1</v>
      </c>
      <c r="X149">
        <v>0</v>
      </c>
    </row>
    <row r="150" spans="1:24" hidden="1" x14ac:dyDescent="0.2">
      <c r="A150" t="s">
        <v>2437</v>
      </c>
      <c r="B150" t="s">
        <v>2438</v>
      </c>
      <c r="C150">
        <v>1980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6.9</v>
      </c>
      <c r="O150">
        <v>30643</v>
      </c>
      <c r="P150">
        <v>19853892</v>
      </c>
      <c r="S150">
        <v>102</v>
      </c>
      <c r="T150" t="s">
        <v>2439</v>
      </c>
      <c r="U150" t="s">
        <v>39</v>
      </c>
      <c r="V150">
        <v>0</v>
      </c>
      <c r="W150">
        <v>0</v>
      </c>
      <c r="X150">
        <v>1</v>
      </c>
    </row>
    <row r="151" spans="1:24" hidden="1" x14ac:dyDescent="0.2">
      <c r="A151" t="s">
        <v>3162</v>
      </c>
      <c r="B151" t="s">
        <v>3163</v>
      </c>
      <c r="C151">
        <v>1989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6.4</v>
      </c>
      <c r="O151">
        <v>26914</v>
      </c>
      <c r="P151">
        <v>3713480</v>
      </c>
      <c r="Q151">
        <v>74134790</v>
      </c>
      <c r="S151">
        <v>122</v>
      </c>
      <c r="T151" t="s">
        <v>2168</v>
      </c>
      <c r="U151" t="s">
        <v>35</v>
      </c>
      <c r="V151">
        <v>0</v>
      </c>
      <c r="W151">
        <v>1</v>
      </c>
      <c r="X151">
        <v>0</v>
      </c>
    </row>
    <row r="152" spans="1:24" hidden="1" x14ac:dyDescent="0.2">
      <c r="A152" t="s">
        <v>641</v>
      </c>
      <c r="B152" t="s">
        <v>642</v>
      </c>
      <c r="C152">
        <v>1942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6.4</v>
      </c>
      <c r="O152">
        <v>362</v>
      </c>
      <c r="S152">
        <v>92</v>
      </c>
      <c r="T152" t="s">
        <v>643</v>
      </c>
      <c r="U152" t="s">
        <v>39</v>
      </c>
      <c r="V152">
        <v>0</v>
      </c>
      <c r="W152">
        <v>0</v>
      </c>
      <c r="X152">
        <v>1</v>
      </c>
    </row>
    <row r="153" spans="1:24" hidden="1" x14ac:dyDescent="0.2">
      <c r="A153" t="s">
        <v>1026</v>
      </c>
      <c r="B153" t="s">
        <v>1027</v>
      </c>
      <c r="C153">
        <v>1949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5.9</v>
      </c>
      <c r="O153">
        <v>322</v>
      </c>
      <c r="Q153">
        <v>116</v>
      </c>
      <c r="S153">
        <v>116</v>
      </c>
      <c r="T153" t="s">
        <v>51</v>
      </c>
      <c r="U153" t="s">
        <v>39</v>
      </c>
      <c r="V153">
        <v>0</v>
      </c>
      <c r="W153">
        <v>0</v>
      </c>
      <c r="X153">
        <v>1</v>
      </c>
    </row>
    <row r="154" spans="1:24" hidden="1" x14ac:dyDescent="0.2">
      <c r="A154" t="s">
        <v>2721</v>
      </c>
      <c r="B154" t="s">
        <v>2722</v>
      </c>
      <c r="C154">
        <v>1984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8.3000000000000007</v>
      </c>
      <c r="O154">
        <v>353212</v>
      </c>
      <c r="P154">
        <v>18000000</v>
      </c>
      <c r="Q154">
        <v>51973029</v>
      </c>
      <c r="R154">
        <v>52066791</v>
      </c>
      <c r="S154">
        <v>160</v>
      </c>
      <c r="T154" t="s">
        <v>2216</v>
      </c>
      <c r="U154" t="s">
        <v>2723</v>
      </c>
      <c r="V154">
        <v>0</v>
      </c>
      <c r="W154">
        <v>0</v>
      </c>
      <c r="X154">
        <v>1</v>
      </c>
    </row>
    <row r="155" spans="1:24" hidden="1" x14ac:dyDescent="0.2">
      <c r="A155" t="s">
        <v>2942</v>
      </c>
      <c r="B155" t="s">
        <v>2943</v>
      </c>
      <c r="C155">
        <v>1987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6.2</v>
      </c>
      <c r="O155">
        <v>9674</v>
      </c>
      <c r="P155">
        <v>548696</v>
      </c>
      <c r="S155">
        <v>85</v>
      </c>
      <c r="T155" t="s">
        <v>2713</v>
      </c>
      <c r="U155" t="s">
        <v>35</v>
      </c>
      <c r="V155">
        <v>0</v>
      </c>
      <c r="W155">
        <v>1</v>
      </c>
      <c r="X155">
        <v>0</v>
      </c>
    </row>
    <row r="156" spans="1:24" hidden="1" x14ac:dyDescent="0.2">
      <c r="A156" t="s">
        <v>1688</v>
      </c>
      <c r="B156" t="s">
        <v>1689</v>
      </c>
      <c r="C156">
        <v>1963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7.8</v>
      </c>
      <c r="O156">
        <v>4596</v>
      </c>
      <c r="Q156">
        <v>174</v>
      </c>
      <c r="S156">
        <v>174</v>
      </c>
      <c r="T156" t="s">
        <v>1178</v>
      </c>
      <c r="U156" t="s">
        <v>1690</v>
      </c>
      <c r="V156">
        <v>0</v>
      </c>
      <c r="W156">
        <v>0</v>
      </c>
      <c r="X156">
        <v>1</v>
      </c>
    </row>
    <row r="157" spans="1:24" hidden="1" x14ac:dyDescent="0.2">
      <c r="A157" t="s">
        <v>6405</v>
      </c>
      <c r="B157" t="s">
        <v>6406</v>
      </c>
      <c r="C157">
        <v>2006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5.4</v>
      </c>
      <c r="O157">
        <v>23946</v>
      </c>
      <c r="P157">
        <v>17000000</v>
      </c>
      <c r="Q157">
        <v>7191830</v>
      </c>
      <c r="R157">
        <v>16656103</v>
      </c>
      <c r="S157">
        <v>107</v>
      </c>
      <c r="T157" t="s">
        <v>5219</v>
      </c>
      <c r="U157" t="s">
        <v>35</v>
      </c>
      <c r="V157">
        <v>0</v>
      </c>
      <c r="W157">
        <v>1</v>
      </c>
      <c r="X157">
        <v>0</v>
      </c>
    </row>
    <row r="158" spans="1:24" hidden="1" x14ac:dyDescent="0.2">
      <c r="A158" t="s">
        <v>2800</v>
      </c>
      <c r="B158" t="s">
        <v>2801</v>
      </c>
      <c r="C158">
        <v>1985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6.5</v>
      </c>
      <c r="O158">
        <v>5387</v>
      </c>
      <c r="P158">
        <v>1420355</v>
      </c>
      <c r="S158">
        <v>113</v>
      </c>
      <c r="T158" t="s">
        <v>2229</v>
      </c>
      <c r="U158" t="s">
        <v>2802</v>
      </c>
      <c r="V158">
        <v>0</v>
      </c>
      <c r="W158">
        <v>0</v>
      </c>
      <c r="X158">
        <v>1</v>
      </c>
    </row>
    <row r="159" spans="1:24" hidden="1" x14ac:dyDescent="0.2">
      <c r="A159" t="s">
        <v>6555</v>
      </c>
      <c r="B159" t="s">
        <v>6556</v>
      </c>
      <c r="C159">
        <v>2007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7.8</v>
      </c>
      <c r="O159">
        <v>378305</v>
      </c>
      <c r="P159">
        <v>100000000</v>
      </c>
      <c r="Q159">
        <v>130164645</v>
      </c>
      <c r="R159">
        <v>269755430</v>
      </c>
      <c r="S159">
        <v>157</v>
      </c>
      <c r="T159" t="s">
        <v>2593</v>
      </c>
      <c r="U159" t="s">
        <v>35</v>
      </c>
      <c r="V159">
        <v>0</v>
      </c>
      <c r="W159">
        <v>1</v>
      </c>
      <c r="X159">
        <v>0</v>
      </c>
    </row>
    <row r="160" spans="1:24" hidden="1" x14ac:dyDescent="0.2">
      <c r="A160" t="s">
        <v>2073</v>
      </c>
      <c r="B160" t="s">
        <v>2074</v>
      </c>
      <c r="C160">
        <v>1973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7.4</v>
      </c>
      <c r="O160">
        <v>78006</v>
      </c>
      <c r="P160">
        <v>115000000</v>
      </c>
      <c r="S160">
        <v>110</v>
      </c>
      <c r="T160" t="s">
        <v>1976</v>
      </c>
      <c r="U160" t="s">
        <v>35</v>
      </c>
      <c r="V160">
        <v>0</v>
      </c>
      <c r="W160">
        <v>1</v>
      </c>
      <c r="X160">
        <v>0</v>
      </c>
    </row>
    <row r="161" spans="1:24" hidden="1" x14ac:dyDescent="0.2">
      <c r="A161" t="s">
        <v>7767</v>
      </c>
      <c r="B161" t="s">
        <v>7768</v>
      </c>
      <c r="C161">
        <v>2017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7.1</v>
      </c>
      <c r="O161">
        <v>147438</v>
      </c>
      <c r="P161">
        <v>16776390</v>
      </c>
      <c r="Q161">
        <v>134866593</v>
      </c>
      <c r="T161" t="s">
        <v>4558</v>
      </c>
      <c r="U161" t="s">
        <v>7079</v>
      </c>
      <c r="V161">
        <v>0</v>
      </c>
      <c r="W161">
        <v>1</v>
      </c>
      <c r="X161">
        <v>0</v>
      </c>
    </row>
    <row r="162" spans="1:24" hidden="1" x14ac:dyDescent="0.2">
      <c r="A162" t="s">
        <v>3543</v>
      </c>
      <c r="B162" t="s">
        <v>3544</v>
      </c>
      <c r="C162">
        <v>1992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7.2</v>
      </c>
      <c r="O162">
        <v>7593</v>
      </c>
      <c r="P162">
        <v>3378100</v>
      </c>
      <c r="Q162">
        <v>13086430</v>
      </c>
      <c r="S162">
        <v>125</v>
      </c>
      <c r="T162" t="s">
        <v>3545</v>
      </c>
      <c r="U162" t="s">
        <v>3546</v>
      </c>
      <c r="V162">
        <v>0</v>
      </c>
      <c r="W162">
        <v>1</v>
      </c>
      <c r="X162">
        <v>0</v>
      </c>
    </row>
    <row r="163" spans="1:24" hidden="1" x14ac:dyDescent="0.2">
      <c r="A163" t="s">
        <v>5217</v>
      </c>
      <c r="B163" t="s">
        <v>5218</v>
      </c>
      <c r="C163">
        <v>1999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7</v>
      </c>
      <c r="O163">
        <v>363364</v>
      </c>
      <c r="P163">
        <v>11000000</v>
      </c>
      <c r="Q163">
        <v>102561004</v>
      </c>
      <c r="R163">
        <v>235483004</v>
      </c>
      <c r="S163">
        <v>95</v>
      </c>
      <c r="T163" t="s">
        <v>5219</v>
      </c>
      <c r="U163" t="s">
        <v>35</v>
      </c>
      <c r="V163">
        <v>0</v>
      </c>
      <c r="W163">
        <v>1</v>
      </c>
      <c r="X163">
        <v>0</v>
      </c>
    </row>
    <row r="164" spans="1:24" hidden="1" x14ac:dyDescent="0.2">
      <c r="A164" t="s">
        <v>5510</v>
      </c>
      <c r="B164" t="s">
        <v>5511</v>
      </c>
      <c r="C164">
        <v>2001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6.4</v>
      </c>
      <c r="O164">
        <v>232289</v>
      </c>
      <c r="P164">
        <v>30000000</v>
      </c>
      <c r="Q164">
        <v>145103595</v>
      </c>
      <c r="R164">
        <v>287553595</v>
      </c>
      <c r="S164">
        <v>108</v>
      </c>
      <c r="T164" t="s">
        <v>5512</v>
      </c>
      <c r="U164" t="s">
        <v>5513</v>
      </c>
      <c r="V164">
        <v>0</v>
      </c>
      <c r="W164">
        <v>1</v>
      </c>
      <c r="X164">
        <v>0</v>
      </c>
    </row>
    <row r="165" spans="1:24" hidden="1" x14ac:dyDescent="0.2">
      <c r="A165" t="s">
        <v>7287</v>
      </c>
      <c r="B165" t="s">
        <v>7288</v>
      </c>
      <c r="C165">
        <v>2012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6.7</v>
      </c>
      <c r="O165">
        <v>197138</v>
      </c>
      <c r="P165">
        <v>50000000</v>
      </c>
      <c r="Q165">
        <v>57011521</v>
      </c>
      <c r="R165">
        <v>234989584</v>
      </c>
      <c r="S165">
        <v>113</v>
      </c>
      <c r="T165" t="s">
        <v>6494</v>
      </c>
      <c r="U165" t="s">
        <v>35</v>
      </c>
      <c r="V165">
        <v>0</v>
      </c>
      <c r="W165">
        <v>1</v>
      </c>
      <c r="X165">
        <v>0</v>
      </c>
    </row>
    <row r="166" spans="1:24" hidden="1" x14ac:dyDescent="0.2">
      <c r="A166" t="s">
        <v>7526</v>
      </c>
      <c r="B166" t="s">
        <v>7527</v>
      </c>
      <c r="C166">
        <v>2014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7.3</v>
      </c>
      <c r="O166">
        <v>420001</v>
      </c>
      <c r="P166">
        <v>58800000</v>
      </c>
      <c r="Q166">
        <v>350126372</v>
      </c>
      <c r="R166">
        <v>547426372</v>
      </c>
      <c r="S166">
        <v>133</v>
      </c>
      <c r="T166" t="s">
        <v>2004</v>
      </c>
      <c r="U166" t="s">
        <v>39</v>
      </c>
      <c r="V166">
        <v>0</v>
      </c>
      <c r="W166">
        <v>0</v>
      </c>
      <c r="X166">
        <v>1</v>
      </c>
    </row>
    <row r="167" spans="1:24" hidden="1" x14ac:dyDescent="0.2">
      <c r="A167" t="s">
        <v>5830</v>
      </c>
      <c r="B167" t="s">
        <v>5831</v>
      </c>
      <c r="C167">
        <v>2003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6.3</v>
      </c>
      <c r="O167">
        <v>188324</v>
      </c>
      <c r="P167">
        <v>55000000</v>
      </c>
      <c r="Q167">
        <v>104565114</v>
      </c>
      <c r="R167">
        <v>232722935</v>
      </c>
      <c r="S167">
        <v>96</v>
      </c>
      <c r="T167" t="s">
        <v>5623</v>
      </c>
      <c r="U167" t="s">
        <v>35</v>
      </c>
      <c r="V167">
        <v>0</v>
      </c>
      <c r="W167">
        <v>1</v>
      </c>
      <c r="X167">
        <v>0</v>
      </c>
    </row>
    <row r="168" spans="1:24" hidden="1" x14ac:dyDescent="0.2">
      <c r="A168" t="s">
        <v>7541</v>
      </c>
      <c r="B168" t="s">
        <v>7542</v>
      </c>
      <c r="C168">
        <v>2013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7.1</v>
      </c>
      <c r="O168">
        <v>287</v>
      </c>
      <c r="S168">
        <v>90</v>
      </c>
      <c r="T168" t="s">
        <v>7543</v>
      </c>
      <c r="V168">
        <v>0</v>
      </c>
      <c r="W168">
        <v>0</v>
      </c>
      <c r="X168">
        <v>1</v>
      </c>
    </row>
    <row r="169" spans="1:24" hidden="1" x14ac:dyDescent="0.2">
      <c r="A169" t="s">
        <v>980</v>
      </c>
      <c r="B169" t="s">
        <v>981</v>
      </c>
      <c r="C169">
        <v>1948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7</v>
      </c>
      <c r="O169">
        <v>501</v>
      </c>
      <c r="Q169">
        <v>91</v>
      </c>
      <c r="S169">
        <v>91</v>
      </c>
      <c r="T169" t="s">
        <v>975</v>
      </c>
      <c r="U169" t="s">
        <v>945</v>
      </c>
      <c r="V169">
        <v>0</v>
      </c>
      <c r="W169">
        <v>1</v>
      </c>
      <c r="X169">
        <v>0</v>
      </c>
    </row>
    <row r="170" spans="1:24" hidden="1" x14ac:dyDescent="0.2">
      <c r="A170" t="s">
        <v>1755</v>
      </c>
      <c r="B170" t="s">
        <v>1756</v>
      </c>
      <c r="C170">
        <v>1964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6.7</v>
      </c>
      <c r="O170">
        <v>1991</v>
      </c>
      <c r="P170">
        <v>5000000</v>
      </c>
      <c r="S170">
        <v>118</v>
      </c>
      <c r="T170" t="s">
        <v>1471</v>
      </c>
      <c r="U170" t="s">
        <v>376</v>
      </c>
      <c r="V170">
        <v>1</v>
      </c>
      <c r="W170">
        <v>0</v>
      </c>
      <c r="X170">
        <v>0</v>
      </c>
    </row>
    <row r="171" spans="1:24" hidden="1" x14ac:dyDescent="0.2">
      <c r="A171" t="s">
        <v>1793</v>
      </c>
      <c r="B171" t="s">
        <v>1794</v>
      </c>
      <c r="C171">
        <v>1966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5.0999999999999996</v>
      </c>
      <c r="O171">
        <v>343</v>
      </c>
      <c r="Q171">
        <v>103</v>
      </c>
      <c r="S171">
        <v>103</v>
      </c>
      <c r="T171" t="s">
        <v>1795</v>
      </c>
      <c r="U171" t="s">
        <v>1796</v>
      </c>
      <c r="V171">
        <v>0</v>
      </c>
      <c r="W171">
        <v>0</v>
      </c>
      <c r="X171">
        <v>1</v>
      </c>
    </row>
    <row r="172" spans="1:24" hidden="1" x14ac:dyDescent="0.2">
      <c r="A172" t="s">
        <v>2872</v>
      </c>
      <c r="B172" t="s">
        <v>2873</v>
      </c>
      <c r="C172">
        <v>1986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6.9</v>
      </c>
      <c r="O172">
        <v>46949</v>
      </c>
      <c r="P172">
        <v>84557295</v>
      </c>
      <c r="S172">
        <v>80</v>
      </c>
      <c r="T172" t="s">
        <v>2874</v>
      </c>
      <c r="U172" t="s">
        <v>35</v>
      </c>
      <c r="V172">
        <v>0</v>
      </c>
      <c r="W172">
        <v>1</v>
      </c>
      <c r="X172">
        <v>0</v>
      </c>
    </row>
    <row r="173" spans="1:24" hidden="1" x14ac:dyDescent="0.2">
      <c r="A173" t="s">
        <v>3392</v>
      </c>
      <c r="B173" t="s">
        <v>3393</v>
      </c>
      <c r="C173">
        <v>1991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6.5</v>
      </c>
      <c r="O173">
        <v>22562</v>
      </c>
      <c r="P173">
        <v>22166041</v>
      </c>
      <c r="S173">
        <v>75</v>
      </c>
      <c r="T173" t="s">
        <v>3394</v>
      </c>
      <c r="U173" t="s">
        <v>35</v>
      </c>
      <c r="V173">
        <v>0</v>
      </c>
      <c r="W173">
        <v>1</v>
      </c>
      <c r="X173">
        <v>0</v>
      </c>
    </row>
    <row r="174" spans="1:24" hidden="1" x14ac:dyDescent="0.2">
      <c r="A174" t="s">
        <v>2507</v>
      </c>
      <c r="B174" t="s">
        <v>2508</v>
      </c>
      <c r="C174">
        <v>1981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7.5</v>
      </c>
      <c r="O174">
        <v>87033</v>
      </c>
      <c r="P174">
        <v>3786512</v>
      </c>
      <c r="Q174">
        <v>30565292</v>
      </c>
      <c r="S174">
        <v>97</v>
      </c>
      <c r="T174" t="s">
        <v>2356</v>
      </c>
      <c r="U174" t="s">
        <v>2509</v>
      </c>
      <c r="V174">
        <v>0</v>
      </c>
      <c r="W174">
        <v>1</v>
      </c>
      <c r="X174">
        <v>0</v>
      </c>
    </row>
    <row r="175" spans="1:24" hidden="1" x14ac:dyDescent="0.2">
      <c r="A175" t="s">
        <v>1786</v>
      </c>
      <c r="B175" t="s">
        <v>1787</v>
      </c>
      <c r="C175">
        <v>1965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6.8</v>
      </c>
      <c r="O175">
        <v>5540</v>
      </c>
      <c r="P175">
        <v>28062222</v>
      </c>
      <c r="S175">
        <v>116</v>
      </c>
      <c r="T175" t="s">
        <v>557</v>
      </c>
      <c r="U175" t="s">
        <v>376</v>
      </c>
      <c r="V175">
        <v>1</v>
      </c>
      <c r="W175">
        <v>0</v>
      </c>
      <c r="X175">
        <v>0</v>
      </c>
    </row>
    <row r="176" spans="1:24" hidden="1" x14ac:dyDescent="0.2">
      <c r="A176" t="s">
        <v>2279</v>
      </c>
      <c r="B176" t="s">
        <v>2280</v>
      </c>
      <c r="C176">
        <v>1978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7.1</v>
      </c>
      <c r="O176">
        <v>1122</v>
      </c>
      <c r="S176">
        <v>103</v>
      </c>
      <c r="T176" t="s">
        <v>2281</v>
      </c>
      <c r="U176" t="s">
        <v>2213</v>
      </c>
      <c r="V176">
        <v>0</v>
      </c>
      <c r="W176">
        <v>0</v>
      </c>
      <c r="X176">
        <v>1</v>
      </c>
    </row>
    <row r="177" spans="1:31" hidden="1" x14ac:dyDescent="0.2">
      <c r="A177" t="s">
        <v>1788</v>
      </c>
      <c r="B177" t="s">
        <v>1789</v>
      </c>
      <c r="C177">
        <v>1965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6.7</v>
      </c>
      <c r="O177">
        <v>467</v>
      </c>
      <c r="T177" t="s">
        <v>1766</v>
      </c>
      <c r="U177" t="s">
        <v>376</v>
      </c>
      <c r="V177">
        <v>1</v>
      </c>
      <c r="W177">
        <v>0</v>
      </c>
      <c r="X177">
        <v>0</v>
      </c>
    </row>
    <row r="178" spans="1:31" hidden="1" x14ac:dyDescent="0.2">
      <c r="A178" t="s">
        <v>1814</v>
      </c>
      <c r="B178" t="s">
        <v>1815</v>
      </c>
      <c r="C178">
        <v>1966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6.1</v>
      </c>
      <c r="O178">
        <v>1180</v>
      </c>
      <c r="P178">
        <v>22565634</v>
      </c>
      <c r="T178" t="s">
        <v>1816</v>
      </c>
      <c r="U178" t="s">
        <v>376</v>
      </c>
      <c r="V178">
        <v>1</v>
      </c>
      <c r="W178">
        <v>0</v>
      </c>
      <c r="X178">
        <v>0</v>
      </c>
    </row>
    <row r="179" spans="1:31" hidden="1" x14ac:dyDescent="0.2">
      <c r="A179" t="s">
        <v>1848</v>
      </c>
      <c r="B179" t="s">
        <v>1849</v>
      </c>
      <c r="C179">
        <v>1967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6.6</v>
      </c>
      <c r="O179">
        <v>1882</v>
      </c>
      <c r="R179">
        <v>84</v>
      </c>
      <c r="S179">
        <v>84</v>
      </c>
      <c r="T179" t="s">
        <v>557</v>
      </c>
      <c r="U179" t="s">
        <v>376</v>
      </c>
      <c r="V179">
        <v>1</v>
      </c>
      <c r="W179">
        <v>0</v>
      </c>
      <c r="X179">
        <v>0</v>
      </c>
    </row>
    <row r="180" spans="1:31" hidden="1" x14ac:dyDescent="0.2">
      <c r="A180" t="s">
        <v>5694</v>
      </c>
      <c r="B180" t="s">
        <v>5695</v>
      </c>
      <c r="C180">
        <v>2002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5.9</v>
      </c>
      <c r="O180">
        <v>80300</v>
      </c>
      <c r="P180">
        <v>60000000</v>
      </c>
      <c r="Q180">
        <v>32130627</v>
      </c>
      <c r="R180">
        <v>55003135</v>
      </c>
      <c r="S180">
        <v>96</v>
      </c>
      <c r="T180" t="s">
        <v>2449</v>
      </c>
      <c r="U180" t="s">
        <v>39</v>
      </c>
      <c r="V180">
        <v>0</v>
      </c>
      <c r="W180">
        <v>0</v>
      </c>
      <c r="X180">
        <v>1</v>
      </c>
    </row>
    <row r="181" spans="1:31" hidden="1" x14ac:dyDescent="0.2">
      <c r="A181" t="s">
        <v>4998</v>
      </c>
      <c r="B181" t="s">
        <v>4999</v>
      </c>
      <c r="C181">
        <v>1999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6.7</v>
      </c>
      <c r="O181">
        <v>141840</v>
      </c>
      <c r="P181">
        <v>18383507</v>
      </c>
      <c r="Q181">
        <v>176885658</v>
      </c>
      <c r="S181">
        <v>103</v>
      </c>
      <c r="T181" t="s">
        <v>2449</v>
      </c>
      <c r="U181" t="s">
        <v>5000</v>
      </c>
      <c r="V181">
        <v>0</v>
      </c>
      <c r="W181">
        <v>0</v>
      </c>
      <c r="X181">
        <v>1</v>
      </c>
    </row>
    <row r="182" spans="1:31" hidden="1" x14ac:dyDescent="0.2">
      <c r="A182" t="s">
        <v>5147</v>
      </c>
      <c r="B182" t="s">
        <v>5148</v>
      </c>
      <c r="C182">
        <v>1999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7.3</v>
      </c>
      <c r="O182">
        <v>19581</v>
      </c>
      <c r="P182">
        <v>54628</v>
      </c>
      <c r="Q182">
        <v>13042112</v>
      </c>
      <c r="S182">
        <v>145</v>
      </c>
      <c r="T182" t="s">
        <v>2630</v>
      </c>
      <c r="U182" t="s">
        <v>5149</v>
      </c>
      <c r="V182">
        <v>0</v>
      </c>
      <c r="W182">
        <v>1</v>
      </c>
      <c r="X182">
        <v>0</v>
      </c>
    </row>
    <row r="183" spans="1:31" hidden="1" x14ac:dyDescent="0.2">
      <c r="A183" t="s">
        <v>1872</v>
      </c>
      <c r="B183" t="s">
        <v>1873</v>
      </c>
      <c r="C183">
        <v>1968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6.9</v>
      </c>
      <c r="O183">
        <v>4871</v>
      </c>
      <c r="P183">
        <v>10900000</v>
      </c>
      <c r="S183">
        <v>106</v>
      </c>
      <c r="T183" t="s">
        <v>557</v>
      </c>
      <c r="U183" t="s">
        <v>376</v>
      </c>
      <c r="V183">
        <v>1</v>
      </c>
      <c r="W183">
        <v>0</v>
      </c>
      <c r="X183">
        <v>0</v>
      </c>
    </row>
    <row r="184" spans="1:31" hidden="1" x14ac:dyDescent="0.2">
      <c r="A184" t="s">
        <v>431</v>
      </c>
      <c r="B184" t="s">
        <v>432</v>
      </c>
      <c r="C184">
        <v>1939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6</v>
      </c>
      <c r="O184">
        <v>361</v>
      </c>
      <c r="Q184">
        <v>86</v>
      </c>
      <c r="S184">
        <v>86</v>
      </c>
      <c r="T184" t="s">
        <v>189</v>
      </c>
      <c r="U184" t="s">
        <v>39</v>
      </c>
      <c r="V184">
        <v>0</v>
      </c>
      <c r="W184">
        <v>0</v>
      </c>
      <c r="X184">
        <v>1</v>
      </c>
    </row>
    <row r="185" spans="1:31" hidden="1" x14ac:dyDescent="0.2">
      <c r="A185" t="s">
        <v>393</v>
      </c>
      <c r="B185" t="s">
        <v>394</v>
      </c>
      <c r="C185">
        <v>1938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7.9</v>
      </c>
      <c r="O185">
        <v>19041</v>
      </c>
      <c r="Q185">
        <v>97</v>
      </c>
      <c r="S185">
        <v>97</v>
      </c>
      <c r="T185" t="s">
        <v>45</v>
      </c>
      <c r="U185" t="s">
        <v>39</v>
      </c>
      <c r="V185">
        <v>0</v>
      </c>
      <c r="W185">
        <v>0</v>
      </c>
      <c r="X185">
        <v>1</v>
      </c>
    </row>
    <row r="186" spans="1:31" hidden="1" x14ac:dyDescent="0.2">
      <c r="A186" t="s">
        <v>1930</v>
      </c>
      <c r="B186" t="s">
        <v>1931</v>
      </c>
      <c r="C186">
        <v>1968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6.5</v>
      </c>
      <c r="O186">
        <v>13548</v>
      </c>
      <c r="P186">
        <v>51264000</v>
      </c>
      <c r="S186">
        <v>108</v>
      </c>
      <c r="T186" t="s">
        <v>557</v>
      </c>
      <c r="U186" t="s">
        <v>376</v>
      </c>
      <c r="V186">
        <v>1</v>
      </c>
      <c r="W186">
        <v>0</v>
      </c>
      <c r="X186">
        <v>0</v>
      </c>
    </row>
    <row r="187" spans="1:31" hidden="1" x14ac:dyDescent="0.2">
      <c r="A187" t="s">
        <v>7392</v>
      </c>
      <c r="B187" t="s">
        <v>7393</v>
      </c>
      <c r="C187">
        <v>2012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6.6</v>
      </c>
      <c r="O187">
        <v>88105</v>
      </c>
      <c r="P187">
        <v>320690</v>
      </c>
      <c r="Q187">
        <v>68929150</v>
      </c>
      <c r="S187">
        <v>129</v>
      </c>
      <c r="T187" t="s">
        <v>6187</v>
      </c>
      <c r="U187" t="s">
        <v>35</v>
      </c>
      <c r="V187">
        <v>0</v>
      </c>
      <c r="W187">
        <v>1</v>
      </c>
      <c r="X187">
        <v>0</v>
      </c>
    </row>
    <row r="188" spans="1:31" hidden="1" x14ac:dyDescent="0.2">
      <c r="A188" t="s">
        <v>7738</v>
      </c>
      <c r="B188" t="s">
        <v>7739</v>
      </c>
      <c r="C188">
        <v>2014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5.4</v>
      </c>
      <c r="O188">
        <v>133388</v>
      </c>
      <c r="P188">
        <v>6500000</v>
      </c>
      <c r="Q188">
        <v>84273813</v>
      </c>
      <c r="R188">
        <v>257047661</v>
      </c>
      <c r="S188">
        <v>99</v>
      </c>
      <c r="T188" t="s">
        <v>7740</v>
      </c>
      <c r="U188" t="s">
        <v>5604</v>
      </c>
      <c r="V188">
        <v>0</v>
      </c>
      <c r="W188">
        <v>0</v>
      </c>
      <c r="X188">
        <v>1</v>
      </c>
    </row>
    <row r="189" spans="1:31" hidden="1" x14ac:dyDescent="0.2">
      <c r="A189" t="s">
        <v>7888</v>
      </c>
      <c r="B189" t="s">
        <v>7889</v>
      </c>
      <c r="C189">
        <v>2017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6.5</v>
      </c>
      <c r="O189">
        <v>104055</v>
      </c>
      <c r="P189">
        <v>15000000</v>
      </c>
      <c r="Q189">
        <v>102092201</v>
      </c>
      <c r="R189">
        <v>306515884</v>
      </c>
      <c r="S189">
        <v>109</v>
      </c>
      <c r="T189" t="s">
        <v>7872</v>
      </c>
      <c r="U189" t="s">
        <v>7890</v>
      </c>
      <c r="V189">
        <v>0</v>
      </c>
      <c r="W189">
        <v>0</v>
      </c>
      <c r="X189">
        <v>1</v>
      </c>
    </row>
    <row r="190" spans="1:31" hidden="1" x14ac:dyDescent="0.2">
      <c r="A190" t="s">
        <v>1962</v>
      </c>
      <c r="B190" t="s">
        <v>1963</v>
      </c>
      <c r="C190">
        <v>1970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7.1</v>
      </c>
      <c r="O190">
        <v>88475</v>
      </c>
      <c r="P190">
        <v>4000000</v>
      </c>
      <c r="Q190">
        <v>35452658</v>
      </c>
      <c r="R190">
        <v>35459543</v>
      </c>
      <c r="S190">
        <v>78</v>
      </c>
      <c r="T190" t="s">
        <v>1716</v>
      </c>
      <c r="U190" t="s">
        <v>538</v>
      </c>
      <c r="V190">
        <v>1</v>
      </c>
      <c r="W190">
        <v>0</v>
      </c>
      <c r="X190">
        <v>0</v>
      </c>
    </row>
    <row r="191" spans="1:31" hidden="1" x14ac:dyDescent="0.2">
      <c r="A191" t="s">
        <v>1986</v>
      </c>
      <c r="B191" t="s">
        <v>1987</v>
      </c>
      <c r="C191">
        <v>1971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7.1</v>
      </c>
      <c r="O191">
        <v>32569</v>
      </c>
      <c r="P191">
        <v>20000000</v>
      </c>
      <c r="S191">
        <v>117</v>
      </c>
      <c r="T191" t="s">
        <v>557</v>
      </c>
      <c r="U191" t="s">
        <v>376</v>
      </c>
      <c r="V191">
        <v>1</v>
      </c>
      <c r="W191">
        <v>0</v>
      </c>
      <c r="X191">
        <v>0</v>
      </c>
    </row>
    <row r="192" spans="1:31" hidden="1" x14ac:dyDescent="0.2">
      <c r="A192" t="s">
        <v>2053</v>
      </c>
      <c r="B192" t="s">
        <v>2054</v>
      </c>
      <c r="C192">
        <v>1972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6.3</v>
      </c>
      <c r="O192">
        <v>1702</v>
      </c>
      <c r="S192">
        <v>88</v>
      </c>
      <c r="T192" t="s">
        <v>2055</v>
      </c>
      <c r="U192" t="s">
        <v>376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</row>
    <row r="193" spans="1:31" hidden="1" x14ac:dyDescent="0.2">
      <c r="A193" t="s">
        <v>2062</v>
      </c>
      <c r="B193" t="s">
        <v>2063</v>
      </c>
      <c r="C193">
        <v>1972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6.5</v>
      </c>
      <c r="O193">
        <v>1390</v>
      </c>
      <c r="Q193">
        <v>6100000</v>
      </c>
      <c r="R193">
        <v>6100000</v>
      </c>
      <c r="S193">
        <v>93</v>
      </c>
      <c r="T193" t="s">
        <v>1766</v>
      </c>
      <c r="U193" t="s">
        <v>376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</row>
    <row r="194" spans="1:31" hidden="1" x14ac:dyDescent="0.2">
      <c r="A194" t="s">
        <v>281</v>
      </c>
      <c r="B194" t="s">
        <v>282</v>
      </c>
      <c r="C194">
        <v>1936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6.3</v>
      </c>
      <c r="O194">
        <v>1546</v>
      </c>
      <c r="S194">
        <v>141</v>
      </c>
      <c r="T194" t="s">
        <v>97</v>
      </c>
      <c r="U194" t="s">
        <v>39</v>
      </c>
      <c r="V194">
        <v>0</v>
      </c>
      <c r="W194">
        <v>0</v>
      </c>
      <c r="X194">
        <v>1</v>
      </c>
    </row>
    <row r="195" spans="1:31" hidden="1" x14ac:dyDescent="0.2">
      <c r="A195" t="s">
        <v>4853</v>
      </c>
      <c r="B195" t="s">
        <v>4854</v>
      </c>
      <c r="C195">
        <v>1998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6.5</v>
      </c>
      <c r="O195">
        <v>142596</v>
      </c>
      <c r="P195">
        <v>90757863</v>
      </c>
      <c r="S195">
        <v>83</v>
      </c>
      <c r="T195" t="s">
        <v>4855</v>
      </c>
      <c r="U195" t="s">
        <v>4856</v>
      </c>
      <c r="V195">
        <v>0</v>
      </c>
      <c r="W195">
        <v>1</v>
      </c>
      <c r="X195">
        <v>0</v>
      </c>
    </row>
    <row r="196" spans="1:31" hidden="1" x14ac:dyDescent="0.2">
      <c r="A196" t="s">
        <v>5156</v>
      </c>
      <c r="B196" t="s">
        <v>5157</v>
      </c>
      <c r="C196">
        <v>1999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6.9</v>
      </c>
      <c r="O196">
        <v>109265</v>
      </c>
      <c r="P196">
        <v>13584625</v>
      </c>
      <c r="Q196">
        <v>100230832</v>
      </c>
      <c r="S196">
        <v>162</v>
      </c>
      <c r="T196" t="s">
        <v>2551</v>
      </c>
      <c r="U196" t="s">
        <v>39</v>
      </c>
      <c r="V196">
        <v>0</v>
      </c>
      <c r="W196">
        <v>0</v>
      </c>
      <c r="X196">
        <v>1</v>
      </c>
    </row>
    <row r="197" spans="1:31" hidden="1" x14ac:dyDescent="0.2">
      <c r="A197" t="s">
        <v>1797</v>
      </c>
      <c r="B197" t="s">
        <v>1798</v>
      </c>
      <c r="C197">
        <v>1966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6</v>
      </c>
      <c r="O197">
        <v>840</v>
      </c>
      <c r="Q197">
        <v>109</v>
      </c>
      <c r="S197">
        <v>109</v>
      </c>
      <c r="T197" t="s">
        <v>1799</v>
      </c>
      <c r="U197" t="s">
        <v>39</v>
      </c>
      <c r="V197">
        <v>0</v>
      </c>
      <c r="W197">
        <v>0</v>
      </c>
      <c r="X197">
        <v>1</v>
      </c>
    </row>
    <row r="198" spans="1:31" hidden="1" x14ac:dyDescent="0.2">
      <c r="A198" t="s">
        <v>2440</v>
      </c>
      <c r="B198" t="s">
        <v>2441</v>
      </c>
      <c r="C198">
        <v>1980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6.2</v>
      </c>
      <c r="O198">
        <v>16697</v>
      </c>
      <c r="P198">
        <v>8024663</v>
      </c>
      <c r="Q198">
        <v>70687344</v>
      </c>
      <c r="S198">
        <v>116</v>
      </c>
      <c r="T198" t="s">
        <v>2442</v>
      </c>
      <c r="U198" t="s">
        <v>1992</v>
      </c>
      <c r="V198">
        <v>0</v>
      </c>
      <c r="W198">
        <v>0</v>
      </c>
      <c r="X198">
        <v>1</v>
      </c>
    </row>
    <row r="199" spans="1:31" hidden="1" x14ac:dyDescent="0.2">
      <c r="A199" t="s">
        <v>1142</v>
      </c>
      <c r="B199" t="s">
        <v>1143</v>
      </c>
      <c r="C199">
        <v>1951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6.4</v>
      </c>
      <c r="O199">
        <v>555</v>
      </c>
      <c r="Q199">
        <v>76</v>
      </c>
      <c r="S199">
        <v>76</v>
      </c>
      <c r="T199" t="s">
        <v>1113</v>
      </c>
      <c r="U199" t="s">
        <v>945</v>
      </c>
      <c r="V199">
        <v>0</v>
      </c>
      <c r="W199">
        <v>1</v>
      </c>
      <c r="X199">
        <v>0</v>
      </c>
    </row>
    <row r="200" spans="1:31" hidden="1" x14ac:dyDescent="0.2">
      <c r="A200" t="s">
        <v>2085</v>
      </c>
      <c r="B200" t="s">
        <v>2086</v>
      </c>
      <c r="C200">
        <v>1973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6.2</v>
      </c>
      <c r="O200">
        <v>432</v>
      </c>
      <c r="R200">
        <v>93</v>
      </c>
      <c r="S200">
        <v>93</v>
      </c>
      <c r="T200" t="s">
        <v>1891</v>
      </c>
      <c r="U200" t="s">
        <v>376</v>
      </c>
      <c r="V200">
        <v>1</v>
      </c>
      <c r="W200">
        <v>0</v>
      </c>
      <c r="X200">
        <v>0</v>
      </c>
    </row>
    <row r="201" spans="1:31" hidden="1" x14ac:dyDescent="0.2">
      <c r="A201" t="s">
        <v>4156</v>
      </c>
      <c r="B201" t="s">
        <v>4157</v>
      </c>
      <c r="C201">
        <v>1995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7.6</v>
      </c>
      <c r="O201">
        <v>256259</v>
      </c>
      <c r="P201">
        <v>25353380</v>
      </c>
      <c r="Q201">
        <v>355237933</v>
      </c>
      <c r="S201">
        <v>140</v>
      </c>
      <c r="T201" t="s">
        <v>2627</v>
      </c>
      <c r="U201" t="s">
        <v>35</v>
      </c>
      <c r="V201">
        <v>0</v>
      </c>
      <c r="W201">
        <v>1</v>
      </c>
      <c r="X201">
        <v>0</v>
      </c>
    </row>
    <row r="202" spans="1:31" hidden="1" x14ac:dyDescent="0.2">
      <c r="A202" t="s">
        <v>6596</v>
      </c>
      <c r="B202" t="s">
        <v>6597</v>
      </c>
      <c r="C202">
        <v>2008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6.7</v>
      </c>
      <c r="O202">
        <v>57019</v>
      </c>
      <c r="P202">
        <v>20000000</v>
      </c>
      <c r="Q202">
        <v>20211394</v>
      </c>
      <c r="R202">
        <v>27712362</v>
      </c>
      <c r="S202">
        <v>115</v>
      </c>
      <c r="T202" t="s">
        <v>6598</v>
      </c>
      <c r="U202" t="s">
        <v>5604</v>
      </c>
      <c r="V202">
        <v>0</v>
      </c>
      <c r="W202">
        <v>0</v>
      </c>
      <c r="X202">
        <v>1</v>
      </c>
    </row>
    <row r="203" spans="1:31" hidden="1" x14ac:dyDescent="0.2">
      <c r="A203" t="s">
        <v>1188</v>
      </c>
      <c r="B203" t="s">
        <v>1189</v>
      </c>
      <c r="C203">
        <v>1952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6.1</v>
      </c>
      <c r="O203">
        <v>1061</v>
      </c>
      <c r="Q203">
        <v>100</v>
      </c>
      <c r="S203">
        <v>100</v>
      </c>
      <c r="T203" t="s">
        <v>771</v>
      </c>
      <c r="U203" t="s">
        <v>39</v>
      </c>
      <c r="V203">
        <v>0</v>
      </c>
      <c r="W203">
        <v>0</v>
      </c>
      <c r="X203">
        <v>1</v>
      </c>
    </row>
    <row r="204" spans="1:31" hidden="1" x14ac:dyDescent="0.2">
      <c r="A204" t="s">
        <v>7196</v>
      </c>
      <c r="B204" t="s">
        <v>7197</v>
      </c>
      <c r="C204">
        <v>2018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7</v>
      </c>
      <c r="O204">
        <v>332247</v>
      </c>
      <c r="P204">
        <v>160000000</v>
      </c>
      <c r="Q204">
        <v>335061807</v>
      </c>
      <c r="R204">
        <v>1148461807</v>
      </c>
      <c r="S204">
        <v>143</v>
      </c>
      <c r="T204" t="s">
        <v>6372</v>
      </c>
      <c r="U204" t="s">
        <v>7198</v>
      </c>
      <c r="V204">
        <v>0</v>
      </c>
      <c r="W204">
        <v>0</v>
      </c>
      <c r="X204">
        <v>1</v>
      </c>
    </row>
    <row r="205" spans="1:31" hidden="1" x14ac:dyDescent="0.2">
      <c r="A205" t="s">
        <v>1803</v>
      </c>
      <c r="B205" t="s">
        <v>1804</v>
      </c>
      <c r="C205">
        <v>1966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6.5</v>
      </c>
      <c r="O205">
        <v>5971</v>
      </c>
      <c r="S205">
        <v>105</v>
      </c>
      <c r="T205" t="s">
        <v>1506</v>
      </c>
      <c r="U205" t="s">
        <v>1696</v>
      </c>
      <c r="V205">
        <v>0</v>
      </c>
      <c r="W205">
        <v>1</v>
      </c>
      <c r="X205">
        <v>0</v>
      </c>
    </row>
    <row r="206" spans="1:31" hidden="1" x14ac:dyDescent="0.2">
      <c r="A206" t="s">
        <v>2110</v>
      </c>
      <c r="B206" t="s">
        <v>2111</v>
      </c>
      <c r="C206">
        <v>1973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6.3</v>
      </c>
      <c r="O206">
        <v>492</v>
      </c>
      <c r="Q206">
        <v>2000000</v>
      </c>
      <c r="R206">
        <v>2000000</v>
      </c>
      <c r="S206">
        <v>90</v>
      </c>
      <c r="T206" t="s">
        <v>2112</v>
      </c>
      <c r="U206" t="s">
        <v>376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</row>
    <row r="207" spans="1:31" hidden="1" x14ac:dyDescent="0.2">
      <c r="A207" t="s">
        <v>6781</v>
      </c>
      <c r="B207" t="s">
        <v>6782</v>
      </c>
      <c r="C207">
        <v>2012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7.7</v>
      </c>
      <c r="O207">
        <v>554181</v>
      </c>
      <c r="P207">
        <v>44500000</v>
      </c>
      <c r="Q207">
        <v>136025503</v>
      </c>
      <c r="R207">
        <v>232325503</v>
      </c>
      <c r="S207">
        <v>120</v>
      </c>
      <c r="T207" t="s">
        <v>6344</v>
      </c>
      <c r="U207" t="s">
        <v>39</v>
      </c>
      <c r="V207">
        <v>0</v>
      </c>
      <c r="W207">
        <v>0</v>
      </c>
      <c r="X207">
        <v>1</v>
      </c>
    </row>
    <row r="208" spans="1:31" hidden="1" x14ac:dyDescent="0.2">
      <c r="A208" t="s">
        <v>2113</v>
      </c>
      <c r="B208" t="s">
        <v>2114</v>
      </c>
      <c r="C208">
        <v>1973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7.6</v>
      </c>
      <c r="O208">
        <v>109876</v>
      </c>
      <c r="P208">
        <v>5000000</v>
      </c>
      <c r="S208">
        <v>83</v>
      </c>
      <c r="T208" t="s">
        <v>1716</v>
      </c>
      <c r="U208" t="s">
        <v>376</v>
      </c>
      <c r="V208">
        <v>1</v>
      </c>
      <c r="W208">
        <v>0</v>
      </c>
      <c r="X208">
        <v>0</v>
      </c>
    </row>
    <row r="209" spans="1:24" hidden="1" x14ac:dyDescent="0.2">
      <c r="A209" t="s">
        <v>6057</v>
      </c>
      <c r="B209" t="s">
        <v>6058</v>
      </c>
      <c r="C209">
        <v>2004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6.4</v>
      </c>
      <c r="O209">
        <v>4103</v>
      </c>
      <c r="P209">
        <v>17879</v>
      </c>
      <c r="Q209">
        <v>579350</v>
      </c>
      <c r="S209">
        <v>82</v>
      </c>
      <c r="T209" t="s">
        <v>6059</v>
      </c>
      <c r="U209" t="s">
        <v>5962</v>
      </c>
      <c r="V209">
        <v>0</v>
      </c>
      <c r="W209">
        <v>0</v>
      </c>
      <c r="X209">
        <v>1</v>
      </c>
    </row>
    <row r="210" spans="1:24" hidden="1" x14ac:dyDescent="0.2">
      <c r="A210" t="s">
        <v>777</v>
      </c>
      <c r="B210" t="s">
        <v>778</v>
      </c>
      <c r="C210">
        <v>1944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</v>
      </c>
      <c r="O210">
        <v>63265</v>
      </c>
      <c r="S210">
        <v>118</v>
      </c>
      <c r="T210" t="s">
        <v>608</v>
      </c>
      <c r="U210" t="s">
        <v>39</v>
      </c>
      <c r="V210">
        <v>0</v>
      </c>
      <c r="W210">
        <v>0</v>
      </c>
      <c r="X210">
        <v>1</v>
      </c>
    </row>
    <row r="211" spans="1:24" hidden="1" x14ac:dyDescent="0.2">
      <c r="A211" t="s">
        <v>7057</v>
      </c>
      <c r="B211" t="s">
        <v>7058</v>
      </c>
      <c r="C211">
        <v>2011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5.7</v>
      </c>
      <c r="O211">
        <v>49888</v>
      </c>
      <c r="P211">
        <v>40000000</v>
      </c>
      <c r="Q211">
        <v>33035397</v>
      </c>
      <c r="R211">
        <v>48147945</v>
      </c>
      <c r="S211">
        <v>110</v>
      </c>
      <c r="T211" t="s">
        <v>7059</v>
      </c>
      <c r="U211" t="s">
        <v>39</v>
      </c>
      <c r="V211">
        <v>0</v>
      </c>
      <c r="W211">
        <v>0</v>
      </c>
      <c r="X211">
        <v>1</v>
      </c>
    </row>
    <row r="212" spans="1:24" hidden="1" x14ac:dyDescent="0.2">
      <c r="A212" t="s">
        <v>3031</v>
      </c>
      <c r="B212" t="s">
        <v>3032</v>
      </c>
      <c r="C212">
        <v>1988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4.5999999999999996</v>
      </c>
      <c r="O212">
        <v>5803</v>
      </c>
      <c r="P212">
        <v>14681192</v>
      </c>
      <c r="S212">
        <v>113</v>
      </c>
      <c r="T212" t="s">
        <v>1973</v>
      </c>
      <c r="U212" t="s">
        <v>39</v>
      </c>
      <c r="V212">
        <v>0</v>
      </c>
      <c r="W212">
        <v>0</v>
      </c>
      <c r="X212">
        <v>1</v>
      </c>
    </row>
    <row r="213" spans="1:24" hidden="1" x14ac:dyDescent="0.2">
      <c r="A213" t="s">
        <v>2130</v>
      </c>
      <c r="B213" t="s">
        <v>2131</v>
      </c>
      <c r="C213">
        <v>1973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5.8</v>
      </c>
      <c r="O213">
        <v>1380</v>
      </c>
      <c r="P213">
        <v>22583370</v>
      </c>
      <c r="S213">
        <v>93</v>
      </c>
      <c r="T213" t="s">
        <v>2132</v>
      </c>
      <c r="U213" t="s">
        <v>376</v>
      </c>
      <c r="V213">
        <v>1</v>
      </c>
      <c r="W213">
        <v>0</v>
      </c>
      <c r="X213">
        <v>0</v>
      </c>
    </row>
    <row r="214" spans="1:24" hidden="1" x14ac:dyDescent="0.2">
      <c r="A214" t="s">
        <v>4158</v>
      </c>
      <c r="B214" t="s">
        <v>4159</v>
      </c>
      <c r="C214">
        <v>1995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6.3</v>
      </c>
      <c r="O214">
        <v>75143</v>
      </c>
      <c r="P214">
        <v>9378637</v>
      </c>
      <c r="Q214">
        <v>30303072</v>
      </c>
      <c r="S214">
        <v>132</v>
      </c>
      <c r="T214" t="s">
        <v>2364</v>
      </c>
      <c r="U214" t="s">
        <v>39</v>
      </c>
      <c r="V214">
        <v>0</v>
      </c>
      <c r="W214">
        <v>0</v>
      </c>
      <c r="X214">
        <v>1</v>
      </c>
    </row>
    <row r="215" spans="1:24" hidden="1" x14ac:dyDescent="0.2">
      <c r="A215" t="s">
        <v>2223</v>
      </c>
      <c r="B215" t="s">
        <v>2224</v>
      </c>
      <c r="C215">
        <v>1976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7.4</v>
      </c>
      <c r="O215">
        <v>41434</v>
      </c>
      <c r="S215">
        <v>91</v>
      </c>
      <c r="T215" t="s">
        <v>2225</v>
      </c>
      <c r="U215" t="s">
        <v>2226</v>
      </c>
      <c r="V215">
        <v>0</v>
      </c>
      <c r="W215">
        <v>1</v>
      </c>
      <c r="X215">
        <v>0</v>
      </c>
    </row>
    <row r="216" spans="1:24" hidden="1" x14ac:dyDescent="0.2">
      <c r="A216" t="s">
        <v>3395</v>
      </c>
      <c r="B216" t="s">
        <v>3396</v>
      </c>
      <c r="C216">
        <v>1991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6.9</v>
      </c>
      <c r="O216">
        <v>2982</v>
      </c>
      <c r="P216">
        <v>118162</v>
      </c>
      <c r="Q216">
        <v>1345903</v>
      </c>
      <c r="S216">
        <v>189</v>
      </c>
      <c r="T216" t="s">
        <v>3397</v>
      </c>
      <c r="U216" t="s">
        <v>2911</v>
      </c>
      <c r="V216">
        <v>0</v>
      </c>
      <c r="W216">
        <v>1</v>
      </c>
      <c r="X216">
        <v>0</v>
      </c>
    </row>
    <row r="217" spans="1:24" hidden="1" x14ac:dyDescent="0.2">
      <c r="A217" t="s">
        <v>7259</v>
      </c>
      <c r="B217" t="s">
        <v>7260</v>
      </c>
      <c r="C217">
        <v>2010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6.4</v>
      </c>
      <c r="O217">
        <v>4822</v>
      </c>
      <c r="P217">
        <v>49314</v>
      </c>
      <c r="S217">
        <v>155</v>
      </c>
      <c r="T217" t="s">
        <v>7261</v>
      </c>
      <c r="U217" t="s">
        <v>7262</v>
      </c>
      <c r="V217">
        <v>0</v>
      </c>
      <c r="W217">
        <v>0</v>
      </c>
      <c r="X217">
        <v>1</v>
      </c>
    </row>
    <row r="218" spans="1:24" hidden="1" x14ac:dyDescent="0.2">
      <c r="A218" t="s">
        <v>6415</v>
      </c>
      <c r="B218" t="s">
        <v>6416</v>
      </c>
      <c r="C218">
        <v>2006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6.1</v>
      </c>
      <c r="O218">
        <v>10476</v>
      </c>
      <c r="P218">
        <v>20000000</v>
      </c>
      <c r="Q218">
        <v>21170563</v>
      </c>
      <c r="R218">
        <v>21170563</v>
      </c>
      <c r="S218">
        <v>105</v>
      </c>
      <c r="T218" t="s">
        <v>6417</v>
      </c>
      <c r="U218" t="s">
        <v>6418</v>
      </c>
      <c r="V218">
        <v>0</v>
      </c>
      <c r="W218">
        <v>0</v>
      </c>
      <c r="X218">
        <v>1</v>
      </c>
    </row>
    <row r="219" spans="1:24" hidden="1" x14ac:dyDescent="0.2">
      <c r="A219" t="s">
        <v>6579</v>
      </c>
      <c r="B219" t="s">
        <v>6580</v>
      </c>
      <c r="C219">
        <v>2007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7.8</v>
      </c>
      <c r="O219">
        <v>237890</v>
      </c>
      <c r="P219">
        <v>30000000</v>
      </c>
      <c r="Q219">
        <v>50927067</v>
      </c>
      <c r="R219">
        <v>131016624</v>
      </c>
      <c r="S219">
        <v>123</v>
      </c>
      <c r="T219" t="s">
        <v>6187</v>
      </c>
      <c r="U219" t="s">
        <v>35</v>
      </c>
      <c r="V219">
        <v>0</v>
      </c>
      <c r="W219">
        <v>1</v>
      </c>
      <c r="X219">
        <v>0</v>
      </c>
    </row>
    <row r="220" spans="1:24" hidden="1" x14ac:dyDescent="0.2">
      <c r="A220" t="s">
        <v>6240</v>
      </c>
      <c r="B220" t="s">
        <v>6241</v>
      </c>
      <c r="C220">
        <v>2007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7.5</v>
      </c>
      <c r="O220">
        <v>101186</v>
      </c>
      <c r="P220">
        <v>30000000</v>
      </c>
      <c r="Q220">
        <v>31664162</v>
      </c>
      <c r="R220">
        <v>66122026</v>
      </c>
      <c r="S220">
        <v>114</v>
      </c>
      <c r="T220" t="s">
        <v>6242</v>
      </c>
      <c r="U220" t="s">
        <v>39</v>
      </c>
      <c r="V220">
        <v>0</v>
      </c>
      <c r="W220">
        <v>0</v>
      </c>
      <c r="X220">
        <v>1</v>
      </c>
    </row>
    <row r="221" spans="1:24" hidden="1" x14ac:dyDescent="0.2">
      <c r="A221" t="s">
        <v>1495</v>
      </c>
      <c r="B221" t="s">
        <v>1496</v>
      </c>
      <c r="C221">
        <v>1958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7.9</v>
      </c>
      <c r="O221">
        <v>9866</v>
      </c>
      <c r="S221">
        <v>143</v>
      </c>
      <c r="T221" t="s">
        <v>1497</v>
      </c>
      <c r="U221" t="s">
        <v>39</v>
      </c>
      <c r="V221">
        <v>0</v>
      </c>
      <c r="W221">
        <v>0</v>
      </c>
      <c r="X221">
        <v>1</v>
      </c>
    </row>
    <row r="222" spans="1:24" hidden="1" x14ac:dyDescent="0.2">
      <c r="A222" t="s">
        <v>2154</v>
      </c>
      <c r="B222" t="s">
        <v>2155</v>
      </c>
      <c r="C222">
        <v>1974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6.3</v>
      </c>
      <c r="O222">
        <v>2267</v>
      </c>
      <c r="P222">
        <v>8000000</v>
      </c>
      <c r="S222">
        <v>93</v>
      </c>
      <c r="T222" t="s">
        <v>557</v>
      </c>
      <c r="U222" t="s">
        <v>376</v>
      </c>
      <c r="V222">
        <v>1</v>
      </c>
      <c r="W222">
        <v>0</v>
      </c>
      <c r="X222">
        <v>0</v>
      </c>
    </row>
    <row r="223" spans="1:24" hidden="1" x14ac:dyDescent="0.2">
      <c r="A223" t="s">
        <v>2199</v>
      </c>
      <c r="B223" t="s">
        <v>2200</v>
      </c>
      <c r="C223">
        <v>1975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6.4</v>
      </c>
      <c r="O223">
        <v>8755</v>
      </c>
      <c r="P223">
        <v>20000000</v>
      </c>
      <c r="S223">
        <v>97</v>
      </c>
      <c r="T223" t="s">
        <v>2201</v>
      </c>
      <c r="U223" t="s">
        <v>376</v>
      </c>
      <c r="V223">
        <v>1</v>
      </c>
      <c r="W223">
        <v>0</v>
      </c>
      <c r="X223">
        <v>0</v>
      </c>
    </row>
    <row r="224" spans="1:24" hidden="1" x14ac:dyDescent="0.2">
      <c r="A224" t="s">
        <v>5609</v>
      </c>
      <c r="B224" t="s">
        <v>5610</v>
      </c>
      <c r="C224">
        <v>2002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5.2</v>
      </c>
      <c r="O224">
        <v>8365</v>
      </c>
      <c r="P224">
        <v>824597</v>
      </c>
      <c r="S224">
        <v>97</v>
      </c>
      <c r="T224" t="s">
        <v>5611</v>
      </c>
      <c r="U224" t="s">
        <v>5612</v>
      </c>
      <c r="V224">
        <v>0</v>
      </c>
      <c r="W224">
        <v>0</v>
      </c>
      <c r="X224">
        <v>1</v>
      </c>
    </row>
    <row r="225" spans="1:24" hidden="1" x14ac:dyDescent="0.2">
      <c r="A225" t="s">
        <v>6911</v>
      </c>
      <c r="B225" t="s">
        <v>6912</v>
      </c>
      <c r="C225">
        <v>2009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7</v>
      </c>
      <c r="O225">
        <v>50683</v>
      </c>
      <c r="P225">
        <v>130411</v>
      </c>
      <c r="Q225">
        <v>15779455</v>
      </c>
      <c r="S225">
        <v>98</v>
      </c>
      <c r="T225" t="s">
        <v>6216</v>
      </c>
      <c r="U225" t="s">
        <v>5459</v>
      </c>
      <c r="V225">
        <v>0</v>
      </c>
      <c r="W225">
        <v>1</v>
      </c>
      <c r="X225">
        <v>0</v>
      </c>
    </row>
    <row r="226" spans="1:24" hidden="1" x14ac:dyDescent="0.2">
      <c r="A226" t="s">
        <v>2186</v>
      </c>
      <c r="B226" t="s">
        <v>2187</v>
      </c>
      <c r="C226">
        <v>1975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6.5</v>
      </c>
      <c r="O226">
        <v>4749</v>
      </c>
      <c r="P226">
        <v>36853000</v>
      </c>
      <c r="S226">
        <v>100</v>
      </c>
      <c r="T226" t="s">
        <v>1766</v>
      </c>
      <c r="U226" t="s">
        <v>376</v>
      </c>
      <c r="V226">
        <v>1</v>
      </c>
      <c r="W226">
        <v>0</v>
      </c>
      <c r="X226">
        <v>0</v>
      </c>
    </row>
    <row r="227" spans="1:24" hidden="1" x14ac:dyDescent="0.2">
      <c r="A227" t="s">
        <v>196</v>
      </c>
      <c r="B227" t="s">
        <v>197</v>
      </c>
      <c r="C227">
        <v>1934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6.1</v>
      </c>
      <c r="O227">
        <v>207</v>
      </c>
      <c r="S227">
        <v>74</v>
      </c>
      <c r="T227" t="s">
        <v>198</v>
      </c>
      <c r="U227" t="s">
        <v>147</v>
      </c>
      <c r="V227">
        <v>0</v>
      </c>
      <c r="W227">
        <v>0</v>
      </c>
      <c r="X227">
        <v>1</v>
      </c>
    </row>
    <row r="228" spans="1:24" hidden="1" x14ac:dyDescent="0.2">
      <c r="A228" t="s">
        <v>4160</v>
      </c>
      <c r="B228" t="s">
        <v>4161</v>
      </c>
      <c r="C228">
        <v>1995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6.7</v>
      </c>
      <c r="O228">
        <v>112799</v>
      </c>
      <c r="P228">
        <v>30000000</v>
      </c>
      <c r="Q228">
        <v>63658910</v>
      </c>
      <c r="R228">
        <v>254134910</v>
      </c>
      <c r="S228">
        <v>91</v>
      </c>
      <c r="T228" t="s">
        <v>4162</v>
      </c>
      <c r="U228" t="s">
        <v>35</v>
      </c>
      <c r="V228">
        <v>0</v>
      </c>
      <c r="W228">
        <v>1</v>
      </c>
      <c r="X228">
        <v>0</v>
      </c>
    </row>
    <row r="229" spans="1:24" hidden="1" x14ac:dyDescent="0.2">
      <c r="A229" t="s">
        <v>2253</v>
      </c>
      <c r="B229" t="s">
        <v>2254</v>
      </c>
      <c r="C229">
        <v>1976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5.9</v>
      </c>
      <c r="O229">
        <v>2470</v>
      </c>
      <c r="R229">
        <v>91</v>
      </c>
      <c r="S229">
        <v>91</v>
      </c>
      <c r="T229" t="s">
        <v>557</v>
      </c>
      <c r="U229" t="s">
        <v>376</v>
      </c>
      <c r="V229">
        <v>1</v>
      </c>
      <c r="W229">
        <v>0</v>
      </c>
      <c r="X229">
        <v>0</v>
      </c>
    </row>
    <row r="230" spans="1:24" hidden="1" x14ac:dyDescent="0.2">
      <c r="A230" t="s">
        <v>1402</v>
      </c>
      <c r="B230" t="s">
        <v>1403</v>
      </c>
      <c r="C230">
        <v>1956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7.4</v>
      </c>
      <c r="O230">
        <v>6435</v>
      </c>
      <c r="S230">
        <v>114</v>
      </c>
      <c r="T230" t="s">
        <v>1178</v>
      </c>
      <c r="U230" t="s">
        <v>1404</v>
      </c>
      <c r="V230">
        <v>0</v>
      </c>
      <c r="W230">
        <v>0</v>
      </c>
      <c r="X230">
        <v>1</v>
      </c>
    </row>
    <row r="231" spans="1:24" hidden="1" x14ac:dyDescent="0.2">
      <c r="A231" t="s">
        <v>148</v>
      </c>
      <c r="B231" t="s">
        <v>149</v>
      </c>
      <c r="C231">
        <v>1933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7.6</v>
      </c>
      <c r="O231">
        <v>5842</v>
      </c>
      <c r="S231">
        <v>71</v>
      </c>
      <c r="T231" t="s">
        <v>86</v>
      </c>
      <c r="U231" t="s">
        <v>39</v>
      </c>
      <c r="V231">
        <v>0</v>
      </c>
      <c r="W231">
        <v>0</v>
      </c>
      <c r="X231">
        <v>1</v>
      </c>
    </row>
    <row r="232" spans="1:24" hidden="1" x14ac:dyDescent="0.2">
      <c r="A232" t="s">
        <v>2262</v>
      </c>
      <c r="B232" t="s">
        <v>2263</v>
      </c>
      <c r="C232">
        <v>1976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6.2</v>
      </c>
      <c r="O232">
        <v>460</v>
      </c>
      <c r="R232">
        <v>117</v>
      </c>
      <c r="S232">
        <v>117</v>
      </c>
      <c r="T232" t="s">
        <v>1891</v>
      </c>
      <c r="U232" t="s">
        <v>376</v>
      </c>
      <c r="V232">
        <v>1</v>
      </c>
      <c r="W232">
        <v>0</v>
      </c>
      <c r="X232">
        <v>0</v>
      </c>
    </row>
    <row r="233" spans="1:24" hidden="1" x14ac:dyDescent="0.2">
      <c r="A233" t="s">
        <v>555</v>
      </c>
      <c r="B233" t="s">
        <v>556</v>
      </c>
      <c r="C233">
        <v>1941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6.8</v>
      </c>
      <c r="O233">
        <v>517</v>
      </c>
      <c r="Q233">
        <v>89</v>
      </c>
      <c r="S233">
        <v>89</v>
      </c>
      <c r="T233" t="s">
        <v>557</v>
      </c>
      <c r="U233" t="s">
        <v>35</v>
      </c>
      <c r="V233">
        <v>0</v>
      </c>
      <c r="W233">
        <v>1</v>
      </c>
      <c r="X233">
        <v>0</v>
      </c>
    </row>
    <row r="234" spans="1:24" hidden="1" x14ac:dyDescent="0.2">
      <c r="A234" t="s">
        <v>2806</v>
      </c>
      <c r="B234" t="s">
        <v>2807</v>
      </c>
      <c r="C234">
        <v>1985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8.5</v>
      </c>
      <c r="O234">
        <v>990918</v>
      </c>
      <c r="P234">
        <v>19000000</v>
      </c>
      <c r="Q234">
        <v>211159762</v>
      </c>
      <c r="R234">
        <v>388355305</v>
      </c>
      <c r="S234">
        <v>116</v>
      </c>
      <c r="T234" t="s">
        <v>2808</v>
      </c>
      <c r="U234" t="s">
        <v>35</v>
      </c>
      <c r="V234">
        <v>0</v>
      </c>
      <c r="W234">
        <v>1</v>
      </c>
      <c r="X234">
        <v>0</v>
      </c>
    </row>
    <row r="235" spans="1:24" hidden="1" x14ac:dyDescent="0.2">
      <c r="A235" t="s">
        <v>3164</v>
      </c>
      <c r="B235" t="s">
        <v>3165</v>
      </c>
      <c r="C235">
        <v>1989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7.8</v>
      </c>
      <c r="O235">
        <v>452334</v>
      </c>
      <c r="P235">
        <v>40000000</v>
      </c>
      <c r="Q235">
        <v>119000002</v>
      </c>
      <c r="R235">
        <v>335949377</v>
      </c>
      <c r="S235">
        <v>108</v>
      </c>
      <c r="T235" t="s">
        <v>2808</v>
      </c>
      <c r="U235" t="s">
        <v>35</v>
      </c>
      <c r="V235">
        <v>0</v>
      </c>
      <c r="W235">
        <v>1</v>
      </c>
      <c r="X235">
        <v>0</v>
      </c>
    </row>
    <row r="236" spans="1:24" hidden="1" x14ac:dyDescent="0.2">
      <c r="A236" t="s">
        <v>3274</v>
      </c>
      <c r="B236" t="s">
        <v>3275</v>
      </c>
      <c r="C236">
        <v>1990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7.4</v>
      </c>
      <c r="O236">
        <v>381476</v>
      </c>
      <c r="P236">
        <v>40000000</v>
      </c>
      <c r="Q236">
        <v>88277583</v>
      </c>
      <c r="R236">
        <v>246144250</v>
      </c>
      <c r="S236">
        <v>118</v>
      </c>
      <c r="T236" t="s">
        <v>2808</v>
      </c>
      <c r="U236" t="s">
        <v>35</v>
      </c>
      <c r="V236">
        <v>0</v>
      </c>
      <c r="W236">
        <v>1</v>
      </c>
      <c r="X236">
        <v>0</v>
      </c>
    </row>
    <row r="237" spans="1:24" hidden="1" x14ac:dyDescent="0.2">
      <c r="A237" t="s">
        <v>3710</v>
      </c>
      <c r="B237" t="s">
        <v>3711</v>
      </c>
      <c r="C237">
        <v>1994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6.6</v>
      </c>
      <c r="O237">
        <v>5582</v>
      </c>
      <c r="P237">
        <v>2392589</v>
      </c>
      <c r="S237">
        <v>100</v>
      </c>
      <c r="T237" t="s">
        <v>3712</v>
      </c>
      <c r="U237" t="s">
        <v>3713</v>
      </c>
      <c r="V237">
        <v>0</v>
      </c>
      <c r="W237">
        <v>1</v>
      </c>
      <c r="X237">
        <v>0</v>
      </c>
    </row>
    <row r="238" spans="1:24" hidden="1" x14ac:dyDescent="0.2">
      <c r="A238" t="s">
        <v>3398</v>
      </c>
      <c r="B238" t="s">
        <v>3399</v>
      </c>
      <c r="C238">
        <v>1991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6.7</v>
      </c>
      <c r="O238">
        <v>68599</v>
      </c>
      <c r="P238">
        <v>12686200</v>
      </c>
      <c r="Q238">
        <v>152368585</v>
      </c>
      <c r="S238">
        <v>137</v>
      </c>
      <c r="T238" t="s">
        <v>2627</v>
      </c>
      <c r="U238" t="s">
        <v>3058</v>
      </c>
      <c r="V238">
        <v>0</v>
      </c>
      <c r="W238">
        <v>1</v>
      </c>
      <c r="X238">
        <v>0</v>
      </c>
    </row>
    <row r="239" spans="1:24" hidden="1" x14ac:dyDescent="0.2">
      <c r="A239" t="s">
        <v>1075</v>
      </c>
      <c r="B239" t="s">
        <v>1076</v>
      </c>
      <c r="C239">
        <v>1950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6.6</v>
      </c>
      <c r="O239">
        <v>997</v>
      </c>
      <c r="Q239">
        <v>91</v>
      </c>
      <c r="S239">
        <v>91</v>
      </c>
      <c r="T239" t="s">
        <v>468</v>
      </c>
      <c r="U239" t="s">
        <v>39</v>
      </c>
      <c r="V239">
        <v>0</v>
      </c>
      <c r="W239">
        <v>0</v>
      </c>
      <c r="X239">
        <v>1</v>
      </c>
    </row>
    <row r="240" spans="1:24" hidden="1" x14ac:dyDescent="0.2">
      <c r="A240" t="s">
        <v>727</v>
      </c>
      <c r="B240" t="s">
        <v>728</v>
      </c>
      <c r="C240">
        <v>1943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6.5</v>
      </c>
      <c r="O240">
        <v>984</v>
      </c>
      <c r="R240">
        <v>80</v>
      </c>
      <c r="S240">
        <v>80</v>
      </c>
      <c r="T240" t="s">
        <v>474</v>
      </c>
      <c r="U240" t="s">
        <v>39</v>
      </c>
      <c r="V240">
        <v>0</v>
      </c>
      <c r="W240">
        <v>0</v>
      </c>
      <c r="X240">
        <v>1</v>
      </c>
    </row>
    <row r="241" spans="1:24" hidden="1" x14ac:dyDescent="0.2">
      <c r="A241" t="s">
        <v>1405</v>
      </c>
      <c r="B241" t="s">
        <v>1406</v>
      </c>
      <c r="C241">
        <v>1956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6.6</v>
      </c>
      <c r="O241">
        <v>1299</v>
      </c>
      <c r="S241">
        <v>84</v>
      </c>
      <c r="T241" t="s">
        <v>1407</v>
      </c>
      <c r="U241" t="s">
        <v>945</v>
      </c>
      <c r="V241">
        <v>0</v>
      </c>
      <c r="W241">
        <v>1</v>
      </c>
      <c r="X241">
        <v>0</v>
      </c>
    </row>
    <row r="242" spans="1:24" hidden="1" x14ac:dyDescent="0.2">
      <c r="A242" t="s">
        <v>2274</v>
      </c>
      <c r="B242" t="s">
        <v>2275</v>
      </c>
      <c r="C242">
        <v>1977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6.8</v>
      </c>
      <c r="O242">
        <v>3479</v>
      </c>
      <c r="R242">
        <v>101</v>
      </c>
      <c r="S242">
        <v>101</v>
      </c>
      <c r="T242" t="s">
        <v>1766</v>
      </c>
      <c r="U242" t="s">
        <v>376</v>
      </c>
      <c r="V242">
        <v>1</v>
      </c>
      <c r="W242">
        <v>0</v>
      </c>
      <c r="X242">
        <v>0</v>
      </c>
    </row>
    <row r="243" spans="1:24" hidden="1" x14ac:dyDescent="0.2">
      <c r="A243" t="s">
        <v>558</v>
      </c>
      <c r="B243" t="s">
        <v>559</v>
      </c>
      <c r="C243">
        <v>1941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5.9</v>
      </c>
      <c r="O243">
        <v>229</v>
      </c>
      <c r="Q243">
        <v>71</v>
      </c>
      <c r="S243">
        <v>71</v>
      </c>
      <c r="T243" t="s">
        <v>189</v>
      </c>
      <c r="U243" t="s">
        <v>39</v>
      </c>
      <c r="V243">
        <v>0</v>
      </c>
      <c r="W243">
        <v>0</v>
      </c>
      <c r="X243">
        <v>1</v>
      </c>
    </row>
    <row r="244" spans="1:24" hidden="1" x14ac:dyDescent="0.2">
      <c r="A244" t="s">
        <v>2075</v>
      </c>
      <c r="B244" t="s">
        <v>2076</v>
      </c>
      <c r="C244">
        <v>1973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7.8</v>
      </c>
      <c r="O244">
        <v>61938</v>
      </c>
      <c r="P244">
        <v>54396</v>
      </c>
      <c r="S244">
        <v>94</v>
      </c>
      <c r="T244" t="s">
        <v>2077</v>
      </c>
      <c r="U244" t="s">
        <v>39</v>
      </c>
      <c r="V244">
        <v>0</v>
      </c>
      <c r="W244">
        <v>0</v>
      </c>
      <c r="X244">
        <v>1</v>
      </c>
    </row>
    <row r="245" spans="1:24" hidden="1" x14ac:dyDescent="0.2">
      <c r="A245" t="s">
        <v>5382</v>
      </c>
      <c r="B245" t="s">
        <v>5383</v>
      </c>
      <c r="C245">
        <v>2000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5.8</v>
      </c>
      <c r="O245">
        <v>10274</v>
      </c>
      <c r="P245">
        <v>5485591</v>
      </c>
      <c r="Q245">
        <v>15471969</v>
      </c>
      <c r="S245">
        <v>119</v>
      </c>
      <c r="T245" t="s">
        <v>5114</v>
      </c>
      <c r="U245" t="s">
        <v>4109</v>
      </c>
      <c r="V245">
        <v>0</v>
      </c>
      <c r="W245">
        <v>0</v>
      </c>
      <c r="X245">
        <v>1</v>
      </c>
    </row>
    <row r="246" spans="1:24" hidden="1" x14ac:dyDescent="0.2">
      <c r="A246" t="s">
        <v>6233</v>
      </c>
      <c r="B246" t="s">
        <v>6234</v>
      </c>
      <c r="C246">
        <v>2007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5.3</v>
      </c>
      <c r="O246">
        <v>39775</v>
      </c>
      <c r="P246">
        <v>11352123</v>
      </c>
      <c r="Q246">
        <v>41739766</v>
      </c>
      <c r="S246">
        <v>90</v>
      </c>
      <c r="T246" t="s">
        <v>6235</v>
      </c>
      <c r="U246" t="s">
        <v>5267</v>
      </c>
      <c r="V246">
        <v>0</v>
      </c>
      <c r="W246">
        <v>1</v>
      </c>
      <c r="X246">
        <v>0</v>
      </c>
    </row>
    <row r="247" spans="1:24" hidden="1" x14ac:dyDescent="0.2">
      <c r="A247" t="s">
        <v>4163</v>
      </c>
      <c r="B247" t="s">
        <v>4164</v>
      </c>
      <c r="C247">
        <v>1995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7.1</v>
      </c>
      <c r="O247">
        <v>38165</v>
      </c>
      <c r="P247">
        <v>11348324</v>
      </c>
      <c r="T247" t="s">
        <v>4165</v>
      </c>
      <c r="U247" t="s">
        <v>4166</v>
      </c>
      <c r="V247">
        <v>0</v>
      </c>
      <c r="W247">
        <v>1</v>
      </c>
      <c r="X247">
        <v>0</v>
      </c>
    </row>
    <row r="248" spans="1:24" hidden="1" x14ac:dyDescent="0.2">
      <c r="A248" t="s">
        <v>2289</v>
      </c>
      <c r="B248" t="s">
        <v>2290</v>
      </c>
      <c r="C248">
        <v>1977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5.7</v>
      </c>
      <c r="O248">
        <v>6501</v>
      </c>
      <c r="P248">
        <v>29000000</v>
      </c>
      <c r="S248">
        <v>105</v>
      </c>
      <c r="T248" t="s">
        <v>1891</v>
      </c>
      <c r="U248" t="s">
        <v>376</v>
      </c>
      <c r="V248">
        <v>1</v>
      </c>
      <c r="W248">
        <v>0</v>
      </c>
      <c r="X248">
        <v>0</v>
      </c>
    </row>
    <row r="249" spans="1:24" hidden="1" x14ac:dyDescent="0.2">
      <c r="A249" t="s">
        <v>1446</v>
      </c>
      <c r="B249" t="s">
        <v>1447</v>
      </c>
      <c r="C249">
        <v>1957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6.6</v>
      </c>
      <c r="O249">
        <v>1958</v>
      </c>
      <c r="S249">
        <v>125</v>
      </c>
      <c r="T249" t="s">
        <v>474</v>
      </c>
      <c r="U249" t="s">
        <v>39</v>
      </c>
      <c r="V249">
        <v>0</v>
      </c>
      <c r="W249">
        <v>0</v>
      </c>
      <c r="X249">
        <v>1</v>
      </c>
    </row>
    <row r="250" spans="1:24" hidden="1" x14ac:dyDescent="0.2">
      <c r="A250" t="s">
        <v>1827</v>
      </c>
      <c r="B250" t="s">
        <v>1828</v>
      </c>
      <c r="C250">
        <v>1967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6</v>
      </c>
      <c r="O250">
        <v>214</v>
      </c>
      <c r="Q250">
        <v>102</v>
      </c>
      <c r="S250">
        <v>102</v>
      </c>
      <c r="T250" t="s">
        <v>1829</v>
      </c>
      <c r="U250" t="s">
        <v>35</v>
      </c>
      <c r="V250">
        <v>0</v>
      </c>
      <c r="W250">
        <v>1</v>
      </c>
      <c r="X250">
        <v>0</v>
      </c>
    </row>
    <row r="251" spans="1:24" hidden="1" x14ac:dyDescent="0.2">
      <c r="A251" t="s">
        <v>7784</v>
      </c>
      <c r="B251" t="s">
        <v>7785</v>
      </c>
      <c r="C251">
        <v>2016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5.9</v>
      </c>
      <c r="O251">
        <v>13814</v>
      </c>
      <c r="P251">
        <v>20000000</v>
      </c>
      <c r="Q251">
        <v>54030051</v>
      </c>
      <c r="R251">
        <v>55030051</v>
      </c>
      <c r="S251">
        <v>111</v>
      </c>
      <c r="T251" t="s">
        <v>5243</v>
      </c>
      <c r="U251" t="s">
        <v>7786</v>
      </c>
      <c r="V251">
        <v>0</v>
      </c>
      <c r="W251">
        <v>0</v>
      </c>
      <c r="X251">
        <v>1</v>
      </c>
    </row>
    <row r="252" spans="1:24" hidden="1" x14ac:dyDescent="0.2">
      <c r="A252" t="s">
        <v>7681</v>
      </c>
      <c r="B252" t="s">
        <v>7682</v>
      </c>
      <c r="C252">
        <v>2013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6.1</v>
      </c>
      <c r="O252">
        <v>792</v>
      </c>
      <c r="S252">
        <v>79</v>
      </c>
      <c r="T252" t="s">
        <v>7683</v>
      </c>
      <c r="U252" t="s">
        <v>7684</v>
      </c>
      <c r="V252">
        <v>0</v>
      </c>
      <c r="W252">
        <v>1</v>
      </c>
      <c r="X252">
        <v>0</v>
      </c>
    </row>
    <row r="253" spans="1:24" hidden="1" x14ac:dyDescent="0.2">
      <c r="A253" t="s">
        <v>2304</v>
      </c>
      <c r="B253" t="s">
        <v>2305</v>
      </c>
      <c r="C253">
        <v>1977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6.4</v>
      </c>
      <c r="O253">
        <v>21419</v>
      </c>
      <c r="P253">
        <v>10000000</v>
      </c>
      <c r="Q253">
        <v>39588000</v>
      </c>
      <c r="S253">
        <v>128</v>
      </c>
      <c r="T253" t="s">
        <v>1631</v>
      </c>
      <c r="U253" t="s">
        <v>376</v>
      </c>
      <c r="V253">
        <v>1</v>
      </c>
      <c r="W253">
        <v>0</v>
      </c>
      <c r="X253">
        <v>0</v>
      </c>
    </row>
    <row r="254" spans="1:24" hidden="1" x14ac:dyDescent="0.2">
      <c r="A254" t="s">
        <v>1077</v>
      </c>
      <c r="B254" t="s">
        <v>1078</v>
      </c>
      <c r="C254">
        <v>1950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6</v>
      </c>
      <c r="O254">
        <v>172</v>
      </c>
      <c r="Q254">
        <v>77</v>
      </c>
      <c r="S254">
        <v>77</v>
      </c>
      <c r="T254" t="s">
        <v>834</v>
      </c>
      <c r="U254" t="s">
        <v>39</v>
      </c>
      <c r="V254">
        <v>0</v>
      </c>
      <c r="W254">
        <v>0</v>
      </c>
      <c r="X254">
        <v>1</v>
      </c>
    </row>
    <row r="255" spans="1:24" hidden="1" x14ac:dyDescent="0.2">
      <c r="A255" t="s">
        <v>2188</v>
      </c>
      <c r="B255" t="s">
        <v>2189</v>
      </c>
      <c r="C255">
        <v>1975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8.1</v>
      </c>
      <c r="O255">
        <v>140451</v>
      </c>
      <c r="P255">
        <v>198992</v>
      </c>
      <c r="S255">
        <v>185</v>
      </c>
      <c r="T255" t="s">
        <v>1606</v>
      </c>
      <c r="U255" t="s">
        <v>2190</v>
      </c>
      <c r="V255">
        <v>0</v>
      </c>
      <c r="W255">
        <v>0</v>
      </c>
      <c r="X255">
        <v>1</v>
      </c>
    </row>
    <row r="256" spans="1:24" hidden="1" x14ac:dyDescent="0.2">
      <c r="A256" t="s">
        <v>3400</v>
      </c>
      <c r="B256" t="s">
        <v>3401</v>
      </c>
      <c r="C256">
        <v>1991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7.7</v>
      </c>
      <c r="O256">
        <v>108383</v>
      </c>
      <c r="P256">
        <v>268561</v>
      </c>
      <c r="Q256">
        <v>6153939</v>
      </c>
      <c r="S256">
        <v>116</v>
      </c>
      <c r="T256" t="s">
        <v>3402</v>
      </c>
      <c r="U256" t="s">
        <v>3403</v>
      </c>
      <c r="V256">
        <v>0</v>
      </c>
      <c r="W256">
        <v>1</v>
      </c>
      <c r="X256">
        <v>0</v>
      </c>
    </row>
    <row r="257" spans="1:24" hidden="1" x14ac:dyDescent="0.2">
      <c r="A257" t="s">
        <v>5066</v>
      </c>
      <c r="B257" t="s">
        <v>5067</v>
      </c>
      <c r="C257">
        <v>1998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6.5</v>
      </c>
      <c r="O257">
        <v>55093</v>
      </c>
      <c r="P257">
        <v>3086105</v>
      </c>
      <c r="Q257">
        <v>7027290</v>
      </c>
      <c r="S257">
        <v>103</v>
      </c>
      <c r="T257" t="s">
        <v>5068</v>
      </c>
      <c r="U257" t="s">
        <v>5069</v>
      </c>
      <c r="V257">
        <v>0</v>
      </c>
      <c r="W257">
        <v>1</v>
      </c>
      <c r="X257">
        <v>0</v>
      </c>
    </row>
    <row r="258" spans="1:24" hidden="1" x14ac:dyDescent="0.2">
      <c r="A258" t="s">
        <v>2306</v>
      </c>
      <c r="B258" t="s">
        <v>2307</v>
      </c>
      <c r="C258">
        <v>1977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6.9</v>
      </c>
      <c r="O258">
        <v>55224</v>
      </c>
      <c r="P258">
        <v>2111582</v>
      </c>
      <c r="Q258">
        <v>71215869</v>
      </c>
      <c r="S258">
        <v>78</v>
      </c>
      <c r="T258" t="s">
        <v>2308</v>
      </c>
      <c r="U258" t="s">
        <v>538</v>
      </c>
      <c r="V258">
        <v>1</v>
      </c>
      <c r="W258">
        <v>0</v>
      </c>
      <c r="X258">
        <v>0</v>
      </c>
    </row>
    <row r="259" spans="1:24" hidden="1" x14ac:dyDescent="0.2">
      <c r="A259" t="s">
        <v>7812</v>
      </c>
      <c r="B259" t="s">
        <v>7813</v>
      </c>
      <c r="C259">
        <v>2015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6.8</v>
      </c>
      <c r="O259">
        <v>1555</v>
      </c>
      <c r="P259">
        <v>74709</v>
      </c>
      <c r="S259">
        <v>87</v>
      </c>
      <c r="T259" t="s">
        <v>7814</v>
      </c>
      <c r="U259" t="s">
        <v>7815</v>
      </c>
      <c r="V259">
        <v>0</v>
      </c>
      <c r="W259">
        <v>0</v>
      </c>
      <c r="X259">
        <v>1</v>
      </c>
    </row>
    <row r="260" spans="1:24" hidden="1" x14ac:dyDescent="0.2">
      <c r="A260" t="s">
        <v>3166</v>
      </c>
      <c r="B260" t="s">
        <v>3167</v>
      </c>
      <c r="C260">
        <v>1989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7.5</v>
      </c>
      <c r="O260">
        <v>326203</v>
      </c>
      <c r="P260">
        <v>35000000</v>
      </c>
      <c r="Q260">
        <v>251348343</v>
      </c>
      <c r="R260">
        <v>411556825</v>
      </c>
      <c r="S260">
        <v>126</v>
      </c>
      <c r="T260" t="s">
        <v>2850</v>
      </c>
      <c r="U260" t="s">
        <v>39</v>
      </c>
      <c r="V260">
        <v>0</v>
      </c>
      <c r="W260">
        <v>0</v>
      </c>
      <c r="X260">
        <v>1</v>
      </c>
    </row>
    <row r="261" spans="1:24" hidden="1" x14ac:dyDescent="0.2">
      <c r="A261" t="s">
        <v>4610</v>
      </c>
      <c r="B261" t="s">
        <v>4611</v>
      </c>
      <c r="C261">
        <v>1997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3.7</v>
      </c>
      <c r="O261">
        <v>226209</v>
      </c>
      <c r="P261">
        <v>125000000</v>
      </c>
      <c r="Q261">
        <v>107353792</v>
      </c>
      <c r="R261">
        <v>238235915</v>
      </c>
      <c r="S261">
        <v>125</v>
      </c>
      <c r="T261" t="s">
        <v>2557</v>
      </c>
      <c r="U261" t="s">
        <v>39</v>
      </c>
      <c r="V261">
        <v>0</v>
      </c>
      <c r="W261">
        <v>0</v>
      </c>
      <c r="X261">
        <v>1</v>
      </c>
    </row>
    <row r="262" spans="1:24" hidden="1" x14ac:dyDescent="0.2">
      <c r="A262" t="s">
        <v>5996</v>
      </c>
      <c r="B262" t="s">
        <v>5997</v>
      </c>
      <c r="C262">
        <v>2005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8.1999999999999993</v>
      </c>
      <c r="O262">
        <v>1251624</v>
      </c>
      <c r="P262">
        <v>150000000</v>
      </c>
      <c r="Q262">
        <v>206852432</v>
      </c>
      <c r="R262">
        <v>373413297</v>
      </c>
      <c r="S262">
        <v>140</v>
      </c>
      <c r="T262" t="s">
        <v>5998</v>
      </c>
      <c r="U262" t="s">
        <v>39</v>
      </c>
      <c r="V262">
        <v>0</v>
      </c>
      <c r="W262">
        <v>0</v>
      </c>
      <c r="X262">
        <v>1</v>
      </c>
    </row>
    <row r="263" spans="1:24" hidden="1" x14ac:dyDescent="0.2">
      <c r="A263" t="s">
        <v>4167</v>
      </c>
      <c r="B263" t="s">
        <v>4168</v>
      </c>
      <c r="C263">
        <v>1995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5.4</v>
      </c>
      <c r="O263">
        <v>227880</v>
      </c>
      <c r="P263">
        <v>100000000</v>
      </c>
      <c r="Q263">
        <v>184069126</v>
      </c>
      <c r="R263">
        <v>336567531</v>
      </c>
      <c r="S263">
        <v>121</v>
      </c>
      <c r="T263" t="s">
        <v>2557</v>
      </c>
      <c r="U263" t="s">
        <v>39</v>
      </c>
      <c r="V263">
        <v>0</v>
      </c>
      <c r="W263">
        <v>0</v>
      </c>
      <c r="X263">
        <v>1</v>
      </c>
    </row>
    <row r="264" spans="1:24" hidden="1" x14ac:dyDescent="0.2">
      <c r="A264" t="s">
        <v>3549</v>
      </c>
      <c r="B264" t="s">
        <v>3550</v>
      </c>
      <c r="C264">
        <v>1992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7</v>
      </c>
      <c r="O264">
        <v>263911</v>
      </c>
      <c r="P264">
        <v>80000000</v>
      </c>
      <c r="Q264">
        <v>162902340</v>
      </c>
      <c r="R264">
        <v>266903053</v>
      </c>
      <c r="S264">
        <v>126</v>
      </c>
      <c r="T264" t="s">
        <v>2850</v>
      </c>
      <c r="U264" t="s">
        <v>39</v>
      </c>
      <c r="V264">
        <v>0</v>
      </c>
      <c r="W264">
        <v>0</v>
      </c>
      <c r="X264">
        <v>1</v>
      </c>
    </row>
    <row r="265" spans="1:24" hidden="1" x14ac:dyDescent="0.2">
      <c r="A265" t="s">
        <v>7691</v>
      </c>
      <c r="B265" t="s">
        <v>7692</v>
      </c>
      <c r="C265">
        <v>2016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6.5</v>
      </c>
      <c r="O265">
        <v>600827</v>
      </c>
      <c r="P265">
        <v>250000000</v>
      </c>
      <c r="Q265">
        <v>330360194</v>
      </c>
      <c r="R265">
        <v>873634919</v>
      </c>
      <c r="S265">
        <v>151</v>
      </c>
      <c r="T265" t="s">
        <v>6166</v>
      </c>
      <c r="U265" t="s">
        <v>39</v>
      </c>
      <c r="V265">
        <v>0</v>
      </c>
      <c r="W265">
        <v>0</v>
      </c>
      <c r="X265">
        <v>1</v>
      </c>
    </row>
    <row r="266" spans="1:24" hidden="1" x14ac:dyDescent="0.2">
      <c r="A266" t="s">
        <v>3714</v>
      </c>
      <c r="B266" t="s">
        <v>3715</v>
      </c>
      <c r="C266">
        <v>1993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7.8</v>
      </c>
      <c r="O266">
        <v>40637</v>
      </c>
      <c r="P266">
        <v>1189975</v>
      </c>
      <c r="Q266">
        <v>5635204</v>
      </c>
      <c r="S266">
        <v>76</v>
      </c>
      <c r="T266" t="s">
        <v>3716</v>
      </c>
      <c r="U266" t="s">
        <v>2565</v>
      </c>
      <c r="V266">
        <v>0</v>
      </c>
      <c r="W266">
        <v>0</v>
      </c>
      <c r="X266">
        <v>1</v>
      </c>
    </row>
    <row r="267" spans="1:24" hidden="1" x14ac:dyDescent="0.2">
      <c r="A267" t="s">
        <v>7876</v>
      </c>
      <c r="B267" t="s">
        <v>7877</v>
      </c>
      <c r="C267">
        <v>2016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6.4</v>
      </c>
      <c r="O267">
        <v>46270</v>
      </c>
      <c r="P267">
        <v>4462034</v>
      </c>
      <c r="S267">
        <v>76</v>
      </c>
      <c r="T267" t="s">
        <v>7878</v>
      </c>
      <c r="U267" t="s">
        <v>2565</v>
      </c>
      <c r="V267">
        <v>0</v>
      </c>
      <c r="W267">
        <v>0</v>
      </c>
      <c r="X267">
        <v>1</v>
      </c>
    </row>
    <row r="268" spans="1:24" hidden="1" x14ac:dyDescent="0.2">
      <c r="A268" t="s">
        <v>1350</v>
      </c>
      <c r="B268" t="s">
        <v>1351</v>
      </c>
      <c r="C268">
        <v>1955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6.5</v>
      </c>
      <c r="O268">
        <v>2007</v>
      </c>
      <c r="S268">
        <v>149</v>
      </c>
      <c r="T268" t="s">
        <v>474</v>
      </c>
      <c r="U268" t="s">
        <v>39</v>
      </c>
      <c r="V268">
        <v>0</v>
      </c>
      <c r="W268">
        <v>0</v>
      </c>
      <c r="X268">
        <v>1</v>
      </c>
    </row>
    <row r="269" spans="1:24" hidden="1" x14ac:dyDescent="0.2">
      <c r="A269" t="s">
        <v>1448</v>
      </c>
      <c r="B269" t="s">
        <v>1449</v>
      </c>
      <c r="C269">
        <v>1957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6.4</v>
      </c>
      <c r="O269">
        <v>951</v>
      </c>
      <c r="Q269">
        <v>108</v>
      </c>
      <c r="S269">
        <v>108</v>
      </c>
      <c r="T269" t="s">
        <v>1240</v>
      </c>
      <c r="U269" t="s">
        <v>945</v>
      </c>
      <c r="V269">
        <v>0</v>
      </c>
      <c r="W269">
        <v>1</v>
      </c>
      <c r="X269">
        <v>0</v>
      </c>
    </row>
    <row r="270" spans="1:24" hidden="1" x14ac:dyDescent="0.2">
      <c r="A270" t="s">
        <v>1767</v>
      </c>
      <c r="B270" t="s">
        <v>1768</v>
      </c>
      <c r="C270">
        <v>1965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6.8</v>
      </c>
      <c r="O270">
        <v>14071</v>
      </c>
      <c r="S270">
        <v>167</v>
      </c>
      <c r="T270" t="s">
        <v>1612</v>
      </c>
      <c r="U270" t="s">
        <v>954</v>
      </c>
      <c r="V270">
        <v>0</v>
      </c>
      <c r="W270">
        <v>0</v>
      </c>
      <c r="X270">
        <v>1</v>
      </c>
    </row>
    <row r="271" spans="1:24" hidden="1" x14ac:dyDescent="0.2">
      <c r="A271" t="s">
        <v>5302</v>
      </c>
      <c r="B271" t="s">
        <v>5303</v>
      </c>
      <c r="C271">
        <v>2000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2.5</v>
      </c>
      <c r="O271">
        <v>74402</v>
      </c>
      <c r="P271">
        <v>73000000</v>
      </c>
      <c r="Q271">
        <v>21471685</v>
      </c>
      <c r="R271">
        <v>29725663</v>
      </c>
      <c r="S271">
        <v>118</v>
      </c>
      <c r="T271" t="s">
        <v>5304</v>
      </c>
      <c r="U271" t="s">
        <v>39</v>
      </c>
      <c r="V271">
        <v>0</v>
      </c>
      <c r="W271">
        <v>0</v>
      </c>
      <c r="X271">
        <v>1</v>
      </c>
    </row>
    <row r="272" spans="1:24" hidden="1" x14ac:dyDescent="0.2">
      <c r="A272" t="s">
        <v>7162</v>
      </c>
      <c r="B272" t="s">
        <v>7163</v>
      </c>
      <c r="C272">
        <v>2012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5.8</v>
      </c>
      <c r="O272">
        <v>230194</v>
      </c>
      <c r="P272">
        <v>209000000</v>
      </c>
      <c r="Q272">
        <v>65422625</v>
      </c>
      <c r="R272">
        <v>303025485</v>
      </c>
      <c r="S272">
        <v>131</v>
      </c>
      <c r="T272" t="s">
        <v>5821</v>
      </c>
      <c r="U272" t="s">
        <v>35</v>
      </c>
      <c r="V272">
        <v>0</v>
      </c>
      <c r="W272">
        <v>1</v>
      </c>
      <c r="X272">
        <v>0</v>
      </c>
    </row>
    <row r="273" spans="1:31" hidden="1" x14ac:dyDescent="0.2">
      <c r="A273" t="s">
        <v>6591</v>
      </c>
      <c r="B273" t="s">
        <v>6592</v>
      </c>
      <c r="C273">
        <v>2008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6.4</v>
      </c>
      <c r="O273">
        <v>87151</v>
      </c>
      <c r="P273">
        <v>4100000</v>
      </c>
      <c r="Q273">
        <v>30579406</v>
      </c>
      <c r="S273">
        <v>102</v>
      </c>
      <c r="T273" t="s">
        <v>5862</v>
      </c>
      <c r="U273" t="s">
        <v>5604</v>
      </c>
      <c r="V273">
        <v>0</v>
      </c>
      <c r="W273">
        <v>1</v>
      </c>
      <c r="X273">
        <v>0</v>
      </c>
    </row>
    <row r="274" spans="1:31" hidden="1" x14ac:dyDescent="0.2">
      <c r="A274" t="s">
        <v>2330</v>
      </c>
      <c r="B274" t="s">
        <v>2331</v>
      </c>
      <c r="C274">
        <v>1978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6.1</v>
      </c>
      <c r="O274">
        <v>4152</v>
      </c>
      <c r="P274">
        <v>4000000</v>
      </c>
      <c r="S274">
        <v>104</v>
      </c>
      <c r="T274" t="s">
        <v>1766</v>
      </c>
      <c r="U274" t="s">
        <v>376</v>
      </c>
      <c r="V274">
        <v>1</v>
      </c>
      <c r="W274">
        <v>0</v>
      </c>
      <c r="X274">
        <v>0</v>
      </c>
    </row>
    <row r="275" spans="1:31" hidden="1" x14ac:dyDescent="0.2">
      <c r="A275" t="s">
        <v>7240</v>
      </c>
      <c r="B275" t="s">
        <v>7241</v>
      </c>
      <c r="C275">
        <v>2013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6.1</v>
      </c>
      <c r="O275">
        <v>81935</v>
      </c>
      <c r="P275">
        <v>60000000</v>
      </c>
      <c r="Q275">
        <v>19452138</v>
      </c>
      <c r="R275">
        <v>60052138</v>
      </c>
      <c r="S275">
        <v>124</v>
      </c>
      <c r="T275" t="s">
        <v>7242</v>
      </c>
      <c r="U275" t="s">
        <v>5181</v>
      </c>
      <c r="V275">
        <v>0</v>
      </c>
      <c r="W275">
        <v>0</v>
      </c>
      <c r="X275">
        <v>1</v>
      </c>
    </row>
    <row r="276" spans="1:31" hidden="1" x14ac:dyDescent="0.2">
      <c r="A276" t="s">
        <v>2379</v>
      </c>
      <c r="B276" t="s">
        <v>2380</v>
      </c>
      <c r="C276">
        <v>1979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6.1</v>
      </c>
      <c r="O276">
        <v>2293</v>
      </c>
      <c r="P276">
        <v>5450000</v>
      </c>
      <c r="Q276">
        <v>20931111</v>
      </c>
      <c r="S276">
        <v>88</v>
      </c>
      <c r="T276" t="s">
        <v>1891</v>
      </c>
      <c r="U276" t="s">
        <v>376</v>
      </c>
      <c r="V276">
        <v>1</v>
      </c>
      <c r="W276">
        <v>0</v>
      </c>
      <c r="X276">
        <v>0</v>
      </c>
    </row>
    <row r="277" spans="1:31" hidden="1" x14ac:dyDescent="0.2">
      <c r="A277" t="s">
        <v>2383</v>
      </c>
      <c r="B277" t="s">
        <v>2384</v>
      </c>
      <c r="C277">
        <v>1979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6</v>
      </c>
      <c r="O277">
        <v>22235</v>
      </c>
      <c r="P277">
        <v>35841901</v>
      </c>
      <c r="S277">
        <v>98</v>
      </c>
      <c r="T277" t="s">
        <v>2385</v>
      </c>
      <c r="U277" t="s">
        <v>376</v>
      </c>
      <c r="V277">
        <v>1</v>
      </c>
      <c r="W277">
        <v>0</v>
      </c>
      <c r="X277">
        <v>0</v>
      </c>
    </row>
    <row r="278" spans="1:31" hidden="1" x14ac:dyDescent="0.2">
      <c r="A278" t="s">
        <v>2415</v>
      </c>
      <c r="B278" t="s">
        <v>2416</v>
      </c>
      <c r="C278">
        <v>1979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6.8</v>
      </c>
      <c r="O278">
        <v>1006</v>
      </c>
      <c r="R278">
        <v>100</v>
      </c>
      <c r="S278">
        <v>100</v>
      </c>
      <c r="T278" t="s">
        <v>2417</v>
      </c>
      <c r="U278" t="s">
        <v>376</v>
      </c>
      <c r="V278">
        <v>1</v>
      </c>
      <c r="W278">
        <v>0</v>
      </c>
      <c r="X278">
        <v>0</v>
      </c>
    </row>
    <row r="279" spans="1:31" hidden="1" x14ac:dyDescent="0.2">
      <c r="A279" t="s">
        <v>57</v>
      </c>
      <c r="B279" t="s">
        <v>58</v>
      </c>
      <c r="C279">
        <v>1932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6.9</v>
      </c>
      <c r="O279">
        <v>463</v>
      </c>
      <c r="Q279">
        <v>66</v>
      </c>
      <c r="S279">
        <v>66</v>
      </c>
      <c r="T279" t="s">
        <v>51</v>
      </c>
      <c r="U279" t="s">
        <v>39</v>
      </c>
      <c r="V279">
        <v>0</v>
      </c>
      <c r="W279">
        <v>0</v>
      </c>
      <c r="X279">
        <v>1</v>
      </c>
    </row>
    <row r="280" spans="1:31" hidden="1" x14ac:dyDescent="0.2">
      <c r="A280" t="s">
        <v>6516</v>
      </c>
      <c r="B280" t="s">
        <v>6517</v>
      </c>
      <c r="C280">
        <v>2007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5.7</v>
      </c>
      <c r="O280">
        <v>36498</v>
      </c>
      <c r="P280">
        <v>13122865</v>
      </c>
      <c r="Q280">
        <v>69485490</v>
      </c>
      <c r="T280" t="s">
        <v>4933</v>
      </c>
      <c r="U280" t="s">
        <v>35</v>
      </c>
      <c r="V280">
        <v>0</v>
      </c>
      <c r="W280">
        <v>1</v>
      </c>
      <c r="X280">
        <v>0</v>
      </c>
    </row>
    <row r="281" spans="1:31" hidden="1" x14ac:dyDescent="0.2">
      <c r="A281" t="s">
        <v>2455</v>
      </c>
      <c r="B281" t="s">
        <v>2456</v>
      </c>
      <c r="C281">
        <v>1980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5</v>
      </c>
      <c r="O281">
        <v>4940</v>
      </c>
      <c r="P281">
        <v>18000000</v>
      </c>
      <c r="S281">
        <v>100</v>
      </c>
      <c r="T281" t="s">
        <v>1891</v>
      </c>
      <c r="U281" t="s">
        <v>376</v>
      </c>
      <c r="V281">
        <v>1</v>
      </c>
      <c r="W281">
        <v>0</v>
      </c>
      <c r="X281">
        <v>0</v>
      </c>
    </row>
    <row r="282" spans="1:31" hidden="1" x14ac:dyDescent="0.2">
      <c r="A282" t="s">
        <v>1722</v>
      </c>
      <c r="B282" t="s">
        <v>1723</v>
      </c>
      <c r="C282">
        <v>1964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6.8</v>
      </c>
      <c r="O282">
        <v>1583</v>
      </c>
      <c r="Q282">
        <v>99</v>
      </c>
      <c r="S282">
        <v>99</v>
      </c>
      <c r="T282" t="s">
        <v>1724</v>
      </c>
      <c r="U282" t="s">
        <v>1725</v>
      </c>
      <c r="V282">
        <v>0</v>
      </c>
      <c r="W282">
        <v>1</v>
      </c>
      <c r="X282">
        <v>0</v>
      </c>
    </row>
    <row r="283" spans="1:31" hidden="1" x14ac:dyDescent="0.2">
      <c r="A283" t="s">
        <v>6082</v>
      </c>
      <c r="B283" t="s">
        <v>6083</v>
      </c>
      <c r="C283">
        <v>2007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6.1</v>
      </c>
      <c r="O283">
        <v>134693</v>
      </c>
      <c r="P283">
        <v>126631277</v>
      </c>
      <c r="S283">
        <v>91</v>
      </c>
      <c r="T283" t="s">
        <v>6084</v>
      </c>
      <c r="U283" t="s">
        <v>4956</v>
      </c>
      <c r="V283">
        <v>0</v>
      </c>
      <c r="W283">
        <v>1</v>
      </c>
      <c r="X283">
        <v>0</v>
      </c>
    </row>
    <row r="284" spans="1:31" hidden="1" x14ac:dyDescent="0.2">
      <c r="A284" t="s">
        <v>3551</v>
      </c>
      <c r="B284" t="s">
        <v>3552</v>
      </c>
      <c r="C284">
        <v>1992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5.7</v>
      </c>
      <c r="O284">
        <v>63159</v>
      </c>
      <c r="P284">
        <v>57114049</v>
      </c>
      <c r="S284">
        <v>87</v>
      </c>
      <c r="T284" t="s">
        <v>3502</v>
      </c>
      <c r="U284" t="s">
        <v>35</v>
      </c>
      <c r="V284">
        <v>0</v>
      </c>
      <c r="W284">
        <v>1</v>
      </c>
      <c r="X284">
        <v>0</v>
      </c>
    </row>
    <row r="285" spans="1:31" hidden="1" x14ac:dyDescent="0.2">
      <c r="A285" t="s">
        <v>3717</v>
      </c>
      <c r="B285" t="s">
        <v>3718</v>
      </c>
      <c r="C285">
        <v>1993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4.9000000000000004</v>
      </c>
      <c r="O285">
        <v>24735</v>
      </c>
      <c r="P285">
        <v>6017225</v>
      </c>
      <c r="Q285">
        <v>118243066</v>
      </c>
      <c r="S285">
        <v>89</v>
      </c>
      <c r="T285" t="s">
        <v>3215</v>
      </c>
      <c r="U285" t="s">
        <v>3678</v>
      </c>
      <c r="V285">
        <v>0</v>
      </c>
      <c r="W285">
        <v>1</v>
      </c>
      <c r="X285">
        <v>0</v>
      </c>
    </row>
    <row r="286" spans="1:31" hidden="1" x14ac:dyDescent="0.2">
      <c r="A286" t="s">
        <v>3037</v>
      </c>
      <c r="B286" t="s">
        <v>3038</v>
      </c>
      <c r="C286">
        <v>1988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7.5</v>
      </c>
      <c r="O286">
        <v>246088</v>
      </c>
      <c r="P286">
        <v>15000000</v>
      </c>
      <c r="Q286">
        <v>74220408</v>
      </c>
      <c r="R286">
        <v>74270074</v>
      </c>
      <c r="S286">
        <v>92</v>
      </c>
      <c r="T286" t="s">
        <v>2850</v>
      </c>
      <c r="U286" t="s">
        <v>2902</v>
      </c>
      <c r="V286">
        <v>0</v>
      </c>
      <c r="W286">
        <v>0</v>
      </c>
      <c r="X286">
        <v>1</v>
      </c>
    </row>
    <row r="287" spans="1:31" hidden="1" x14ac:dyDescent="0.2">
      <c r="A287" t="s">
        <v>2473</v>
      </c>
      <c r="B287" t="s">
        <v>2474</v>
      </c>
      <c r="C287">
        <v>1980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6.4</v>
      </c>
      <c r="O287">
        <v>3049</v>
      </c>
      <c r="Q287">
        <v>2900000</v>
      </c>
      <c r="R287">
        <v>2900000</v>
      </c>
      <c r="S287">
        <v>112</v>
      </c>
      <c r="T287" t="s">
        <v>2475</v>
      </c>
      <c r="U287" t="s">
        <v>376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</row>
    <row r="288" spans="1:31" hidden="1" x14ac:dyDescent="0.2">
      <c r="A288" t="s">
        <v>4169</v>
      </c>
      <c r="B288" t="s">
        <v>4170</v>
      </c>
      <c r="C288">
        <v>1995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8.1</v>
      </c>
      <c r="O288">
        <v>252931</v>
      </c>
      <c r="P288">
        <v>1423537</v>
      </c>
      <c r="Q288">
        <v>5986708</v>
      </c>
      <c r="S288">
        <v>101</v>
      </c>
      <c r="T288" t="s">
        <v>3756</v>
      </c>
      <c r="U288" t="s">
        <v>4109</v>
      </c>
      <c r="V288">
        <v>0</v>
      </c>
      <c r="W288">
        <v>0</v>
      </c>
      <c r="X288">
        <v>1</v>
      </c>
    </row>
    <row r="289" spans="1:24" hidden="1" x14ac:dyDescent="0.2">
      <c r="A289" t="s">
        <v>6039</v>
      </c>
      <c r="B289" t="s">
        <v>6040</v>
      </c>
      <c r="C289">
        <v>2004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8</v>
      </c>
      <c r="O289">
        <v>220904</v>
      </c>
      <c r="P289">
        <v>2700000</v>
      </c>
      <c r="Q289">
        <v>5820649</v>
      </c>
      <c r="R289">
        <v>15936507</v>
      </c>
      <c r="S289">
        <v>80</v>
      </c>
      <c r="T289" t="s">
        <v>3756</v>
      </c>
      <c r="U289" t="s">
        <v>5962</v>
      </c>
      <c r="V289">
        <v>0</v>
      </c>
      <c r="W289">
        <v>0</v>
      </c>
      <c r="X289">
        <v>1</v>
      </c>
    </row>
    <row r="290" spans="1:24" hidden="1" x14ac:dyDescent="0.2">
      <c r="A290" t="s">
        <v>7236</v>
      </c>
      <c r="B290" t="s">
        <v>7237</v>
      </c>
      <c r="C290">
        <v>2010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7.2</v>
      </c>
      <c r="O290">
        <v>85678</v>
      </c>
      <c r="P290">
        <v>141340</v>
      </c>
      <c r="Q290">
        <v>14311701</v>
      </c>
      <c r="S290">
        <v>105</v>
      </c>
      <c r="T290" t="s">
        <v>7238</v>
      </c>
      <c r="U290" t="s">
        <v>7239</v>
      </c>
      <c r="V290">
        <v>0</v>
      </c>
      <c r="W290">
        <v>1</v>
      </c>
      <c r="X290">
        <v>0</v>
      </c>
    </row>
    <row r="291" spans="1:24" hidden="1" x14ac:dyDescent="0.2">
      <c r="A291" t="s">
        <v>3719</v>
      </c>
      <c r="B291" t="s">
        <v>3720</v>
      </c>
      <c r="C291">
        <v>1994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5.5</v>
      </c>
      <c r="O291">
        <v>3704</v>
      </c>
      <c r="P291">
        <v>764011</v>
      </c>
      <c r="Q291">
        <v>1519366</v>
      </c>
      <c r="S291">
        <v>122</v>
      </c>
      <c r="T291" t="s">
        <v>3721</v>
      </c>
      <c r="U291" t="s">
        <v>39</v>
      </c>
      <c r="V291">
        <v>0</v>
      </c>
      <c r="W291">
        <v>0</v>
      </c>
      <c r="X291">
        <v>1</v>
      </c>
    </row>
    <row r="292" spans="1:24" hidden="1" x14ac:dyDescent="0.2">
      <c r="A292" t="s">
        <v>4862</v>
      </c>
      <c r="B292" t="s">
        <v>4863</v>
      </c>
      <c r="C292">
        <v>1999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7.7</v>
      </c>
      <c r="O292">
        <v>297680</v>
      </c>
      <c r="P292">
        <v>637721</v>
      </c>
      <c r="Q292">
        <v>23106667</v>
      </c>
      <c r="S292">
        <v>113</v>
      </c>
      <c r="T292" t="s">
        <v>4864</v>
      </c>
      <c r="U292" t="s">
        <v>4865</v>
      </c>
      <c r="V292">
        <v>0</v>
      </c>
      <c r="W292">
        <v>1</v>
      </c>
      <c r="X292">
        <v>0</v>
      </c>
    </row>
    <row r="293" spans="1:24" hidden="1" x14ac:dyDescent="0.2">
      <c r="A293" t="s">
        <v>2481</v>
      </c>
      <c r="B293" t="s">
        <v>2482</v>
      </c>
      <c r="C293">
        <v>1980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5.3</v>
      </c>
      <c r="O293">
        <v>28238</v>
      </c>
      <c r="P293">
        <v>6310520</v>
      </c>
      <c r="Q293">
        <v>49823037</v>
      </c>
      <c r="S293">
        <v>114</v>
      </c>
      <c r="T293" t="s">
        <v>1462</v>
      </c>
      <c r="U293" t="s">
        <v>2483</v>
      </c>
      <c r="V293">
        <v>1</v>
      </c>
      <c r="W293">
        <v>0</v>
      </c>
      <c r="X293">
        <v>0</v>
      </c>
    </row>
    <row r="294" spans="1:24" hidden="1" x14ac:dyDescent="0.2">
      <c r="A294" t="s">
        <v>1190</v>
      </c>
      <c r="B294" t="s">
        <v>1191</v>
      </c>
      <c r="C294">
        <v>1952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7.3</v>
      </c>
      <c r="O294">
        <v>7337</v>
      </c>
      <c r="Q294">
        <v>91</v>
      </c>
      <c r="S294">
        <v>91</v>
      </c>
      <c r="T294" t="s">
        <v>1132</v>
      </c>
      <c r="U294" t="s">
        <v>945</v>
      </c>
      <c r="V294">
        <v>0</v>
      </c>
      <c r="W294">
        <v>1</v>
      </c>
      <c r="X294">
        <v>0</v>
      </c>
    </row>
    <row r="295" spans="1:24" hidden="1" x14ac:dyDescent="0.2">
      <c r="A295" t="s">
        <v>2586</v>
      </c>
      <c r="B295" t="s">
        <v>2587</v>
      </c>
      <c r="C295">
        <v>1982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5.4</v>
      </c>
      <c r="O295">
        <v>2435</v>
      </c>
      <c r="P295">
        <v>15000000</v>
      </c>
      <c r="Q295">
        <v>36821203</v>
      </c>
      <c r="R295">
        <v>36821203</v>
      </c>
      <c r="S295">
        <v>116</v>
      </c>
      <c r="T295" t="s">
        <v>1721</v>
      </c>
      <c r="U295" t="s">
        <v>39</v>
      </c>
      <c r="V295">
        <v>0</v>
      </c>
      <c r="W295">
        <v>0</v>
      </c>
      <c r="X295">
        <v>1</v>
      </c>
    </row>
    <row r="296" spans="1:24" hidden="1" x14ac:dyDescent="0.2">
      <c r="A296" t="s">
        <v>5403</v>
      </c>
      <c r="B296" t="s">
        <v>5404</v>
      </c>
      <c r="C296">
        <v>2000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7.4</v>
      </c>
      <c r="O296">
        <v>52793</v>
      </c>
      <c r="P296">
        <v>10000000</v>
      </c>
      <c r="Q296">
        <v>18715392</v>
      </c>
      <c r="R296">
        <v>20789556</v>
      </c>
      <c r="S296">
        <v>90</v>
      </c>
      <c r="T296" t="s">
        <v>4591</v>
      </c>
      <c r="U296" t="s">
        <v>4109</v>
      </c>
      <c r="V296">
        <v>0</v>
      </c>
      <c r="W296">
        <v>0</v>
      </c>
      <c r="X296">
        <v>1</v>
      </c>
    </row>
    <row r="297" spans="1:24" hidden="1" x14ac:dyDescent="0.2">
      <c r="A297" t="s">
        <v>2465</v>
      </c>
      <c r="B297" t="s">
        <v>2466</v>
      </c>
      <c r="C297">
        <v>1980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5.8</v>
      </c>
      <c r="O297">
        <v>1173</v>
      </c>
      <c r="P297">
        <v>6000000</v>
      </c>
      <c r="Q297">
        <v>11000000</v>
      </c>
      <c r="S297">
        <v>97</v>
      </c>
      <c r="T297" t="s">
        <v>2000</v>
      </c>
      <c r="U297" t="s">
        <v>376</v>
      </c>
      <c r="V297">
        <v>1</v>
      </c>
      <c r="W297">
        <v>0</v>
      </c>
      <c r="X297">
        <v>0</v>
      </c>
    </row>
    <row r="298" spans="1:24" hidden="1" x14ac:dyDescent="0.2">
      <c r="A298" t="s">
        <v>779</v>
      </c>
      <c r="B298" t="s">
        <v>780</v>
      </c>
      <c r="C298">
        <v>1944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7.2</v>
      </c>
      <c r="O298">
        <v>1647</v>
      </c>
      <c r="Q298">
        <v>112</v>
      </c>
      <c r="S298">
        <v>112</v>
      </c>
      <c r="T298" t="s">
        <v>781</v>
      </c>
      <c r="U298" t="s">
        <v>39</v>
      </c>
      <c r="V298">
        <v>0</v>
      </c>
      <c r="W298">
        <v>0</v>
      </c>
      <c r="X298">
        <v>1</v>
      </c>
    </row>
    <row r="299" spans="1:24" hidden="1" x14ac:dyDescent="0.2">
      <c r="A299" t="s">
        <v>1028</v>
      </c>
      <c r="B299" t="s">
        <v>1029</v>
      </c>
      <c r="C299">
        <v>1949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7</v>
      </c>
      <c r="O299">
        <v>2068</v>
      </c>
      <c r="S299">
        <v>97</v>
      </c>
      <c r="T299" t="s">
        <v>1030</v>
      </c>
      <c r="U299" t="s">
        <v>39</v>
      </c>
      <c r="V299">
        <v>0</v>
      </c>
      <c r="W299">
        <v>0</v>
      </c>
      <c r="X299">
        <v>1</v>
      </c>
    </row>
    <row r="300" spans="1:24" hidden="1" x14ac:dyDescent="0.2">
      <c r="A300" t="s">
        <v>2381</v>
      </c>
      <c r="B300" t="s">
        <v>2382</v>
      </c>
      <c r="C300">
        <v>1979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4.5999999999999996</v>
      </c>
      <c r="O300">
        <v>4545</v>
      </c>
      <c r="S300">
        <v>114</v>
      </c>
      <c r="T300" t="s">
        <v>2368</v>
      </c>
      <c r="U300" t="s">
        <v>39</v>
      </c>
      <c r="V300">
        <v>0</v>
      </c>
      <c r="W300">
        <v>0</v>
      </c>
      <c r="X300">
        <v>1</v>
      </c>
    </row>
    <row r="301" spans="1:24" hidden="1" x14ac:dyDescent="0.2">
      <c r="A301" t="s">
        <v>2523</v>
      </c>
      <c r="B301" t="s">
        <v>2524</v>
      </c>
      <c r="C301">
        <v>1981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5.7</v>
      </c>
      <c r="O301">
        <v>4369</v>
      </c>
      <c r="R301">
        <v>90</v>
      </c>
      <c r="S301">
        <v>90</v>
      </c>
      <c r="T301" t="s">
        <v>2000</v>
      </c>
      <c r="U301" t="s">
        <v>376</v>
      </c>
      <c r="V301">
        <v>1</v>
      </c>
      <c r="W301">
        <v>0</v>
      </c>
      <c r="X301">
        <v>0</v>
      </c>
    </row>
    <row r="302" spans="1:24" hidden="1" x14ac:dyDescent="0.2">
      <c r="A302" t="s">
        <v>4371</v>
      </c>
      <c r="B302" t="s">
        <v>4372</v>
      </c>
      <c r="C302">
        <v>1996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4.7</v>
      </c>
      <c r="O302">
        <v>4361</v>
      </c>
      <c r="P302">
        <v>1131094</v>
      </c>
      <c r="Q302">
        <v>2042530</v>
      </c>
      <c r="S302">
        <v>90</v>
      </c>
      <c r="T302" t="s">
        <v>3598</v>
      </c>
      <c r="U302" t="s">
        <v>3240</v>
      </c>
      <c r="V302">
        <v>0</v>
      </c>
      <c r="W302">
        <v>0</v>
      </c>
      <c r="X302">
        <v>1</v>
      </c>
    </row>
    <row r="303" spans="1:24" hidden="1" x14ac:dyDescent="0.2">
      <c r="A303" t="s">
        <v>2527</v>
      </c>
      <c r="B303" t="s">
        <v>2528</v>
      </c>
      <c r="C303">
        <v>1981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6.7</v>
      </c>
      <c r="O303">
        <v>14205</v>
      </c>
      <c r="P303">
        <v>2407939</v>
      </c>
      <c r="Q303">
        <v>14110013</v>
      </c>
      <c r="S303">
        <v>108</v>
      </c>
      <c r="T303" t="s">
        <v>2529</v>
      </c>
      <c r="U303" t="s">
        <v>2483</v>
      </c>
      <c r="V303">
        <v>1</v>
      </c>
      <c r="W303">
        <v>0</v>
      </c>
      <c r="X303">
        <v>0</v>
      </c>
    </row>
    <row r="304" spans="1:24" hidden="1" x14ac:dyDescent="0.2">
      <c r="A304" t="s">
        <v>95</v>
      </c>
      <c r="B304" t="s">
        <v>96</v>
      </c>
      <c r="C304">
        <v>1932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6.2</v>
      </c>
      <c r="O304">
        <v>502</v>
      </c>
      <c r="Q304">
        <v>63</v>
      </c>
      <c r="S304">
        <v>63</v>
      </c>
      <c r="T304" t="s">
        <v>97</v>
      </c>
      <c r="U304" t="s">
        <v>39</v>
      </c>
      <c r="V304">
        <v>0</v>
      </c>
      <c r="W304">
        <v>0</v>
      </c>
      <c r="X304">
        <v>1</v>
      </c>
    </row>
    <row r="305" spans="1:31" hidden="1" x14ac:dyDescent="0.2">
      <c r="A305" t="s">
        <v>5549</v>
      </c>
      <c r="B305" t="s">
        <v>5550</v>
      </c>
      <c r="C305">
        <v>2002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5.4</v>
      </c>
      <c r="O305">
        <v>33822</v>
      </c>
      <c r="P305">
        <v>15000000</v>
      </c>
      <c r="Q305">
        <v>48360547</v>
      </c>
      <c r="R305">
        <v>52970014</v>
      </c>
      <c r="S305">
        <v>88</v>
      </c>
      <c r="T305" t="s">
        <v>5551</v>
      </c>
      <c r="U305" t="s">
        <v>2483</v>
      </c>
      <c r="V305">
        <v>0</v>
      </c>
      <c r="W305">
        <v>1</v>
      </c>
      <c r="X305">
        <v>0</v>
      </c>
    </row>
    <row r="306" spans="1:31" hidden="1" x14ac:dyDescent="0.2">
      <c r="A306" t="s">
        <v>2539</v>
      </c>
      <c r="B306" t="s">
        <v>2540</v>
      </c>
      <c r="C306">
        <v>1981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7.3</v>
      </c>
      <c r="O306">
        <v>80904</v>
      </c>
      <c r="P306">
        <v>12000000</v>
      </c>
      <c r="Q306">
        <v>63456988</v>
      </c>
      <c r="R306">
        <v>63456988</v>
      </c>
      <c r="S306">
        <v>83</v>
      </c>
      <c r="T306" t="s">
        <v>2541</v>
      </c>
      <c r="U306" t="s">
        <v>538</v>
      </c>
      <c r="V306">
        <v>1</v>
      </c>
      <c r="W306">
        <v>0</v>
      </c>
      <c r="X306">
        <v>0</v>
      </c>
    </row>
    <row r="307" spans="1:31" hidden="1" x14ac:dyDescent="0.2">
      <c r="A307" t="s">
        <v>1192</v>
      </c>
      <c r="B307" t="s">
        <v>1193</v>
      </c>
      <c r="C307">
        <v>1952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5.4</v>
      </c>
      <c r="O307">
        <v>1862</v>
      </c>
      <c r="S307">
        <v>90</v>
      </c>
      <c r="T307" t="s">
        <v>1194</v>
      </c>
      <c r="U307" t="s">
        <v>1195</v>
      </c>
      <c r="V307">
        <v>0</v>
      </c>
      <c r="W307">
        <v>0</v>
      </c>
      <c r="X307">
        <v>1</v>
      </c>
    </row>
    <row r="308" spans="1:31" hidden="1" x14ac:dyDescent="0.2">
      <c r="A308" t="s">
        <v>7144</v>
      </c>
      <c r="B308" t="s">
        <v>7145</v>
      </c>
      <c r="C308">
        <v>2012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6.5</v>
      </c>
      <c r="O308">
        <v>18131</v>
      </c>
      <c r="P308">
        <v>40000000</v>
      </c>
      <c r="Q308">
        <v>20157300</v>
      </c>
      <c r="R308">
        <v>24740061</v>
      </c>
      <c r="S308">
        <v>107</v>
      </c>
      <c r="T308" t="s">
        <v>2858</v>
      </c>
      <c r="U308" t="s">
        <v>35</v>
      </c>
      <c r="V308">
        <v>0</v>
      </c>
      <c r="W308">
        <v>1</v>
      </c>
      <c r="X308">
        <v>0</v>
      </c>
    </row>
    <row r="309" spans="1:31" hidden="1" x14ac:dyDescent="0.2">
      <c r="A309" t="s">
        <v>2566</v>
      </c>
      <c r="B309" t="s">
        <v>2567</v>
      </c>
      <c r="C309">
        <v>1982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6.5</v>
      </c>
      <c r="O309">
        <v>1187</v>
      </c>
      <c r="P309">
        <v>10000000</v>
      </c>
      <c r="Q309">
        <v>8000000</v>
      </c>
      <c r="R309">
        <v>8000000</v>
      </c>
      <c r="S309">
        <v>107</v>
      </c>
      <c r="T309" t="s">
        <v>1583</v>
      </c>
      <c r="U309" t="s">
        <v>376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</row>
    <row r="310" spans="1:31" hidden="1" x14ac:dyDescent="0.2">
      <c r="A310" t="s">
        <v>5804</v>
      </c>
      <c r="B310" t="s">
        <v>5805</v>
      </c>
      <c r="C310">
        <v>2003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4.5999999999999996</v>
      </c>
      <c r="O310">
        <v>12418</v>
      </c>
      <c r="P310">
        <v>24000000</v>
      </c>
      <c r="Q310">
        <v>22076772</v>
      </c>
      <c r="R310">
        <v>23510621</v>
      </c>
      <c r="S310">
        <v>110</v>
      </c>
      <c r="T310" t="s">
        <v>5806</v>
      </c>
      <c r="U310" t="s">
        <v>4856</v>
      </c>
      <c r="V310">
        <v>0</v>
      </c>
      <c r="W310">
        <v>1</v>
      </c>
      <c r="X310">
        <v>0</v>
      </c>
    </row>
    <row r="311" spans="1:31" hidden="1" x14ac:dyDescent="0.2">
      <c r="A311" t="s">
        <v>2632</v>
      </c>
      <c r="B311" t="s">
        <v>2633</v>
      </c>
      <c r="C311">
        <v>1982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6.5</v>
      </c>
      <c r="O311">
        <v>1886</v>
      </c>
      <c r="P311">
        <v>7400000</v>
      </c>
      <c r="S311">
        <v>103</v>
      </c>
      <c r="T311" t="s">
        <v>2634</v>
      </c>
      <c r="U311" t="s">
        <v>376</v>
      </c>
      <c r="V311">
        <v>1</v>
      </c>
      <c r="W311">
        <v>0</v>
      </c>
      <c r="X311">
        <v>0</v>
      </c>
    </row>
    <row r="312" spans="1:31" hidden="1" x14ac:dyDescent="0.2">
      <c r="A312" t="s">
        <v>5493</v>
      </c>
      <c r="B312" t="s">
        <v>5494</v>
      </c>
      <c r="C312">
        <v>2000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7.7</v>
      </c>
      <c r="O312">
        <v>121105</v>
      </c>
      <c r="P312">
        <v>5000000</v>
      </c>
      <c r="Q312">
        <v>21995263</v>
      </c>
      <c r="R312">
        <v>109280263</v>
      </c>
      <c r="S312">
        <v>110</v>
      </c>
      <c r="T312" t="s">
        <v>5495</v>
      </c>
      <c r="U312" t="s">
        <v>3729</v>
      </c>
      <c r="V312">
        <v>0</v>
      </c>
      <c r="W312">
        <v>1</v>
      </c>
      <c r="X312">
        <v>0</v>
      </c>
    </row>
    <row r="313" spans="1:31" hidden="1" x14ac:dyDescent="0.2">
      <c r="A313" t="s">
        <v>3041</v>
      </c>
      <c r="B313" t="s">
        <v>3042</v>
      </c>
      <c r="C313">
        <v>1988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6.6</v>
      </c>
      <c r="O313">
        <v>13783</v>
      </c>
      <c r="P313">
        <v>7093325</v>
      </c>
      <c r="Q313">
        <v>51684798</v>
      </c>
      <c r="S313">
        <v>106</v>
      </c>
      <c r="T313" t="s">
        <v>3043</v>
      </c>
      <c r="U313" t="s">
        <v>3000</v>
      </c>
      <c r="V313">
        <v>0</v>
      </c>
      <c r="W313">
        <v>1</v>
      </c>
      <c r="X313">
        <v>0</v>
      </c>
    </row>
    <row r="314" spans="1:31" hidden="1" x14ac:dyDescent="0.2">
      <c r="A314" t="s">
        <v>3044</v>
      </c>
      <c r="B314" t="s">
        <v>3045</v>
      </c>
      <c r="C314">
        <v>1988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7.2</v>
      </c>
      <c r="O314">
        <v>10881</v>
      </c>
      <c r="P314">
        <v>27116</v>
      </c>
      <c r="Q314">
        <v>2181286</v>
      </c>
      <c r="S314">
        <v>161</v>
      </c>
      <c r="T314" t="s">
        <v>2004</v>
      </c>
      <c r="U314" t="s">
        <v>1992</v>
      </c>
      <c r="V314">
        <v>0</v>
      </c>
      <c r="W314">
        <v>0</v>
      </c>
      <c r="X314">
        <v>1</v>
      </c>
    </row>
    <row r="315" spans="1:31" hidden="1" x14ac:dyDescent="0.2">
      <c r="A315" t="s">
        <v>3278</v>
      </c>
      <c r="B315" t="s">
        <v>3279</v>
      </c>
      <c r="C315">
        <v>1990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6</v>
      </c>
      <c r="O315">
        <v>38285</v>
      </c>
      <c r="P315">
        <v>15338160</v>
      </c>
      <c r="Q315">
        <v>138697012</v>
      </c>
      <c r="S315">
        <v>110</v>
      </c>
      <c r="T315" t="s">
        <v>2229</v>
      </c>
      <c r="U315" t="s">
        <v>35</v>
      </c>
      <c r="V315">
        <v>0</v>
      </c>
      <c r="W315">
        <v>1</v>
      </c>
      <c r="X315">
        <v>0</v>
      </c>
    </row>
    <row r="316" spans="1:31" hidden="1" x14ac:dyDescent="0.2">
      <c r="A316" t="s">
        <v>6905</v>
      </c>
      <c r="B316" t="s">
        <v>6906</v>
      </c>
      <c r="C316">
        <v>2010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7.5</v>
      </c>
      <c r="O316">
        <v>83025</v>
      </c>
      <c r="P316">
        <v>457206</v>
      </c>
      <c r="Q316">
        <v>25147786</v>
      </c>
      <c r="S316">
        <v>148</v>
      </c>
      <c r="T316" t="s">
        <v>6907</v>
      </c>
      <c r="U316" t="s">
        <v>6908</v>
      </c>
      <c r="V316">
        <v>0</v>
      </c>
      <c r="W316">
        <v>1</v>
      </c>
      <c r="X316">
        <v>0</v>
      </c>
    </row>
    <row r="317" spans="1:31" hidden="1" x14ac:dyDescent="0.2">
      <c r="A317" t="s">
        <v>885</v>
      </c>
      <c r="B317" t="s">
        <v>886</v>
      </c>
      <c r="C317">
        <v>1946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7</v>
      </c>
      <c r="O317">
        <v>2499</v>
      </c>
      <c r="Q317">
        <v>81</v>
      </c>
      <c r="S317">
        <v>81</v>
      </c>
      <c r="T317" t="s">
        <v>709</v>
      </c>
      <c r="U317" t="s">
        <v>35</v>
      </c>
      <c r="V317">
        <v>0</v>
      </c>
      <c r="W317">
        <v>1</v>
      </c>
      <c r="X317">
        <v>0</v>
      </c>
    </row>
    <row r="318" spans="1:31" hidden="1" x14ac:dyDescent="0.2">
      <c r="A318" t="s">
        <v>3925</v>
      </c>
      <c r="B318" t="s">
        <v>3926</v>
      </c>
      <c r="C318">
        <v>1994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6.6</v>
      </c>
      <c r="O318">
        <v>8850</v>
      </c>
      <c r="P318">
        <v>4630377</v>
      </c>
      <c r="S318">
        <v>88</v>
      </c>
      <c r="T318" t="s">
        <v>3927</v>
      </c>
      <c r="U318" t="s">
        <v>39</v>
      </c>
      <c r="V318">
        <v>0</v>
      </c>
      <c r="W318">
        <v>0</v>
      </c>
      <c r="X318">
        <v>1</v>
      </c>
    </row>
    <row r="319" spans="1:31" hidden="1" x14ac:dyDescent="0.2">
      <c r="A319" t="s">
        <v>4869</v>
      </c>
      <c r="B319" t="s">
        <v>4870</v>
      </c>
      <c r="C319">
        <v>1998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5.4</v>
      </c>
      <c r="O319">
        <v>8165</v>
      </c>
      <c r="P319">
        <v>30000000</v>
      </c>
      <c r="Q319">
        <v>12951088</v>
      </c>
      <c r="R319">
        <v>12951088</v>
      </c>
      <c r="S319">
        <v>89</v>
      </c>
      <c r="T319" t="s">
        <v>3653</v>
      </c>
      <c r="U319" t="s">
        <v>35</v>
      </c>
      <c r="V319">
        <v>0</v>
      </c>
      <c r="W319">
        <v>1</v>
      </c>
      <c r="X319">
        <v>0</v>
      </c>
    </row>
    <row r="320" spans="1:31" hidden="1" x14ac:dyDescent="0.2">
      <c r="A320" t="s">
        <v>493</v>
      </c>
      <c r="B320" t="s">
        <v>494</v>
      </c>
      <c r="C320">
        <v>1940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6.3</v>
      </c>
      <c r="O320">
        <v>1893</v>
      </c>
      <c r="S320">
        <v>70</v>
      </c>
      <c r="T320" t="s">
        <v>495</v>
      </c>
      <c r="U320" t="s">
        <v>35</v>
      </c>
      <c r="V320">
        <v>0</v>
      </c>
      <c r="W320">
        <v>1</v>
      </c>
      <c r="X320">
        <v>0</v>
      </c>
    </row>
    <row r="321" spans="1:31" hidden="1" x14ac:dyDescent="0.2">
      <c r="A321" t="s">
        <v>283</v>
      </c>
      <c r="B321" t="s">
        <v>284</v>
      </c>
      <c r="C321">
        <v>1937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7</v>
      </c>
      <c r="O321">
        <v>2464</v>
      </c>
      <c r="S321">
        <v>83</v>
      </c>
      <c r="T321" t="s">
        <v>38</v>
      </c>
      <c r="U321" t="s">
        <v>39</v>
      </c>
      <c r="V321">
        <v>0</v>
      </c>
      <c r="W321">
        <v>0</v>
      </c>
      <c r="X321">
        <v>1</v>
      </c>
    </row>
    <row r="322" spans="1:31" hidden="1" x14ac:dyDescent="0.2">
      <c r="A322" t="s">
        <v>7076</v>
      </c>
      <c r="B322" t="s">
        <v>7077</v>
      </c>
      <c r="C322">
        <v>2015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6.9</v>
      </c>
      <c r="O322">
        <v>161556</v>
      </c>
      <c r="P322">
        <v>53000000</v>
      </c>
      <c r="Q322">
        <v>62575678</v>
      </c>
      <c r="R322">
        <v>99775678</v>
      </c>
      <c r="S322">
        <v>123</v>
      </c>
      <c r="T322" t="s">
        <v>7078</v>
      </c>
      <c r="U322" t="s">
        <v>7079</v>
      </c>
      <c r="V322">
        <v>0</v>
      </c>
      <c r="W322">
        <v>0</v>
      </c>
      <c r="X322">
        <v>1</v>
      </c>
    </row>
    <row r="323" spans="1:31" hidden="1" x14ac:dyDescent="0.2">
      <c r="A323" t="s">
        <v>2668</v>
      </c>
      <c r="B323" t="s">
        <v>2669</v>
      </c>
      <c r="C323">
        <v>1983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7.5</v>
      </c>
      <c r="O323">
        <v>7380</v>
      </c>
      <c r="P323">
        <v>11000000</v>
      </c>
      <c r="Q323">
        <v>29600000</v>
      </c>
      <c r="R323">
        <v>29600000</v>
      </c>
      <c r="S323">
        <v>105</v>
      </c>
      <c r="T323" t="s">
        <v>2670</v>
      </c>
      <c r="U323" t="s">
        <v>2671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1</v>
      </c>
      <c r="AE323">
        <v>0</v>
      </c>
    </row>
    <row r="324" spans="1:31" hidden="1" x14ac:dyDescent="0.2">
      <c r="A324" t="s">
        <v>2734</v>
      </c>
      <c r="B324" t="s">
        <v>2735</v>
      </c>
      <c r="C324">
        <v>1984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6.7</v>
      </c>
      <c r="O324">
        <v>1705</v>
      </c>
      <c r="P324">
        <v>9640000</v>
      </c>
      <c r="S324">
        <v>105</v>
      </c>
      <c r="T324" t="s">
        <v>2736</v>
      </c>
      <c r="U324" t="s">
        <v>2737</v>
      </c>
      <c r="V324">
        <v>1</v>
      </c>
      <c r="W324">
        <v>0</v>
      </c>
      <c r="X324">
        <v>0</v>
      </c>
    </row>
    <row r="325" spans="1:31" hidden="1" x14ac:dyDescent="0.2">
      <c r="A325" t="s">
        <v>7649</v>
      </c>
      <c r="B325" t="s">
        <v>7650</v>
      </c>
      <c r="C325">
        <v>2015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5.4</v>
      </c>
      <c r="O325">
        <v>50206</v>
      </c>
      <c r="P325">
        <v>70000000</v>
      </c>
      <c r="Q325">
        <v>8005980</v>
      </c>
      <c r="R325">
        <v>19652057</v>
      </c>
      <c r="S325">
        <v>133</v>
      </c>
      <c r="T325" t="s">
        <v>4239</v>
      </c>
      <c r="U325" t="s">
        <v>5876</v>
      </c>
      <c r="V325">
        <v>0</v>
      </c>
      <c r="W325">
        <v>1</v>
      </c>
      <c r="X325">
        <v>0</v>
      </c>
    </row>
    <row r="326" spans="1:31" hidden="1" x14ac:dyDescent="0.2">
      <c r="A326" t="s">
        <v>2591</v>
      </c>
      <c r="B326" t="s">
        <v>2592</v>
      </c>
      <c r="C326">
        <v>1982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8.1</v>
      </c>
      <c r="O326">
        <v>662052</v>
      </c>
      <c r="P326">
        <v>28000000</v>
      </c>
      <c r="Q326">
        <v>32868943</v>
      </c>
      <c r="R326">
        <v>41473619</v>
      </c>
      <c r="S326">
        <v>117</v>
      </c>
      <c r="T326" t="s">
        <v>2593</v>
      </c>
      <c r="U326" t="s">
        <v>2513</v>
      </c>
      <c r="V326">
        <v>0</v>
      </c>
      <c r="W326">
        <v>0</v>
      </c>
      <c r="X326">
        <v>1</v>
      </c>
    </row>
    <row r="327" spans="1:31" hidden="1" x14ac:dyDescent="0.2">
      <c r="A327" t="s">
        <v>2781</v>
      </c>
      <c r="B327" t="s">
        <v>2782</v>
      </c>
      <c r="C327">
        <v>1984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6.2</v>
      </c>
      <c r="O327">
        <v>66127</v>
      </c>
      <c r="P327">
        <v>8000000</v>
      </c>
      <c r="Q327">
        <v>69821334</v>
      </c>
      <c r="R327">
        <v>69821334</v>
      </c>
      <c r="S327">
        <v>111</v>
      </c>
      <c r="T327" t="s">
        <v>2627</v>
      </c>
      <c r="U327" t="s">
        <v>2783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</row>
    <row r="328" spans="1:31" hidden="1" x14ac:dyDescent="0.2">
      <c r="A328" t="s">
        <v>2803</v>
      </c>
      <c r="B328" t="s">
        <v>2804</v>
      </c>
      <c r="C328">
        <v>1985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5.0999999999999996</v>
      </c>
      <c r="O328">
        <v>2985</v>
      </c>
      <c r="P328">
        <v>14972297</v>
      </c>
      <c r="S328">
        <v>95</v>
      </c>
      <c r="T328" t="s">
        <v>2413</v>
      </c>
      <c r="U328" t="s">
        <v>2805</v>
      </c>
      <c r="V328">
        <v>1</v>
      </c>
      <c r="W328">
        <v>0</v>
      </c>
      <c r="X328">
        <v>0</v>
      </c>
    </row>
    <row r="329" spans="1:31" hidden="1" x14ac:dyDescent="0.2">
      <c r="A329" t="s">
        <v>2142</v>
      </c>
      <c r="B329" t="s">
        <v>2143</v>
      </c>
      <c r="C329">
        <v>1974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7.7</v>
      </c>
      <c r="O329">
        <v>120552</v>
      </c>
      <c r="P329">
        <v>119601481</v>
      </c>
      <c r="S329">
        <v>93</v>
      </c>
      <c r="T329" t="s">
        <v>2144</v>
      </c>
      <c r="U329" t="s">
        <v>2145</v>
      </c>
      <c r="V329">
        <v>0</v>
      </c>
      <c r="W329">
        <v>0</v>
      </c>
      <c r="X329">
        <v>1</v>
      </c>
    </row>
    <row r="330" spans="1:31" hidden="1" x14ac:dyDescent="0.2">
      <c r="A330" t="s">
        <v>6839</v>
      </c>
      <c r="B330" t="s">
        <v>6840</v>
      </c>
      <c r="C330">
        <v>2014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6.5</v>
      </c>
      <c r="O330">
        <v>111984</v>
      </c>
      <c r="P330">
        <v>40000000</v>
      </c>
      <c r="Q330">
        <v>46294610</v>
      </c>
      <c r="R330">
        <v>127994610</v>
      </c>
      <c r="S330">
        <v>117</v>
      </c>
      <c r="T330" t="s">
        <v>4840</v>
      </c>
      <c r="U330" t="s">
        <v>6841</v>
      </c>
      <c r="V330">
        <v>0</v>
      </c>
      <c r="W330">
        <v>0</v>
      </c>
      <c r="X330">
        <v>1</v>
      </c>
    </row>
    <row r="331" spans="1:31" hidden="1" x14ac:dyDescent="0.2">
      <c r="A331" t="s">
        <v>102</v>
      </c>
      <c r="B331" t="s">
        <v>103</v>
      </c>
      <c r="C331">
        <v>1932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6.9</v>
      </c>
      <c r="O331">
        <v>464</v>
      </c>
      <c r="Q331">
        <v>80</v>
      </c>
      <c r="S331">
        <v>80</v>
      </c>
      <c r="T331" t="s">
        <v>51</v>
      </c>
      <c r="U331" t="s">
        <v>39</v>
      </c>
      <c r="V331">
        <v>0</v>
      </c>
      <c r="W331">
        <v>0</v>
      </c>
      <c r="X331">
        <v>1</v>
      </c>
    </row>
    <row r="332" spans="1:31" hidden="1" x14ac:dyDescent="0.2">
      <c r="A332" t="s">
        <v>1771</v>
      </c>
      <c r="B332" t="s">
        <v>1772</v>
      </c>
      <c r="C332">
        <v>1966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6.1</v>
      </c>
      <c r="O332">
        <v>698</v>
      </c>
      <c r="Q332">
        <v>102</v>
      </c>
      <c r="S332">
        <v>102</v>
      </c>
      <c r="T332" t="s">
        <v>1773</v>
      </c>
      <c r="U332" t="s">
        <v>35</v>
      </c>
      <c r="V332">
        <v>0</v>
      </c>
      <c r="W332">
        <v>1</v>
      </c>
      <c r="X332">
        <v>0</v>
      </c>
    </row>
    <row r="333" spans="1:31" hidden="1" x14ac:dyDescent="0.2">
      <c r="A333" t="s">
        <v>7608</v>
      </c>
      <c r="B333" t="s">
        <v>7609</v>
      </c>
      <c r="C333">
        <v>2018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6.2</v>
      </c>
      <c r="O333">
        <v>65435</v>
      </c>
      <c r="P333">
        <v>21000000</v>
      </c>
      <c r="Q333">
        <v>60311495</v>
      </c>
      <c r="R333">
        <v>94017294</v>
      </c>
      <c r="S333">
        <v>102</v>
      </c>
      <c r="T333" t="s">
        <v>7610</v>
      </c>
      <c r="U333" t="s">
        <v>7611</v>
      </c>
      <c r="V333">
        <v>0</v>
      </c>
      <c r="W333">
        <v>1</v>
      </c>
      <c r="X333">
        <v>0</v>
      </c>
    </row>
    <row r="334" spans="1:31" hidden="1" x14ac:dyDescent="0.2">
      <c r="A334" t="s">
        <v>59</v>
      </c>
      <c r="B334" t="s">
        <v>60</v>
      </c>
      <c r="C334">
        <v>1931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7.1</v>
      </c>
      <c r="O334">
        <v>1498</v>
      </c>
      <c r="Q334">
        <v>79</v>
      </c>
      <c r="S334">
        <v>79</v>
      </c>
      <c r="T334" t="s">
        <v>51</v>
      </c>
      <c r="U334" t="s">
        <v>39</v>
      </c>
      <c r="V334">
        <v>0</v>
      </c>
      <c r="W334">
        <v>0</v>
      </c>
      <c r="X334">
        <v>1</v>
      </c>
    </row>
    <row r="335" spans="1:31" hidden="1" x14ac:dyDescent="0.2">
      <c r="A335" t="s">
        <v>395</v>
      </c>
      <c r="B335" t="s">
        <v>396</v>
      </c>
      <c r="C335">
        <v>1938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6.6</v>
      </c>
      <c r="O335">
        <v>324</v>
      </c>
      <c r="Q335">
        <v>63</v>
      </c>
      <c r="S335">
        <v>63</v>
      </c>
      <c r="T335" t="s">
        <v>312</v>
      </c>
      <c r="U335" t="s">
        <v>39</v>
      </c>
      <c r="V335">
        <v>0</v>
      </c>
      <c r="W335">
        <v>0</v>
      </c>
      <c r="X335">
        <v>1</v>
      </c>
    </row>
    <row r="336" spans="1:31" hidden="1" x14ac:dyDescent="0.2">
      <c r="A336" t="s">
        <v>1355</v>
      </c>
      <c r="B336" t="s">
        <v>1356</v>
      </c>
      <c r="C336">
        <v>1955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6.3</v>
      </c>
      <c r="O336">
        <v>2699</v>
      </c>
      <c r="S336">
        <v>110</v>
      </c>
      <c r="T336" t="s">
        <v>79</v>
      </c>
      <c r="U336" t="s">
        <v>39</v>
      </c>
      <c r="V336">
        <v>0</v>
      </c>
      <c r="W336">
        <v>0</v>
      </c>
      <c r="X336">
        <v>1</v>
      </c>
    </row>
    <row r="337" spans="1:31" hidden="1" x14ac:dyDescent="0.2">
      <c r="A337" t="s">
        <v>6328</v>
      </c>
      <c r="B337" t="s">
        <v>6329</v>
      </c>
      <c r="C337">
        <v>2006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8</v>
      </c>
      <c r="O337">
        <v>479961</v>
      </c>
      <c r="P337">
        <v>100000000</v>
      </c>
      <c r="Q337">
        <v>57377916</v>
      </c>
      <c r="R337">
        <v>171720398</v>
      </c>
      <c r="S337">
        <v>143</v>
      </c>
      <c r="T337" t="s">
        <v>3619</v>
      </c>
      <c r="U337" t="s">
        <v>39</v>
      </c>
      <c r="V337">
        <v>0</v>
      </c>
      <c r="W337">
        <v>0</v>
      </c>
      <c r="X337">
        <v>1</v>
      </c>
    </row>
    <row r="338" spans="1:31" hidden="1" x14ac:dyDescent="0.2">
      <c r="A338" t="s">
        <v>5743</v>
      </c>
      <c r="B338" t="s">
        <v>5744</v>
      </c>
      <c r="C338">
        <v>2002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6.4</v>
      </c>
      <c r="O338">
        <v>40630</v>
      </c>
      <c r="P338">
        <v>50000000</v>
      </c>
      <c r="Q338">
        <v>26235081</v>
      </c>
      <c r="R338">
        <v>31794718</v>
      </c>
      <c r="S338">
        <v>110</v>
      </c>
      <c r="T338" t="s">
        <v>2004</v>
      </c>
      <c r="U338" t="s">
        <v>3233</v>
      </c>
      <c r="V338">
        <v>0</v>
      </c>
      <c r="W338">
        <v>0</v>
      </c>
      <c r="X338">
        <v>1</v>
      </c>
    </row>
    <row r="339" spans="1:31" hidden="1" x14ac:dyDescent="0.2">
      <c r="A339" t="s">
        <v>2386</v>
      </c>
      <c r="B339" t="s">
        <v>2387</v>
      </c>
      <c r="C339">
        <v>1978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5.8</v>
      </c>
      <c r="O339">
        <v>785</v>
      </c>
      <c r="Q339">
        <v>116</v>
      </c>
      <c r="S339">
        <v>116</v>
      </c>
      <c r="T339" t="s">
        <v>1620</v>
      </c>
      <c r="U339" t="s">
        <v>2316</v>
      </c>
      <c r="V339">
        <v>0</v>
      </c>
      <c r="W339">
        <v>0</v>
      </c>
      <c r="X339">
        <v>1</v>
      </c>
    </row>
    <row r="340" spans="1:31" hidden="1" x14ac:dyDescent="0.2">
      <c r="A340" t="s">
        <v>2326</v>
      </c>
      <c r="B340" t="s">
        <v>2327</v>
      </c>
      <c r="C340">
        <v>1978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7.5</v>
      </c>
      <c r="O340">
        <v>6601</v>
      </c>
      <c r="P340">
        <v>6521083</v>
      </c>
      <c r="S340">
        <v>114</v>
      </c>
      <c r="T340" t="s">
        <v>2328</v>
      </c>
      <c r="U340" t="s">
        <v>2329</v>
      </c>
      <c r="V340">
        <v>0</v>
      </c>
      <c r="W340">
        <v>1</v>
      </c>
      <c r="X340">
        <v>0</v>
      </c>
    </row>
    <row r="341" spans="1:31" hidden="1" x14ac:dyDescent="0.2">
      <c r="A341" t="s">
        <v>5716</v>
      </c>
      <c r="B341" t="s">
        <v>5717</v>
      </c>
      <c r="C341">
        <v>2002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5.6</v>
      </c>
      <c r="O341">
        <v>29188</v>
      </c>
      <c r="P341">
        <v>25000000</v>
      </c>
      <c r="Q341">
        <v>40390647</v>
      </c>
      <c r="R341">
        <v>51843679</v>
      </c>
      <c r="S341">
        <v>104</v>
      </c>
      <c r="T341" t="s">
        <v>5498</v>
      </c>
      <c r="U341" t="s">
        <v>35</v>
      </c>
      <c r="V341">
        <v>0</v>
      </c>
      <c r="W341">
        <v>1</v>
      </c>
      <c r="X341">
        <v>0</v>
      </c>
    </row>
    <row r="342" spans="1:31" hidden="1" x14ac:dyDescent="0.2">
      <c r="A342" t="s">
        <v>2838</v>
      </c>
      <c r="B342" t="s">
        <v>2839</v>
      </c>
      <c r="C342">
        <v>1985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6.1</v>
      </c>
      <c r="O342">
        <v>5083</v>
      </c>
      <c r="Q342">
        <v>4122748</v>
      </c>
      <c r="R342">
        <v>4122748</v>
      </c>
      <c r="S342">
        <v>94</v>
      </c>
      <c r="T342" t="s">
        <v>2840</v>
      </c>
      <c r="U342" t="s">
        <v>2783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</row>
    <row r="343" spans="1:31" hidden="1" x14ac:dyDescent="0.2">
      <c r="A343" t="s">
        <v>4614</v>
      </c>
      <c r="B343" t="s">
        <v>4615</v>
      </c>
      <c r="C343">
        <v>1998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4.9000000000000004</v>
      </c>
      <c r="O343">
        <v>30586</v>
      </c>
      <c r="P343">
        <v>6129615</v>
      </c>
      <c r="Q343">
        <v>14051384</v>
      </c>
      <c r="S343">
        <v>123</v>
      </c>
      <c r="T343" t="s">
        <v>2356</v>
      </c>
      <c r="U343" t="s">
        <v>35</v>
      </c>
      <c r="V343">
        <v>0</v>
      </c>
      <c r="W343">
        <v>1</v>
      </c>
      <c r="X343">
        <v>0</v>
      </c>
    </row>
    <row r="344" spans="1:31" hidden="1" x14ac:dyDescent="0.2">
      <c r="A344" t="s">
        <v>563</v>
      </c>
      <c r="B344" t="s">
        <v>564</v>
      </c>
      <c r="C344">
        <v>1941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6.8</v>
      </c>
      <c r="O344">
        <v>896</v>
      </c>
      <c r="Q344">
        <v>88</v>
      </c>
      <c r="S344">
        <v>88</v>
      </c>
      <c r="T344" t="s">
        <v>384</v>
      </c>
      <c r="U344" t="s">
        <v>39</v>
      </c>
      <c r="V344">
        <v>0</v>
      </c>
      <c r="W344">
        <v>0</v>
      </c>
      <c r="X344">
        <v>1</v>
      </c>
    </row>
    <row r="345" spans="1:31" hidden="1" x14ac:dyDescent="0.2">
      <c r="A345" t="s">
        <v>2078</v>
      </c>
      <c r="B345" t="s">
        <v>2079</v>
      </c>
      <c r="C345">
        <v>1973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6.4</v>
      </c>
      <c r="O345">
        <v>881</v>
      </c>
      <c r="Q345">
        <v>115</v>
      </c>
      <c r="S345">
        <v>115</v>
      </c>
      <c r="T345" t="s">
        <v>2080</v>
      </c>
      <c r="U345" t="s">
        <v>39</v>
      </c>
      <c r="V345">
        <v>0</v>
      </c>
      <c r="W345">
        <v>0</v>
      </c>
      <c r="X345">
        <v>1</v>
      </c>
    </row>
    <row r="346" spans="1:31" hidden="1" x14ac:dyDescent="0.2">
      <c r="A346" t="s">
        <v>6899</v>
      </c>
      <c r="B346" t="s">
        <v>6900</v>
      </c>
      <c r="C346">
        <v>2008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6.6</v>
      </c>
      <c r="O346">
        <v>1836</v>
      </c>
      <c r="P346">
        <v>35000000</v>
      </c>
      <c r="T346" t="s">
        <v>6901</v>
      </c>
      <c r="U346" t="s">
        <v>6902</v>
      </c>
      <c r="V346">
        <v>0</v>
      </c>
      <c r="W346">
        <v>0</v>
      </c>
      <c r="X346">
        <v>1</v>
      </c>
    </row>
    <row r="347" spans="1:31" hidden="1" x14ac:dyDescent="0.2">
      <c r="A347" t="s">
        <v>2271</v>
      </c>
      <c r="B347" t="s">
        <v>2272</v>
      </c>
      <c r="C347">
        <v>1977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5.9</v>
      </c>
      <c r="O347">
        <v>3582</v>
      </c>
      <c r="P347">
        <v>9300000</v>
      </c>
      <c r="S347">
        <v>124</v>
      </c>
      <c r="T347" t="s">
        <v>2049</v>
      </c>
      <c r="U347" t="s">
        <v>2273</v>
      </c>
      <c r="V347">
        <v>0</v>
      </c>
      <c r="W347">
        <v>0</v>
      </c>
      <c r="X347">
        <v>1</v>
      </c>
    </row>
    <row r="348" spans="1:31" hidden="1" x14ac:dyDescent="0.2">
      <c r="A348" t="s">
        <v>2510</v>
      </c>
      <c r="B348" t="s">
        <v>2511</v>
      </c>
      <c r="C348">
        <v>1981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7.4</v>
      </c>
      <c r="O348">
        <v>29353</v>
      </c>
      <c r="P348">
        <v>24058838</v>
      </c>
      <c r="S348">
        <v>113</v>
      </c>
      <c r="T348" t="s">
        <v>2512</v>
      </c>
      <c r="U348" t="s">
        <v>2513</v>
      </c>
      <c r="V348">
        <v>0</v>
      </c>
      <c r="W348">
        <v>0</v>
      </c>
      <c r="X348">
        <v>1</v>
      </c>
    </row>
    <row r="349" spans="1:31" hidden="1" x14ac:dyDescent="0.2">
      <c r="A349" t="s">
        <v>6545</v>
      </c>
      <c r="B349" t="s">
        <v>6546</v>
      </c>
      <c r="C349">
        <v>2008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7.1</v>
      </c>
      <c r="O349">
        <v>206302</v>
      </c>
      <c r="P349">
        <v>70000000</v>
      </c>
      <c r="Q349">
        <v>39394666</v>
      </c>
      <c r="R349">
        <v>115900897</v>
      </c>
      <c r="S349">
        <v>128</v>
      </c>
      <c r="T349" t="s">
        <v>2593</v>
      </c>
      <c r="U349" t="s">
        <v>39</v>
      </c>
      <c r="V349">
        <v>0</v>
      </c>
      <c r="W349">
        <v>0</v>
      </c>
      <c r="X349">
        <v>1</v>
      </c>
    </row>
    <row r="350" spans="1:31" hidden="1" x14ac:dyDescent="0.2">
      <c r="A350" t="s">
        <v>3722</v>
      </c>
      <c r="B350" t="s">
        <v>3723</v>
      </c>
      <c r="C350">
        <v>1993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5.9</v>
      </c>
      <c r="O350">
        <v>16038</v>
      </c>
      <c r="P350">
        <v>31494</v>
      </c>
      <c r="Q350">
        <v>428868</v>
      </c>
      <c r="S350">
        <v>87</v>
      </c>
      <c r="T350" t="s">
        <v>3724</v>
      </c>
      <c r="U350" t="s">
        <v>3725</v>
      </c>
      <c r="V350">
        <v>0</v>
      </c>
      <c r="W350">
        <v>0</v>
      </c>
      <c r="X350">
        <v>1</v>
      </c>
    </row>
    <row r="351" spans="1:31" hidden="1" x14ac:dyDescent="0.2">
      <c r="A351" t="s">
        <v>4373</v>
      </c>
      <c r="B351" t="s">
        <v>4374</v>
      </c>
      <c r="C351">
        <v>1996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5.4</v>
      </c>
      <c r="O351">
        <v>5983</v>
      </c>
      <c r="P351">
        <v>30000000</v>
      </c>
      <c r="Q351">
        <v>4357406</v>
      </c>
      <c r="R351">
        <v>4357406</v>
      </c>
      <c r="S351">
        <v>110</v>
      </c>
      <c r="T351" t="s">
        <v>1721</v>
      </c>
      <c r="U351" t="s">
        <v>4375</v>
      </c>
      <c r="V351">
        <v>0</v>
      </c>
      <c r="W351">
        <v>0</v>
      </c>
      <c r="X351">
        <v>1</v>
      </c>
    </row>
    <row r="352" spans="1:31" hidden="1" x14ac:dyDescent="0.2">
      <c r="A352" t="s">
        <v>3726</v>
      </c>
      <c r="B352" t="s">
        <v>3727</v>
      </c>
      <c r="C352">
        <v>1993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4.9000000000000004</v>
      </c>
      <c r="O352">
        <v>5360</v>
      </c>
      <c r="P352">
        <v>4006019</v>
      </c>
      <c r="Q352">
        <v>10058318</v>
      </c>
      <c r="S352">
        <v>92</v>
      </c>
      <c r="T352" t="s">
        <v>3728</v>
      </c>
      <c r="U352" t="s">
        <v>3729</v>
      </c>
      <c r="V352">
        <v>0</v>
      </c>
      <c r="W352">
        <v>0</v>
      </c>
      <c r="X352">
        <v>1</v>
      </c>
    </row>
    <row r="353" spans="1:31" hidden="1" x14ac:dyDescent="0.2">
      <c r="A353" t="s">
        <v>2891</v>
      </c>
      <c r="B353" t="s">
        <v>2892</v>
      </c>
      <c r="C353">
        <v>1986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6.2</v>
      </c>
      <c r="O353">
        <v>14992</v>
      </c>
      <c r="P353">
        <v>5726495</v>
      </c>
      <c r="Q353">
        <v>62134225</v>
      </c>
      <c r="S353">
        <v>103</v>
      </c>
      <c r="T353" t="s">
        <v>2080</v>
      </c>
      <c r="U353" t="s">
        <v>2783</v>
      </c>
      <c r="V353">
        <v>1</v>
      </c>
      <c r="W353">
        <v>0</v>
      </c>
      <c r="X353">
        <v>0</v>
      </c>
    </row>
    <row r="354" spans="1:31" hidden="1" x14ac:dyDescent="0.2">
      <c r="A354" t="s">
        <v>1450</v>
      </c>
      <c r="B354" t="s">
        <v>1451</v>
      </c>
      <c r="C354">
        <v>1957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5.8</v>
      </c>
      <c r="O354">
        <v>687</v>
      </c>
      <c r="S354">
        <v>106</v>
      </c>
      <c r="T354" t="s">
        <v>1165</v>
      </c>
      <c r="U354" t="s">
        <v>39</v>
      </c>
      <c r="V354">
        <v>0</v>
      </c>
      <c r="W354">
        <v>0</v>
      </c>
      <c r="X354">
        <v>1</v>
      </c>
    </row>
    <row r="355" spans="1:31" hidden="1" x14ac:dyDescent="0.2">
      <c r="A355" t="s">
        <v>1830</v>
      </c>
      <c r="B355" t="s">
        <v>1831</v>
      </c>
      <c r="C355">
        <v>1967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7.8</v>
      </c>
      <c r="O355">
        <v>98206</v>
      </c>
      <c r="P355">
        <v>2500000</v>
      </c>
      <c r="S355">
        <v>111</v>
      </c>
      <c r="T355" t="s">
        <v>1511</v>
      </c>
      <c r="U355" t="s">
        <v>1832</v>
      </c>
      <c r="V355">
        <v>0</v>
      </c>
      <c r="W355">
        <v>0</v>
      </c>
      <c r="X355">
        <v>1</v>
      </c>
    </row>
    <row r="356" spans="1:31" hidden="1" x14ac:dyDescent="0.2">
      <c r="A356" t="s">
        <v>4559</v>
      </c>
      <c r="B356" t="s">
        <v>4560</v>
      </c>
      <c r="C356">
        <v>1996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5.4</v>
      </c>
      <c r="O356">
        <v>12720</v>
      </c>
      <c r="P356">
        <v>2634170</v>
      </c>
      <c r="Q356">
        <v>5781045</v>
      </c>
      <c r="S356">
        <v>87</v>
      </c>
      <c r="T356" t="s">
        <v>4561</v>
      </c>
      <c r="U356" t="s">
        <v>4562</v>
      </c>
      <c r="V356">
        <v>0</v>
      </c>
      <c r="W356">
        <v>1</v>
      </c>
      <c r="X356">
        <v>0</v>
      </c>
    </row>
    <row r="357" spans="1:31" hidden="1" x14ac:dyDescent="0.2">
      <c r="A357" t="s">
        <v>1082</v>
      </c>
      <c r="B357" t="s">
        <v>1083</v>
      </c>
      <c r="C357">
        <v>1950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6.1</v>
      </c>
      <c r="O357">
        <v>1047</v>
      </c>
      <c r="Q357">
        <v>88</v>
      </c>
      <c r="S357">
        <v>88</v>
      </c>
      <c r="T357" t="s">
        <v>905</v>
      </c>
      <c r="U357" t="s">
        <v>1084</v>
      </c>
      <c r="V357">
        <v>0</v>
      </c>
      <c r="W357">
        <v>1</v>
      </c>
      <c r="X357">
        <v>0</v>
      </c>
    </row>
    <row r="358" spans="1:31" hidden="1" x14ac:dyDescent="0.2">
      <c r="A358" t="s">
        <v>231</v>
      </c>
      <c r="B358" t="s">
        <v>232</v>
      </c>
      <c r="C358">
        <v>1935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6.9</v>
      </c>
      <c r="O358">
        <v>1441</v>
      </c>
      <c r="Q358">
        <v>90</v>
      </c>
      <c r="S358">
        <v>90</v>
      </c>
      <c r="T358" t="s">
        <v>38</v>
      </c>
      <c r="U358" t="s">
        <v>39</v>
      </c>
      <c r="V358">
        <v>0</v>
      </c>
      <c r="W358">
        <v>0</v>
      </c>
      <c r="X358">
        <v>1</v>
      </c>
    </row>
    <row r="359" spans="1:31" hidden="1" x14ac:dyDescent="0.2">
      <c r="A359" t="s">
        <v>6076</v>
      </c>
      <c r="B359" t="s">
        <v>6077</v>
      </c>
      <c r="C359">
        <v>2004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7.2</v>
      </c>
      <c r="O359">
        <v>15606</v>
      </c>
      <c r="P359">
        <v>14605</v>
      </c>
      <c r="Q359">
        <v>3529201</v>
      </c>
      <c r="S359">
        <v>85</v>
      </c>
      <c r="T359" t="s">
        <v>6078</v>
      </c>
      <c r="U359" t="s">
        <v>6079</v>
      </c>
      <c r="V359">
        <v>0</v>
      </c>
      <c r="W359">
        <v>0</v>
      </c>
      <c r="X359">
        <v>1</v>
      </c>
    </row>
    <row r="360" spans="1:31" hidden="1" x14ac:dyDescent="0.2">
      <c r="A360" t="s">
        <v>3171</v>
      </c>
      <c r="B360" t="s">
        <v>3172</v>
      </c>
      <c r="C360">
        <v>1989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7.2</v>
      </c>
      <c r="O360">
        <v>93548</v>
      </c>
      <c r="P360">
        <v>172021</v>
      </c>
      <c r="Q360">
        <v>161001698</v>
      </c>
      <c r="S360">
        <v>145</v>
      </c>
      <c r="T360" t="s">
        <v>2551</v>
      </c>
      <c r="U360" t="s">
        <v>3173</v>
      </c>
      <c r="V360">
        <v>0</v>
      </c>
      <c r="W360">
        <v>1</v>
      </c>
      <c r="X360">
        <v>0</v>
      </c>
    </row>
    <row r="361" spans="1:31" hidden="1" x14ac:dyDescent="0.2">
      <c r="A361" t="s">
        <v>2914</v>
      </c>
      <c r="B361" t="s">
        <v>2915</v>
      </c>
      <c r="C361">
        <v>1986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5</v>
      </c>
      <c r="O361">
        <v>826</v>
      </c>
      <c r="P361">
        <v>2011192</v>
      </c>
      <c r="Q361">
        <v>4842778</v>
      </c>
      <c r="R361">
        <v>4842778</v>
      </c>
      <c r="S361">
        <v>92</v>
      </c>
      <c r="T361" t="s">
        <v>2916</v>
      </c>
      <c r="U361" t="s">
        <v>2805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</row>
    <row r="362" spans="1:31" hidden="1" x14ac:dyDescent="0.2">
      <c r="A362" t="s">
        <v>2923</v>
      </c>
      <c r="B362" t="s">
        <v>2924</v>
      </c>
      <c r="C362">
        <v>1986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6.9</v>
      </c>
      <c r="O362">
        <v>24824</v>
      </c>
      <c r="P362">
        <v>5274306</v>
      </c>
      <c r="Q362">
        <v>71624879</v>
      </c>
      <c r="S362">
        <v>93</v>
      </c>
      <c r="T362" t="s">
        <v>2925</v>
      </c>
      <c r="U362" t="s">
        <v>2783</v>
      </c>
      <c r="V362">
        <v>1</v>
      </c>
      <c r="W362">
        <v>0</v>
      </c>
      <c r="X362">
        <v>0</v>
      </c>
    </row>
    <row r="363" spans="1:31" hidden="1" x14ac:dyDescent="0.2">
      <c r="A363" t="s">
        <v>5058</v>
      </c>
      <c r="B363" t="s">
        <v>5059</v>
      </c>
      <c r="C363">
        <v>1999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6.4</v>
      </c>
      <c r="O363">
        <v>64365</v>
      </c>
      <c r="P363">
        <v>18062550</v>
      </c>
      <c r="Q363">
        <v>98625775</v>
      </c>
      <c r="S363">
        <v>97</v>
      </c>
      <c r="T363" t="s">
        <v>2901</v>
      </c>
      <c r="U363" t="s">
        <v>35</v>
      </c>
      <c r="V363">
        <v>0</v>
      </c>
      <c r="W363">
        <v>1</v>
      </c>
      <c r="X363">
        <v>0</v>
      </c>
    </row>
    <row r="364" spans="1:31" hidden="1" x14ac:dyDescent="0.2">
      <c r="A364" t="s">
        <v>397</v>
      </c>
      <c r="B364" t="s">
        <v>398</v>
      </c>
      <c r="C364">
        <v>1938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6</v>
      </c>
      <c r="O364">
        <v>531</v>
      </c>
      <c r="Q364">
        <v>86</v>
      </c>
      <c r="S364">
        <v>86</v>
      </c>
      <c r="T364" t="s">
        <v>48</v>
      </c>
      <c r="U364" t="s">
        <v>39</v>
      </c>
      <c r="V364">
        <v>0</v>
      </c>
      <c r="W364">
        <v>0</v>
      </c>
      <c r="X364">
        <v>1</v>
      </c>
    </row>
    <row r="365" spans="1:31" hidden="1" x14ac:dyDescent="0.2">
      <c r="A365" t="s">
        <v>2886</v>
      </c>
      <c r="B365" t="s">
        <v>2887</v>
      </c>
      <c r="C365">
        <v>1986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7</v>
      </c>
      <c r="O365">
        <v>71073</v>
      </c>
      <c r="P365">
        <v>6357877</v>
      </c>
      <c r="Q365">
        <v>52293982</v>
      </c>
      <c r="S365">
        <v>119</v>
      </c>
      <c r="T365" t="s">
        <v>2139</v>
      </c>
      <c r="U365" t="s">
        <v>2783</v>
      </c>
      <c r="V365">
        <v>1</v>
      </c>
      <c r="W365">
        <v>0</v>
      </c>
      <c r="X365">
        <v>0</v>
      </c>
    </row>
    <row r="366" spans="1:31" hidden="1" x14ac:dyDescent="0.2">
      <c r="A366" t="s">
        <v>2926</v>
      </c>
      <c r="B366" t="s">
        <v>2927</v>
      </c>
      <c r="C366">
        <v>1986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6.3</v>
      </c>
      <c r="O366">
        <v>6311</v>
      </c>
      <c r="P366">
        <v>4565342</v>
      </c>
      <c r="Q366">
        <v>21458229</v>
      </c>
      <c r="S366">
        <v>104</v>
      </c>
      <c r="T366" t="s">
        <v>2825</v>
      </c>
      <c r="U366" t="s">
        <v>2783</v>
      </c>
      <c r="V366">
        <v>1</v>
      </c>
      <c r="W366">
        <v>0</v>
      </c>
      <c r="X366">
        <v>0</v>
      </c>
    </row>
    <row r="367" spans="1:31" hidden="1" x14ac:dyDescent="0.2">
      <c r="A367" t="s">
        <v>2939</v>
      </c>
      <c r="B367" t="s">
        <v>2940</v>
      </c>
      <c r="C367">
        <v>1987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6.9</v>
      </c>
      <c r="O367">
        <v>35755</v>
      </c>
      <c r="P367">
        <v>2901297</v>
      </c>
      <c r="Q367">
        <v>34368475</v>
      </c>
      <c r="S367">
        <v>102</v>
      </c>
      <c r="T367" t="s">
        <v>2941</v>
      </c>
      <c r="U367" t="s">
        <v>2783</v>
      </c>
      <c r="V367">
        <v>1</v>
      </c>
      <c r="W367">
        <v>0</v>
      </c>
      <c r="X367">
        <v>0</v>
      </c>
    </row>
    <row r="368" spans="1:31" hidden="1" x14ac:dyDescent="0.2">
      <c r="A368" t="s">
        <v>6123</v>
      </c>
      <c r="B368" t="s">
        <v>6124</v>
      </c>
      <c r="C368">
        <v>2007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7</v>
      </c>
      <c r="O368">
        <v>56644</v>
      </c>
      <c r="P368">
        <v>10504990</v>
      </c>
      <c r="Q368">
        <v>40953935</v>
      </c>
      <c r="S368">
        <v>110</v>
      </c>
      <c r="T368" t="s">
        <v>6125</v>
      </c>
      <c r="U368" t="s">
        <v>35</v>
      </c>
      <c r="V368">
        <v>0</v>
      </c>
      <c r="W368">
        <v>1</v>
      </c>
      <c r="X368">
        <v>0</v>
      </c>
    </row>
    <row r="369" spans="1:24" hidden="1" x14ac:dyDescent="0.2">
      <c r="A369" t="s">
        <v>2946</v>
      </c>
      <c r="B369" t="s">
        <v>2947</v>
      </c>
      <c r="C369">
        <v>1987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6.8</v>
      </c>
      <c r="O369">
        <v>30961</v>
      </c>
      <c r="P369">
        <v>31623833</v>
      </c>
      <c r="S369">
        <v>94</v>
      </c>
      <c r="T369" t="s">
        <v>2948</v>
      </c>
      <c r="U369" t="s">
        <v>2783</v>
      </c>
      <c r="V369">
        <v>1</v>
      </c>
      <c r="W369">
        <v>0</v>
      </c>
      <c r="X369">
        <v>0</v>
      </c>
    </row>
    <row r="370" spans="1:24" hidden="1" x14ac:dyDescent="0.2">
      <c r="A370" t="s">
        <v>2960</v>
      </c>
      <c r="B370" t="s">
        <v>2961</v>
      </c>
      <c r="C370">
        <v>1987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5.5</v>
      </c>
      <c r="O370">
        <v>10525</v>
      </c>
      <c r="P370">
        <v>3000000</v>
      </c>
      <c r="Q370">
        <v>23509382</v>
      </c>
      <c r="R370">
        <v>23509382</v>
      </c>
      <c r="S370">
        <v>92</v>
      </c>
      <c r="T370" t="s">
        <v>2962</v>
      </c>
      <c r="U370" t="s">
        <v>2963</v>
      </c>
      <c r="V370">
        <v>1</v>
      </c>
      <c r="W370">
        <v>0</v>
      </c>
      <c r="X370">
        <v>0</v>
      </c>
    </row>
    <row r="371" spans="1:24" hidden="1" x14ac:dyDescent="0.2">
      <c r="A371" t="s">
        <v>7932</v>
      </c>
      <c r="B371" t="s">
        <v>7933</v>
      </c>
      <c r="C371">
        <v>2018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5.4</v>
      </c>
      <c r="O371">
        <v>12000</v>
      </c>
      <c r="P371">
        <v>6000000</v>
      </c>
      <c r="Q371">
        <v>46840590</v>
      </c>
      <c r="R371">
        <v>51411620</v>
      </c>
      <c r="S371">
        <v>88</v>
      </c>
      <c r="T371" t="s">
        <v>6276</v>
      </c>
      <c r="U371" t="s">
        <v>7934</v>
      </c>
      <c r="V371">
        <v>0</v>
      </c>
      <c r="W371">
        <v>1</v>
      </c>
      <c r="X371">
        <v>0</v>
      </c>
    </row>
    <row r="372" spans="1:24" hidden="1" x14ac:dyDescent="0.2">
      <c r="A372" t="s">
        <v>4618</v>
      </c>
      <c r="B372" t="s">
        <v>4619</v>
      </c>
      <c r="C372">
        <v>1997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4.9000000000000004</v>
      </c>
      <c r="O372">
        <v>2678</v>
      </c>
      <c r="P372">
        <v>11690</v>
      </c>
      <c r="S372">
        <v>90</v>
      </c>
      <c r="T372" t="s">
        <v>2503</v>
      </c>
      <c r="U372" t="s">
        <v>4620</v>
      </c>
      <c r="V372">
        <v>0</v>
      </c>
      <c r="W372">
        <v>0</v>
      </c>
      <c r="X372">
        <v>1</v>
      </c>
    </row>
    <row r="373" spans="1:24" hidden="1" x14ac:dyDescent="0.2">
      <c r="A373" t="s">
        <v>1087</v>
      </c>
      <c r="B373" t="s">
        <v>1088</v>
      </c>
      <c r="C373">
        <v>1950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6.7</v>
      </c>
      <c r="O373">
        <v>324</v>
      </c>
      <c r="S373">
        <v>91</v>
      </c>
      <c r="T373" t="s">
        <v>412</v>
      </c>
      <c r="U373" t="s">
        <v>39</v>
      </c>
      <c r="V373">
        <v>0</v>
      </c>
      <c r="W373">
        <v>0</v>
      </c>
      <c r="X373">
        <v>1</v>
      </c>
    </row>
    <row r="374" spans="1:24" hidden="1" x14ac:dyDescent="0.2">
      <c r="A374" t="s">
        <v>2811</v>
      </c>
      <c r="B374" t="s">
        <v>2812</v>
      </c>
      <c r="C374">
        <v>1985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6.5</v>
      </c>
      <c r="O374">
        <v>34147</v>
      </c>
      <c r="P374">
        <v>9858905</v>
      </c>
      <c r="Q374">
        <v>45833132</v>
      </c>
      <c r="S374">
        <v>102</v>
      </c>
      <c r="T374" t="s">
        <v>2786</v>
      </c>
      <c r="U374" t="s">
        <v>35</v>
      </c>
      <c r="V374">
        <v>0</v>
      </c>
      <c r="W374">
        <v>1</v>
      </c>
      <c r="X374">
        <v>0</v>
      </c>
    </row>
    <row r="375" spans="1:24" hidden="1" x14ac:dyDescent="0.2">
      <c r="A375" t="s">
        <v>5131</v>
      </c>
      <c r="B375" t="s">
        <v>5132</v>
      </c>
      <c r="C375">
        <v>1998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5.4</v>
      </c>
      <c r="O375">
        <v>50266</v>
      </c>
      <c r="P375">
        <v>25000000</v>
      </c>
      <c r="Q375">
        <v>32400658</v>
      </c>
      <c r="R375">
        <v>50688658</v>
      </c>
      <c r="S375">
        <v>89</v>
      </c>
      <c r="T375" t="s">
        <v>5133</v>
      </c>
      <c r="U375" t="s">
        <v>5134</v>
      </c>
      <c r="V375">
        <v>0</v>
      </c>
      <c r="W375">
        <v>1</v>
      </c>
      <c r="X375">
        <v>0</v>
      </c>
    </row>
    <row r="376" spans="1:24" hidden="1" x14ac:dyDescent="0.2">
      <c r="A376" t="s">
        <v>7199</v>
      </c>
      <c r="B376" t="s">
        <v>7200</v>
      </c>
      <c r="C376">
        <v>2011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6.8</v>
      </c>
      <c r="O376">
        <v>258617</v>
      </c>
      <c r="P376">
        <v>32500000</v>
      </c>
      <c r="Q376">
        <v>169106725</v>
      </c>
      <c r="R376">
        <v>288383523</v>
      </c>
      <c r="S376">
        <v>125</v>
      </c>
      <c r="T376" t="s">
        <v>7201</v>
      </c>
      <c r="U376" t="s">
        <v>35</v>
      </c>
      <c r="V376">
        <v>0</v>
      </c>
      <c r="W376">
        <v>1</v>
      </c>
      <c r="X376">
        <v>0</v>
      </c>
    </row>
    <row r="377" spans="1:24" hidden="1" x14ac:dyDescent="0.2">
      <c r="A377" t="s">
        <v>7790</v>
      </c>
      <c r="B377" t="s">
        <v>7791</v>
      </c>
      <c r="C377">
        <v>2015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7.6</v>
      </c>
      <c r="O377">
        <v>274904</v>
      </c>
      <c r="P377">
        <v>40000000</v>
      </c>
      <c r="Q377">
        <v>72313754</v>
      </c>
      <c r="R377">
        <v>165478348</v>
      </c>
      <c r="S377">
        <v>142</v>
      </c>
      <c r="T377" t="s">
        <v>2168</v>
      </c>
      <c r="U377" t="s">
        <v>4856</v>
      </c>
      <c r="V377">
        <v>0</v>
      </c>
      <c r="W377">
        <v>1</v>
      </c>
      <c r="X377">
        <v>0</v>
      </c>
    </row>
    <row r="378" spans="1:24" hidden="1" x14ac:dyDescent="0.2">
      <c r="A378" t="s">
        <v>5774</v>
      </c>
      <c r="B378" t="s">
        <v>5775</v>
      </c>
      <c r="C378">
        <v>2004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6</v>
      </c>
      <c r="O378">
        <v>101199</v>
      </c>
      <c r="P378">
        <v>40000000</v>
      </c>
      <c r="Q378">
        <v>40226215</v>
      </c>
      <c r="R378">
        <v>265126918</v>
      </c>
      <c r="S378">
        <v>108</v>
      </c>
      <c r="T378" t="s">
        <v>4333</v>
      </c>
      <c r="U378" t="s">
        <v>35</v>
      </c>
      <c r="V378">
        <v>0</v>
      </c>
      <c r="W378">
        <v>1</v>
      </c>
      <c r="X378">
        <v>0</v>
      </c>
    </row>
    <row r="379" spans="1:24" hidden="1" x14ac:dyDescent="0.2">
      <c r="A379" t="s">
        <v>7194</v>
      </c>
      <c r="B379" t="s">
        <v>7195</v>
      </c>
      <c r="C379">
        <v>2016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6.5</v>
      </c>
      <c r="O379">
        <v>64439</v>
      </c>
      <c r="P379">
        <v>35000000</v>
      </c>
      <c r="Q379">
        <v>24252420</v>
      </c>
      <c r="R379">
        <v>211952420</v>
      </c>
      <c r="S379">
        <v>123</v>
      </c>
      <c r="T379" t="s">
        <v>5473</v>
      </c>
      <c r="U379" t="s">
        <v>35</v>
      </c>
      <c r="V379">
        <v>0</v>
      </c>
      <c r="W379">
        <v>1</v>
      </c>
      <c r="X379">
        <v>0</v>
      </c>
    </row>
    <row r="380" spans="1:24" hidden="1" x14ac:dyDescent="0.2">
      <c r="A380" t="s">
        <v>5471</v>
      </c>
      <c r="B380" t="s">
        <v>5472</v>
      </c>
      <c r="C380">
        <v>2001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6.7</v>
      </c>
      <c r="O380">
        <v>215898</v>
      </c>
      <c r="P380">
        <v>25000000</v>
      </c>
      <c r="Q380">
        <v>71543427</v>
      </c>
      <c r="R380">
        <v>281929795</v>
      </c>
      <c r="S380">
        <v>97</v>
      </c>
      <c r="T380" t="s">
        <v>5473</v>
      </c>
      <c r="U380" t="s">
        <v>3859</v>
      </c>
      <c r="V380">
        <v>0</v>
      </c>
      <c r="W380">
        <v>1</v>
      </c>
      <c r="X380">
        <v>0</v>
      </c>
    </row>
    <row r="381" spans="1:24" hidden="1" x14ac:dyDescent="0.2">
      <c r="A381" t="s">
        <v>235</v>
      </c>
      <c r="B381" t="s">
        <v>236</v>
      </c>
      <c r="C381">
        <v>1935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6.3</v>
      </c>
      <c r="O381">
        <v>192</v>
      </c>
      <c r="Q381">
        <v>82</v>
      </c>
      <c r="S381">
        <v>82</v>
      </c>
      <c r="T381" t="s">
        <v>237</v>
      </c>
      <c r="U381" t="s">
        <v>39</v>
      </c>
      <c r="V381">
        <v>0</v>
      </c>
      <c r="W381">
        <v>0</v>
      </c>
      <c r="X381">
        <v>1</v>
      </c>
    </row>
    <row r="382" spans="1:24" hidden="1" x14ac:dyDescent="0.2">
      <c r="A382" t="s">
        <v>2967</v>
      </c>
      <c r="B382" t="s">
        <v>2968</v>
      </c>
      <c r="C382">
        <v>1987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7.3</v>
      </c>
      <c r="O382">
        <v>120856</v>
      </c>
      <c r="P382">
        <v>194308</v>
      </c>
      <c r="Q382">
        <v>123922370</v>
      </c>
      <c r="S382">
        <v>121</v>
      </c>
      <c r="T382" t="s">
        <v>2871</v>
      </c>
      <c r="U382" t="s">
        <v>2783</v>
      </c>
      <c r="V382">
        <v>1</v>
      </c>
      <c r="W382">
        <v>0</v>
      </c>
      <c r="X382">
        <v>0</v>
      </c>
    </row>
    <row r="383" spans="1:24" hidden="1" x14ac:dyDescent="0.2">
      <c r="A383" t="s">
        <v>2972</v>
      </c>
      <c r="B383" t="s">
        <v>2973</v>
      </c>
      <c r="C383">
        <v>1987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5.3</v>
      </c>
      <c r="O383">
        <v>2972</v>
      </c>
      <c r="P383">
        <v>20419446</v>
      </c>
      <c r="S383">
        <v>96</v>
      </c>
      <c r="T383" t="s">
        <v>2974</v>
      </c>
      <c r="U383" t="s">
        <v>2783</v>
      </c>
      <c r="V383">
        <v>1</v>
      </c>
      <c r="W383">
        <v>0</v>
      </c>
      <c r="X383">
        <v>0</v>
      </c>
    </row>
    <row r="384" spans="1:24" hidden="1" x14ac:dyDescent="0.2">
      <c r="A384" t="s">
        <v>496</v>
      </c>
      <c r="B384" t="s">
        <v>497</v>
      </c>
      <c r="C384">
        <v>1940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6</v>
      </c>
      <c r="O384">
        <v>810</v>
      </c>
      <c r="T384" t="s">
        <v>498</v>
      </c>
      <c r="U384" t="s">
        <v>39</v>
      </c>
      <c r="V384">
        <v>0</v>
      </c>
      <c r="W384">
        <v>0</v>
      </c>
      <c r="X384">
        <v>1</v>
      </c>
    </row>
    <row r="385" spans="1:31" hidden="1" x14ac:dyDescent="0.2">
      <c r="A385" t="s">
        <v>6080</v>
      </c>
      <c r="B385" t="s">
        <v>6081</v>
      </c>
      <c r="C385">
        <v>2005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7.7</v>
      </c>
      <c r="O385">
        <v>311112</v>
      </c>
      <c r="P385">
        <v>14000000</v>
      </c>
      <c r="Q385">
        <v>83043761</v>
      </c>
      <c r="R385">
        <v>178062759</v>
      </c>
      <c r="S385">
        <v>134</v>
      </c>
      <c r="T385" t="s">
        <v>5086</v>
      </c>
      <c r="U385" t="s">
        <v>5459</v>
      </c>
      <c r="V385">
        <v>0</v>
      </c>
      <c r="W385">
        <v>1</v>
      </c>
      <c r="X385">
        <v>0</v>
      </c>
    </row>
    <row r="386" spans="1:31" hidden="1" x14ac:dyDescent="0.2">
      <c r="A386" t="s">
        <v>6175</v>
      </c>
      <c r="B386" t="s">
        <v>6176</v>
      </c>
      <c r="C386">
        <v>2005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7.2</v>
      </c>
      <c r="O386">
        <v>95360</v>
      </c>
      <c r="P386">
        <v>10000000</v>
      </c>
      <c r="Q386">
        <v>13744960</v>
      </c>
      <c r="R386">
        <v>47329961</v>
      </c>
      <c r="S386">
        <v>106</v>
      </c>
      <c r="T386" t="s">
        <v>6177</v>
      </c>
      <c r="U386" t="s">
        <v>5459</v>
      </c>
      <c r="V386">
        <v>0</v>
      </c>
      <c r="W386">
        <v>1</v>
      </c>
      <c r="X386">
        <v>0</v>
      </c>
    </row>
    <row r="387" spans="1:31" hidden="1" x14ac:dyDescent="0.2">
      <c r="A387" t="s">
        <v>2445</v>
      </c>
      <c r="B387" t="s">
        <v>2446</v>
      </c>
      <c r="C387">
        <v>1980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6.1</v>
      </c>
      <c r="O387">
        <v>10368</v>
      </c>
      <c r="P387">
        <v>3708710</v>
      </c>
      <c r="Q387">
        <v>24265659</v>
      </c>
      <c r="S387">
        <v>116</v>
      </c>
      <c r="T387" t="s">
        <v>2004</v>
      </c>
      <c r="U387" t="s">
        <v>39</v>
      </c>
      <c r="V387">
        <v>0</v>
      </c>
      <c r="W387">
        <v>0</v>
      </c>
      <c r="X387">
        <v>1</v>
      </c>
    </row>
    <row r="388" spans="1:31" hidden="1" x14ac:dyDescent="0.2">
      <c r="A388" t="s">
        <v>499</v>
      </c>
      <c r="B388" t="s">
        <v>500</v>
      </c>
      <c r="C388">
        <v>1940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7</v>
      </c>
      <c r="O388">
        <v>2274</v>
      </c>
      <c r="Q388">
        <v>88</v>
      </c>
      <c r="S388">
        <v>88</v>
      </c>
      <c r="T388" t="s">
        <v>48</v>
      </c>
      <c r="U388" t="s">
        <v>39</v>
      </c>
      <c r="V388">
        <v>0</v>
      </c>
      <c r="W388">
        <v>0</v>
      </c>
      <c r="X388">
        <v>1</v>
      </c>
    </row>
    <row r="389" spans="1:31" hidden="1" x14ac:dyDescent="0.2">
      <c r="A389" t="s">
        <v>399</v>
      </c>
      <c r="B389" t="s">
        <v>400</v>
      </c>
      <c r="C389">
        <v>1938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6.1</v>
      </c>
      <c r="O389">
        <v>427</v>
      </c>
      <c r="Q389">
        <v>89</v>
      </c>
      <c r="S389">
        <v>89</v>
      </c>
      <c r="T389" t="s">
        <v>198</v>
      </c>
      <c r="U389" t="s">
        <v>147</v>
      </c>
      <c r="V389">
        <v>0</v>
      </c>
      <c r="W389">
        <v>0</v>
      </c>
      <c r="X389">
        <v>1</v>
      </c>
    </row>
    <row r="390" spans="1:31" hidden="1" x14ac:dyDescent="0.2">
      <c r="A390" t="s">
        <v>5768</v>
      </c>
      <c r="B390" t="s">
        <v>5769</v>
      </c>
      <c r="C390">
        <v>2003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6.7</v>
      </c>
      <c r="O390">
        <v>359026</v>
      </c>
      <c r="P390">
        <v>81000000</v>
      </c>
      <c r="Q390">
        <v>242829261</v>
      </c>
      <c r="R390">
        <v>484592874</v>
      </c>
      <c r="S390">
        <v>101</v>
      </c>
      <c r="T390" t="s">
        <v>3915</v>
      </c>
      <c r="U390" t="s">
        <v>5040</v>
      </c>
      <c r="V390">
        <v>0</v>
      </c>
      <c r="W390">
        <v>1</v>
      </c>
      <c r="X390">
        <v>0</v>
      </c>
    </row>
    <row r="391" spans="1:31" hidden="1" x14ac:dyDescent="0.2">
      <c r="A391" t="s">
        <v>6678</v>
      </c>
      <c r="B391" t="s">
        <v>6679</v>
      </c>
      <c r="C391">
        <v>2009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5.8</v>
      </c>
      <c r="O391">
        <v>137287</v>
      </c>
      <c r="P391">
        <v>30619130</v>
      </c>
      <c r="Q391">
        <v>138805831</v>
      </c>
      <c r="S391">
        <v>81</v>
      </c>
      <c r="T391" t="s">
        <v>6680</v>
      </c>
      <c r="U391" t="s">
        <v>35</v>
      </c>
      <c r="V391">
        <v>0</v>
      </c>
      <c r="W391">
        <v>1</v>
      </c>
      <c r="X391">
        <v>0</v>
      </c>
    </row>
    <row r="392" spans="1:31" hidden="1" x14ac:dyDescent="0.2">
      <c r="A392" t="s">
        <v>931</v>
      </c>
      <c r="B392" t="s">
        <v>932</v>
      </c>
      <c r="C392">
        <v>1947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7.6</v>
      </c>
      <c r="O392">
        <v>8358</v>
      </c>
      <c r="Q392">
        <v>98</v>
      </c>
      <c r="S392">
        <v>98</v>
      </c>
      <c r="T392" t="s">
        <v>933</v>
      </c>
      <c r="U392" t="s">
        <v>902</v>
      </c>
      <c r="V392">
        <v>0</v>
      </c>
      <c r="W392">
        <v>1</v>
      </c>
      <c r="X392">
        <v>0</v>
      </c>
    </row>
    <row r="393" spans="1:31" hidden="1" x14ac:dyDescent="0.2">
      <c r="A393" t="s">
        <v>2986</v>
      </c>
      <c r="B393" t="s">
        <v>2987</v>
      </c>
      <c r="C393">
        <v>1987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6.2</v>
      </c>
      <c r="O393">
        <v>7017</v>
      </c>
      <c r="Q393">
        <v>52864741</v>
      </c>
      <c r="R393">
        <v>52864741</v>
      </c>
      <c r="S393">
        <v>99</v>
      </c>
      <c r="T393" t="s">
        <v>1866</v>
      </c>
      <c r="U393" t="s">
        <v>2783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</row>
    <row r="394" spans="1:31" hidden="1" x14ac:dyDescent="0.2">
      <c r="A394" t="s">
        <v>567</v>
      </c>
      <c r="B394" t="s">
        <v>568</v>
      </c>
      <c r="C394">
        <v>1941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7.1</v>
      </c>
      <c r="O394">
        <v>3827</v>
      </c>
      <c r="S394">
        <v>84</v>
      </c>
      <c r="T394" t="s">
        <v>495</v>
      </c>
      <c r="U394" t="s">
        <v>35</v>
      </c>
      <c r="V394">
        <v>0</v>
      </c>
      <c r="W394">
        <v>1</v>
      </c>
      <c r="X394">
        <v>0</v>
      </c>
    </row>
    <row r="395" spans="1:31" hidden="1" x14ac:dyDescent="0.2">
      <c r="A395" t="s">
        <v>501</v>
      </c>
      <c r="B395" t="s">
        <v>502</v>
      </c>
      <c r="C395">
        <v>1939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6.9</v>
      </c>
      <c r="O395">
        <v>725</v>
      </c>
      <c r="Q395">
        <v>237</v>
      </c>
      <c r="S395">
        <v>237</v>
      </c>
      <c r="T395" t="s">
        <v>405</v>
      </c>
      <c r="U395" t="s">
        <v>35</v>
      </c>
      <c r="V395">
        <v>0</v>
      </c>
      <c r="W395">
        <v>1</v>
      </c>
      <c r="X395">
        <v>0</v>
      </c>
    </row>
    <row r="396" spans="1:31" hidden="1" x14ac:dyDescent="0.2">
      <c r="A396" t="s">
        <v>1136</v>
      </c>
      <c r="B396" t="s">
        <v>1137</v>
      </c>
      <c r="C396">
        <v>1951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6.8</v>
      </c>
      <c r="O396">
        <v>4593</v>
      </c>
      <c r="S396">
        <v>82</v>
      </c>
      <c r="T396" t="s">
        <v>750</v>
      </c>
      <c r="U396" t="s">
        <v>945</v>
      </c>
      <c r="V396">
        <v>0</v>
      </c>
      <c r="W396">
        <v>1</v>
      </c>
      <c r="X396">
        <v>0</v>
      </c>
    </row>
    <row r="397" spans="1:31" hidden="1" x14ac:dyDescent="0.2">
      <c r="A397" t="s">
        <v>1022</v>
      </c>
      <c r="B397" t="s">
        <v>1023</v>
      </c>
      <c r="C397">
        <v>1949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6.9</v>
      </c>
      <c r="O397">
        <v>3470</v>
      </c>
      <c r="S397">
        <v>84</v>
      </c>
      <c r="T397" t="s">
        <v>927</v>
      </c>
      <c r="U397" t="s">
        <v>945</v>
      </c>
      <c r="V397">
        <v>0</v>
      </c>
      <c r="W397">
        <v>1</v>
      </c>
      <c r="X397">
        <v>0</v>
      </c>
    </row>
    <row r="398" spans="1:31" hidden="1" x14ac:dyDescent="0.2">
      <c r="A398" t="s">
        <v>2598</v>
      </c>
      <c r="B398" t="s">
        <v>2599</v>
      </c>
      <c r="C398">
        <v>1982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7.1</v>
      </c>
      <c r="O398">
        <v>1658</v>
      </c>
      <c r="P398">
        <v>78350</v>
      </c>
      <c r="S398">
        <v>74</v>
      </c>
      <c r="T398" t="s">
        <v>2564</v>
      </c>
      <c r="U398" t="s">
        <v>2565</v>
      </c>
      <c r="V398">
        <v>0</v>
      </c>
      <c r="W398">
        <v>0</v>
      </c>
      <c r="X398">
        <v>1</v>
      </c>
    </row>
    <row r="399" spans="1:31" hidden="1" x14ac:dyDescent="0.2">
      <c r="A399" t="s">
        <v>1729</v>
      </c>
      <c r="B399" t="s">
        <v>1730</v>
      </c>
      <c r="C399">
        <v>1964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6.4</v>
      </c>
      <c r="O399">
        <v>580</v>
      </c>
      <c r="S399">
        <v>80</v>
      </c>
      <c r="T399" t="s">
        <v>1731</v>
      </c>
      <c r="U399" t="s">
        <v>35</v>
      </c>
      <c r="V399">
        <v>0</v>
      </c>
      <c r="W399">
        <v>1</v>
      </c>
      <c r="X399">
        <v>0</v>
      </c>
    </row>
    <row r="400" spans="1:31" hidden="1" x14ac:dyDescent="0.2">
      <c r="A400" t="s">
        <v>647</v>
      </c>
      <c r="B400" t="s">
        <v>648</v>
      </c>
      <c r="C400">
        <v>1942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6.3</v>
      </c>
      <c r="O400">
        <v>133</v>
      </c>
      <c r="Q400">
        <v>59</v>
      </c>
      <c r="S400">
        <v>59</v>
      </c>
      <c r="T400" t="s">
        <v>649</v>
      </c>
      <c r="U400" t="s">
        <v>39</v>
      </c>
      <c r="V400">
        <v>0</v>
      </c>
      <c r="W400">
        <v>0</v>
      </c>
      <c r="X400">
        <v>1</v>
      </c>
    </row>
    <row r="401" spans="1:31" hidden="1" x14ac:dyDescent="0.2">
      <c r="A401" t="s">
        <v>7030</v>
      </c>
      <c r="B401" t="s">
        <v>7031</v>
      </c>
      <c r="C401">
        <v>2012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5.7</v>
      </c>
      <c r="O401">
        <v>46140</v>
      </c>
      <c r="P401">
        <v>45000000</v>
      </c>
      <c r="Q401">
        <v>9489829</v>
      </c>
      <c r="R401">
        <v>21947209</v>
      </c>
      <c r="S401">
        <v>92</v>
      </c>
      <c r="T401" t="s">
        <v>2786</v>
      </c>
      <c r="U401" t="s">
        <v>7032</v>
      </c>
      <c r="V401">
        <v>0</v>
      </c>
      <c r="W401">
        <v>0</v>
      </c>
      <c r="X401">
        <v>1</v>
      </c>
    </row>
    <row r="402" spans="1:31" hidden="1" x14ac:dyDescent="0.2">
      <c r="A402" t="s">
        <v>4381</v>
      </c>
      <c r="B402" t="s">
        <v>4382</v>
      </c>
      <c r="C402">
        <v>1996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5.8</v>
      </c>
      <c r="O402">
        <v>34019</v>
      </c>
      <c r="P402">
        <v>6014400</v>
      </c>
      <c r="Q402">
        <v>22611954</v>
      </c>
      <c r="S402">
        <v>84</v>
      </c>
      <c r="T402" t="s">
        <v>4320</v>
      </c>
      <c r="U402" t="s">
        <v>35</v>
      </c>
      <c r="V402">
        <v>0</v>
      </c>
      <c r="W402">
        <v>1</v>
      </c>
      <c r="X402">
        <v>0</v>
      </c>
    </row>
    <row r="403" spans="1:31" hidden="1" x14ac:dyDescent="0.2">
      <c r="A403" t="s">
        <v>569</v>
      </c>
      <c r="B403" t="s">
        <v>570</v>
      </c>
      <c r="C403">
        <v>1941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5.5</v>
      </c>
      <c r="O403">
        <v>180</v>
      </c>
      <c r="Q403">
        <v>50</v>
      </c>
      <c r="S403">
        <v>50</v>
      </c>
      <c r="T403" t="s">
        <v>571</v>
      </c>
      <c r="U403" t="s">
        <v>39</v>
      </c>
      <c r="V403">
        <v>0</v>
      </c>
      <c r="W403">
        <v>0</v>
      </c>
      <c r="X403">
        <v>1</v>
      </c>
    </row>
    <row r="404" spans="1:31" hidden="1" x14ac:dyDescent="0.2">
      <c r="A404" t="s">
        <v>285</v>
      </c>
      <c r="B404" t="s">
        <v>286</v>
      </c>
      <c r="C404">
        <v>1936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7.1</v>
      </c>
      <c r="O404">
        <v>2473</v>
      </c>
      <c r="S404">
        <v>82</v>
      </c>
      <c r="T404" t="s">
        <v>198</v>
      </c>
      <c r="U404" t="s">
        <v>39</v>
      </c>
      <c r="V404">
        <v>0</v>
      </c>
      <c r="W404">
        <v>0</v>
      </c>
      <c r="X404">
        <v>1</v>
      </c>
    </row>
    <row r="405" spans="1:31" hidden="1" x14ac:dyDescent="0.2">
      <c r="A405" t="s">
        <v>3001</v>
      </c>
      <c r="B405" t="s">
        <v>3002</v>
      </c>
      <c r="C405">
        <v>1987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6.6</v>
      </c>
      <c r="O405">
        <v>22407</v>
      </c>
      <c r="P405">
        <v>14500000</v>
      </c>
      <c r="Q405">
        <v>65673233</v>
      </c>
      <c r="R405">
        <v>65673233</v>
      </c>
      <c r="S405">
        <v>117</v>
      </c>
      <c r="T405" t="s">
        <v>2229</v>
      </c>
      <c r="U405" t="s">
        <v>2783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</row>
    <row r="406" spans="1:31" hidden="1" x14ac:dyDescent="0.2">
      <c r="A406" t="s">
        <v>1874</v>
      </c>
      <c r="B406" t="s">
        <v>1875</v>
      </c>
      <c r="C406">
        <v>1968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7.4</v>
      </c>
      <c r="O406">
        <v>57787</v>
      </c>
      <c r="P406">
        <v>5500000</v>
      </c>
      <c r="Q406">
        <v>511350</v>
      </c>
      <c r="R406">
        <v>511350</v>
      </c>
      <c r="S406">
        <v>114</v>
      </c>
      <c r="T406" t="s">
        <v>1876</v>
      </c>
      <c r="U406" t="s">
        <v>1877</v>
      </c>
      <c r="V406">
        <v>0</v>
      </c>
      <c r="W406">
        <v>0</v>
      </c>
      <c r="X406">
        <v>1</v>
      </c>
    </row>
    <row r="407" spans="1:31" hidden="1" x14ac:dyDescent="0.2">
      <c r="A407" t="s">
        <v>2944</v>
      </c>
      <c r="B407" t="s">
        <v>2945</v>
      </c>
      <c r="C407">
        <v>1987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5.2</v>
      </c>
      <c r="O407">
        <v>3919</v>
      </c>
      <c r="P407">
        <v>16337355</v>
      </c>
      <c r="S407">
        <v>103</v>
      </c>
      <c r="T407" t="s">
        <v>2769</v>
      </c>
      <c r="U407" t="s">
        <v>2692</v>
      </c>
      <c r="V407">
        <v>0</v>
      </c>
      <c r="W407">
        <v>0</v>
      </c>
      <c r="X407">
        <v>1</v>
      </c>
    </row>
    <row r="408" spans="1:31" hidden="1" x14ac:dyDescent="0.2">
      <c r="A408" t="s">
        <v>6676</v>
      </c>
      <c r="B408" t="s">
        <v>6677</v>
      </c>
      <c r="C408">
        <v>2008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7</v>
      </c>
      <c r="O408">
        <v>297820</v>
      </c>
      <c r="P408">
        <v>37000000</v>
      </c>
      <c r="Q408">
        <v>60355347</v>
      </c>
      <c r="R408">
        <v>163728902</v>
      </c>
      <c r="S408">
        <v>96</v>
      </c>
      <c r="T408" t="s">
        <v>5853</v>
      </c>
      <c r="U408" t="s">
        <v>5459</v>
      </c>
      <c r="V408">
        <v>0</v>
      </c>
      <c r="W408">
        <v>1</v>
      </c>
      <c r="X408">
        <v>0</v>
      </c>
    </row>
    <row r="409" spans="1:31" hidden="1" x14ac:dyDescent="0.2">
      <c r="A409" t="s">
        <v>1774</v>
      </c>
      <c r="B409" t="s">
        <v>1775</v>
      </c>
      <c r="C409">
        <v>1965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6</v>
      </c>
      <c r="O409">
        <v>278</v>
      </c>
      <c r="Q409">
        <v>93</v>
      </c>
      <c r="S409">
        <v>93</v>
      </c>
      <c r="T409" t="s">
        <v>1776</v>
      </c>
      <c r="U409" t="s">
        <v>35</v>
      </c>
      <c r="V409">
        <v>0</v>
      </c>
      <c r="W409">
        <v>1</v>
      </c>
      <c r="X409">
        <v>0</v>
      </c>
    </row>
    <row r="410" spans="1:31" hidden="1" x14ac:dyDescent="0.2">
      <c r="A410" t="s">
        <v>650</v>
      </c>
      <c r="B410" t="s">
        <v>651</v>
      </c>
      <c r="C410">
        <v>1942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6.1</v>
      </c>
      <c r="O410">
        <v>85</v>
      </c>
      <c r="Q410">
        <v>58</v>
      </c>
      <c r="S410">
        <v>58</v>
      </c>
      <c r="T410" t="s">
        <v>649</v>
      </c>
      <c r="U410" t="s">
        <v>39</v>
      </c>
      <c r="V410">
        <v>0</v>
      </c>
      <c r="W410">
        <v>0</v>
      </c>
      <c r="X410">
        <v>1</v>
      </c>
    </row>
    <row r="411" spans="1:31" hidden="1" x14ac:dyDescent="0.2">
      <c r="A411" t="s">
        <v>2514</v>
      </c>
      <c r="B411" t="s">
        <v>2515</v>
      </c>
      <c r="C411">
        <v>1981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6.1</v>
      </c>
      <c r="O411">
        <v>2658</v>
      </c>
      <c r="P411">
        <v>31261269</v>
      </c>
      <c r="S411">
        <v>94</v>
      </c>
      <c r="T411" t="s">
        <v>2516</v>
      </c>
      <c r="U411" t="s">
        <v>35</v>
      </c>
      <c r="V411">
        <v>0</v>
      </c>
      <c r="W411">
        <v>1</v>
      </c>
      <c r="X411">
        <v>0</v>
      </c>
    </row>
    <row r="412" spans="1:31" hidden="1" x14ac:dyDescent="0.2">
      <c r="A412" t="s">
        <v>1249</v>
      </c>
      <c r="B412" t="s">
        <v>1250</v>
      </c>
      <c r="C412">
        <v>1953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7.1</v>
      </c>
      <c r="O412">
        <v>1858</v>
      </c>
      <c r="S412">
        <v>101</v>
      </c>
      <c r="T412" t="s">
        <v>771</v>
      </c>
      <c r="U412" t="s">
        <v>39</v>
      </c>
      <c r="V412">
        <v>0</v>
      </c>
      <c r="W412">
        <v>0</v>
      </c>
      <c r="X412">
        <v>1</v>
      </c>
    </row>
    <row r="413" spans="1:31" hidden="1" x14ac:dyDescent="0.2">
      <c r="A413" t="s">
        <v>7794</v>
      </c>
      <c r="B413" t="s">
        <v>7795</v>
      </c>
      <c r="C413">
        <v>2015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5.3</v>
      </c>
      <c r="O413">
        <v>17550</v>
      </c>
      <c r="P413">
        <v>96250</v>
      </c>
      <c r="Q413">
        <v>3334927</v>
      </c>
      <c r="S413">
        <v>122</v>
      </c>
      <c r="T413" t="s">
        <v>7407</v>
      </c>
      <c r="U413" t="s">
        <v>35</v>
      </c>
      <c r="V413">
        <v>0</v>
      </c>
      <c r="W413">
        <v>1</v>
      </c>
      <c r="X413">
        <v>0</v>
      </c>
    </row>
    <row r="414" spans="1:31" hidden="1" x14ac:dyDescent="0.2">
      <c r="A414" t="s">
        <v>3010</v>
      </c>
      <c r="B414" t="s">
        <v>3011</v>
      </c>
      <c r="C414">
        <v>1987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6</v>
      </c>
      <c r="O414">
        <v>45380</v>
      </c>
      <c r="P414">
        <v>10384392</v>
      </c>
      <c r="Q414">
        <v>167780960</v>
      </c>
      <c r="S414">
        <v>102</v>
      </c>
      <c r="T414" t="s">
        <v>3012</v>
      </c>
      <c r="U414" t="s">
        <v>2783</v>
      </c>
      <c r="V414">
        <v>1</v>
      </c>
      <c r="W414">
        <v>0</v>
      </c>
      <c r="X414">
        <v>0</v>
      </c>
    </row>
    <row r="415" spans="1:31" hidden="1" x14ac:dyDescent="0.2">
      <c r="A415" t="s">
        <v>2447</v>
      </c>
      <c r="B415" t="s">
        <v>2448</v>
      </c>
      <c r="C415">
        <v>1980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7.3</v>
      </c>
      <c r="O415">
        <v>100935</v>
      </c>
      <c r="P415">
        <v>3142689</v>
      </c>
      <c r="Q415">
        <v>39846344</v>
      </c>
      <c r="S415">
        <v>98</v>
      </c>
      <c r="T415" t="s">
        <v>2449</v>
      </c>
      <c r="U415" t="s">
        <v>2407</v>
      </c>
      <c r="V415">
        <v>0</v>
      </c>
      <c r="W415">
        <v>0</v>
      </c>
      <c r="X415">
        <v>1</v>
      </c>
    </row>
    <row r="416" spans="1:31" hidden="1" x14ac:dyDescent="0.2">
      <c r="A416" t="s">
        <v>3046</v>
      </c>
      <c r="B416" t="s">
        <v>3047</v>
      </c>
      <c r="C416">
        <v>1988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3.8</v>
      </c>
      <c r="O416">
        <v>14314</v>
      </c>
      <c r="P416">
        <v>4436330</v>
      </c>
      <c r="Q416">
        <v>11798302</v>
      </c>
      <c r="S416">
        <v>98</v>
      </c>
      <c r="T416" t="s">
        <v>2554</v>
      </c>
      <c r="U416" t="s">
        <v>3022</v>
      </c>
      <c r="V416">
        <v>0</v>
      </c>
      <c r="W416">
        <v>0</v>
      </c>
      <c r="X416">
        <v>1</v>
      </c>
    </row>
    <row r="417" spans="1:24" hidden="1" x14ac:dyDescent="0.2">
      <c r="A417" t="s">
        <v>1089</v>
      </c>
      <c r="B417" t="s">
        <v>1090</v>
      </c>
      <c r="C417">
        <v>1950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7.7</v>
      </c>
      <c r="O417">
        <v>3317</v>
      </c>
      <c r="Q417">
        <v>96</v>
      </c>
      <c r="S417">
        <v>96</v>
      </c>
      <c r="T417" t="s">
        <v>1091</v>
      </c>
      <c r="U417" t="s">
        <v>39</v>
      </c>
      <c r="V417">
        <v>0</v>
      </c>
      <c r="W417">
        <v>0</v>
      </c>
      <c r="X417">
        <v>1</v>
      </c>
    </row>
    <row r="418" spans="1:24" hidden="1" x14ac:dyDescent="0.2">
      <c r="A418" t="s">
        <v>2081</v>
      </c>
      <c r="B418" t="s">
        <v>2082</v>
      </c>
      <c r="C418">
        <v>1973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6.6</v>
      </c>
      <c r="O418">
        <v>5646</v>
      </c>
      <c r="Q418">
        <v>103</v>
      </c>
      <c r="S418">
        <v>103</v>
      </c>
      <c r="T418" t="s">
        <v>1785</v>
      </c>
      <c r="U418" t="s">
        <v>39</v>
      </c>
      <c r="V418">
        <v>0</v>
      </c>
      <c r="W418">
        <v>0</v>
      </c>
      <c r="X418">
        <v>1</v>
      </c>
    </row>
    <row r="419" spans="1:24" hidden="1" x14ac:dyDescent="0.2">
      <c r="A419" t="s">
        <v>287</v>
      </c>
      <c r="B419" t="s">
        <v>288</v>
      </c>
      <c r="C419">
        <v>1936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6.6</v>
      </c>
      <c r="O419">
        <v>1701</v>
      </c>
      <c r="Q419">
        <v>90</v>
      </c>
      <c r="S419">
        <v>90</v>
      </c>
      <c r="T419" t="s">
        <v>48</v>
      </c>
      <c r="U419" t="s">
        <v>39</v>
      </c>
      <c r="V419">
        <v>0</v>
      </c>
      <c r="W419">
        <v>0</v>
      </c>
      <c r="X419">
        <v>1</v>
      </c>
    </row>
    <row r="420" spans="1:24" hidden="1" x14ac:dyDescent="0.2">
      <c r="A420" t="s">
        <v>1251</v>
      </c>
      <c r="B420" t="s">
        <v>1252</v>
      </c>
      <c r="C420">
        <v>1953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7.3</v>
      </c>
      <c r="O420">
        <v>8072</v>
      </c>
      <c r="Q420">
        <v>101</v>
      </c>
      <c r="S420">
        <v>101</v>
      </c>
      <c r="T420" t="s">
        <v>771</v>
      </c>
      <c r="U420" t="s">
        <v>39</v>
      </c>
      <c r="V420">
        <v>0</v>
      </c>
      <c r="W420">
        <v>0</v>
      </c>
      <c r="X420">
        <v>1</v>
      </c>
    </row>
    <row r="421" spans="1:24" hidden="1" x14ac:dyDescent="0.2">
      <c r="A421" t="s">
        <v>3016</v>
      </c>
      <c r="B421" t="s">
        <v>3017</v>
      </c>
      <c r="C421">
        <v>1987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6.5</v>
      </c>
      <c r="O421">
        <v>7606</v>
      </c>
      <c r="P421">
        <v>187381</v>
      </c>
      <c r="Q421">
        <v>25411386</v>
      </c>
      <c r="S421">
        <v>112</v>
      </c>
      <c r="T421" t="s">
        <v>2871</v>
      </c>
      <c r="U421" t="s">
        <v>3018</v>
      </c>
      <c r="V421">
        <v>1</v>
      </c>
      <c r="W421">
        <v>0</v>
      </c>
      <c r="X421">
        <v>0</v>
      </c>
    </row>
    <row r="422" spans="1:24" hidden="1" x14ac:dyDescent="0.2">
      <c r="A422" t="s">
        <v>729</v>
      </c>
      <c r="B422" t="s">
        <v>730</v>
      </c>
      <c r="C422">
        <v>1943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6.1</v>
      </c>
      <c r="O422">
        <v>750</v>
      </c>
      <c r="Q422">
        <v>63</v>
      </c>
      <c r="S422">
        <v>63</v>
      </c>
      <c r="T422" t="s">
        <v>731</v>
      </c>
      <c r="U422" t="s">
        <v>35</v>
      </c>
      <c r="V422">
        <v>0</v>
      </c>
      <c r="W422">
        <v>1</v>
      </c>
      <c r="X422">
        <v>0</v>
      </c>
    </row>
    <row r="423" spans="1:24" hidden="1" x14ac:dyDescent="0.2">
      <c r="A423" t="s">
        <v>1833</v>
      </c>
      <c r="B423" t="s">
        <v>1834</v>
      </c>
      <c r="C423">
        <v>1967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6.6</v>
      </c>
      <c r="O423">
        <v>5683</v>
      </c>
      <c r="S423">
        <v>179</v>
      </c>
      <c r="T423" t="s">
        <v>1624</v>
      </c>
      <c r="U423" t="s">
        <v>1832</v>
      </c>
      <c r="V423">
        <v>0</v>
      </c>
      <c r="W423">
        <v>0</v>
      </c>
      <c r="X423">
        <v>1</v>
      </c>
    </row>
    <row r="424" spans="1:24" hidden="1" x14ac:dyDescent="0.2">
      <c r="A424" t="s">
        <v>3033</v>
      </c>
      <c r="B424" t="s">
        <v>3034</v>
      </c>
      <c r="C424">
        <v>1988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7</v>
      </c>
      <c r="O424">
        <v>22278</v>
      </c>
      <c r="P424">
        <v>198361</v>
      </c>
      <c r="Q424">
        <v>57041866</v>
      </c>
      <c r="S424">
        <v>123</v>
      </c>
      <c r="T424" t="s">
        <v>3035</v>
      </c>
      <c r="U424" t="s">
        <v>3036</v>
      </c>
      <c r="V424">
        <v>1</v>
      </c>
      <c r="W424">
        <v>0</v>
      </c>
      <c r="X424">
        <v>0</v>
      </c>
    </row>
    <row r="425" spans="1:24" hidden="1" x14ac:dyDescent="0.2">
      <c r="A425" t="s">
        <v>3039</v>
      </c>
      <c r="B425" t="s">
        <v>3040</v>
      </c>
      <c r="C425">
        <v>1988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6.4</v>
      </c>
      <c r="O425">
        <v>11510</v>
      </c>
      <c r="P425">
        <v>40150487</v>
      </c>
      <c r="S425">
        <v>97</v>
      </c>
      <c r="T425" t="s">
        <v>2925</v>
      </c>
      <c r="U425" t="s">
        <v>2783</v>
      </c>
      <c r="V425">
        <v>1</v>
      </c>
      <c r="W425">
        <v>0</v>
      </c>
      <c r="X425">
        <v>0</v>
      </c>
    </row>
    <row r="426" spans="1:24" hidden="1" x14ac:dyDescent="0.2">
      <c r="A426" t="s">
        <v>782</v>
      </c>
      <c r="B426" t="s">
        <v>783</v>
      </c>
      <c r="C426">
        <v>1944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6.3</v>
      </c>
      <c r="O426">
        <v>494</v>
      </c>
      <c r="Q426">
        <v>90</v>
      </c>
      <c r="S426">
        <v>90</v>
      </c>
      <c r="T426" t="s">
        <v>784</v>
      </c>
      <c r="U426" t="s">
        <v>35</v>
      </c>
      <c r="V426">
        <v>0</v>
      </c>
      <c r="W426">
        <v>1</v>
      </c>
      <c r="X426">
        <v>0</v>
      </c>
    </row>
    <row r="427" spans="1:24" hidden="1" x14ac:dyDescent="0.2">
      <c r="A427" t="s">
        <v>3059</v>
      </c>
      <c r="B427" t="s">
        <v>3060</v>
      </c>
      <c r="C427">
        <v>1988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5.9</v>
      </c>
      <c r="O427">
        <v>76581</v>
      </c>
      <c r="P427">
        <v>11789466</v>
      </c>
      <c r="Q427">
        <v>171504781</v>
      </c>
      <c r="S427">
        <v>104</v>
      </c>
      <c r="T427" t="s">
        <v>3061</v>
      </c>
      <c r="U427" t="s">
        <v>2783</v>
      </c>
      <c r="V427">
        <v>1</v>
      </c>
      <c r="W427">
        <v>0</v>
      </c>
      <c r="X427">
        <v>0</v>
      </c>
    </row>
    <row r="428" spans="1:24" hidden="1" x14ac:dyDescent="0.2">
      <c r="A428" t="s">
        <v>2724</v>
      </c>
      <c r="B428" t="s">
        <v>2725</v>
      </c>
      <c r="C428">
        <v>1984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5.0999999999999996</v>
      </c>
      <c r="O428">
        <v>14361</v>
      </c>
      <c r="P428">
        <v>8323948</v>
      </c>
      <c r="Q428">
        <v>28078073</v>
      </c>
      <c r="S428">
        <v>108</v>
      </c>
      <c r="T428" t="s">
        <v>2319</v>
      </c>
      <c r="U428" t="s">
        <v>2726</v>
      </c>
      <c r="V428">
        <v>0</v>
      </c>
      <c r="W428">
        <v>0</v>
      </c>
      <c r="X428">
        <v>1</v>
      </c>
    </row>
    <row r="429" spans="1:24" hidden="1" x14ac:dyDescent="0.2">
      <c r="A429" t="s">
        <v>889</v>
      </c>
      <c r="B429" t="s">
        <v>890</v>
      </c>
      <c r="C429">
        <v>1946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6.9</v>
      </c>
      <c r="O429">
        <v>1853</v>
      </c>
      <c r="S429">
        <v>92</v>
      </c>
      <c r="T429" t="s">
        <v>891</v>
      </c>
      <c r="U429" t="s">
        <v>747</v>
      </c>
      <c r="V429">
        <v>0</v>
      </c>
      <c r="W429">
        <v>1</v>
      </c>
      <c r="X429">
        <v>0</v>
      </c>
    </row>
    <row r="430" spans="1:24" hidden="1" x14ac:dyDescent="0.2">
      <c r="A430" t="s">
        <v>3068</v>
      </c>
      <c r="B430" t="s">
        <v>3069</v>
      </c>
      <c r="C430">
        <v>1988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6.2</v>
      </c>
      <c r="O430">
        <v>9180</v>
      </c>
      <c r="P430">
        <v>12706478</v>
      </c>
      <c r="S430">
        <v>96</v>
      </c>
      <c r="T430" t="s">
        <v>3070</v>
      </c>
      <c r="U430" t="s">
        <v>3071</v>
      </c>
      <c r="V430">
        <v>1</v>
      </c>
      <c r="W430">
        <v>0</v>
      </c>
      <c r="X430">
        <v>0</v>
      </c>
    </row>
    <row r="431" spans="1:24" hidden="1" x14ac:dyDescent="0.2">
      <c r="A431" t="s">
        <v>3079</v>
      </c>
      <c r="B431" t="s">
        <v>3080</v>
      </c>
      <c r="C431">
        <v>1988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5.6</v>
      </c>
      <c r="O431">
        <v>9723</v>
      </c>
      <c r="P431">
        <v>5710734</v>
      </c>
      <c r="Q431">
        <v>28202109</v>
      </c>
      <c r="S431">
        <v>95</v>
      </c>
      <c r="T431" t="s">
        <v>2962</v>
      </c>
      <c r="U431" t="s">
        <v>2783</v>
      </c>
      <c r="V431">
        <v>1</v>
      </c>
      <c r="W431">
        <v>0</v>
      </c>
      <c r="X431">
        <v>0</v>
      </c>
    </row>
    <row r="432" spans="1:24" hidden="1" x14ac:dyDescent="0.2">
      <c r="A432" t="s">
        <v>3102</v>
      </c>
      <c r="B432" t="s">
        <v>3103</v>
      </c>
      <c r="C432">
        <v>1988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5.7</v>
      </c>
      <c r="O432">
        <v>1156</v>
      </c>
      <c r="P432">
        <v>2063546</v>
      </c>
      <c r="Q432">
        <v>5509417</v>
      </c>
      <c r="S432">
        <v>97</v>
      </c>
      <c r="T432" t="s">
        <v>2941</v>
      </c>
      <c r="U432" t="s">
        <v>3104</v>
      </c>
      <c r="V432">
        <v>1</v>
      </c>
      <c r="W432">
        <v>0</v>
      </c>
      <c r="X432">
        <v>0</v>
      </c>
    </row>
    <row r="433" spans="1:31" hidden="1" x14ac:dyDescent="0.2">
      <c r="A433" t="s">
        <v>238</v>
      </c>
      <c r="B433" t="s">
        <v>239</v>
      </c>
      <c r="C433">
        <v>1935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7.7</v>
      </c>
      <c r="O433">
        <v>12340</v>
      </c>
      <c r="S433">
        <v>119</v>
      </c>
      <c r="T433" t="s">
        <v>45</v>
      </c>
      <c r="U433" t="s">
        <v>39</v>
      </c>
      <c r="V433">
        <v>0</v>
      </c>
      <c r="W433">
        <v>0</v>
      </c>
      <c r="X433">
        <v>1</v>
      </c>
    </row>
    <row r="434" spans="1:31" hidden="1" x14ac:dyDescent="0.2">
      <c r="A434" t="s">
        <v>5440</v>
      </c>
      <c r="B434" t="s">
        <v>5441</v>
      </c>
      <c r="C434">
        <v>2001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5.9</v>
      </c>
      <c r="O434">
        <v>32075</v>
      </c>
      <c r="P434">
        <v>57000000</v>
      </c>
      <c r="Q434">
        <v>25543895</v>
      </c>
      <c r="R434">
        <v>62112895</v>
      </c>
      <c r="S434">
        <v>131</v>
      </c>
      <c r="T434" t="s">
        <v>3773</v>
      </c>
      <c r="U434" t="s">
        <v>35</v>
      </c>
      <c r="V434">
        <v>0</v>
      </c>
      <c r="W434">
        <v>1</v>
      </c>
      <c r="X434">
        <v>0</v>
      </c>
    </row>
    <row r="435" spans="1:31" hidden="1" x14ac:dyDescent="0.2">
      <c r="A435" t="s">
        <v>1144</v>
      </c>
      <c r="B435" t="s">
        <v>1145</v>
      </c>
      <c r="C435">
        <v>1951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7.4</v>
      </c>
      <c r="O435">
        <v>5838</v>
      </c>
      <c r="Q435">
        <v>117</v>
      </c>
      <c r="S435">
        <v>117</v>
      </c>
      <c r="T435" t="s">
        <v>474</v>
      </c>
      <c r="U435" t="s">
        <v>39</v>
      </c>
      <c r="V435">
        <v>0</v>
      </c>
      <c r="W435">
        <v>0</v>
      </c>
      <c r="X435">
        <v>1</v>
      </c>
    </row>
    <row r="436" spans="1:31" hidden="1" x14ac:dyDescent="0.2">
      <c r="A436" t="s">
        <v>1691</v>
      </c>
      <c r="B436" t="s">
        <v>1692</v>
      </c>
      <c r="C436">
        <v>1963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6.9</v>
      </c>
      <c r="O436">
        <v>2119</v>
      </c>
      <c r="Q436">
        <v>126</v>
      </c>
      <c r="S436">
        <v>126</v>
      </c>
      <c r="T436" t="s">
        <v>1593</v>
      </c>
      <c r="U436" t="s">
        <v>1693</v>
      </c>
      <c r="V436">
        <v>0</v>
      </c>
      <c r="W436">
        <v>1</v>
      </c>
      <c r="X436">
        <v>0</v>
      </c>
    </row>
    <row r="437" spans="1:31" hidden="1" x14ac:dyDescent="0.2">
      <c r="A437" t="s">
        <v>3139</v>
      </c>
      <c r="B437" t="s">
        <v>3140</v>
      </c>
      <c r="C437">
        <v>1988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6.8</v>
      </c>
      <c r="O437">
        <v>11154</v>
      </c>
      <c r="P437">
        <v>15000000</v>
      </c>
      <c r="Q437">
        <v>29300090</v>
      </c>
      <c r="R437">
        <v>29300090</v>
      </c>
      <c r="S437">
        <v>110</v>
      </c>
      <c r="T437" t="s">
        <v>2877</v>
      </c>
      <c r="U437" t="s">
        <v>2783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</row>
    <row r="438" spans="1:31" hidden="1" x14ac:dyDescent="0.2">
      <c r="A438" t="s">
        <v>652</v>
      </c>
      <c r="B438" t="s">
        <v>653</v>
      </c>
      <c r="C438">
        <v>1942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6.4</v>
      </c>
      <c r="O438">
        <v>1322</v>
      </c>
      <c r="Q438">
        <v>114</v>
      </c>
      <c r="S438">
        <v>114</v>
      </c>
      <c r="T438" t="s">
        <v>45</v>
      </c>
      <c r="U438" t="s">
        <v>39</v>
      </c>
      <c r="V438">
        <v>0</v>
      </c>
      <c r="W438">
        <v>0</v>
      </c>
      <c r="X438">
        <v>1</v>
      </c>
    </row>
    <row r="439" spans="1:31" hidden="1" x14ac:dyDescent="0.2">
      <c r="A439" t="s">
        <v>732</v>
      </c>
      <c r="B439" t="s">
        <v>733</v>
      </c>
      <c r="C439">
        <v>1943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5.6</v>
      </c>
      <c r="O439">
        <v>676</v>
      </c>
      <c r="Q439">
        <v>61</v>
      </c>
      <c r="S439">
        <v>61</v>
      </c>
      <c r="T439" t="s">
        <v>734</v>
      </c>
      <c r="U439" t="s">
        <v>35</v>
      </c>
      <c r="V439">
        <v>0</v>
      </c>
      <c r="W439">
        <v>1</v>
      </c>
      <c r="X439">
        <v>0</v>
      </c>
    </row>
    <row r="440" spans="1:31" hidden="1" x14ac:dyDescent="0.2">
      <c r="A440" t="s">
        <v>3094</v>
      </c>
      <c r="B440" t="s">
        <v>3095</v>
      </c>
      <c r="C440">
        <v>1988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5.8</v>
      </c>
      <c r="O440">
        <v>1444</v>
      </c>
      <c r="P440">
        <v>1804288</v>
      </c>
      <c r="Q440">
        <v>4764606</v>
      </c>
      <c r="T440" t="s">
        <v>3012</v>
      </c>
      <c r="U440" t="s">
        <v>2783</v>
      </c>
      <c r="V440">
        <v>1</v>
      </c>
      <c r="W440">
        <v>0</v>
      </c>
      <c r="X440">
        <v>0</v>
      </c>
    </row>
    <row r="441" spans="1:31" hidden="1" x14ac:dyDescent="0.2">
      <c r="A441" t="s">
        <v>2231</v>
      </c>
      <c r="B441" t="s">
        <v>2232</v>
      </c>
      <c r="C441">
        <v>1976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6.1</v>
      </c>
      <c r="O441">
        <v>6090</v>
      </c>
      <c r="Q441">
        <v>97</v>
      </c>
      <c r="S441">
        <v>97</v>
      </c>
      <c r="T441" t="s">
        <v>2233</v>
      </c>
      <c r="U441" t="s">
        <v>35</v>
      </c>
      <c r="V441">
        <v>0</v>
      </c>
      <c r="W441">
        <v>1</v>
      </c>
      <c r="X441">
        <v>0</v>
      </c>
    </row>
    <row r="442" spans="1:31" hidden="1" x14ac:dyDescent="0.2">
      <c r="A442" t="s">
        <v>3413</v>
      </c>
      <c r="B442" t="s">
        <v>3414</v>
      </c>
      <c r="C442">
        <v>1991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5.9</v>
      </c>
      <c r="O442">
        <v>9700</v>
      </c>
      <c r="P442">
        <v>11336986</v>
      </c>
      <c r="S442">
        <v>83</v>
      </c>
      <c r="T442" t="s">
        <v>3415</v>
      </c>
      <c r="U442" t="s">
        <v>3101</v>
      </c>
      <c r="V442">
        <v>0</v>
      </c>
      <c r="W442">
        <v>1</v>
      </c>
      <c r="X442">
        <v>0</v>
      </c>
    </row>
    <row r="443" spans="1:31" hidden="1" x14ac:dyDescent="0.2">
      <c r="A443" t="s">
        <v>3735</v>
      </c>
      <c r="B443" t="s">
        <v>3736</v>
      </c>
      <c r="C443">
        <v>1993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7.9</v>
      </c>
      <c r="O443">
        <v>192334</v>
      </c>
      <c r="P443">
        <v>30000000</v>
      </c>
      <c r="Q443">
        <v>36948322</v>
      </c>
      <c r="R443">
        <v>63851527</v>
      </c>
      <c r="S443">
        <v>144</v>
      </c>
      <c r="T443" t="s">
        <v>2697</v>
      </c>
      <c r="U443" t="s">
        <v>35</v>
      </c>
      <c r="V443">
        <v>0</v>
      </c>
      <c r="W443">
        <v>1</v>
      </c>
      <c r="X443">
        <v>0</v>
      </c>
    </row>
    <row r="444" spans="1:31" hidden="1" x14ac:dyDescent="0.2">
      <c r="A444" t="s">
        <v>4383</v>
      </c>
      <c r="B444" t="s">
        <v>4384</v>
      </c>
      <c r="C444">
        <v>1996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5</v>
      </c>
      <c r="O444">
        <v>4316</v>
      </c>
      <c r="P444">
        <v>17000000</v>
      </c>
      <c r="Q444">
        <v>3325651</v>
      </c>
      <c r="R444">
        <v>3325651</v>
      </c>
      <c r="S444">
        <v>89</v>
      </c>
      <c r="T444" t="s">
        <v>1866</v>
      </c>
      <c r="U444" t="s">
        <v>4385</v>
      </c>
      <c r="V444">
        <v>0</v>
      </c>
      <c r="W444">
        <v>0</v>
      </c>
      <c r="X444">
        <v>1</v>
      </c>
    </row>
    <row r="445" spans="1:31" hidden="1" x14ac:dyDescent="0.2">
      <c r="A445" t="s">
        <v>3131</v>
      </c>
      <c r="B445" t="s">
        <v>3132</v>
      </c>
      <c r="C445">
        <v>1988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5.5</v>
      </c>
      <c r="O445">
        <v>1074</v>
      </c>
      <c r="P445">
        <v>5855392</v>
      </c>
      <c r="T445" t="s">
        <v>3133</v>
      </c>
      <c r="U445" t="s">
        <v>3104</v>
      </c>
      <c r="V445">
        <v>1</v>
      </c>
      <c r="W445">
        <v>0</v>
      </c>
      <c r="X445">
        <v>0</v>
      </c>
    </row>
    <row r="446" spans="1:31" hidden="1" x14ac:dyDescent="0.2">
      <c r="A446" t="s">
        <v>3157</v>
      </c>
      <c r="B446" t="s">
        <v>3158</v>
      </c>
      <c r="C446">
        <v>1988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7.7</v>
      </c>
      <c r="O446">
        <v>175086</v>
      </c>
      <c r="P446">
        <v>70000000</v>
      </c>
      <c r="Q446">
        <v>156452370</v>
      </c>
      <c r="R446">
        <v>329803958</v>
      </c>
      <c r="S446">
        <v>104</v>
      </c>
      <c r="T446" t="s">
        <v>2808</v>
      </c>
      <c r="U446" t="s">
        <v>2783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</row>
    <row r="447" spans="1:31" hidden="1" x14ac:dyDescent="0.2">
      <c r="A447" t="s">
        <v>3210</v>
      </c>
      <c r="B447" t="s">
        <v>3211</v>
      </c>
      <c r="C447">
        <v>1989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6.5</v>
      </c>
      <c r="O447">
        <v>5898</v>
      </c>
      <c r="P447">
        <v>20047604</v>
      </c>
      <c r="S447">
        <v>113</v>
      </c>
      <c r="T447" t="s">
        <v>1876</v>
      </c>
      <c r="U447" t="s">
        <v>3212</v>
      </c>
      <c r="V447">
        <v>1</v>
      </c>
      <c r="W447">
        <v>0</v>
      </c>
      <c r="X447">
        <v>0</v>
      </c>
    </row>
    <row r="448" spans="1:31" hidden="1" x14ac:dyDescent="0.2">
      <c r="A448" t="s">
        <v>1198</v>
      </c>
      <c r="B448" t="s">
        <v>1199</v>
      </c>
      <c r="C448">
        <v>1952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6.4</v>
      </c>
      <c r="O448">
        <v>843</v>
      </c>
      <c r="Q448">
        <v>87</v>
      </c>
      <c r="S448">
        <v>87</v>
      </c>
      <c r="T448" t="s">
        <v>1200</v>
      </c>
      <c r="U448" t="s">
        <v>39</v>
      </c>
      <c r="V448">
        <v>0</v>
      </c>
      <c r="W448">
        <v>0</v>
      </c>
      <c r="X448">
        <v>1</v>
      </c>
    </row>
    <row r="449" spans="1:24" hidden="1" x14ac:dyDescent="0.2">
      <c r="A449" t="s">
        <v>654</v>
      </c>
      <c r="B449" t="s">
        <v>655</v>
      </c>
      <c r="C449">
        <v>1942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8.5</v>
      </c>
      <c r="O449">
        <v>498476</v>
      </c>
      <c r="P449">
        <v>950000</v>
      </c>
      <c r="Q449">
        <v>4108411</v>
      </c>
      <c r="R449">
        <v>4374761</v>
      </c>
      <c r="S449">
        <v>102</v>
      </c>
      <c r="T449" t="s">
        <v>45</v>
      </c>
      <c r="U449" t="s">
        <v>39</v>
      </c>
      <c r="V449">
        <v>0</v>
      </c>
      <c r="W449">
        <v>0</v>
      </c>
      <c r="X449">
        <v>1</v>
      </c>
    </row>
    <row r="450" spans="1:24" hidden="1" x14ac:dyDescent="0.2">
      <c r="A450" t="s">
        <v>3168</v>
      </c>
      <c r="B450" t="s">
        <v>3169</v>
      </c>
      <c r="C450">
        <v>1989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6</v>
      </c>
      <c r="O450">
        <v>3458</v>
      </c>
      <c r="P450">
        <v>19131246</v>
      </c>
      <c r="S450">
        <v>120</v>
      </c>
      <c r="T450" t="s">
        <v>3170</v>
      </c>
      <c r="U450" t="s">
        <v>2783</v>
      </c>
      <c r="V450">
        <v>1</v>
      </c>
      <c r="W450">
        <v>0</v>
      </c>
      <c r="X450">
        <v>0</v>
      </c>
    </row>
    <row r="451" spans="1:24" hidden="1" x14ac:dyDescent="0.2">
      <c r="A451" t="s">
        <v>1540</v>
      </c>
      <c r="B451" t="s">
        <v>1541</v>
      </c>
      <c r="C451">
        <v>1960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6.4</v>
      </c>
      <c r="O451">
        <v>1045</v>
      </c>
      <c r="Q451">
        <v>102</v>
      </c>
      <c r="S451">
        <v>102</v>
      </c>
      <c r="T451" t="s">
        <v>1118</v>
      </c>
      <c r="U451" t="s">
        <v>39</v>
      </c>
      <c r="V451">
        <v>0</v>
      </c>
      <c r="W451">
        <v>0</v>
      </c>
      <c r="X451">
        <v>1</v>
      </c>
    </row>
    <row r="452" spans="1:24" hidden="1" x14ac:dyDescent="0.2">
      <c r="A452" t="s">
        <v>4179</v>
      </c>
      <c r="B452" t="s">
        <v>4180</v>
      </c>
      <c r="C452">
        <v>1995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8.1999999999999993</v>
      </c>
      <c r="O452">
        <v>439361</v>
      </c>
      <c r="P452">
        <v>52000000</v>
      </c>
      <c r="Q452">
        <v>42512375</v>
      </c>
      <c r="R452">
        <v>116112375</v>
      </c>
      <c r="S452">
        <v>178</v>
      </c>
      <c r="T452" t="s">
        <v>2139</v>
      </c>
      <c r="U452" t="s">
        <v>35</v>
      </c>
      <c r="V452">
        <v>0</v>
      </c>
      <c r="W452">
        <v>1</v>
      </c>
      <c r="X452">
        <v>0</v>
      </c>
    </row>
    <row r="453" spans="1:24" hidden="1" x14ac:dyDescent="0.2">
      <c r="A453" t="s">
        <v>4181</v>
      </c>
      <c r="B453" t="s">
        <v>4182</v>
      </c>
      <c r="C453">
        <v>1995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6.1</v>
      </c>
      <c r="O453">
        <v>113837</v>
      </c>
      <c r="P453">
        <v>50000000</v>
      </c>
      <c r="Q453">
        <v>100328194</v>
      </c>
      <c r="R453">
        <v>287928194</v>
      </c>
      <c r="S453">
        <v>100</v>
      </c>
      <c r="T453" t="s">
        <v>4183</v>
      </c>
      <c r="U453" t="s">
        <v>35</v>
      </c>
      <c r="V453">
        <v>0</v>
      </c>
      <c r="W453">
        <v>1</v>
      </c>
      <c r="X453">
        <v>0</v>
      </c>
    </row>
    <row r="454" spans="1:24" hidden="1" x14ac:dyDescent="0.2">
      <c r="A454" t="s">
        <v>503</v>
      </c>
      <c r="B454" t="s">
        <v>504</v>
      </c>
      <c r="C454">
        <v>1940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6.7</v>
      </c>
      <c r="O454">
        <v>510</v>
      </c>
      <c r="Q454">
        <v>77</v>
      </c>
      <c r="S454">
        <v>77</v>
      </c>
      <c r="T454" t="s">
        <v>384</v>
      </c>
      <c r="U454" t="s">
        <v>39</v>
      </c>
      <c r="V454">
        <v>0</v>
      </c>
      <c r="W454">
        <v>0</v>
      </c>
      <c r="X454">
        <v>1</v>
      </c>
    </row>
    <row r="455" spans="1:24" hidden="1" x14ac:dyDescent="0.2">
      <c r="A455" t="s">
        <v>3048</v>
      </c>
      <c r="B455" t="s">
        <v>3049</v>
      </c>
      <c r="C455">
        <v>1988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5</v>
      </c>
      <c r="O455">
        <v>3612</v>
      </c>
      <c r="P455">
        <v>12277096</v>
      </c>
      <c r="S455">
        <v>97</v>
      </c>
      <c r="T455" t="s">
        <v>3050</v>
      </c>
      <c r="U455" t="s">
        <v>3051</v>
      </c>
      <c r="V455">
        <v>0</v>
      </c>
      <c r="W455">
        <v>1</v>
      </c>
      <c r="X455">
        <v>0</v>
      </c>
    </row>
    <row r="456" spans="1:24" hidden="1" x14ac:dyDescent="0.2">
      <c r="A456" t="s">
        <v>2600</v>
      </c>
      <c r="B456" t="s">
        <v>2601</v>
      </c>
      <c r="C456">
        <v>1982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6.2</v>
      </c>
      <c r="O456">
        <v>18415</v>
      </c>
      <c r="P456">
        <v>1617636</v>
      </c>
      <c r="Q456">
        <v>7000000</v>
      </c>
      <c r="S456">
        <v>118</v>
      </c>
      <c r="T456" t="s">
        <v>2328</v>
      </c>
      <c r="U456" t="s">
        <v>2602</v>
      </c>
      <c r="V456">
        <v>0</v>
      </c>
      <c r="W456">
        <v>1</v>
      </c>
      <c r="X456">
        <v>0</v>
      </c>
    </row>
    <row r="457" spans="1:24" hidden="1" x14ac:dyDescent="0.2">
      <c r="A457" t="s">
        <v>7167</v>
      </c>
      <c r="B457" t="s">
        <v>7168</v>
      </c>
      <c r="C457">
        <v>2011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5.6</v>
      </c>
      <c r="O457">
        <v>5174</v>
      </c>
      <c r="P457">
        <v>30000</v>
      </c>
      <c r="S457">
        <v>106</v>
      </c>
      <c r="T457" t="s">
        <v>5498</v>
      </c>
      <c r="U457" t="s">
        <v>7169</v>
      </c>
      <c r="V457">
        <v>0</v>
      </c>
      <c r="W457">
        <v>1</v>
      </c>
      <c r="X457">
        <v>0</v>
      </c>
    </row>
    <row r="458" spans="1:24" hidden="1" x14ac:dyDescent="0.2">
      <c r="A458" t="s">
        <v>6287</v>
      </c>
      <c r="B458" t="s">
        <v>6288</v>
      </c>
      <c r="C458">
        <v>2006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6.7</v>
      </c>
      <c r="O458">
        <v>9861</v>
      </c>
      <c r="P458">
        <v>14000000</v>
      </c>
      <c r="Q458">
        <v>4299773</v>
      </c>
      <c r="R458">
        <v>5710236</v>
      </c>
      <c r="S458">
        <v>101</v>
      </c>
      <c r="T458" t="s">
        <v>5152</v>
      </c>
      <c r="U458" t="s">
        <v>5459</v>
      </c>
      <c r="V458">
        <v>0</v>
      </c>
      <c r="W458">
        <v>1</v>
      </c>
      <c r="X458">
        <v>0</v>
      </c>
    </row>
    <row r="459" spans="1:24" hidden="1" x14ac:dyDescent="0.2">
      <c r="A459" t="s">
        <v>5257</v>
      </c>
      <c r="B459" t="s">
        <v>5258</v>
      </c>
      <c r="C459">
        <v>1998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7.6</v>
      </c>
      <c r="O459">
        <v>4146</v>
      </c>
      <c r="Q459">
        <v>120</v>
      </c>
      <c r="S459">
        <v>120</v>
      </c>
      <c r="T459" t="s">
        <v>5259</v>
      </c>
      <c r="U459" t="s">
        <v>5260</v>
      </c>
      <c r="V459">
        <v>0</v>
      </c>
      <c r="W459">
        <v>1</v>
      </c>
      <c r="X459">
        <v>0</v>
      </c>
    </row>
    <row r="460" spans="1:24" hidden="1" x14ac:dyDescent="0.2">
      <c r="A460" t="s">
        <v>5449</v>
      </c>
      <c r="B460" t="s">
        <v>5450</v>
      </c>
      <c r="C460">
        <v>2001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5.0999999999999996</v>
      </c>
      <c r="O460">
        <v>54605</v>
      </c>
      <c r="P460">
        <v>60000000</v>
      </c>
      <c r="Q460">
        <v>93385515</v>
      </c>
      <c r="R460">
        <v>200687492</v>
      </c>
      <c r="S460">
        <v>87</v>
      </c>
      <c r="T460" t="s">
        <v>5451</v>
      </c>
      <c r="U460" t="s">
        <v>39</v>
      </c>
      <c r="V460">
        <v>0</v>
      </c>
      <c r="W460">
        <v>0</v>
      </c>
      <c r="X460">
        <v>1</v>
      </c>
    </row>
    <row r="461" spans="1:24" hidden="1" x14ac:dyDescent="0.2">
      <c r="A461" t="s">
        <v>7005</v>
      </c>
      <c r="B461" t="s">
        <v>7006</v>
      </c>
      <c r="C461">
        <v>2010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4.3</v>
      </c>
      <c r="O461">
        <v>13282</v>
      </c>
      <c r="P461">
        <v>85000000</v>
      </c>
      <c r="Q461">
        <v>43585753</v>
      </c>
      <c r="R461">
        <v>112483764</v>
      </c>
      <c r="T461" t="s">
        <v>7007</v>
      </c>
      <c r="U461" t="s">
        <v>7008</v>
      </c>
      <c r="V461">
        <v>0</v>
      </c>
      <c r="W461">
        <v>0</v>
      </c>
      <c r="X461">
        <v>1</v>
      </c>
    </row>
    <row r="462" spans="1:24" hidden="1" x14ac:dyDescent="0.2">
      <c r="A462" t="s">
        <v>4627</v>
      </c>
      <c r="B462" t="s">
        <v>4628</v>
      </c>
      <c r="C462">
        <v>1997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6.9</v>
      </c>
      <c r="O462">
        <v>6778</v>
      </c>
      <c r="P462">
        <v>939781</v>
      </c>
      <c r="Q462">
        <v>3566637</v>
      </c>
      <c r="S462">
        <v>75</v>
      </c>
      <c r="T462" t="s">
        <v>4629</v>
      </c>
      <c r="U462" t="s">
        <v>4630</v>
      </c>
      <c r="V462">
        <v>0</v>
      </c>
      <c r="W462">
        <v>0</v>
      </c>
      <c r="X462">
        <v>1</v>
      </c>
    </row>
    <row r="463" spans="1:24" hidden="1" x14ac:dyDescent="0.2">
      <c r="A463" t="s">
        <v>1201</v>
      </c>
      <c r="B463" t="s">
        <v>1202</v>
      </c>
      <c r="C463">
        <v>1952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5.3</v>
      </c>
      <c r="O463">
        <v>106</v>
      </c>
      <c r="Q463">
        <v>71</v>
      </c>
      <c r="S463">
        <v>71</v>
      </c>
      <c r="T463" t="s">
        <v>334</v>
      </c>
      <c r="U463" t="s">
        <v>39</v>
      </c>
      <c r="V463">
        <v>0</v>
      </c>
      <c r="W463">
        <v>0</v>
      </c>
      <c r="X463">
        <v>1</v>
      </c>
    </row>
    <row r="464" spans="1:24" hidden="1" x14ac:dyDescent="0.2">
      <c r="A464" t="s">
        <v>5814</v>
      </c>
      <c r="B464" t="s">
        <v>5815</v>
      </c>
      <c r="C464">
        <v>2004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3.4</v>
      </c>
      <c r="O464">
        <v>106773</v>
      </c>
      <c r="P464">
        <v>100000000</v>
      </c>
      <c r="Q464">
        <v>40202379</v>
      </c>
      <c r="R464">
        <v>82102379</v>
      </c>
      <c r="S464">
        <v>104</v>
      </c>
      <c r="T464" t="s">
        <v>5816</v>
      </c>
      <c r="U464" t="s">
        <v>39</v>
      </c>
      <c r="V464">
        <v>0</v>
      </c>
      <c r="W464">
        <v>1</v>
      </c>
      <c r="X464">
        <v>1</v>
      </c>
    </row>
    <row r="465" spans="1:24" hidden="1" x14ac:dyDescent="0.2">
      <c r="A465" t="s">
        <v>3732</v>
      </c>
      <c r="B465" t="s">
        <v>3733</v>
      </c>
      <c r="C465">
        <v>1993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6.3</v>
      </c>
      <c r="O465">
        <v>8447</v>
      </c>
      <c r="P465">
        <v>17953778</v>
      </c>
      <c r="S465">
        <v>89</v>
      </c>
      <c r="T465" t="s">
        <v>3734</v>
      </c>
      <c r="U465" t="s">
        <v>3230</v>
      </c>
      <c r="V465">
        <v>0</v>
      </c>
      <c r="W465">
        <v>1</v>
      </c>
      <c r="X465">
        <v>0</v>
      </c>
    </row>
    <row r="466" spans="1:24" hidden="1" x14ac:dyDescent="0.2">
      <c r="A466" t="s">
        <v>3174</v>
      </c>
      <c r="B466" t="s">
        <v>3175</v>
      </c>
      <c r="C466">
        <v>1989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8.1</v>
      </c>
      <c r="O466">
        <v>397207</v>
      </c>
      <c r="P466">
        <v>340456</v>
      </c>
      <c r="Q466">
        <v>235860116</v>
      </c>
      <c r="S466">
        <v>128</v>
      </c>
      <c r="T466" t="s">
        <v>2910</v>
      </c>
      <c r="U466" t="s">
        <v>2783</v>
      </c>
      <c r="V466">
        <v>1</v>
      </c>
      <c r="W466">
        <v>0</v>
      </c>
      <c r="X466">
        <v>0</v>
      </c>
    </row>
    <row r="467" spans="1:24" hidden="1" x14ac:dyDescent="0.2">
      <c r="A467" t="s">
        <v>7211</v>
      </c>
      <c r="B467" t="s">
        <v>7212</v>
      </c>
      <c r="C467">
        <v>2016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6.3</v>
      </c>
      <c r="O467">
        <v>149716</v>
      </c>
      <c r="P467">
        <v>50000000</v>
      </c>
      <c r="Q467">
        <v>127440871</v>
      </c>
      <c r="R467">
        <v>216972543</v>
      </c>
      <c r="S467">
        <v>107</v>
      </c>
      <c r="T467" t="s">
        <v>7213</v>
      </c>
      <c r="U467" t="s">
        <v>5604</v>
      </c>
      <c r="V467">
        <v>0</v>
      </c>
      <c r="W467">
        <v>0</v>
      </c>
      <c r="X467">
        <v>1</v>
      </c>
    </row>
    <row r="468" spans="1:24" hidden="1" x14ac:dyDescent="0.2">
      <c r="A468" t="s">
        <v>6773</v>
      </c>
      <c r="B468" t="s">
        <v>6774</v>
      </c>
      <c r="C468">
        <v>2010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6.4</v>
      </c>
      <c r="O468">
        <v>75918</v>
      </c>
      <c r="P468">
        <v>12000000</v>
      </c>
      <c r="Q468">
        <v>123570</v>
      </c>
      <c r="R468">
        <v>6890432</v>
      </c>
      <c r="S468">
        <v>97</v>
      </c>
      <c r="T468" t="s">
        <v>6505</v>
      </c>
      <c r="U468" t="s">
        <v>5293</v>
      </c>
      <c r="V468">
        <v>0</v>
      </c>
      <c r="W468">
        <v>0</v>
      </c>
      <c r="X468">
        <v>1</v>
      </c>
    </row>
    <row r="469" spans="1:24" hidden="1" x14ac:dyDescent="0.2">
      <c r="A469" t="s">
        <v>2033</v>
      </c>
      <c r="B469" t="s">
        <v>2034</v>
      </c>
      <c r="C469">
        <v>1972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7.4</v>
      </c>
      <c r="O469">
        <v>2362</v>
      </c>
      <c r="P469">
        <v>60705</v>
      </c>
      <c r="S469">
        <v>111</v>
      </c>
      <c r="T469" t="s">
        <v>2035</v>
      </c>
      <c r="U469" t="s">
        <v>2036</v>
      </c>
      <c r="V469">
        <v>0</v>
      </c>
      <c r="W469">
        <v>1</v>
      </c>
      <c r="X469">
        <v>0</v>
      </c>
    </row>
    <row r="470" spans="1:24" hidden="1" x14ac:dyDescent="0.2">
      <c r="A470" t="s">
        <v>1092</v>
      </c>
      <c r="B470" t="s">
        <v>1093</v>
      </c>
      <c r="C470">
        <v>1950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6.1</v>
      </c>
      <c r="O470">
        <v>898</v>
      </c>
      <c r="Q470">
        <v>94</v>
      </c>
      <c r="S470">
        <v>94</v>
      </c>
      <c r="T470" t="s">
        <v>960</v>
      </c>
      <c r="U470" t="s">
        <v>39</v>
      </c>
      <c r="V470">
        <v>0</v>
      </c>
      <c r="W470">
        <v>0</v>
      </c>
      <c r="X470">
        <v>1</v>
      </c>
    </row>
    <row r="471" spans="1:24" hidden="1" x14ac:dyDescent="0.2">
      <c r="A471" t="s">
        <v>6845</v>
      </c>
      <c r="B471" t="s">
        <v>6846</v>
      </c>
      <c r="C471">
        <v>2009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4</v>
      </c>
      <c r="O471">
        <v>7463</v>
      </c>
      <c r="P471">
        <v>629921</v>
      </c>
      <c r="Q471">
        <v>13439480</v>
      </c>
      <c r="T471" t="s">
        <v>6847</v>
      </c>
      <c r="U471" t="s">
        <v>39</v>
      </c>
      <c r="V471">
        <v>0</v>
      </c>
      <c r="W471">
        <v>0</v>
      </c>
      <c r="X471">
        <v>1</v>
      </c>
    </row>
    <row r="472" spans="1:24" hidden="1" x14ac:dyDescent="0.2">
      <c r="A472" t="s">
        <v>6386</v>
      </c>
      <c r="B472" t="s">
        <v>6387</v>
      </c>
      <c r="C472">
        <v>2008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6.7</v>
      </c>
      <c r="O472">
        <v>30901</v>
      </c>
      <c r="P472">
        <v>338440</v>
      </c>
      <c r="S472">
        <v>87</v>
      </c>
      <c r="T472" t="s">
        <v>6004</v>
      </c>
      <c r="U472" t="s">
        <v>4109</v>
      </c>
      <c r="V472">
        <v>0</v>
      </c>
      <c r="W472">
        <v>0</v>
      </c>
      <c r="X472">
        <v>1</v>
      </c>
    </row>
    <row r="473" spans="1:24" hidden="1" x14ac:dyDescent="0.2">
      <c r="A473" t="s">
        <v>1694</v>
      </c>
      <c r="B473" t="s">
        <v>1695</v>
      </c>
      <c r="C473">
        <v>1963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7.9</v>
      </c>
      <c r="O473">
        <v>63767</v>
      </c>
      <c r="P473">
        <v>3000000</v>
      </c>
      <c r="S473">
        <v>113</v>
      </c>
      <c r="T473" t="s">
        <v>1506</v>
      </c>
      <c r="U473" t="s">
        <v>1696</v>
      </c>
      <c r="V473">
        <v>0</v>
      </c>
      <c r="W473">
        <v>1</v>
      </c>
      <c r="X473">
        <v>0</v>
      </c>
    </row>
    <row r="474" spans="1:24" hidden="1" x14ac:dyDescent="0.2">
      <c r="A474" t="s">
        <v>2517</v>
      </c>
      <c r="B474" t="s">
        <v>2518</v>
      </c>
      <c r="C474">
        <v>1981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7.2</v>
      </c>
      <c r="O474">
        <v>51785</v>
      </c>
      <c r="P474">
        <v>68907</v>
      </c>
      <c r="Q474">
        <v>59303359</v>
      </c>
      <c r="S474">
        <v>125</v>
      </c>
      <c r="T474" t="s">
        <v>2519</v>
      </c>
      <c r="U474" t="s">
        <v>1427</v>
      </c>
      <c r="V474">
        <v>0</v>
      </c>
      <c r="W474">
        <v>0</v>
      </c>
      <c r="X474">
        <v>1</v>
      </c>
    </row>
    <row r="475" spans="1:24" hidden="1" x14ac:dyDescent="0.2">
      <c r="A475" t="s">
        <v>3179</v>
      </c>
      <c r="B475" t="s">
        <v>3180</v>
      </c>
      <c r="C475">
        <v>1989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6.4</v>
      </c>
      <c r="O475">
        <v>2067</v>
      </c>
      <c r="P475">
        <v>7723506</v>
      </c>
      <c r="S475">
        <v>98</v>
      </c>
      <c r="T475" t="s">
        <v>3181</v>
      </c>
      <c r="U475" t="s">
        <v>3182</v>
      </c>
      <c r="V475">
        <v>1</v>
      </c>
      <c r="W475">
        <v>0</v>
      </c>
      <c r="X475">
        <v>0</v>
      </c>
    </row>
    <row r="476" spans="1:24" hidden="1" x14ac:dyDescent="0.2">
      <c r="A476" t="s">
        <v>2083</v>
      </c>
      <c r="B476" t="s">
        <v>2084</v>
      </c>
      <c r="C476">
        <v>1973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7.5</v>
      </c>
      <c r="O476">
        <v>10348</v>
      </c>
      <c r="Q476">
        <v>111</v>
      </c>
      <c r="S476">
        <v>111</v>
      </c>
      <c r="T476" t="s">
        <v>930</v>
      </c>
      <c r="U476" t="s">
        <v>35</v>
      </c>
      <c r="V476">
        <v>0</v>
      </c>
      <c r="W476">
        <v>1</v>
      </c>
      <c r="X476">
        <v>0</v>
      </c>
    </row>
    <row r="477" spans="1:24" hidden="1" x14ac:dyDescent="0.2">
      <c r="A477" t="s">
        <v>5980</v>
      </c>
      <c r="B477" t="s">
        <v>5981</v>
      </c>
      <c r="C477">
        <v>2005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6.6</v>
      </c>
      <c r="O477">
        <v>406951</v>
      </c>
      <c r="P477">
        <v>56178450</v>
      </c>
      <c r="Q477">
        <v>474968763</v>
      </c>
      <c r="S477">
        <v>115</v>
      </c>
      <c r="T477" t="s">
        <v>2850</v>
      </c>
      <c r="U477" t="s">
        <v>39</v>
      </c>
      <c r="V477">
        <v>0</v>
      </c>
      <c r="W477">
        <v>0</v>
      </c>
      <c r="X477">
        <v>1</v>
      </c>
    </row>
    <row r="478" spans="1:24" hidden="1" x14ac:dyDescent="0.2">
      <c r="A478" t="s">
        <v>7160</v>
      </c>
      <c r="B478" t="s">
        <v>7161</v>
      </c>
      <c r="C478">
        <v>2010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6.4</v>
      </c>
      <c r="O478">
        <v>56736</v>
      </c>
      <c r="P478">
        <v>44000000</v>
      </c>
      <c r="Q478">
        <v>31162545</v>
      </c>
      <c r="R478">
        <v>48190704</v>
      </c>
      <c r="T478" t="s">
        <v>6729</v>
      </c>
      <c r="U478" t="s">
        <v>35</v>
      </c>
      <c r="V478">
        <v>0</v>
      </c>
      <c r="W478">
        <v>1</v>
      </c>
      <c r="X478">
        <v>0</v>
      </c>
    </row>
    <row r="479" spans="1:24" hidden="1" x14ac:dyDescent="0.2">
      <c r="A479" t="s">
        <v>6434</v>
      </c>
      <c r="B479" t="s">
        <v>6435</v>
      </c>
      <c r="C479">
        <v>2007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7</v>
      </c>
      <c r="O479">
        <v>106162</v>
      </c>
      <c r="P479">
        <v>9656250</v>
      </c>
      <c r="Q479">
        <v>119483446</v>
      </c>
      <c r="S479">
        <v>102</v>
      </c>
      <c r="T479" t="s">
        <v>3043</v>
      </c>
      <c r="U479" t="s">
        <v>35</v>
      </c>
      <c r="V479">
        <v>0</v>
      </c>
      <c r="W479">
        <v>1</v>
      </c>
      <c r="X479">
        <v>0</v>
      </c>
    </row>
    <row r="480" spans="1:24" hidden="1" x14ac:dyDescent="0.2">
      <c r="A480" t="s">
        <v>3939</v>
      </c>
      <c r="B480" t="s">
        <v>3940</v>
      </c>
      <c r="C480">
        <v>1994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5.0999999999999996</v>
      </c>
      <c r="O480">
        <v>5461</v>
      </c>
      <c r="P480">
        <v>1596687</v>
      </c>
      <c r="S480">
        <v>102</v>
      </c>
      <c r="T480" t="s">
        <v>3941</v>
      </c>
      <c r="U480" t="s">
        <v>3240</v>
      </c>
      <c r="V480">
        <v>0</v>
      </c>
      <c r="W480">
        <v>0</v>
      </c>
      <c r="X480">
        <v>1</v>
      </c>
    </row>
    <row r="481" spans="1:31" hidden="1" x14ac:dyDescent="0.2">
      <c r="A481" t="s">
        <v>3202</v>
      </c>
      <c r="B481" t="s">
        <v>3203</v>
      </c>
      <c r="C481">
        <v>1989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6.2</v>
      </c>
      <c r="O481">
        <v>3431</v>
      </c>
      <c r="P481">
        <v>2830387</v>
      </c>
      <c r="Q481">
        <v>11604598</v>
      </c>
      <c r="T481" t="s">
        <v>3204</v>
      </c>
      <c r="U481" t="s">
        <v>3205</v>
      </c>
      <c r="V481">
        <v>1</v>
      </c>
      <c r="W481">
        <v>0</v>
      </c>
      <c r="X481">
        <v>0</v>
      </c>
    </row>
    <row r="482" spans="1:31" hidden="1" x14ac:dyDescent="0.2">
      <c r="A482" t="s">
        <v>2450</v>
      </c>
      <c r="B482" t="s">
        <v>2451</v>
      </c>
      <c r="C482">
        <v>1980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6.1</v>
      </c>
      <c r="O482">
        <v>11374</v>
      </c>
      <c r="P482">
        <v>41675194</v>
      </c>
      <c r="S482">
        <v>99</v>
      </c>
      <c r="T482" t="s">
        <v>2452</v>
      </c>
      <c r="U482" t="s">
        <v>35</v>
      </c>
      <c r="V482">
        <v>0</v>
      </c>
      <c r="W482">
        <v>1</v>
      </c>
      <c r="X482">
        <v>0</v>
      </c>
    </row>
    <row r="483" spans="1:31" hidden="1" x14ac:dyDescent="0.2">
      <c r="A483" t="s">
        <v>7466</v>
      </c>
      <c r="B483" t="s">
        <v>7467</v>
      </c>
      <c r="C483">
        <v>2012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5</v>
      </c>
      <c r="O483">
        <v>62375</v>
      </c>
      <c r="P483">
        <v>1000000</v>
      </c>
      <c r="Q483">
        <v>18119640</v>
      </c>
      <c r="R483">
        <v>38390020</v>
      </c>
      <c r="S483">
        <v>86</v>
      </c>
      <c r="T483" t="s">
        <v>7468</v>
      </c>
      <c r="U483" t="s">
        <v>5181</v>
      </c>
      <c r="V483">
        <v>0</v>
      </c>
      <c r="W483">
        <v>0</v>
      </c>
      <c r="X483">
        <v>1</v>
      </c>
    </row>
    <row r="484" spans="1:31" hidden="1" x14ac:dyDescent="0.2">
      <c r="A484" t="s">
        <v>5264</v>
      </c>
      <c r="B484" t="s">
        <v>5265</v>
      </c>
      <c r="C484">
        <v>2000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5.2</v>
      </c>
      <c r="O484">
        <v>11790</v>
      </c>
      <c r="S484">
        <v>92</v>
      </c>
      <c r="T484" t="s">
        <v>5266</v>
      </c>
      <c r="U484" t="s">
        <v>5267</v>
      </c>
      <c r="V484">
        <v>0</v>
      </c>
      <c r="W484">
        <v>1</v>
      </c>
      <c r="X484">
        <v>0</v>
      </c>
    </row>
    <row r="485" spans="1:31" hidden="1" x14ac:dyDescent="0.2">
      <c r="A485" t="s">
        <v>934</v>
      </c>
      <c r="B485" t="s">
        <v>935</v>
      </c>
      <c r="C485">
        <v>1947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6.5</v>
      </c>
      <c r="O485">
        <v>415</v>
      </c>
      <c r="Q485">
        <v>99</v>
      </c>
      <c r="S485">
        <v>99</v>
      </c>
      <c r="T485" t="s">
        <v>474</v>
      </c>
      <c r="U485" t="s">
        <v>39</v>
      </c>
      <c r="V485">
        <v>0</v>
      </c>
      <c r="W485">
        <v>0</v>
      </c>
      <c r="X485">
        <v>1</v>
      </c>
    </row>
    <row r="486" spans="1:31" hidden="1" x14ac:dyDescent="0.2">
      <c r="A486" t="s">
        <v>1736</v>
      </c>
      <c r="B486" t="s">
        <v>1737</v>
      </c>
      <c r="C486">
        <v>1964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6.8</v>
      </c>
      <c r="O486">
        <v>4800</v>
      </c>
      <c r="P486">
        <v>10980</v>
      </c>
      <c r="S486">
        <v>154</v>
      </c>
      <c r="T486" t="s">
        <v>1380</v>
      </c>
      <c r="U486" t="s">
        <v>1738</v>
      </c>
      <c r="V486">
        <v>0</v>
      </c>
      <c r="W486">
        <v>0</v>
      </c>
      <c r="X486">
        <v>1</v>
      </c>
    </row>
    <row r="487" spans="1:31" hidden="1" x14ac:dyDescent="0.2">
      <c r="A487" t="s">
        <v>3225</v>
      </c>
      <c r="B487" t="s">
        <v>3226</v>
      </c>
      <c r="C487">
        <v>1989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6.4</v>
      </c>
      <c r="O487">
        <v>16316</v>
      </c>
      <c r="P487">
        <v>15000000</v>
      </c>
      <c r="Q487">
        <v>10763469</v>
      </c>
      <c r="R487">
        <v>10763469</v>
      </c>
      <c r="S487">
        <v>124</v>
      </c>
      <c r="T487" t="s">
        <v>3227</v>
      </c>
      <c r="U487" t="s">
        <v>2783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</row>
    <row r="488" spans="1:31" hidden="1" x14ac:dyDescent="0.2">
      <c r="A488" t="s">
        <v>4879</v>
      </c>
      <c r="B488" t="s">
        <v>4880</v>
      </c>
      <c r="C488">
        <v>2000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7</v>
      </c>
      <c r="O488">
        <v>170529</v>
      </c>
      <c r="P488">
        <v>45000000</v>
      </c>
      <c r="Q488">
        <v>106834564</v>
      </c>
      <c r="R488">
        <v>224834564</v>
      </c>
      <c r="S488">
        <v>84</v>
      </c>
      <c r="T488" t="s">
        <v>4881</v>
      </c>
      <c r="U488" t="s">
        <v>4882</v>
      </c>
      <c r="V488">
        <v>0</v>
      </c>
      <c r="W488">
        <v>1</v>
      </c>
      <c r="X488">
        <v>0</v>
      </c>
    </row>
    <row r="489" spans="1:31" hidden="1" x14ac:dyDescent="0.2">
      <c r="A489" t="s">
        <v>3282</v>
      </c>
      <c r="B489" t="s">
        <v>3283</v>
      </c>
      <c r="C489">
        <v>1990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5.8</v>
      </c>
      <c r="O489">
        <v>42806</v>
      </c>
      <c r="P489">
        <v>10718520</v>
      </c>
      <c r="Q489">
        <v>35763605</v>
      </c>
      <c r="S489">
        <v>84</v>
      </c>
      <c r="T489" t="s">
        <v>3284</v>
      </c>
      <c r="U489" t="s">
        <v>35</v>
      </c>
      <c r="V489">
        <v>0</v>
      </c>
      <c r="W489">
        <v>1</v>
      </c>
      <c r="X489">
        <v>0</v>
      </c>
    </row>
    <row r="490" spans="1:31" hidden="1" x14ac:dyDescent="0.2">
      <c r="A490" t="s">
        <v>3563</v>
      </c>
      <c r="B490" t="s">
        <v>3564</v>
      </c>
      <c r="C490">
        <v>1991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5.0999999999999996</v>
      </c>
      <c r="O490">
        <v>34227</v>
      </c>
      <c r="P490">
        <v>5718940</v>
      </c>
      <c r="Q490">
        <v>20560255</v>
      </c>
      <c r="S490">
        <v>90</v>
      </c>
      <c r="T490" t="s">
        <v>3565</v>
      </c>
      <c r="U490" t="s">
        <v>35</v>
      </c>
      <c r="V490">
        <v>0</v>
      </c>
      <c r="W490">
        <v>1</v>
      </c>
      <c r="X490">
        <v>0</v>
      </c>
    </row>
    <row r="491" spans="1:31" hidden="1" x14ac:dyDescent="0.2">
      <c r="A491" t="s">
        <v>5370</v>
      </c>
      <c r="B491" t="s">
        <v>5371</v>
      </c>
      <c r="C491">
        <v>2006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7.9</v>
      </c>
      <c r="O491">
        <v>445103</v>
      </c>
      <c r="P491">
        <v>76000000</v>
      </c>
      <c r="Q491">
        <v>35552383</v>
      </c>
      <c r="R491">
        <v>70595464</v>
      </c>
      <c r="S491">
        <v>109</v>
      </c>
      <c r="T491" t="s">
        <v>4267</v>
      </c>
      <c r="U491" t="s">
        <v>35</v>
      </c>
      <c r="V491">
        <v>0</v>
      </c>
      <c r="W491">
        <v>1</v>
      </c>
      <c r="X491">
        <v>0</v>
      </c>
    </row>
    <row r="492" spans="1:31" hidden="1" x14ac:dyDescent="0.2">
      <c r="A492" t="s">
        <v>5214</v>
      </c>
      <c r="B492" t="s">
        <v>5215</v>
      </c>
      <c r="C492">
        <v>1999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5.2</v>
      </c>
      <c r="O492">
        <v>9075</v>
      </c>
      <c r="P492">
        <v>4529231</v>
      </c>
      <c r="Q492">
        <v>11788676</v>
      </c>
      <c r="S492">
        <v>102</v>
      </c>
      <c r="T492" t="s">
        <v>5216</v>
      </c>
      <c r="U492" t="s">
        <v>3240</v>
      </c>
      <c r="V492">
        <v>0</v>
      </c>
      <c r="W492">
        <v>0</v>
      </c>
      <c r="X492">
        <v>1</v>
      </c>
    </row>
    <row r="493" spans="1:31" hidden="1" x14ac:dyDescent="0.2">
      <c r="A493" t="s">
        <v>1967</v>
      </c>
      <c r="B493" t="s">
        <v>1968</v>
      </c>
      <c r="C493">
        <v>1970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6.9</v>
      </c>
      <c r="O493">
        <v>8564</v>
      </c>
      <c r="S493">
        <v>111</v>
      </c>
      <c r="T493" t="s">
        <v>1785</v>
      </c>
      <c r="U493" t="s">
        <v>39</v>
      </c>
      <c r="V493">
        <v>0</v>
      </c>
      <c r="W493">
        <v>0</v>
      </c>
      <c r="X493">
        <v>1</v>
      </c>
    </row>
    <row r="494" spans="1:31" hidden="1" x14ac:dyDescent="0.2">
      <c r="A494" t="s">
        <v>3256</v>
      </c>
      <c r="B494" t="s">
        <v>3257</v>
      </c>
      <c r="C494">
        <v>1989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6.2</v>
      </c>
      <c r="O494">
        <v>10265</v>
      </c>
      <c r="P494">
        <v>6434717</v>
      </c>
      <c r="Q494">
        <v>40586886</v>
      </c>
      <c r="S494">
        <v>96</v>
      </c>
      <c r="T494" t="s">
        <v>3258</v>
      </c>
      <c r="U494" t="s">
        <v>2783</v>
      </c>
      <c r="V494">
        <v>1</v>
      </c>
      <c r="W494">
        <v>0</v>
      </c>
      <c r="X494">
        <v>0</v>
      </c>
    </row>
    <row r="495" spans="1:31" hidden="1" x14ac:dyDescent="0.2">
      <c r="A495" t="s">
        <v>785</v>
      </c>
      <c r="B495" t="s">
        <v>786</v>
      </c>
      <c r="C495">
        <v>1944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6.6</v>
      </c>
      <c r="O495">
        <v>1143</v>
      </c>
      <c r="Q495">
        <v>93</v>
      </c>
      <c r="S495">
        <v>93</v>
      </c>
      <c r="T495" t="s">
        <v>757</v>
      </c>
      <c r="U495" t="s">
        <v>35</v>
      </c>
      <c r="V495">
        <v>0</v>
      </c>
      <c r="W495">
        <v>1</v>
      </c>
      <c r="X495">
        <v>0</v>
      </c>
    </row>
    <row r="496" spans="1:31" hidden="1" x14ac:dyDescent="0.2">
      <c r="A496" t="s">
        <v>832</v>
      </c>
      <c r="B496" t="s">
        <v>833</v>
      </c>
      <c r="C496">
        <v>1945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7.4</v>
      </c>
      <c r="O496">
        <v>7370</v>
      </c>
      <c r="Q496">
        <v>101</v>
      </c>
      <c r="S496">
        <v>101</v>
      </c>
      <c r="T496" t="s">
        <v>834</v>
      </c>
      <c r="U496" t="s">
        <v>39</v>
      </c>
      <c r="V496">
        <v>0</v>
      </c>
      <c r="W496">
        <v>0</v>
      </c>
      <c r="X496">
        <v>1</v>
      </c>
    </row>
    <row r="497" spans="1:24" hidden="1" x14ac:dyDescent="0.2">
      <c r="A497" t="s">
        <v>3566</v>
      </c>
      <c r="B497" t="s">
        <v>3567</v>
      </c>
      <c r="C497">
        <v>1992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4.4000000000000004</v>
      </c>
      <c r="O497">
        <v>2673</v>
      </c>
      <c r="P497">
        <v>3101563</v>
      </c>
      <c r="Q497">
        <v>8251071</v>
      </c>
      <c r="S497">
        <v>120</v>
      </c>
      <c r="T497" t="s">
        <v>3568</v>
      </c>
      <c r="U497" t="s">
        <v>3569</v>
      </c>
      <c r="V497">
        <v>0</v>
      </c>
      <c r="W497">
        <v>0</v>
      </c>
      <c r="X497">
        <v>1</v>
      </c>
    </row>
    <row r="498" spans="1:24" hidden="1" x14ac:dyDescent="0.2">
      <c r="A498" t="s">
        <v>3259</v>
      </c>
      <c r="B498" t="s">
        <v>3260</v>
      </c>
      <c r="C498">
        <v>1989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6.2</v>
      </c>
      <c r="O498">
        <v>61355</v>
      </c>
      <c r="P498">
        <v>12211042</v>
      </c>
      <c r="Q498">
        <v>71079915</v>
      </c>
      <c r="S498">
        <v>97</v>
      </c>
      <c r="T498" t="s">
        <v>2877</v>
      </c>
      <c r="U498" t="s">
        <v>2783</v>
      </c>
      <c r="V498">
        <v>1</v>
      </c>
      <c r="W498">
        <v>0</v>
      </c>
      <c r="X498">
        <v>0</v>
      </c>
    </row>
    <row r="499" spans="1:24" hidden="1" x14ac:dyDescent="0.2">
      <c r="A499" t="s">
        <v>1878</v>
      </c>
      <c r="B499" t="s">
        <v>1879</v>
      </c>
      <c r="C499">
        <v>1968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5.5</v>
      </c>
      <c r="O499">
        <v>129</v>
      </c>
      <c r="T499" t="s">
        <v>1880</v>
      </c>
      <c r="U499" t="s">
        <v>1796</v>
      </c>
      <c r="V499">
        <v>0</v>
      </c>
      <c r="W499">
        <v>0</v>
      </c>
      <c r="X499">
        <v>1</v>
      </c>
    </row>
    <row r="500" spans="1:24" hidden="1" x14ac:dyDescent="0.2">
      <c r="A500" t="s">
        <v>3270</v>
      </c>
      <c r="B500" t="s">
        <v>3271</v>
      </c>
      <c r="C500">
        <v>1990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6.4</v>
      </c>
      <c r="O500">
        <v>60780</v>
      </c>
      <c r="P500">
        <v>8045760</v>
      </c>
      <c r="Q500">
        <v>53208180</v>
      </c>
      <c r="S500">
        <v>109</v>
      </c>
      <c r="T500" t="s">
        <v>3272</v>
      </c>
      <c r="U500" t="s">
        <v>3273</v>
      </c>
      <c r="V500">
        <v>1</v>
      </c>
      <c r="W500">
        <v>0</v>
      </c>
      <c r="X500">
        <v>0</v>
      </c>
    </row>
    <row r="501" spans="1:24" hidden="1" x14ac:dyDescent="0.2">
      <c r="A501" t="s">
        <v>3276</v>
      </c>
      <c r="B501" t="s">
        <v>3277</v>
      </c>
      <c r="C501">
        <v>1990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5.6</v>
      </c>
      <c r="O501">
        <v>3260</v>
      </c>
      <c r="P501">
        <v>19740070</v>
      </c>
      <c r="S501">
        <v>94</v>
      </c>
      <c r="T501" t="s">
        <v>2538</v>
      </c>
      <c r="U501" t="s">
        <v>2783</v>
      </c>
      <c r="V501">
        <v>1</v>
      </c>
      <c r="W501">
        <v>0</v>
      </c>
      <c r="X501">
        <v>0</v>
      </c>
    </row>
    <row r="502" spans="1:24" hidden="1" x14ac:dyDescent="0.2">
      <c r="A502" t="s">
        <v>5923</v>
      </c>
      <c r="B502" t="s">
        <v>5924</v>
      </c>
      <c r="C502">
        <v>2005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8</v>
      </c>
      <c r="O502">
        <v>170948</v>
      </c>
      <c r="P502">
        <v>88000000</v>
      </c>
      <c r="Q502">
        <v>61649911</v>
      </c>
      <c r="R502">
        <v>108539911</v>
      </c>
      <c r="S502">
        <v>144</v>
      </c>
      <c r="T502" t="s">
        <v>2627</v>
      </c>
      <c r="U502" t="s">
        <v>35</v>
      </c>
      <c r="V502">
        <v>0</v>
      </c>
      <c r="W502">
        <v>1</v>
      </c>
      <c r="X502">
        <v>0</v>
      </c>
    </row>
    <row r="503" spans="1:24" hidden="1" x14ac:dyDescent="0.2">
      <c r="A503" t="s">
        <v>6332</v>
      </c>
      <c r="B503" t="s">
        <v>6333</v>
      </c>
      <c r="C503">
        <v>2009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5.9</v>
      </c>
      <c r="O503">
        <v>42076</v>
      </c>
      <c r="P503">
        <v>40000000</v>
      </c>
      <c r="Q503">
        <v>13869515</v>
      </c>
      <c r="R503">
        <v>39291383</v>
      </c>
      <c r="T503" t="s">
        <v>5219</v>
      </c>
      <c r="U503" t="s">
        <v>35</v>
      </c>
      <c r="V503">
        <v>0</v>
      </c>
      <c r="W503">
        <v>1</v>
      </c>
      <c r="X503">
        <v>0</v>
      </c>
    </row>
    <row r="504" spans="1:24" hidden="1" x14ac:dyDescent="0.2">
      <c r="A504" t="s">
        <v>3295</v>
      </c>
      <c r="B504" t="s">
        <v>3296</v>
      </c>
      <c r="C504">
        <v>1990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6.1</v>
      </c>
      <c r="O504">
        <v>55323</v>
      </c>
      <c r="P504">
        <v>22543911</v>
      </c>
      <c r="Q504">
        <v>162738726</v>
      </c>
      <c r="S504">
        <v>105</v>
      </c>
      <c r="T504" t="s">
        <v>3297</v>
      </c>
      <c r="U504" t="s">
        <v>2783</v>
      </c>
      <c r="V504">
        <v>1</v>
      </c>
      <c r="W504">
        <v>0</v>
      </c>
      <c r="X504">
        <v>0</v>
      </c>
    </row>
    <row r="505" spans="1:24" hidden="1" x14ac:dyDescent="0.2">
      <c r="A505" t="s">
        <v>5584</v>
      </c>
      <c r="B505" t="s">
        <v>5585</v>
      </c>
      <c r="C505">
        <v>2002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6.1</v>
      </c>
      <c r="O505">
        <v>23718</v>
      </c>
      <c r="P505">
        <v>40000000</v>
      </c>
      <c r="Q505">
        <v>22449000</v>
      </c>
      <c r="R505">
        <v>29676703</v>
      </c>
      <c r="S505">
        <v>108</v>
      </c>
      <c r="T505" t="s">
        <v>3336</v>
      </c>
      <c r="U505" t="s">
        <v>5328</v>
      </c>
      <c r="V505">
        <v>0</v>
      </c>
      <c r="W505">
        <v>0</v>
      </c>
      <c r="X505">
        <v>1</v>
      </c>
    </row>
    <row r="506" spans="1:24" hidden="1" x14ac:dyDescent="0.2">
      <c r="A506" t="s">
        <v>505</v>
      </c>
      <c r="B506" t="s">
        <v>506</v>
      </c>
      <c r="C506">
        <v>1940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7.3</v>
      </c>
      <c r="O506">
        <v>2012</v>
      </c>
      <c r="Q506">
        <v>104</v>
      </c>
      <c r="S506">
        <v>104</v>
      </c>
      <c r="T506" t="s">
        <v>384</v>
      </c>
      <c r="U506" t="s">
        <v>39</v>
      </c>
      <c r="V506">
        <v>0</v>
      </c>
      <c r="W506">
        <v>0</v>
      </c>
      <c r="X506">
        <v>1</v>
      </c>
    </row>
    <row r="507" spans="1:24" hidden="1" x14ac:dyDescent="0.2">
      <c r="A507" t="s">
        <v>4395</v>
      </c>
      <c r="B507" t="s">
        <v>4396</v>
      </c>
      <c r="C507">
        <v>1996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6.2</v>
      </c>
      <c r="O507">
        <v>19019</v>
      </c>
      <c r="P507">
        <v>6950794</v>
      </c>
      <c r="Q507">
        <v>20340204</v>
      </c>
      <c r="S507">
        <v>111</v>
      </c>
      <c r="T507" t="s">
        <v>2866</v>
      </c>
      <c r="U507" t="s">
        <v>4109</v>
      </c>
      <c r="V507">
        <v>0</v>
      </c>
      <c r="W507">
        <v>0</v>
      </c>
      <c r="X507">
        <v>1</v>
      </c>
    </row>
    <row r="508" spans="1:24" hidden="1" x14ac:dyDescent="0.2">
      <c r="A508" t="s">
        <v>2727</v>
      </c>
      <c r="B508" t="s">
        <v>2728</v>
      </c>
      <c r="C508">
        <v>1984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5.5</v>
      </c>
      <c r="O508">
        <v>8680</v>
      </c>
      <c r="P508">
        <v>6301694</v>
      </c>
      <c r="Q508">
        <v>38348988</v>
      </c>
      <c r="S508">
        <v>93</v>
      </c>
      <c r="T508" t="s">
        <v>2729</v>
      </c>
      <c r="U508" t="s">
        <v>39</v>
      </c>
      <c r="V508">
        <v>0</v>
      </c>
      <c r="W508">
        <v>0</v>
      </c>
      <c r="X508">
        <v>1</v>
      </c>
    </row>
    <row r="509" spans="1:24" hidden="1" x14ac:dyDescent="0.2">
      <c r="A509" t="s">
        <v>4883</v>
      </c>
      <c r="B509" t="s">
        <v>4884</v>
      </c>
      <c r="C509">
        <v>1998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6.7</v>
      </c>
      <c r="O509">
        <v>110186</v>
      </c>
      <c r="P509">
        <v>55000000</v>
      </c>
      <c r="Q509">
        <v>78685114</v>
      </c>
      <c r="R509">
        <v>198685114</v>
      </c>
      <c r="S509">
        <v>114</v>
      </c>
      <c r="T509" t="s">
        <v>4183</v>
      </c>
      <c r="U509" t="s">
        <v>4885</v>
      </c>
      <c r="V509">
        <v>0</v>
      </c>
      <c r="W509">
        <v>0</v>
      </c>
      <c r="X509">
        <v>1</v>
      </c>
    </row>
    <row r="510" spans="1:24" hidden="1" x14ac:dyDescent="0.2">
      <c r="A510" t="s">
        <v>3052</v>
      </c>
      <c r="B510" t="s">
        <v>3053</v>
      </c>
      <c r="C510">
        <v>1988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6.2</v>
      </c>
      <c r="O510">
        <v>2042</v>
      </c>
      <c r="P510">
        <v>5194491</v>
      </c>
      <c r="T510" t="s">
        <v>1620</v>
      </c>
      <c r="U510" t="s">
        <v>3054</v>
      </c>
      <c r="V510">
        <v>0</v>
      </c>
      <c r="W510">
        <v>0</v>
      </c>
      <c r="X510">
        <v>1</v>
      </c>
    </row>
    <row r="511" spans="1:24" hidden="1" x14ac:dyDescent="0.2">
      <c r="A511" t="s">
        <v>6599</v>
      </c>
      <c r="B511" t="s">
        <v>6600</v>
      </c>
      <c r="C511">
        <v>2010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5.8</v>
      </c>
      <c r="O511">
        <v>263699</v>
      </c>
      <c r="P511">
        <v>125000000</v>
      </c>
      <c r="Q511">
        <v>163214888</v>
      </c>
      <c r="R511">
        <v>493214993</v>
      </c>
      <c r="S511">
        <v>106</v>
      </c>
      <c r="T511" t="s">
        <v>6601</v>
      </c>
      <c r="U511" t="s">
        <v>39</v>
      </c>
      <c r="V511">
        <v>0</v>
      </c>
      <c r="W511">
        <v>0</v>
      </c>
      <c r="X511">
        <v>1</v>
      </c>
    </row>
    <row r="512" spans="1:24" hidden="1" x14ac:dyDescent="0.2">
      <c r="A512" t="s">
        <v>3570</v>
      </c>
      <c r="B512" t="s">
        <v>3571</v>
      </c>
      <c r="C512">
        <v>1992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6.1</v>
      </c>
      <c r="O512">
        <v>6623</v>
      </c>
      <c r="P512">
        <v>3421827</v>
      </c>
      <c r="Q512">
        <v>13272113</v>
      </c>
      <c r="S512">
        <v>98</v>
      </c>
      <c r="T512" t="s">
        <v>3572</v>
      </c>
      <c r="U512" t="s">
        <v>39</v>
      </c>
      <c r="V512">
        <v>0</v>
      </c>
      <c r="W512">
        <v>0</v>
      </c>
      <c r="X512">
        <v>1</v>
      </c>
    </row>
    <row r="513" spans="1:24" hidden="1" x14ac:dyDescent="0.2">
      <c r="A513" t="s">
        <v>3055</v>
      </c>
      <c r="B513" t="s">
        <v>3056</v>
      </c>
      <c r="C513">
        <v>1988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6.7</v>
      </c>
      <c r="O513">
        <v>5378</v>
      </c>
      <c r="P513">
        <v>8674093</v>
      </c>
      <c r="S513">
        <v>124</v>
      </c>
      <c r="T513" t="s">
        <v>3057</v>
      </c>
      <c r="U513" t="s">
        <v>3058</v>
      </c>
      <c r="V513">
        <v>0</v>
      </c>
      <c r="W513">
        <v>0</v>
      </c>
      <c r="X513">
        <v>1</v>
      </c>
    </row>
    <row r="514" spans="1:24" hidden="1" x14ac:dyDescent="0.2">
      <c r="A514" t="s">
        <v>3741</v>
      </c>
      <c r="B514" t="s">
        <v>3742</v>
      </c>
      <c r="C514">
        <v>1993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7.1</v>
      </c>
      <c r="O514">
        <v>5047</v>
      </c>
      <c r="P514">
        <v>26351</v>
      </c>
      <c r="S514">
        <v>79</v>
      </c>
      <c r="T514" t="s">
        <v>3743</v>
      </c>
      <c r="U514" t="s">
        <v>3744</v>
      </c>
      <c r="V514">
        <v>0</v>
      </c>
      <c r="W514">
        <v>0</v>
      </c>
      <c r="X514">
        <v>1</v>
      </c>
    </row>
    <row r="515" spans="1:24" hidden="1" x14ac:dyDescent="0.2">
      <c r="A515" t="s">
        <v>3298</v>
      </c>
      <c r="B515" t="s">
        <v>3299</v>
      </c>
      <c r="C515">
        <v>1990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6.9</v>
      </c>
      <c r="O515">
        <v>24106</v>
      </c>
      <c r="P515">
        <v>18115724</v>
      </c>
      <c r="S515">
        <v>74</v>
      </c>
      <c r="T515" t="s">
        <v>3300</v>
      </c>
      <c r="U515" t="s">
        <v>3301</v>
      </c>
      <c r="V515">
        <v>1</v>
      </c>
      <c r="W515">
        <v>0</v>
      </c>
      <c r="X515">
        <v>0</v>
      </c>
    </row>
    <row r="516" spans="1:24" hidden="1" x14ac:dyDescent="0.2">
      <c r="A516" t="s">
        <v>2730</v>
      </c>
      <c r="B516" t="s">
        <v>2731</v>
      </c>
      <c r="C516">
        <v>1984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6.6</v>
      </c>
      <c r="O516">
        <v>6535</v>
      </c>
      <c r="P516">
        <v>9719000</v>
      </c>
      <c r="S516">
        <v>101</v>
      </c>
      <c r="T516" t="s">
        <v>2686</v>
      </c>
      <c r="U516" t="s">
        <v>35</v>
      </c>
      <c r="V516">
        <v>0</v>
      </c>
      <c r="W516">
        <v>1</v>
      </c>
      <c r="X516">
        <v>0</v>
      </c>
    </row>
    <row r="517" spans="1:24" hidden="1" x14ac:dyDescent="0.2">
      <c r="A517" t="s">
        <v>4184</v>
      </c>
      <c r="B517" t="s">
        <v>4185</v>
      </c>
      <c r="C517">
        <v>1995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6.9</v>
      </c>
      <c r="O517">
        <v>19745</v>
      </c>
      <c r="P517">
        <v>4463560</v>
      </c>
      <c r="Q517">
        <v>13071518</v>
      </c>
      <c r="S517">
        <v>128</v>
      </c>
      <c r="T517" t="s">
        <v>3185</v>
      </c>
      <c r="U517" t="s">
        <v>35</v>
      </c>
      <c r="V517">
        <v>0</v>
      </c>
      <c r="W517">
        <v>1</v>
      </c>
      <c r="X517">
        <v>0</v>
      </c>
    </row>
    <row r="518" spans="1:24" hidden="1" x14ac:dyDescent="0.2">
      <c r="A518" t="s">
        <v>1149</v>
      </c>
      <c r="B518" t="s">
        <v>1150</v>
      </c>
      <c r="C518">
        <v>1951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6.6</v>
      </c>
      <c r="O518">
        <v>338</v>
      </c>
      <c r="Q518">
        <v>90</v>
      </c>
      <c r="S518">
        <v>90</v>
      </c>
      <c r="T518" t="s">
        <v>198</v>
      </c>
      <c r="U518" t="s">
        <v>39</v>
      </c>
      <c r="V518">
        <v>0</v>
      </c>
      <c r="W518">
        <v>0</v>
      </c>
      <c r="X518">
        <v>1</v>
      </c>
    </row>
    <row r="519" spans="1:24" hidden="1" x14ac:dyDescent="0.2">
      <c r="A519" t="s">
        <v>3416</v>
      </c>
      <c r="B519" t="s">
        <v>3417</v>
      </c>
      <c r="C519">
        <v>1991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7</v>
      </c>
      <c r="O519">
        <v>2539</v>
      </c>
      <c r="P519">
        <v>4000000</v>
      </c>
      <c r="Q519">
        <v>259012</v>
      </c>
      <c r="R519">
        <v>259012</v>
      </c>
      <c r="T519" t="s">
        <v>3418</v>
      </c>
      <c r="U519" t="s">
        <v>3230</v>
      </c>
      <c r="V519">
        <v>0</v>
      </c>
      <c r="W519">
        <v>1</v>
      </c>
      <c r="X519">
        <v>0</v>
      </c>
    </row>
    <row r="520" spans="1:24" hidden="1" x14ac:dyDescent="0.2">
      <c r="A520" t="s">
        <v>7083</v>
      </c>
      <c r="B520" t="s">
        <v>7084</v>
      </c>
      <c r="C520">
        <v>2012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7.4</v>
      </c>
      <c r="O520">
        <v>335490</v>
      </c>
      <c r="P520">
        <v>102000000</v>
      </c>
      <c r="Q520">
        <v>27108272</v>
      </c>
      <c r="R520">
        <v>130482868</v>
      </c>
      <c r="S520">
        <v>172</v>
      </c>
      <c r="T520" t="s">
        <v>7085</v>
      </c>
      <c r="U520" t="s">
        <v>7086</v>
      </c>
      <c r="V520">
        <v>0</v>
      </c>
      <c r="W520">
        <v>0</v>
      </c>
      <c r="X520">
        <v>1</v>
      </c>
    </row>
    <row r="521" spans="1:24" hidden="1" x14ac:dyDescent="0.2">
      <c r="A521" t="s">
        <v>2882</v>
      </c>
      <c r="B521" t="s">
        <v>2883</v>
      </c>
      <c r="C521">
        <v>1986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5.0999999999999996</v>
      </c>
      <c r="O521">
        <v>5662</v>
      </c>
      <c r="P521">
        <v>4152296</v>
      </c>
      <c r="Q521">
        <v>12308521</v>
      </c>
      <c r="S521">
        <v>96</v>
      </c>
      <c r="T521" t="s">
        <v>2449</v>
      </c>
      <c r="U521" t="s">
        <v>39</v>
      </c>
      <c r="V521">
        <v>0</v>
      </c>
      <c r="W521">
        <v>0</v>
      </c>
      <c r="X521">
        <v>1</v>
      </c>
    </row>
    <row r="522" spans="1:24" hidden="1" x14ac:dyDescent="0.2">
      <c r="A522" t="s">
        <v>2453</v>
      </c>
      <c r="B522" t="s">
        <v>2454</v>
      </c>
      <c r="C522">
        <v>1980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7.5</v>
      </c>
      <c r="O522">
        <v>15904</v>
      </c>
      <c r="P522">
        <v>67182787</v>
      </c>
      <c r="S522">
        <v>124</v>
      </c>
      <c r="T522" t="s">
        <v>2375</v>
      </c>
      <c r="U522" t="s">
        <v>35</v>
      </c>
      <c r="V522">
        <v>0</v>
      </c>
      <c r="W522">
        <v>1</v>
      </c>
      <c r="X522">
        <v>0</v>
      </c>
    </row>
    <row r="523" spans="1:24" hidden="1" x14ac:dyDescent="0.2">
      <c r="A523" t="s">
        <v>3948</v>
      </c>
      <c r="B523" t="s">
        <v>3949</v>
      </c>
      <c r="C523">
        <v>1994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6.4</v>
      </c>
      <c r="O523">
        <v>6869</v>
      </c>
      <c r="P523">
        <v>1007583</v>
      </c>
      <c r="S523">
        <v>128</v>
      </c>
      <c r="T523" t="s">
        <v>3170</v>
      </c>
      <c r="U523" t="s">
        <v>3631</v>
      </c>
      <c r="V523">
        <v>0</v>
      </c>
      <c r="W523">
        <v>0</v>
      </c>
      <c r="X523">
        <v>1</v>
      </c>
    </row>
    <row r="524" spans="1:24" hidden="1" x14ac:dyDescent="0.2">
      <c r="A524" t="s">
        <v>2884</v>
      </c>
      <c r="B524" t="s">
        <v>2885</v>
      </c>
      <c r="C524">
        <v>1986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5.8</v>
      </c>
      <c r="O524">
        <v>64431</v>
      </c>
      <c r="P524">
        <v>25000000</v>
      </c>
      <c r="Q524">
        <v>49042224</v>
      </c>
      <c r="R524">
        <v>49042224</v>
      </c>
      <c r="S524">
        <v>87</v>
      </c>
      <c r="T524" t="s">
        <v>2676</v>
      </c>
      <c r="U524" t="s">
        <v>39</v>
      </c>
      <c r="V524">
        <v>0</v>
      </c>
      <c r="W524">
        <v>0</v>
      </c>
      <c r="X524">
        <v>1</v>
      </c>
    </row>
    <row r="525" spans="1:24" hidden="1" x14ac:dyDescent="0.2">
      <c r="A525" t="s">
        <v>789</v>
      </c>
      <c r="B525" t="s">
        <v>790</v>
      </c>
      <c r="C525">
        <v>1944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5.8</v>
      </c>
      <c r="O525">
        <v>889</v>
      </c>
      <c r="Q525">
        <v>71</v>
      </c>
      <c r="S525">
        <v>71</v>
      </c>
      <c r="T525" t="s">
        <v>757</v>
      </c>
      <c r="U525" t="s">
        <v>35</v>
      </c>
      <c r="V525">
        <v>0</v>
      </c>
      <c r="W525">
        <v>1</v>
      </c>
      <c r="X525">
        <v>0</v>
      </c>
    </row>
    <row r="526" spans="1:24" hidden="1" x14ac:dyDescent="0.2">
      <c r="A526" t="s">
        <v>3302</v>
      </c>
      <c r="B526" t="s">
        <v>3303</v>
      </c>
      <c r="C526">
        <v>1990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5.4</v>
      </c>
      <c r="O526">
        <v>8636</v>
      </c>
      <c r="P526">
        <v>6143372</v>
      </c>
      <c r="Q526">
        <v>25029569</v>
      </c>
      <c r="S526">
        <v>81</v>
      </c>
      <c r="T526" t="s">
        <v>2962</v>
      </c>
      <c r="U526" t="s">
        <v>2783</v>
      </c>
      <c r="V526">
        <v>1</v>
      </c>
      <c r="W526">
        <v>0</v>
      </c>
      <c r="X526">
        <v>0</v>
      </c>
    </row>
    <row r="527" spans="1:24" hidden="1" x14ac:dyDescent="0.2">
      <c r="A527" t="s">
        <v>3304</v>
      </c>
      <c r="B527" t="s">
        <v>3305</v>
      </c>
      <c r="C527">
        <v>1990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4.8</v>
      </c>
      <c r="O527">
        <v>5675</v>
      </c>
      <c r="P527">
        <v>6358761</v>
      </c>
      <c r="Q527">
        <v>14760451</v>
      </c>
      <c r="S527">
        <v>85</v>
      </c>
      <c r="T527" t="s">
        <v>3306</v>
      </c>
      <c r="U527" t="s">
        <v>3307</v>
      </c>
      <c r="V527">
        <v>1</v>
      </c>
      <c r="W527">
        <v>0</v>
      </c>
      <c r="X527">
        <v>0</v>
      </c>
    </row>
    <row r="528" spans="1:24" hidden="1" x14ac:dyDescent="0.2">
      <c r="A528" t="s">
        <v>6795</v>
      </c>
      <c r="B528" t="s">
        <v>6796</v>
      </c>
      <c r="C528">
        <v>2009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6.7</v>
      </c>
      <c r="O528">
        <v>37748</v>
      </c>
      <c r="P528">
        <v>23000000</v>
      </c>
      <c r="Q528">
        <v>6113834</v>
      </c>
      <c r="R528">
        <v>50812934</v>
      </c>
      <c r="S528">
        <v>105</v>
      </c>
      <c r="T528" t="s">
        <v>6797</v>
      </c>
      <c r="U528" t="s">
        <v>6798</v>
      </c>
      <c r="V528">
        <v>0</v>
      </c>
      <c r="W528">
        <v>0</v>
      </c>
      <c r="X528">
        <v>1</v>
      </c>
    </row>
    <row r="529" spans="1:31" hidden="1" x14ac:dyDescent="0.2">
      <c r="A529" t="s">
        <v>3313</v>
      </c>
      <c r="B529" t="s">
        <v>3314</v>
      </c>
      <c r="C529">
        <v>1990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6.2</v>
      </c>
      <c r="O529">
        <v>21686</v>
      </c>
      <c r="P529">
        <v>47781</v>
      </c>
      <c r="Q529">
        <v>29888235</v>
      </c>
      <c r="S529">
        <v>107</v>
      </c>
      <c r="T529" t="s">
        <v>2910</v>
      </c>
      <c r="U529" t="s">
        <v>2783</v>
      </c>
      <c r="V529">
        <v>1</v>
      </c>
      <c r="W529">
        <v>0</v>
      </c>
      <c r="X529">
        <v>0</v>
      </c>
    </row>
    <row r="530" spans="1:31" hidden="1" x14ac:dyDescent="0.2">
      <c r="A530" t="s">
        <v>3343</v>
      </c>
      <c r="B530" t="s">
        <v>3344</v>
      </c>
      <c r="C530">
        <v>1990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6.4</v>
      </c>
      <c r="O530">
        <v>11180</v>
      </c>
      <c r="P530">
        <v>20000000</v>
      </c>
      <c r="Q530">
        <v>15379253</v>
      </c>
      <c r="R530">
        <v>15379253</v>
      </c>
      <c r="S530">
        <v>110</v>
      </c>
      <c r="T530" t="s">
        <v>3345</v>
      </c>
      <c r="U530" t="s">
        <v>3346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</row>
    <row r="531" spans="1:31" hidden="1" x14ac:dyDescent="0.2">
      <c r="A531" t="s">
        <v>7861</v>
      </c>
      <c r="B531" t="s">
        <v>7862</v>
      </c>
      <c r="C531">
        <v>2016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6.8</v>
      </c>
      <c r="O531">
        <v>85821</v>
      </c>
      <c r="P531">
        <v>36000000</v>
      </c>
      <c r="Q531">
        <v>31016021</v>
      </c>
      <c r="R531">
        <v>88528280</v>
      </c>
      <c r="S531">
        <v>97</v>
      </c>
      <c r="T531" t="s">
        <v>4274</v>
      </c>
      <c r="U531" t="s">
        <v>5604</v>
      </c>
      <c r="V531">
        <v>0</v>
      </c>
      <c r="W531">
        <v>0</v>
      </c>
      <c r="X531">
        <v>1</v>
      </c>
    </row>
    <row r="532" spans="1:31" hidden="1" x14ac:dyDescent="0.2">
      <c r="A532" t="s">
        <v>5426</v>
      </c>
      <c r="B532" t="s">
        <v>5427</v>
      </c>
      <c r="C532">
        <v>2002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5.5</v>
      </c>
      <c r="O532">
        <v>70259</v>
      </c>
      <c r="P532">
        <v>85000000</v>
      </c>
      <c r="Q532">
        <v>40077257</v>
      </c>
      <c r="R532">
        <v>78382433</v>
      </c>
      <c r="S532">
        <v>108</v>
      </c>
      <c r="T532" t="s">
        <v>3028</v>
      </c>
      <c r="U532" t="s">
        <v>39</v>
      </c>
      <c r="V532">
        <v>0</v>
      </c>
      <c r="W532">
        <v>0</v>
      </c>
      <c r="X532">
        <v>1</v>
      </c>
    </row>
    <row r="533" spans="1:31" hidden="1" x14ac:dyDescent="0.2">
      <c r="A533" t="s">
        <v>3359</v>
      </c>
      <c r="B533" t="s">
        <v>3360</v>
      </c>
      <c r="C533">
        <v>1990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7</v>
      </c>
      <c r="O533">
        <v>274428</v>
      </c>
      <c r="P533">
        <v>11280591</v>
      </c>
      <c r="Q533">
        <v>463406268</v>
      </c>
      <c r="S533">
        <v>119</v>
      </c>
      <c r="T533" t="s">
        <v>3035</v>
      </c>
      <c r="U533" t="s">
        <v>2783</v>
      </c>
      <c r="V533">
        <v>1</v>
      </c>
      <c r="W533">
        <v>0</v>
      </c>
      <c r="X533">
        <v>0</v>
      </c>
    </row>
    <row r="534" spans="1:31" hidden="1" x14ac:dyDescent="0.2">
      <c r="A534" t="s">
        <v>1031</v>
      </c>
      <c r="B534" t="s">
        <v>1032</v>
      </c>
      <c r="C534">
        <v>1949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7.2</v>
      </c>
      <c r="O534">
        <v>2218</v>
      </c>
      <c r="S534">
        <v>94</v>
      </c>
      <c r="T534" t="s">
        <v>474</v>
      </c>
      <c r="U534" t="s">
        <v>39</v>
      </c>
      <c r="V534">
        <v>0</v>
      </c>
      <c r="W534">
        <v>0</v>
      </c>
      <c r="X534">
        <v>1</v>
      </c>
    </row>
    <row r="535" spans="1:31" hidden="1" x14ac:dyDescent="0.2">
      <c r="A535" t="s">
        <v>1921</v>
      </c>
      <c r="B535" t="s">
        <v>1922</v>
      </c>
      <c r="C535">
        <v>1970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7.1</v>
      </c>
      <c r="O535">
        <v>7782</v>
      </c>
      <c r="Q535">
        <v>100</v>
      </c>
      <c r="S535">
        <v>100</v>
      </c>
      <c r="T535" t="s">
        <v>1923</v>
      </c>
      <c r="U535" t="s">
        <v>35</v>
      </c>
      <c r="V535">
        <v>0</v>
      </c>
      <c r="W535">
        <v>1</v>
      </c>
      <c r="X535">
        <v>0</v>
      </c>
    </row>
    <row r="536" spans="1:31" hidden="1" x14ac:dyDescent="0.2">
      <c r="A536" t="s">
        <v>1096</v>
      </c>
      <c r="B536" t="s">
        <v>1097</v>
      </c>
      <c r="C536">
        <v>1950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6</v>
      </c>
      <c r="O536">
        <v>781</v>
      </c>
      <c r="Q536">
        <v>74</v>
      </c>
      <c r="S536">
        <v>74</v>
      </c>
      <c r="T536" t="s">
        <v>676</v>
      </c>
      <c r="U536" t="s">
        <v>39</v>
      </c>
      <c r="V536">
        <v>0</v>
      </c>
      <c r="W536">
        <v>0</v>
      </c>
      <c r="X536">
        <v>1</v>
      </c>
    </row>
    <row r="537" spans="1:31" hidden="1" x14ac:dyDescent="0.2">
      <c r="A537" t="s">
        <v>1618</v>
      </c>
      <c r="B537" t="s">
        <v>1619</v>
      </c>
      <c r="C537">
        <v>1961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7.1</v>
      </c>
      <c r="O537">
        <v>2963</v>
      </c>
      <c r="R537">
        <v>7</v>
      </c>
      <c r="S537">
        <v>112</v>
      </c>
      <c r="T537" t="s">
        <v>1620</v>
      </c>
      <c r="U537" t="s">
        <v>1621</v>
      </c>
      <c r="V537">
        <v>0</v>
      </c>
      <c r="W537">
        <v>1</v>
      </c>
      <c r="X537">
        <v>0</v>
      </c>
    </row>
    <row r="538" spans="1:31" hidden="1" x14ac:dyDescent="0.2">
      <c r="A538" t="s">
        <v>3374</v>
      </c>
      <c r="B538" t="s">
        <v>3375</v>
      </c>
      <c r="C538">
        <v>1990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5.3</v>
      </c>
      <c r="O538">
        <v>3171</v>
      </c>
      <c r="P538">
        <v>3000000</v>
      </c>
      <c r="Q538">
        <v>15369573</v>
      </c>
      <c r="R538">
        <v>15369573</v>
      </c>
      <c r="S538">
        <v>100</v>
      </c>
      <c r="T538" t="s">
        <v>3376</v>
      </c>
      <c r="U538" t="s">
        <v>3377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</row>
    <row r="539" spans="1:31" hidden="1" x14ac:dyDescent="0.2">
      <c r="A539" t="s">
        <v>3378</v>
      </c>
      <c r="B539" t="s">
        <v>3379</v>
      </c>
      <c r="C539">
        <v>1990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6.2</v>
      </c>
      <c r="O539">
        <v>2252</v>
      </c>
      <c r="P539">
        <v>19000000</v>
      </c>
      <c r="Q539">
        <v>20240128</v>
      </c>
      <c r="R539">
        <v>20240128</v>
      </c>
      <c r="S539">
        <v>109</v>
      </c>
      <c r="T539" t="s">
        <v>3380</v>
      </c>
      <c r="U539" t="s">
        <v>3381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</row>
    <row r="540" spans="1:31" hidden="1" x14ac:dyDescent="0.2">
      <c r="A540" t="s">
        <v>2520</v>
      </c>
      <c r="B540" t="s">
        <v>2521</v>
      </c>
      <c r="C540">
        <v>1982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6.9</v>
      </c>
      <c r="O540">
        <v>132836</v>
      </c>
      <c r="P540">
        <v>20000000</v>
      </c>
      <c r="Q540">
        <v>39565475</v>
      </c>
      <c r="R540">
        <v>68851475</v>
      </c>
      <c r="S540">
        <v>129</v>
      </c>
      <c r="T540" t="s">
        <v>2522</v>
      </c>
      <c r="U540" t="s">
        <v>35</v>
      </c>
      <c r="V540">
        <v>0</v>
      </c>
      <c r="W540">
        <v>1</v>
      </c>
      <c r="X540">
        <v>0</v>
      </c>
    </row>
    <row r="541" spans="1:31" hidden="1" x14ac:dyDescent="0.2">
      <c r="A541" t="s">
        <v>2732</v>
      </c>
      <c r="B541" t="s">
        <v>2733</v>
      </c>
      <c r="C541">
        <v>1984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5.9</v>
      </c>
      <c r="O541">
        <v>73920</v>
      </c>
      <c r="P541">
        <v>18000000</v>
      </c>
      <c r="Q541">
        <v>31042035</v>
      </c>
      <c r="R541">
        <v>31042035</v>
      </c>
      <c r="S541">
        <v>103</v>
      </c>
      <c r="T541" t="s">
        <v>1301</v>
      </c>
      <c r="U541" t="s">
        <v>2548</v>
      </c>
      <c r="V541">
        <v>0</v>
      </c>
      <c r="W541">
        <v>1</v>
      </c>
      <c r="X541">
        <v>0</v>
      </c>
    </row>
    <row r="542" spans="1:31" hidden="1" x14ac:dyDescent="0.2">
      <c r="A542" t="s">
        <v>3528</v>
      </c>
      <c r="B542" t="s">
        <v>3529</v>
      </c>
      <c r="C542">
        <v>1990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6.4</v>
      </c>
      <c r="O542">
        <v>7546</v>
      </c>
      <c r="P542">
        <v>20005435</v>
      </c>
      <c r="S542">
        <v>108</v>
      </c>
      <c r="T542" t="s">
        <v>1866</v>
      </c>
      <c r="U542" t="s">
        <v>3273</v>
      </c>
      <c r="V542">
        <v>1</v>
      </c>
      <c r="W542">
        <v>0</v>
      </c>
      <c r="X542">
        <v>0</v>
      </c>
    </row>
    <row r="543" spans="1:31" hidden="1" x14ac:dyDescent="0.2">
      <c r="A543" t="s">
        <v>344</v>
      </c>
      <c r="B543" t="s">
        <v>345</v>
      </c>
      <c r="C543">
        <v>1937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7.3</v>
      </c>
      <c r="O543">
        <v>1047</v>
      </c>
      <c r="S543">
        <v>87</v>
      </c>
      <c r="T543" t="s">
        <v>346</v>
      </c>
      <c r="U543" t="s">
        <v>39</v>
      </c>
      <c r="V543">
        <v>0</v>
      </c>
      <c r="W543">
        <v>0</v>
      </c>
      <c r="X543">
        <v>1</v>
      </c>
    </row>
    <row r="544" spans="1:31" hidden="1" x14ac:dyDescent="0.2">
      <c r="A544" t="s">
        <v>3267</v>
      </c>
      <c r="B544" t="s">
        <v>3268</v>
      </c>
      <c r="C544">
        <v>1990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5.4</v>
      </c>
      <c r="O544">
        <v>21700</v>
      </c>
      <c r="P544">
        <v>71609321</v>
      </c>
      <c r="S544">
        <v>104</v>
      </c>
      <c r="T544" t="s">
        <v>3269</v>
      </c>
      <c r="U544" t="s">
        <v>2783</v>
      </c>
      <c r="V544">
        <v>1</v>
      </c>
      <c r="W544">
        <v>0</v>
      </c>
      <c r="X544">
        <v>0</v>
      </c>
    </row>
    <row r="545" spans="1:31" hidden="1" x14ac:dyDescent="0.2">
      <c r="A545" t="s">
        <v>433</v>
      </c>
      <c r="B545" t="s">
        <v>434</v>
      </c>
      <c r="C545">
        <v>1939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6.7</v>
      </c>
      <c r="O545">
        <v>1377</v>
      </c>
      <c r="S545">
        <v>104</v>
      </c>
      <c r="T545" t="s">
        <v>384</v>
      </c>
      <c r="U545" t="s">
        <v>39</v>
      </c>
      <c r="V545">
        <v>0</v>
      </c>
      <c r="W545">
        <v>0</v>
      </c>
      <c r="X545">
        <v>1</v>
      </c>
    </row>
    <row r="546" spans="1:31" hidden="1" x14ac:dyDescent="0.2">
      <c r="A546" t="s">
        <v>3385</v>
      </c>
      <c r="B546" t="s">
        <v>3386</v>
      </c>
      <c r="C546">
        <v>1990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6</v>
      </c>
      <c r="O546">
        <v>1438</v>
      </c>
      <c r="P546">
        <v>15000000</v>
      </c>
      <c r="Q546">
        <v>1106475</v>
      </c>
      <c r="R546">
        <v>1106475</v>
      </c>
      <c r="S546">
        <v>107</v>
      </c>
      <c r="T546" t="s">
        <v>2042</v>
      </c>
      <c r="U546" t="s">
        <v>2783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</row>
    <row r="547" spans="1:31" hidden="1" x14ac:dyDescent="0.2">
      <c r="A547" t="s">
        <v>835</v>
      </c>
      <c r="B547" t="s">
        <v>836</v>
      </c>
      <c r="C547">
        <v>1945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6.5</v>
      </c>
      <c r="O547">
        <v>913</v>
      </c>
      <c r="Q547">
        <v>118</v>
      </c>
      <c r="S547">
        <v>118</v>
      </c>
      <c r="T547" t="s">
        <v>776</v>
      </c>
      <c r="U547" t="s">
        <v>39</v>
      </c>
      <c r="V547">
        <v>0</v>
      </c>
      <c r="W547">
        <v>0</v>
      </c>
      <c r="X547">
        <v>1</v>
      </c>
    </row>
    <row r="548" spans="1:31" hidden="1" x14ac:dyDescent="0.2">
      <c r="A548" t="s">
        <v>837</v>
      </c>
      <c r="B548" t="s">
        <v>838</v>
      </c>
      <c r="C548">
        <v>1945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7.2</v>
      </c>
      <c r="O548">
        <v>3093</v>
      </c>
      <c r="P548">
        <v>774000</v>
      </c>
      <c r="R548">
        <v>9635</v>
      </c>
      <c r="S548">
        <v>86</v>
      </c>
      <c r="T548" t="s">
        <v>680</v>
      </c>
      <c r="U548" t="s">
        <v>39</v>
      </c>
      <c r="V548">
        <v>0</v>
      </c>
      <c r="W548">
        <v>0</v>
      </c>
      <c r="X548">
        <v>1</v>
      </c>
    </row>
    <row r="549" spans="1:31" hidden="1" x14ac:dyDescent="0.2">
      <c r="A549" t="s">
        <v>5892</v>
      </c>
      <c r="B549" t="s">
        <v>5893</v>
      </c>
      <c r="C549">
        <v>2004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6.3</v>
      </c>
      <c r="O549">
        <v>7751</v>
      </c>
      <c r="P549">
        <v>27000000</v>
      </c>
      <c r="Q549">
        <v>8085771</v>
      </c>
      <c r="R549">
        <v>11341016</v>
      </c>
      <c r="S549">
        <v>108</v>
      </c>
      <c r="T549" t="s">
        <v>5894</v>
      </c>
      <c r="U549" t="s">
        <v>35</v>
      </c>
      <c r="V549">
        <v>0</v>
      </c>
      <c r="W549">
        <v>1</v>
      </c>
      <c r="X549">
        <v>0</v>
      </c>
    </row>
    <row r="550" spans="1:31" hidden="1" x14ac:dyDescent="0.2">
      <c r="A550" t="s">
        <v>3404</v>
      </c>
      <c r="B550" t="s">
        <v>3405</v>
      </c>
      <c r="C550">
        <v>1991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8</v>
      </c>
      <c r="O550">
        <v>404540</v>
      </c>
      <c r="P550">
        <v>25000000</v>
      </c>
      <c r="Q550">
        <v>218967620</v>
      </c>
      <c r="R550">
        <v>440118382</v>
      </c>
      <c r="S550">
        <v>84</v>
      </c>
      <c r="T550" t="s">
        <v>3406</v>
      </c>
      <c r="U550" t="s">
        <v>2671</v>
      </c>
      <c r="V550">
        <v>1</v>
      </c>
      <c r="W550">
        <v>0</v>
      </c>
      <c r="X550">
        <v>0</v>
      </c>
    </row>
    <row r="551" spans="1:31" hidden="1" x14ac:dyDescent="0.2">
      <c r="A551" t="s">
        <v>4637</v>
      </c>
      <c r="B551" t="s">
        <v>4638</v>
      </c>
      <c r="C551">
        <v>1997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6.7</v>
      </c>
      <c r="O551">
        <v>90607</v>
      </c>
      <c r="P551">
        <v>75000000</v>
      </c>
      <c r="Q551">
        <v>75982834</v>
      </c>
      <c r="R551">
        <v>136982834</v>
      </c>
      <c r="S551">
        <v>135</v>
      </c>
      <c r="T551" t="s">
        <v>2364</v>
      </c>
      <c r="U551" t="s">
        <v>39</v>
      </c>
      <c r="V551">
        <v>0</v>
      </c>
      <c r="W551">
        <v>0</v>
      </c>
      <c r="X551">
        <v>1</v>
      </c>
    </row>
    <row r="552" spans="1:31" hidden="1" x14ac:dyDescent="0.2">
      <c r="A552" t="s">
        <v>5939</v>
      </c>
      <c r="B552" t="s">
        <v>5940</v>
      </c>
      <c r="C552">
        <v>2005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7</v>
      </c>
      <c r="O552">
        <v>291929</v>
      </c>
      <c r="P552">
        <v>100000000</v>
      </c>
      <c r="Q552">
        <v>75976178</v>
      </c>
      <c r="R552">
        <v>230884728</v>
      </c>
      <c r="S552">
        <v>121</v>
      </c>
      <c r="T552" t="s">
        <v>5941</v>
      </c>
      <c r="U552" t="s">
        <v>39</v>
      </c>
      <c r="V552">
        <v>0</v>
      </c>
      <c r="W552">
        <v>0</v>
      </c>
      <c r="X552">
        <v>1</v>
      </c>
    </row>
    <row r="553" spans="1:31" hidden="1" x14ac:dyDescent="0.2">
      <c r="A553" t="s">
        <v>4639</v>
      </c>
      <c r="B553" t="s">
        <v>4640</v>
      </c>
      <c r="C553">
        <v>1997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7.4</v>
      </c>
      <c r="O553">
        <v>243956</v>
      </c>
      <c r="P553">
        <v>90000000</v>
      </c>
      <c r="Q553">
        <v>100920329</v>
      </c>
      <c r="R553">
        <v>171120329</v>
      </c>
      <c r="S553">
        <v>150</v>
      </c>
      <c r="T553" t="s">
        <v>2808</v>
      </c>
      <c r="U553" t="s">
        <v>39</v>
      </c>
      <c r="V553">
        <v>0</v>
      </c>
      <c r="W553">
        <v>0</v>
      </c>
      <c r="X553">
        <v>1</v>
      </c>
    </row>
    <row r="554" spans="1:31" hidden="1" x14ac:dyDescent="0.2">
      <c r="A554" t="s">
        <v>7276</v>
      </c>
      <c r="B554" t="s">
        <v>7277</v>
      </c>
      <c r="C554">
        <v>2011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6.7</v>
      </c>
      <c r="O554">
        <v>250429</v>
      </c>
      <c r="P554">
        <v>60000000</v>
      </c>
      <c r="Q554">
        <v>75658097</v>
      </c>
      <c r="R554">
        <v>136515867</v>
      </c>
      <c r="S554">
        <v>106</v>
      </c>
      <c r="T554" t="s">
        <v>3825</v>
      </c>
      <c r="U554" t="s">
        <v>39</v>
      </c>
      <c r="V554">
        <v>0</v>
      </c>
      <c r="W554">
        <v>0</v>
      </c>
      <c r="X554">
        <v>1</v>
      </c>
    </row>
    <row r="555" spans="1:31" hidden="1" x14ac:dyDescent="0.2">
      <c r="A555" t="s">
        <v>2525</v>
      </c>
      <c r="B555" t="s">
        <v>2526</v>
      </c>
      <c r="C555">
        <v>1981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6.2</v>
      </c>
      <c r="O555">
        <v>4422</v>
      </c>
      <c r="P555">
        <v>15578237</v>
      </c>
      <c r="S555">
        <v>103</v>
      </c>
      <c r="T555" t="s">
        <v>2375</v>
      </c>
      <c r="U555" t="s">
        <v>35</v>
      </c>
      <c r="V555">
        <v>0</v>
      </c>
      <c r="W555">
        <v>1</v>
      </c>
      <c r="X555">
        <v>0</v>
      </c>
    </row>
    <row r="556" spans="1:31" hidden="1" x14ac:dyDescent="0.2">
      <c r="A556" t="s">
        <v>7230</v>
      </c>
      <c r="B556" t="s">
        <v>7231</v>
      </c>
      <c r="C556">
        <v>2012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6.5</v>
      </c>
      <c r="O556">
        <v>113852</v>
      </c>
      <c r="P556">
        <v>25000000</v>
      </c>
      <c r="Q556">
        <v>66528000</v>
      </c>
      <c r="R556">
        <v>96262212</v>
      </c>
      <c r="S556">
        <v>109</v>
      </c>
      <c r="T556" t="s">
        <v>7002</v>
      </c>
      <c r="U556" t="s">
        <v>35</v>
      </c>
      <c r="V556">
        <v>0</v>
      </c>
      <c r="W556">
        <v>1</v>
      </c>
      <c r="X556">
        <v>0</v>
      </c>
    </row>
    <row r="557" spans="1:31" hidden="1" x14ac:dyDescent="0.2">
      <c r="A557" t="s">
        <v>1881</v>
      </c>
      <c r="B557" t="s">
        <v>1882</v>
      </c>
      <c r="C557">
        <v>1968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6.5</v>
      </c>
      <c r="O557">
        <v>14870</v>
      </c>
      <c r="P557">
        <v>3110000</v>
      </c>
      <c r="S557">
        <v>93</v>
      </c>
      <c r="T557" t="s">
        <v>930</v>
      </c>
      <c r="U557" t="s">
        <v>35</v>
      </c>
      <c r="V557">
        <v>0</v>
      </c>
      <c r="W557">
        <v>1</v>
      </c>
      <c r="X557">
        <v>0</v>
      </c>
    </row>
    <row r="558" spans="1:31" hidden="1" x14ac:dyDescent="0.2">
      <c r="A558" t="s">
        <v>5030</v>
      </c>
      <c r="B558" t="s">
        <v>5031</v>
      </c>
      <c r="C558">
        <v>1999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6.8</v>
      </c>
      <c r="O558">
        <v>12351</v>
      </c>
      <c r="P558">
        <v>186828</v>
      </c>
      <c r="Q558">
        <v>10920544</v>
      </c>
      <c r="S558">
        <v>118</v>
      </c>
      <c r="T558" t="s">
        <v>1462</v>
      </c>
      <c r="U558" t="s">
        <v>5032</v>
      </c>
      <c r="V558">
        <v>0</v>
      </c>
      <c r="W558">
        <v>1</v>
      </c>
      <c r="X558">
        <v>0</v>
      </c>
    </row>
    <row r="559" spans="1:31" hidden="1" x14ac:dyDescent="0.2">
      <c r="A559" t="s">
        <v>3419</v>
      </c>
      <c r="B559" t="s">
        <v>3420</v>
      </c>
      <c r="C559">
        <v>1991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2.9</v>
      </c>
      <c r="O559">
        <v>8681</v>
      </c>
      <c r="P559">
        <v>638625</v>
      </c>
      <c r="Q559">
        <v>1193062</v>
      </c>
      <c r="S559">
        <v>91</v>
      </c>
      <c r="T559" t="s">
        <v>3421</v>
      </c>
      <c r="U559" t="s">
        <v>2997</v>
      </c>
      <c r="V559">
        <v>0</v>
      </c>
      <c r="W559">
        <v>1</v>
      </c>
      <c r="X559">
        <v>0</v>
      </c>
    </row>
    <row r="560" spans="1:31" hidden="1" x14ac:dyDescent="0.2">
      <c r="A560" t="s">
        <v>1835</v>
      </c>
      <c r="B560" t="s">
        <v>1836</v>
      </c>
      <c r="C560">
        <v>1967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8.1</v>
      </c>
      <c r="O560">
        <v>155003</v>
      </c>
      <c r="S560">
        <v>127</v>
      </c>
      <c r="T560" t="s">
        <v>1837</v>
      </c>
      <c r="U560" t="s">
        <v>1657</v>
      </c>
      <c r="V560">
        <v>0</v>
      </c>
      <c r="W560">
        <v>0</v>
      </c>
      <c r="X560">
        <v>1</v>
      </c>
    </row>
    <row r="561" spans="1:31" hidden="1" x14ac:dyDescent="0.2">
      <c r="A561" t="s">
        <v>3407</v>
      </c>
      <c r="B561" t="s">
        <v>3408</v>
      </c>
      <c r="C561">
        <v>1991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5.9</v>
      </c>
      <c r="O561">
        <v>10951</v>
      </c>
      <c r="P561">
        <v>4051590</v>
      </c>
      <c r="Q561">
        <v>15565363</v>
      </c>
      <c r="S561">
        <v>106</v>
      </c>
      <c r="T561" t="s">
        <v>2296</v>
      </c>
      <c r="U561" t="s">
        <v>2783</v>
      </c>
      <c r="V561">
        <v>1</v>
      </c>
      <c r="W561">
        <v>0</v>
      </c>
      <c r="X561">
        <v>0</v>
      </c>
    </row>
    <row r="562" spans="1:31" hidden="1" x14ac:dyDescent="0.2">
      <c r="A562" t="s">
        <v>7095</v>
      </c>
      <c r="B562" t="s">
        <v>7096</v>
      </c>
      <c r="C562">
        <v>2010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5.6</v>
      </c>
      <c r="O562">
        <v>83667</v>
      </c>
      <c r="P562">
        <v>30000000</v>
      </c>
      <c r="Q562">
        <v>44875481</v>
      </c>
      <c r="R562">
        <v>55611001</v>
      </c>
      <c r="S562">
        <v>107</v>
      </c>
      <c r="T562" t="s">
        <v>3944</v>
      </c>
      <c r="U562" t="s">
        <v>39</v>
      </c>
      <c r="V562">
        <v>0</v>
      </c>
      <c r="W562">
        <v>0</v>
      </c>
      <c r="X562">
        <v>1</v>
      </c>
    </row>
    <row r="563" spans="1:31" hidden="1" x14ac:dyDescent="0.2">
      <c r="A563" t="s">
        <v>5817</v>
      </c>
      <c r="B563" t="s">
        <v>5818</v>
      </c>
      <c r="C563">
        <v>2009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7.7</v>
      </c>
      <c r="O563">
        <v>186275</v>
      </c>
      <c r="P563">
        <v>60000000</v>
      </c>
      <c r="Q563">
        <v>75286229</v>
      </c>
      <c r="R563">
        <v>124596837</v>
      </c>
      <c r="S563">
        <v>100</v>
      </c>
      <c r="T563" t="s">
        <v>3862</v>
      </c>
      <c r="U563" t="s">
        <v>5459</v>
      </c>
      <c r="V563">
        <v>0</v>
      </c>
      <c r="W563">
        <v>1</v>
      </c>
      <c r="X563">
        <v>0</v>
      </c>
    </row>
    <row r="564" spans="1:31" hidden="1" x14ac:dyDescent="0.2">
      <c r="A564" t="s">
        <v>3424</v>
      </c>
      <c r="B564" t="s">
        <v>3425</v>
      </c>
      <c r="C564">
        <v>1991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6.2</v>
      </c>
      <c r="O564">
        <v>6252</v>
      </c>
      <c r="P564">
        <v>28738096</v>
      </c>
      <c r="S564">
        <v>104</v>
      </c>
      <c r="T564" t="s">
        <v>3426</v>
      </c>
      <c r="U564" t="s">
        <v>2783</v>
      </c>
      <c r="V564">
        <v>1</v>
      </c>
      <c r="W564">
        <v>0</v>
      </c>
      <c r="X564">
        <v>0</v>
      </c>
    </row>
    <row r="565" spans="1:31" hidden="1" x14ac:dyDescent="0.2">
      <c r="A565" t="s">
        <v>4988</v>
      </c>
      <c r="B565" t="s">
        <v>4989</v>
      </c>
      <c r="C565">
        <v>2005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7.3</v>
      </c>
      <c r="O565">
        <v>232578</v>
      </c>
      <c r="P565">
        <v>40000000</v>
      </c>
      <c r="Q565">
        <v>53359111</v>
      </c>
      <c r="R565">
        <v>118090836</v>
      </c>
      <c r="S565">
        <v>77</v>
      </c>
      <c r="T565" t="s">
        <v>2850</v>
      </c>
      <c r="U565" t="s">
        <v>39</v>
      </c>
      <c r="V565">
        <v>0</v>
      </c>
      <c r="W565">
        <v>0</v>
      </c>
      <c r="X565">
        <v>1</v>
      </c>
    </row>
    <row r="566" spans="1:31" hidden="1" x14ac:dyDescent="0.2">
      <c r="A566" t="s">
        <v>150</v>
      </c>
      <c r="B566" t="s">
        <v>151</v>
      </c>
      <c r="C566">
        <v>1933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7.5</v>
      </c>
      <c r="O566">
        <v>1059</v>
      </c>
      <c r="Q566">
        <v>82</v>
      </c>
      <c r="S566">
        <v>82</v>
      </c>
      <c r="T566" t="s">
        <v>152</v>
      </c>
      <c r="U566" t="s">
        <v>35</v>
      </c>
      <c r="V566">
        <v>0</v>
      </c>
      <c r="W566">
        <v>1</v>
      </c>
      <c r="X566">
        <v>0</v>
      </c>
    </row>
    <row r="567" spans="1:31" hidden="1" x14ac:dyDescent="0.2">
      <c r="A567" t="s">
        <v>1883</v>
      </c>
      <c r="B567" t="s">
        <v>1884</v>
      </c>
      <c r="C567">
        <v>1968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6.3</v>
      </c>
      <c r="O567">
        <v>628</v>
      </c>
      <c r="Q567">
        <v>107</v>
      </c>
      <c r="S567">
        <v>107</v>
      </c>
      <c r="T567" t="s">
        <v>1885</v>
      </c>
      <c r="U567" t="s">
        <v>35</v>
      </c>
      <c r="V567">
        <v>0</v>
      </c>
      <c r="W567">
        <v>1</v>
      </c>
      <c r="X567">
        <v>0</v>
      </c>
    </row>
    <row r="568" spans="1:31" hidden="1" x14ac:dyDescent="0.2">
      <c r="A568" t="s">
        <v>3443</v>
      </c>
      <c r="B568" t="s">
        <v>3444</v>
      </c>
      <c r="C568">
        <v>1991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5.8</v>
      </c>
      <c r="O568">
        <v>10293</v>
      </c>
      <c r="P568">
        <v>4453132</v>
      </c>
      <c r="Q568">
        <v>14143280</v>
      </c>
      <c r="S568">
        <v>91</v>
      </c>
      <c r="T568" t="s">
        <v>2962</v>
      </c>
      <c r="U568" t="s">
        <v>2783</v>
      </c>
      <c r="V568">
        <v>1</v>
      </c>
      <c r="W568">
        <v>0</v>
      </c>
      <c r="X568">
        <v>0</v>
      </c>
    </row>
    <row r="569" spans="1:31" hidden="1" x14ac:dyDescent="0.2">
      <c r="A569" t="s">
        <v>3285</v>
      </c>
      <c r="B569" t="s">
        <v>3286</v>
      </c>
      <c r="C569">
        <v>1990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6.8</v>
      </c>
      <c r="O569">
        <v>2139</v>
      </c>
      <c r="P569">
        <v>715983</v>
      </c>
      <c r="S569">
        <v>99</v>
      </c>
      <c r="T569" t="s">
        <v>3287</v>
      </c>
      <c r="U569" t="s">
        <v>3240</v>
      </c>
      <c r="V569">
        <v>0</v>
      </c>
      <c r="W569">
        <v>1</v>
      </c>
      <c r="X569">
        <v>0</v>
      </c>
    </row>
    <row r="570" spans="1:31" hidden="1" x14ac:dyDescent="0.2">
      <c r="A570" t="s">
        <v>6833</v>
      </c>
      <c r="B570" t="s">
        <v>6834</v>
      </c>
      <c r="C570">
        <v>2009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5.5</v>
      </c>
      <c r="O570">
        <v>98682</v>
      </c>
      <c r="P570">
        <v>70000000</v>
      </c>
      <c r="Q570">
        <v>109204945</v>
      </c>
      <c r="R570">
        <v>171844840</v>
      </c>
      <c r="S570">
        <v>113</v>
      </c>
      <c r="T570" t="s">
        <v>6835</v>
      </c>
      <c r="U570" t="s">
        <v>35</v>
      </c>
      <c r="V570">
        <v>0</v>
      </c>
      <c r="W570">
        <v>1</v>
      </c>
      <c r="X570">
        <v>0</v>
      </c>
    </row>
    <row r="571" spans="1:31" hidden="1" x14ac:dyDescent="0.2">
      <c r="A571" t="s">
        <v>6167</v>
      </c>
      <c r="B571" t="s">
        <v>6168</v>
      </c>
      <c r="C571">
        <v>2011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6</v>
      </c>
      <c r="O571">
        <v>201825</v>
      </c>
      <c r="P571">
        <v>163000000</v>
      </c>
      <c r="Q571">
        <v>100240551</v>
      </c>
      <c r="R571">
        <v>174822325</v>
      </c>
      <c r="S571">
        <v>119</v>
      </c>
      <c r="T571" t="s">
        <v>6169</v>
      </c>
      <c r="U571" t="s">
        <v>35</v>
      </c>
      <c r="V571">
        <v>0</v>
      </c>
      <c r="W571">
        <v>1</v>
      </c>
      <c r="X571">
        <v>0</v>
      </c>
    </row>
    <row r="572" spans="1:31" hidden="1" x14ac:dyDescent="0.2">
      <c r="A572" t="s">
        <v>3445</v>
      </c>
      <c r="B572" t="s">
        <v>3446</v>
      </c>
      <c r="C572">
        <v>1991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6.5</v>
      </c>
      <c r="O572">
        <v>65703</v>
      </c>
      <c r="P572">
        <v>89325780</v>
      </c>
      <c r="S572">
        <v>105</v>
      </c>
      <c r="T572" t="s">
        <v>2752</v>
      </c>
      <c r="U572" t="s">
        <v>2783</v>
      </c>
      <c r="V572">
        <v>1</v>
      </c>
      <c r="W572">
        <v>0</v>
      </c>
      <c r="X572">
        <v>0</v>
      </c>
    </row>
    <row r="573" spans="1:31" hidden="1" x14ac:dyDescent="0.2">
      <c r="A573" t="s">
        <v>2639</v>
      </c>
      <c r="B573" t="s">
        <v>2640</v>
      </c>
      <c r="C573">
        <v>1983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6.1</v>
      </c>
      <c r="O573">
        <v>755</v>
      </c>
      <c r="Q573">
        <v>89</v>
      </c>
      <c r="S573">
        <v>89</v>
      </c>
      <c r="T573" t="s">
        <v>2641</v>
      </c>
      <c r="U573" t="s">
        <v>39</v>
      </c>
      <c r="V573">
        <v>0</v>
      </c>
      <c r="W573">
        <v>0</v>
      </c>
      <c r="X573">
        <v>1</v>
      </c>
    </row>
    <row r="574" spans="1:31" hidden="1" x14ac:dyDescent="0.2">
      <c r="A574" t="s">
        <v>5728</v>
      </c>
      <c r="B574" t="s">
        <v>5729</v>
      </c>
      <c r="C574">
        <v>2003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5.8</v>
      </c>
      <c r="O574">
        <v>40261</v>
      </c>
      <c r="P574">
        <v>25000000</v>
      </c>
      <c r="Q574">
        <v>34712347</v>
      </c>
      <c r="R574">
        <v>56489558</v>
      </c>
      <c r="S574">
        <v>101</v>
      </c>
      <c r="T574" t="s">
        <v>5229</v>
      </c>
      <c r="U574" t="s">
        <v>39</v>
      </c>
      <c r="V574">
        <v>0</v>
      </c>
      <c r="W574">
        <v>0</v>
      </c>
      <c r="X574">
        <v>1</v>
      </c>
    </row>
    <row r="575" spans="1:31" hidden="1" x14ac:dyDescent="0.2">
      <c r="A575" t="s">
        <v>3485</v>
      </c>
      <c r="B575" t="s">
        <v>3486</v>
      </c>
      <c r="C575">
        <v>1991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5.9</v>
      </c>
      <c r="O575">
        <v>3696</v>
      </c>
      <c r="P575">
        <v>4000000</v>
      </c>
      <c r="Q575">
        <v>11276846</v>
      </c>
      <c r="R575">
        <v>11276846</v>
      </c>
      <c r="S575">
        <v>114</v>
      </c>
      <c r="T575" t="s">
        <v>3487</v>
      </c>
      <c r="U575" t="s">
        <v>3273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</row>
    <row r="576" spans="1:31" hidden="1" x14ac:dyDescent="0.2">
      <c r="A576" t="s">
        <v>7723</v>
      </c>
      <c r="B576" t="s">
        <v>7724</v>
      </c>
      <c r="C576">
        <v>2018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6.9</v>
      </c>
      <c r="O576">
        <v>121731</v>
      </c>
      <c r="P576">
        <v>30000000</v>
      </c>
      <c r="Q576">
        <v>174532921</v>
      </c>
      <c r="R576">
        <v>238532921</v>
      </c>
      <c r="S576">
        <v>120</v>
      </c>
      <c r="T576" t="s">
        <v>6777</v>
      </c>
      <c r="U576" t="s">
        <v>39</v>
      </c>
      <c r="V576">
        <v>0</v>
      </c>
      <c r="W576">
        <v>0</v>
      </c>
      <c r="X576">
        <v>1</v>
      </c>
    </row>
    <row r="577" spans="1:31" hidden="1" x14ac:dyDescent="0.2">
      <c r="A577" t="s">
        <v>7249</v>
      </c>
      <c r="B577" t="s">
        <v>7250</v>
      </c>
      <c r="C577">
        <v>2011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7.4</v>
      </c>
      <c r="O577">
        <v>453318</v>
      </c>
      <c r="P577">
        <v>50000000</v>
      </c>
      <c r="Q577">
        <v>84351197</v>
      </c>
      <c r="R577">
        <v>145051197</v>
      </c>
      <c r="S577">
        <v>118</v>
      </c>
      <c r="T577" t="s">
        <v>7251</v>
      </c>
      <c r="U577" t="s">
        <v>7252</v>
      </c>
      <c r="V577">
        <v>0</v>
      </c>
      <c r="W577">
        <v>0</v>
      </c>
      <c r="X577">
        <v>1</v>
      </c>
    </row>
    <row r="578" spans="1:31" hidden="1" x14ac:dyDescent="0.2">
      <c r="A578" t="s">
        <v>3488</v>
      </c>
      <c r="B578" t="s">
        <v>3489</v>
      </c>
      <c r="C578">
        <v>1991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6.5</v>
      </c>
      <c r="O578">
        <v>28682</v>
      </c>
      <c r="P578">
        <v>35000000</v>
      </c>
      <c r="Q578">
        <v>23562716</v>
      </c>
      <c r="R578">
        <v>23562716</v>
      </c>
      <c r="S578">
        <v>109</v>
      </c>
      <c r="T578" t="s">
        <v>2356</v>
      </c>
      <c r="U578" t="s">
        <v>3490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hidden="1" x14ac:dyDescent="0.2">
      <c r="A579" t="s">
        <v>1306</v>
      </c>
      <c r="B579" t="s">
        <v>1307</v>
      </c>
      <c r="C579">
        <v>1954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7</v>
      </c>
      <c r="O579">
        <v>24711</v>
      </c>
      <c r="S579">
        <v>79</v>
      </c>
      <c r="T579" t="s">
        <v>1260</v>
      </c>
      <c r="U579" t="s">
        <v>945</v>
      </c>
      <c r="V579">
        <v>0</v>
      </c>
      <c r="W579">
        <v>1</v>
      </c>
      <c r="X579">
        <v>0</v>
      </c>
    </row>
    <row r="580" spans="1:31" hidden="1" x14ac:dyDescent="0.2">
      <c r="A580" t="s">
        <v>7721</v>
      </c>
      <c r="B580" t="s">
        <v>7722</v>
      </c>
      <c r="C580">
        <v>2015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7.6</v>
      </c>
      <c r="O580">
        <v>236844</v>
      </c>
      <c r="P580">
        <v>35000000</v>
      </c>
      <c r="Q580">
        <v>109767581</v>
      </c>
      <c r="R580">
        <v>173567581</v>
      </c>
      <c r="S580">
        <v>133</v>
      </c>
      <c r="T580" t="s">
        <v>7417</v>
      </c>
      <c r="U580" t="s">
        <v>620</v>
      </c>
      <c r="V580">
        <v>0</v>
      </c>
      <c r="W580">
        <v>0</v>
      </c>
      <c r="X580">
        <v>1</v>
      </c>
    </row>
    <row r="581" spans="1:31" hidden="1" x14ac:dyDescent="0.2">
      <c r="A581" t="s">
        <v>7917</v>
      </c>
      <c r="B581" t="s">
        <v>7918</v>
      </c>
      <c r="C581">
        <v>2018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7.1</v>
      </c>
      <c r="O581">
        <v>94265</v>
      </c>
      <c r="P581">
        <v>50000000</v>
      </c>
      <c r="Q581">
        <v>115715889</v>
      </c>
      <c r="R581">
        <v>214215889</v>
      </c>
      <c r="S581">
        <v>130</v>
      </c>
      <c r="T581" t="s">
        <v>7919</v>
      </c>
      <c r="U581" t="s">
        <v>620</v>
      </c>
      <c r="V581">
        <v>0</v>
      </c>
      <c r="W581">
        <v>0</v>
      </c>
      <c r="X581">
        <v>1</v>
      </c>
    </row>
    <row r="582" spans="1:31" hidden="1" x14ac:dyDescent="0.2">
      <c r="A582" t="s">
        <v>2603</v>
      </c>
      <c r="B582" t="s">
        <v>2604</v>
      </c>
      <c r="C582">
        <v>1982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6.9</v>
      </c>
      <c r="O582">
        <v>40069</v>
      </c>
      <c r="P582">
        <v>5870889</v>
      </c>
      <c r="Q582">
        <v>21028755</v>
      </c>
      <c r="S582">
        <v>120</v>
      </c>
      <c r="T582" t="s">
        <v>2605</v>
      </c>
      <c r="U582" t="s">
        <v>2606</v>
      </c>
      <c r="V582">
        <v>0</v>
      </c>
      <c r="W582">
        <v>0</v>
      </c>
      <c r="X582">
        <v>1</v>
      </c>
    </row>
    <row r="583" spans="1:31" hidden="1" x14ac:dyDescent="0.2">
      <c r="A583" t="s">
        <v>1308</v>
      </c>
      <c r="B583" t="s">
        <v>1309</v>
      </c>
      <c r="C583">
        <v>1953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7.4</v>
      </c>
      <c r="O583">
        <v>3099</v>
      </c>
      <c r="Q583">
        <v>73</v>
      </c>
      <c r="S583">
        <v>73</v>
      </c>
      <c r="T583" t="s">
        <v>1200</v>
      </c>
      <c r="U583" t="s">
        <v>39</v>
      </c>
      <c r="V583">
        <v>0</v>
      </c>
      <c r="W583">
        <v>0</v>
      </c>
      <c r="X583">
        <v>1</v>
      </c>
    </row>
    <row r="584" spans="1:31" hidden="1" x14ac:dyDescent="0.2">
      <c r="A584" t="s">
        <v>5959</v>
      </c>
      <c r="B584" t="s">
        <v>5960</v>
      </c>
      <c r="C584">
        <v>2004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6.4</v>
      </c>
      <c r="O584">
        <v>9850</v>
      </c>
      <c r="P584">
        <v>283209</v>
      </c>
      <c r="Q584">
        <v>1398053</v>
      </c>
      <c r="S584">
        <v>87</v>
      </c>
      <c r="T584" t="s">
        <v>5961</v>
      </c>
      <c r="U584" t="s">
        <v>5962</v>
      </c>
      <c r="V584">
        <v>0</v>
      </c>
      <c r="W584">
        <v>0</v>
      </c>
      <c r="X584">
        <v>1</v>
      </c>
    </row>
    <row r="585" spans="1:31" hidden="1" x14ac:dyDescent="0.2">
      <c r="A585" t="s">
        <v>7612</v>
      </c>
      <c r="B585" t="s">
        <v>7613</v>
      </c>
      <c r="C585">
        <v>2015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6.5</v>
      </c>
      <c r="O585">
        <v>124186</v>
      </c>
      <c r="P585">
        <v>55000000</v>
      </c>
      <c r="Q585">
        <v>31090320</v>
      </c>
      <c r="R585">
        <v>74679822</v>
      </c>
      <c r="S585">
        <v>119</v>
      </c>
      <c r="T585" t="s">
        <v>4734</v>
      </c>
      <c r="U585" t="s">
        <v>7614</v>
      </c>
      <c r="V585">
        <v>0</v>
      </c>
      <c r="W585">
        <v>1</v>
      </c>
      <c r="X585">
        <v>0</v>
      </c>
    </row>
    <row r="586" spans="1:31" hidden="1" x14ac:dyDescent="0.2">
      <c r="A586" t="s">
        <v>3496</v>
      </c>
      <c r="B586" t="s">
        <v>3497</v>
      </c>
      <c r="C586">
        <v>1991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6.7</v>
      </c>
      <c r="O586">
        <v>2625</v>
      </c>
      <c r="P586">
        <v>18634643</v>
      </c>
      <c r="S586">
        <v>111</v>
      </c>
      <c r="T586" t="s">
        <v>3498</v>
      </c>
      <c r="U586" t="s">
        <v>3499</v>
      </c>
      <c r="V586">
        <v>1</v>
      </c>
      <c r="W586">
        <v>0</v>
      </c>
      <c r="X586">
        <v>0</v>
      </c>
    </row>
    <row r="587" spans="1:31" hidden="1" x14ac:dyDescent="0.2">
      <c r="A587" t="s">
        <v>1033</v>
      </c>
      <c r="B587" t="s">
        <v>1034</v>
      </c>
      <c r="C587">
        <v>1949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7.5</v>
      </c>
      <c r="O587">
        <v>6870</v>
      </c>
      <c r="Q587">
        <v>84</v>
      </c>
      <c r="S587">
        <v>84</v>
      </c>
      <c r="T587" t="s">
        <v>757</v>
      </c>
      <c r="U587" t="s">
        <v>945</v>
      </c>
      <c r="V587">
        <v>0</v>
      </c>
      <c r="W587">
        <v>1</v>
      </c>
      <c r="X587">
        <v>0</v>
      </c>
    </row>
    <row r="588" spans="1:31" hidden="1" x14ac:dyDescent="0.2">
      <c r="A588" t="s">
        <v>1697</v>
      </c>
      <c r="B588" t="s">
        <v>1698</v>
      </c>
      <c r="C588">
        <v>1963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5.9</v>
      </c>
      <c r="O588">
        <v>781</v>
      </c>
      <c r="Q588">
        <v>100</v>
      </c>
      <c r="S588">
        <v>100</v>
      </c>
      <c r="T588" t="s">
        <v>1699</v>
      </c>
      <c r="U588" t="s">
        <v>39</v>
      </c>
      <c r="V588">
        <v>0</v>
      </c>
      <c r="W588">
        <v>0</v>
      </c>
      <c r="X588">
        <v>1</v>
      </c>
    </row>
    <row r="589" spans="1:31" hidden="1" x14ac:dyDescent="0.2">
      <c r="A589" t="s">
        <v>3956</v>
      </c>
      <c r="B589" t="s">
        <v>3957</v>
      </c>
      <c r="C589">
        <v>1994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7</v>
      </c>
      <c r="O589">
        <v>8597</v>
      </c>
      <c r="P589">
        <v>4209475</v>
      </c>
      <c r="Q589">
        <v>13642861</v>
      </c>
      <c r="S589">
        <v>115</v>
      </c>
      <c r="T589" t="s">
        <v>3185</v>
      </c>
      <c r="U589" t="s">
        <v>35</v>
      </c>
      <c r="V589">
        <v>0</v>
      </c>
      <c r="W589">
        <v>1</v>
      </c>
      <c r="X589">
        <v>0</v>
      </c>
    </row>
    <row r="590" spans="1:31" hidden="1" x14ac:dyDescent="0.2">
      <c r="A590" t="s">
        <v>3062</v>
      </c>
      <c r="B590" t="s">
        <v>3063</v>
      </c>
      <c r="C590">
        <v>1988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6.9</v>
      </c>
      <c r="O590">
        <v>3468</v>
      </c>
      <c r="P590">
        <v>46711</v>
      </c>
      <c r="Q590">
        <v>16262415</v>
      </c>
      <c r="S590">
        <v>97</v>
      </c>
      <c r="T590" t="s">
        <v>3064</v>
      </c>
      <c r="U590" t="s">
        <v>39</v>
      </c>
      <c r="V590">
        <v>0</v>
      </c>
      <c r="W590">
        <v>0</v>
      </c>
      <c r="X590">
        <v>1</v>
      </c>
    </row>
    <row r="591" spans="1:31" hidden="1" x14ac:dyDescent="0.2">
      <c r="A591" t="s">
        <v>3516</v>
      </c>
      <c r="B591" t="s">
        <v>3517</v>
      </c>
      <c r="C591">
        <v>1991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6.3</v>
      </c>
      <c r="O591">
        <v>2424</v>
      </c>
      <c r="P591">
        <v>2222056</v>
      </c>
      <c r="Q591">
        <v>4409328</v>
      </c>
      <c r="S591">
        <v>91</v>
      </c>
      <c r="T591" t="s">
        <v>3518</v>
      </c>
      <c r="U591" t="s">
        <v>3273</v>
      </c>
      <c r="V591">
        <v>1</v>
      </c>
      <c r="W591">
        <v>0</v>
      </c>
      <c r="X591">
        <v>0</v>
      </c>
    </row>
    <row r="592" spans="1:31" hidden="1" x14ac:dyDescent="0.2">
      <c r="A592" t="s">
        <v>2949</v>
      </c>
      <c r="B592" t="s">
        <v>2950</v>
      </c>
      <c r="C592">
        <v>1987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7.4</v>
      </c>
      <c r="O592">
        <v>11956</v>
      </c>
      <c r="P592">
        <v>318723</v>
      </c>
      <c r="Q592">
        <v>5899797</v>
      </c>
      <c r="S592">
        <v>157</v>
      </c>
      <c r="T592" t="s">
        <v>2951</v>
      </c>
      <c r="U592" t="s">
        <v>35</v>
      </c>
      <c r="V592">
        <v>0</v>
      </c>
      <c r="W592">
        <v>1</v>
      </c>
      <c r="X592">
        <v>0</v>
      </c>
    </row>
    <row r="593" spans="1:31" hidden="1" x14ac:dyDescent="0.2">
      <c r="A593" t="s">
        <v>6049</v>
      </c>
      <c r="B593" t="s">
        <v>6050</v>
      </c>
      <c r="C593">
        <v>2005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5.8</v>
      </c>
      <c r="O593">
        <v>25461</v>
      </c>
      <c r="P593">
        <v>4551000</v>
      </c>
      <c r="Q593">
        <v>32586408</v>
      </c>
      <c r="S593">
        <v>90</v>
      </c>
      <c r="T593" t="s">
        <v>6051</v>
      </c>
      <c r="U593" t="s">
        <v>5267</v>
      </c>
      <c r="V593">
        <v>0</v>
      </c>
      <c r="W593">
        <v>1</v>
      </c>
      <c r="X593">
        <v>0</v>
      </c>
    </row>
    <row r="594" spans="1:31" hidden="1" x14ac:dyDescent="0.2">
      <c r="A594" t="s">
        <v>3288</v>
      </c>
      <c r="B594" t="s">
        <v>3289</v>
      </c>
      <c r="C594">
        <v>1990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6.5</v>
      </c>
      <c r="O594">
        <v>52602</v>
      </c>
      <c r="P594">
        <v>3004905</v>
      </c>
      <c r="Q594">
        <v>8266343</v>
      </c>
      <c r="S594">
        <v>85</v>
      </c>
      <c r="T594" t="s">
        <v>3290</v>
      </c>
      <c r="U594" t="s">
        <v>35</v>
      </c>
      <c r="V594">
        <v>0</v>
      </c>
      <c r="W594">
        <v>1</v>
      </c>
      <c r="X594">
        <v>0</v>
      </c>
    </row>
    <row r="595" spans="1:31" hidden="1" x14ac:dyDescent="0.2">
      <c r="A595" t="s">
        <v>3519</v>
      </c>
      <c r="B595" t="s">
        <v>3520</v>
      </c>
      <c r="C595">
        <v>1991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5.4</v>
      </c>
      <c r="O595">
        <v>4488</v>
      </c>
      <c r="P595">
        <v>3000000</v>
      </c>
      <c r="Q595">
        <v>9563393</v>
      </c>
      <c r="R595">
        <v>9563393</v>
      </c>
      <c r="S595">
        <v>89</v>
      </c>
      <c r="T595" t="s">
        <v>2080</v>
      </c>
      <c r="U595" t="s">
        <v>2783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</row>
    <row r="596" spans="1:31" hidden="1" x14ac:dyDescent="0.2">
      <c r="A596" t="s">
        <v>1357</v>
      </c>
      <c r="B596" t="s">
        <v>1358</v>
      </c>
      <c r="C596">
        <v>1955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5.8</v>
      </c>
      <c r="O596">
        <v>873</v>
      </c>
      <c r="Q596">
        <v>82</v>
      </c>
      <c r="S596">
        <v>82</v>
      </c>
      <c r="T596" t="s">
        <v>1359</v>
      </c>
      <c r="U596" t="s">
        <v>945</v>
      </c>
      <c r="V596">
        <v>0</v>
      </c>
      <c r="W596">
        <v>1</v>
      </c>
      <c r="X596">
        <v>0</v>
      </c>
    </row>
    <row r="597" spans="1:31" hidden="1" x14ac:dyDescent="0.2">
      <c r="A597" t="s">
        <v>6041</v>
      </c>
      <c r="B597" t="s">
        <v>6042</v>
      </c>
      <c r="C597">
        <v>2006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6.5</v>
      </c>
      <c r="O597">
        <v>14923</v>
      </c>
      <c r="P597">
        <v>50000000</v>
      </c>
      <c r="Q597">
        <v>58360760</v>
      </c>
      <c r="R597">
        <v>69865924</v>
      </c>
      <c r="S597">
        <v>87</v>
      </c>
      <c r="T597" t="s">
        <v>6043</v>
      </c>
      <c r="U597" t="s">
        <v>3230</v>
      </c>
      <c r="V597">
        <v>0</v>
      </c>
      <c r="W597">
        <v>1</v>
      </c>
      <c r="X597">
        <v>0</v>
      </c>
    </row>
    <row r="598" spans="1:31" hidden="1" x14ac:dyDescent="0.2">
      <c r="A598" t="s">
        <v>3422</v>
      </c>
      <c r="B598" t="s">
        <v>3423</v>
      </c>
      <c r="C598">
        <v>1991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5.9</v>
      </c>
      <c r="O598">
        <v>19650</v>
      </c>
      <c r="P598">
        <v>4974958</v>
      </c>
      <c r="Q598">
        <v>33691313</v>
      </c>
      <c r="S598">
        <v>101</v>
      </c>
      <c r="T598" t="s">
        <v>2780</v>
      </c>
      <c r="U598" t="s">
        <v>39</v>
      </c>
      <c r="V598">
        <v>0</v>
      </c>
      <c r="W598">
        <v>0</v>
      </c>
      <c r="X598">
        <v>1</v>
      </c>
    </row>
    <row r="599" spans="1:31" hidden="1" x14ac:dyDescent="0.2">
      <c r="A599" t="s">
        <v>3433</v>
      </c>
      <c r="B599" t="s">
        <v>3434</v>
      </c>
      <c r="C599">
        <v>1991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7</v>
      </c>
      <c r="O599">
        <v>4927</v>
      </c>
      <c r="P599">
        <v>38120905</v>
      </c>
      <c r="S599">
        <v>122</v>
      </c>
      <c r="T599" t="s">
        <v>3435</v>
      </c>
      <c r="U599" t="s">
        <v>2783</v>
      </c>
      <c r="V599">
        <v>1</v>
      </c>
      <c r="W599">
        <v>0</v>
      </c>
      <c r="X599">
        <v>0</v>
      </c>
    </row>
    <row r="600" spans="1:31" hidden="1" x14ac:dyDescent="0.2">
      <c r="A600" t="s">
        <v>3469</v>
      </c>
      <c r="B600" t="s">
        <v>3470</v>
      </c>
      <c r="C600">
        <v>1991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5.8</v>
      </c>
      <c r="O600">
        <v>4985</v>
      </c>
      <c r="P600">
        <v>4030749</v>
      </c>
      <c r="Q600">
        <v>12454768</v>
      </c>
      <c r="S600">
        <v>115</v>
      </c>
      <c r="T600" t="s">
        <v>3471</v>
      </c>
      <c r="U600" t="s">
        <v>3273</v>
      </c>
      <c r="V600">
        <v>1</v>
      </c>
      <c r="W600">
        <v>0</v>
      </c>
      <c r="X600">
        <v>0</v>
      </c>
    </row>
    <row r="601" spans="1:31" hidden="1" x14ac:dyDescent="0.2">
      <c r="A601" t="s">
        <v>2642</v>
      </c>
      <c r="B601" t="s">
        <v>2643</v>
      </c>
      <c r="C601">
        <v>1983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7.1</v>
      </c>
      <c r="O601">
        <v>1612</v>
      </c>
      <c r="S601">
        <v>78</v>
      </c>
      <c r="T601" t="s">
        <v>2564</v>
      </c>
      <c r="U601" t="s">
        <v>2565</v>
      </c>
      <c r="V601">
        <v>0</v>
      </c>
      <c r="W601">
        <v>0</v>
      </c>
      <c r="X601">
        <v>1</v>
      </c>
    </row>
    <row r="602" spans="1:31" hidden="1" x14ac:dyDescent="0.2">
      <c r="A602" t="s">
        <v>3072</v>
      </c>
      <c r="B602" t="s">
        <v>3073</v>
      </c>
      <c r="C602">
        <v>1988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7.2</v>
      </c>
      <c r="O602">
        <v>2038</v>
      </c>
      <c r="Q602">
        <v>78</v>
      </c>
      <c r="S602">
        <v>78</v>
      </c>
      <c r="T602" t="s">
        <v>3074</v>
      </c>
      <c r="U602" t="s">
        <v>2565</v>
      </c>
      <c r="V602">
        <v>0</v>
      </c>
      <c r="W602">
        <v>0</v>
      </c>
      <c r="X602">
        <v>1</v>
      </c>
    </row>
    <row r="603" spans="1:31" hidden="1" x14ac:dyDescent="0.2">
      <c r="A603" t="s">
        <v>1098</v>
      </c>
      <c r="B603" t="s">
        <v>1099</v>
      </c>
      <c r="C603">
        <v>1950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6.3</v>
      </c>
      <c r="O603">
        <v>1148</v>
      </c>
      <c r="Q603">
        <v>94</v>
      </c>
      <c r="S603">
        <v>94</v>
      </c>
      <c r="T603" t="s">
        <v>960</v>
      </c>
      <c r="U603" t="s">
        <v>39</v>
      </c>
      <c r="V603">
        <v>0</v>
      </c>
      <c r="W603">
        <v>0</v>
      </c>
      <c r="X603">
        <v>1</v>
      </c>
    </row>
    <row r="604" spans="1:31" hidden="1" x14ac:dyDescent="0.2">
      <c r="A604" t="s">
        <v>7332</v>
      </c>
      <c r="B604" t="s">
        <v>7333</v>
      </c>
      <c r="C604">
        <v>2011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3.4</v>
      </c>
      <c r="O604">
        <v>950</v>
      </c>
      <c r="P604">
        <v>10000000</v>
      </c>
      <c r="T604" t="s">
        <v>7334</v>
      </c>
      <c r="U604" t="s">
        <v>7335</v>
      </c>
      <c r="V604">
        <v>0</v>
      </c>
      <c r="W604">
        <v>0</v>
      </c>
      <c r="X604">
        <v>1</v>
      </c>
    </row>
    <row r="605" spans="1:31" hidden="1" x14ac:dyDescent="0.2">
      <c r="A605" t="s">
        <v>202</v>
      </c>
      <c r="B605" t="s">
        <v>203</v>
      </c>
      <c r="C605">
        <v>1934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7.1</v>
      </c>
      <c r="O605">
        <v>1737</v>
      </c>
      <c r="Q605">
        <v>91</v>
      </c>
      <c r="S605">
        <v>91</v>
      </c>
      <c r="T605" t="s">
        <v>189</v>
      </c>
      <c r="U605" t="s">
        <v>39</v>
      </c>
      <c r="V605">
        <v>0</v>
      </c>
      <c r="W605">
        <v>0</v>
      </c>
      <c r="X605">
        <v>1</v>
      </c>
    </row>
    <row r="606" spans="1:31" hidden="1" x14ac:dyDescent="0.2">
      <c r="A606" t="s">
        <v>1498</v>
      </c>
      <c r="B606" t="s">
        <v>1499</v>
      </c>
      <c r="C606">
        <v>1958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7.1</v>
      </c>
      <c r="O606">
        <v>2329</v>
      </c>
      <c r="Q606">
        <v>111</v>
      </c>
      <c r="S606">
        <v>111</v>
      </c>
      <c r="T606" t="s">
        <v>1476</v>
      </c>
      <c r="U606" t="s">
        <v>39</v>
      </c>
      <c r="V606">
        <v>0</v>
      </c>
      <c r="W606">
        <v>0</v>
      </c>
      <c r="X606">
        <v>1</v>
      </c>
    </row>
    <row r="607" spans="1:31" hidden="1" x14ac:dyDescent="0.2">
      <c r="A607" t="s">
        <v>6477</v>
      </c>
      <c r="B607" t="s">
        <v>6478</v>
      </c>
      <c r="C607">
        <v>2007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6.7</v>
      </c>
      <c r="O607">
        <v>95692</v>
      </c>
      <c r="P607">
        <v>25000000</v>
      </c>
      <c r="Q607">
        <v>47642963</v>
      </c>
      <c r="R607">
        <v>68474305</v>
      </c>
      <c r="S607">
        <v>98</v>
      </c>
      <c r="T607" t="s">
        <v>6479</v>
      </c>
      <c r="U607" t="s">
        <v>2783</v>
      </c>
      <c r="V607">
        <v>0</v>
      </c>
      <c r="W607">
        <v>1</v>
      </c>
      <c r="X607">
        <v>0</v>
      </c>
    </row>
    <row r="608" spans="1:31" hidden="1" x14ac:dyDescent="0.2">
      <c r="A608" t="s">
        <v>841</v>
      </c>
      <c r="B608" t="s">
        <v>842</v>
      </c>
      <c r="C608">
        <v>1945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6.7</v>
      </c>
      <c r="O608">
        <v>622</v>
      </c>
      <c r="Q608">
        <v>78</v>
      </c>
      <c r="S608">
        <v>78</v>
      </c>
      <c r="T608" t="s">
        <v>126</v>
      </c>
      <c r="U608" t="s">
        <v>39</v>
      </c>
      <c r="V608">
        <v>0</v>
      </c>
      <c r="W608">
        <v>0</v>
      </c>
      <c r="X608">
        <v>1</v>
      </c>
    </row>
    <row r="609" spans="1:31" hidden="1" x14ac:dyDescent="0.2">
      <c r="A609" t="s">
        <v>244</v>
      </c>
      <c r="B609" t="s">
        <v>245</v>
      </c>
      <c r="C609">
        <v>1935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6.9</v>
      </c>
      <c r="O609">
        <v>2660</v>
      </c>
      <c r="Q609">
        <v>79</v>
      </c>
      <c r="S609">
        <v>79</v>
      </c>
      <c r="T609" t="s">
        <v>86</v>
      </c>
      <c r="U609" t="s">
        <v>39</v>
      </c>
      <c r="V609">
        <v>0</v>
      </c>
      <c r="W609">
        <v>0</v>
      </c>
      <c r="X609">
        <v>1</v>
      </c>
    </row>
    <row r="610" spans="1:31" hidden="1" x14ac:dyDescent="0.2">
      <c r="A610" t="s">
        <v>4643</v>
      </c>
      <c r="B610" t="s">
        <v>4644</v>
      </c>
      <c r="C610">
        <v>1998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7.2</v>
      </c>
      <c r="O610">
        <v>15460</v>
      </c>
      <c r="P610">
        <v>105989</v>
      </c>
      <c r="Q610">
        <v>4553271</v>
      </c>
      <c r="S610">
        <v>111</v>
      </c>
      <c r="T610" t="s">
        <v>4645</v>
      </c>
      <c r="U610" t="s">
        <v>4385</v>
      </c>
      <c r="V610">
        <v>0</v>
      </c>
      <c r="W610">
        <v>0</v>
      </c>
      <c r="X610">
        <v>1</v>
      </c>
    </row>
    <row r="611" spans="1:31" hidden="1" x14ac:dyDescent="0.2">
      <c r="A611" t="s">
        <v>3075</v>
      </c>
      <c r="B611" t="s">
        <v>3076</v>
      </c>
      <c r="C611">
        <v>1988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7.6</v>
      </c>
      <c r="O611">
        <v>62015</v>
      </c>
      <c r="P611">
        <v>84451</v>
      </c>
      <c r="Q611">
        <v>34670720</v>
      </c>
      <c r="S611">
        <v>119</v>
      </c>
      <c r="T611" t="s">
        <v>2912</v>
      </c>
      <c r="U611" t="s">
        <v>2757</v>
      </c>
      <c r="V611">
        <v>0</v>
      </c>
      <c r="W611">
        <v>0</v>
      </c>
      <c r="X611">
        <v>1</v>
      </c>
    </row>
    <row r="612" spans="1:31" hidden="1" x14ac:dyDescent="0.2">
      <c r="A612" t="s">
        <v>3530</v>
      </c>
      <c r="B612" t="s">
        <v>3531</v>
      </c>
      <c r="C612">
        <v>1991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5</v>
      </c>
      <c r="O612">
        <v>1105</v>
      </c>
      <c r="P612">
        <v>1541581</v>
      </c>
      <c r="Q612">
        <v>4693236</v>
      </c>
      <c r="S612">
        <v>93</v>
      </c>
      <c r="T612" t="s">
        <v>3532</v>
      </c>
      <c r="U612" t="s">
        <v>2783</v>
      </c>
      <c r="V612">
        <v>1</v>
      </c>
      <c r="W612">
        <v>0</v>
      </c>
      <c r="X612">
        <v>0</v>
      </c>
    </row>
    <row r="613" spans="1:31" hidden="1" x14ac:dyDescent="0.2">
      <c r="A613" t="s">
        <v>4646</v>
      </c>
      <c r="B613" t="s">
        <v>4647</v>
      </c>
      <c r="C613">
        <v>1997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5.9</v>
      </c>
      <c r="O613">
        <v>77373</v>
      </c>
      <c r="P613">
        <v>116000000</v>
      </c>
      <c r="Q613">
        <v>67127760</v>
      </c>
      <c r="R613">
        <v>178127760</v>
      </c>
      <c r="S613">
        <v>108</v>
      </c>
      <c r="T613" t="s">
        <v>3061</v>
      </c>
      <c r="U613" t="s">
        <v>35</v>
      </c>
      <c r="V613">
        <v>0</v>
      </c>
      <c r="W613">
        <v>1</v>
      </c>
      <c r="X613">
        <v>0</v>
      </c>
    </row>
    <row r="614" spans="1:31" hidden="1" x14ac:dyDescent="0.2">
      <c r="A614" t="s">
        <v>1500</v>
      </c>
      <c r="B614" t="s">
        <v>1501</v>
      </c>
      <c r="C614">
        <v>1958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6.4</v>
      </c>
      <c r="O614">
        <v>1120</v>
      </c>
      <c r="Q614">
        <v>121</v>
      </c>
      <c r="S614">
        <v>121</v>
      </c>
      <c r="T614" t="s">
        <v>79</v>
      </c>
      <c r="U614" t="s">
        <v>39</v>
      </c>
      <c r="V614">
        <v>0</v>
      </c>
      <c r="W614">
        <v>0</v>
      </c>
      <c r="X614">
        <v>1</v>
      </c>
    </row>
    <row r="615" spans="1:31" hidden="1" x14ac:dyDescent="0.2">
      <c r="A615" t="s">
        <v>936</v>
      </c>
      <c r="B615" t="s">
        <v>937</v>
      </c>
      <c r="C615">
        <v>1947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7.5</v>
      </c>
      <c r="O615">
        <v>16813</v>
      </c>
      <c r="S615">
        <v>106</v>
      </c>
      <c r="T615" t="s">
        <v>739</v>
      </c>
      <c r="U615" t="s">
        <v>39</v>
      </c>
      <c r="V615">
        <v>0</v>
      </c>
      <c r="W615">
        <v>0</v>
      </c>
      <c r="X615">
        <v>1</v>
      </c>
    </row>
    <row r="616" spans="1:31" hidden="1" x14ac:dyDescent="0.2">
      <c r="A616" t="s">
        <v>6831</v>
      </c>
      <c r="B616" t="s">
        <v>6832</v>
      </c>
      <c r="C616">
        <v>2012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6.2</v>
      </c>
      <c r="O616">
        <v>238721</v>
      </c>
      <c r="P616">
        <v>150000000</v>
      </c>
      <c r="Q616">
        <v>79727149</v>
      </c>
      <c r="R616">
        <v>245527149</v>
      </c>
      <c r="S616">
        <v>113</v>
      </c>
      <c r="T616" t="s">
        <v>2850</v>
      </c>
      <c r="U616" t="s">
        <v>39</v>
      </c>
      <c r="V616">
        <v>0</v>
      </c>
      <c r="W616">
        <v>0</v>
      </c>
      <c r="X616">
        <v>1</v>
      </c>
    </row>
    <row r="617" spans="1:31" hidden="1" x14ac:dyDescent="0.2">
      <c r="A617" t="s">
        <v>435</v>
      </c>
      <c r="B617" t="s">
        <v>436</v>
      </c>
      <c r="C617">
        <v>1939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7.5</v>
      </c>
      <c r="O617">
        <v>9452</v>
      </c>
      <c r="Q617">
        <v>104</v>
      </c>
      <c r="S617">
        <v>104</v>
      </c>
      <c r="T617" t="s">
        <v>379</v>
      </c>
      <c r="U617" t="s">
        <v>39</v>
      </c>
      <c r="V617">
        <v>0</v>
      </c>
      <c r="W617">
        <v>0</v>
      </c>
      <c r="X617">
        <v>1</v>
      </c>
    </row>
    <row r="618" spans="1:31" hidden="1" x14ac:dyDescent="0.2">
      <c r="A618" t="s">
        <v>3533</v>
      </c>
      <c r="B618" t="s">
        <v>3534</v>
      </c>
      <c r="C618">
        <v>1991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5</v>
      </c>
      <c r="O618">
        <v>4584</v>
      </c>
      <c r="P618">
        <v>24000000</v>
      </c>
      <c r="Q618">
        <v>11128309</v>
      </c>
      <c r="R618">
        <v>11128309</v>
      </c>
      <c r="S618">
        <v>89</v>
      </c>
      <c r="T618" t="s">
        <v>2825</v>
      </c>
      <c r="U618" t="s">
        <v>3273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</row>
    <row r="619" spans="1:31" hidden="1" x14ac:dyDescent="0.2">
      <c r="A619" t="s">
        <v>3291</v>
      </c>
      <c r="B619" t="s">
        <v>3292</v>
      </c>
      <c r="C619">
        <v>1990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6.4</v>
      </c>
      <c r="O619">
        <v>56058</v>
      </c>
      <c r="P619">
        <v>8054860</v>
      </c>
      <c r="Q619">
        <v>48878502</v>
      </c>
      <c r="S619">
        <v>96</v>
      </c>
      <c r="T619" t="s">
        <v>3293</v>
      </c>
      <c r="U619" t="s">
        <v>3294</v>
      </c>
      <c r="V619">
        <v>0</v>
      </c>
      <c r="W619">
        <v>1</v>
      </c>
      <c r="X619">
        <v>0</v>
      </c>
    </row>
    <row r="620" spans="1:31" hidden="1" x14ac:dyDescent="0.2">
      <c r="A620" t="s">
        <v>437</v>
      </c>
      <c r="B620" t="s">
        <v>438</v>
      </c>
      <c r="C620">
        <v>1939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6.6</v>
      </c>
      <c r="O620">
        <v>525</v>
      </c>
      <c r="Q620">
        <v>107</v>
      </c>
      <c r="S620">
        <v>107</v>
      </c>
      <c r="T620" t="s">
        <v>45</v>
      </c>
      <c r="U620" t="s">
        <v>39</v>
      </c>
      <c r="V620">
        <v>0</v>
      </c>
      <c r="W620">
        <v>0</v>
      </c>
      <c r="X620">
        <v>1</v>
      </c>
    </row>
    <row r="621" spans="1:31" hidden="1" x14ac:dyDescent="0.2">
      <c r="A621" t="s">
        <v>3752</v>
      </c>
      <c r="B621" t="s">
        <v>3753</v>
      </c>
      <c r="C621">
        <v>1993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6.8</v>
      </c>
      <c r="O621">
        <v>47220</v>
      </c>
      <c r="P621">
        <v>7306755</v>
      </c>
      <c r="Q621">
        <v>63270710</v>
      </c>
      <c r="S621">
        <v>110</v>
      </c>
      <c r="T621" t="s">
        <v>2898</v>
      </c>
      <c r="U621" t="s">
        <v>39</v>
      </c>
      <c r="V621">
        <v>0</v>
      </c>
      <c r="W621">
        <v>0</v>
      </c>
      <c r="X621">
        <v>1</v>
      </c>
    </row>
    <row r="622" spans="1:31" hidden="1" x14ac:dyDescent="0.2">
      <c r="A622" t="s">
        <v>3535</v>
      </c>
      <c r="B622" t="s">
        <v>3536</v>
      </c>
      <c r="C622">
        <v>1991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7</v>
      </c>
      <c r="O622">
        <v>60086</v>
      </c>
      <c r="P622">
        <v>35000000</v>
      </c>
      <c r="Q622">
        <v>63707829</v>
      </c>
      <c r="R622">
        <v>63707829</v>
      </c>
      <c r="S622">
        <v>99</v>
      </c>
      <c r="T622" t="s">
        <v>2901</v>
      </c>
      <c r="U622" t="s">
        <v>2783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</row>
    <row r="623" spans="1:31" hidden="1" x14ac:dyDescent="0.2">
      <c r="A623" t="s">
        <v>3540</v>
      </c>
      <c r="B623" t="s">
        <v>3541</v>
      </c>
      <c r="C623">
        <v>1992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5.3</v>
      </c>
      <c r="O623">
        <v>19445</v>
      </c>
      <c r="P623">
        <v>5888920</v>
      </c>
      <c r="Q623">
        <v>29000301</v>
      </c>
      <c r="S623">
        <v>84</v>
      </c>
      <c r="T623" t="s">
        <v>3542</v>
      </c>
      <c r="U623" t="s">
        <v>2783</v>
      </c>
      <c r="V623">
        <v>1</v>
      </c>
      <c r="W623">
        <v>0</v>
      </c>
      <c r="X623">
        <v>0</v>
      </c>
    </row>
    <row r="624" spans="1:31" hidden="1" x14ac:dyDescent="0.2">
      <c r="A624" t="s">
        <v>4401</v>
      </c>
      <c r="B624" t="s">
        <v>4402</v>
      </c>
      <c r="C624">
        <v>1996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5.9</v>
      </c>
      <c r="O624">
        <v>63659</v>
      </c>
      <c r="P624">
        <v>10015875</v>
      </c>
      <c r="Q624">
        <v>159212469</v>
      </c>
      <c r="S624">
        <v>114</v>
      </c>
      <c r="T624" t="s">
        <v>3769</v>
      </c>
      <c r="U624" t="s">
        <v>35</v>
      </c>
      <c r="V624">
        <v>0</v>
      </c>
      <c r="W624">
        <v>1</v>
      </c>
      <c r="X624">
        <v>0</v>
      </c>
    </row>
    <row r="625" spans="1:24" hidden="1" x14ac:dyDescent="0.2">
      <c r="A625" t="s">
        <v>1655</v>
      </c>
      <c r="B625" t="s">
        <v>1656</v>
      </c>
      <c r="C625">
        <v>1962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7.9</v>
      </c>
      <c r="O625">
        <v>10943</v>
      </c>
      <c r="Q625">
        <v>117</v>
      </c>
      <c r="S625">
        <v>117</v>
      </c>
      <c r="T625" t="s">
        <v>1553</v>
      </c>
      <c r="U625" t="s">
        <v>1657</v>
      </c>
      <c r="V625">
        <v>0</v>
      </c>
      <c r="W625">
        <v>0</v>
      </c>
      <c r="X625">
        <v>1</v>
      </c>
    </row>
    <row r="626" spans="1:24" hidden="1" x14ac:dyDescent="0.2">
      <c r="A626" t="s">
        <v>3754</v>
      </c>
      <c r="B626" t="s">
        <v>3755</v>
      </c>
      <c r="C626">
        <v>1993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7.6</v>
      </c>
      <c r="O626">
        <v>156070</v>
      </c>
      <c r="P626">
        <v>918127</v>
      </c>
      <c r="Q626">
        <v>7993039</v>
      </c>
      <c r="S626">
        <v>102</v>
      </c>
      <c r="T626" t="s">
        <v>3756</v>
      </c>
      <c r="U626" t="s">
        <v>3757</v>
      </c>
      <c r="V626">
        <v>0</v>
      </c>
      <c r="W626">
        <v>1</v>
      </c>
      <c r="X626">
        <v>0</v>
      </c>
    </row>
    <row r="627" spans="1:24" hidden="1" x14ac:dyDescent="0.2">
      <c r="A627" t="s">
        <v>3176</v>
      </c>
      <c r="B627" t="s">
        <v>3177</v>
      </c>
      <c r="C627">
        <v>1989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6.1</v>
      </c>
      <c r="O627">
        <v>3136</v>
      </c>
      <c r="P627">
        <v>2847690</v>
      </c>
      <c r="Q627">
        <v>8125592</v>
      </c>
      <c r="S627">
        <v>102</v>
      </c>
      <c r="T627" t="s">
        <v>3178</v>
      </c>
      <c r="U627" t="s">
        <v>2757</v>
      </c>
      <c r="V627">
        <v>0</v>
      </c>
      <c r="W627">
        <v>0</v>
      </c>
      <c r="X627">
        <v>1</v>
      </c>
    </row>
    <row r="628" spans="1:24" hidden="1" x14ac:dyDescent="0.2">
      <c r="A628" t="s">
        <v>794</v>
      </c>
      <c r="B628" t="s">
        <v>795</v>
      </c>
      <c r="C628">
        <v>1944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6.1</v>
      </c>
      <c r="O628">
        <v>546</v>
      </c>
      <c r="Q628">
        <v>64</v>
      </c>
      <c r="S628">
        <v>64</v>
      </c>
      <c r="T628" t="s">
        <v>731</v>
      </c>
      <c r="U628" t="s">
        <v>35</v>
      </c>
      <c r="V628">
        <v>0</v>
      </c>
      <c r="W628">
        <v>1</v>
      </c>
      <c r="X628">
        <v>0</v>
      </c>
    </row>
    <row r="629" spans="1:24" hidden="1" x14ac:dyDescent="0.2">
      <c r="A629" t="s">
        <v>2611</v>
      </c>
      <c r="B629" t="s">
        <v>2612</v>
      </c>
      <c r="C629">
        <v>1982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6.9</v>
      </c>
      <c r="O629">
        <v>19530</v>
      </c>
      <c r="P629">
        <v>4289601</v>
      </c>
      <c r="Q629">
        <v>18196170</v>
      </c>
      <c r="S629">
        <v>88</v>
      </c>
      <c r="T629" t="s">
        <v>2301</v>
      </c>
      <c r="U629" t="s">
        <v>2613</v>
      </c>
      <c r="V629">
        <v>0</v>
      </c>
      <c r="W629">
        <v>1</v>
      </c>
      <c r="X629">
        <v>0</v>
      </c>
    </row>
    <row r="630" spans="1:24" hidden="1" x14ac:dyDescent="0.2">
      <c r="A630" t="s">
        <v>3682</v>
      </c>
      <c r="B630" t="s">
        <v>3683</v>
      </c>
      <c r="C630">
        <v>1992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5.6</v>
      </c>
      <c r="O630">
        <v>3316</v>
      </c>
      <c r="P630">
        <v>2886082</v>
      </c>
      <c r="Q630">
        <v>12282994</v>
      </c>
      <c r="S630">
        <v>110</v>
      </c>
      <c r="T630" t="s">
        <v>1926</v>
      </c>
      <c r="U630" t="s">
        <v>3273</v>
      </c>
      <c r="V630">
        <v>1</v>
      </c>
      <c r="W630">
        <v>0</v>
      </c>
      <c r="X630">
        <v>0</v>
      </c>
    </row>
    <row r="631" spans="1:24" hidden="1" x14ac:dyDescent="0.2">
      <c r="A631" t="s">
        <v>3553</v>
      </c>
      <c r="B631" t="s">
        <v>3554</v>
      </c>
      <c r="C631">
        <v>1992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5.6</v>
      </c>
      <c r="O631">
        <v>2359</v>
      </c>
      <c r="P631">
        <v>3104545</v>
      </c>
      <c r="S631">
        <v>78</v>
      </c>
      <c r="T631" t="s">
        <v>3555</v>
      </c>
      <c r="U631" t="s">
        <v>3556</v>
      </c>
      <c r="V631">
        <v>1</v>
      </c>
      <c r="W631">
        <v>0</v>
      </c>
      <c r="X631">
        <v>0</v>
      </c>
    </row>
    <row r="632" spans="1:24" hidden="1" x14ac:dyDescent="0.2">
      <c r="A632" t="s">
        <v>1739</v>
      </c>
      <c r="B632" t="s">
        <v>1740</v>
      </c>
      <c r="C632">
        <v>1964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7.3</v>
      </c>
      <c r="O632">
        <v>4495</v>
      </c>
      <c r="S632">
        <v>116</v>
      </c>
      <c r="T632" t="s">
        <v>1741</v>
      </c>
      <c r="U632" t="s">
        <v>39</v>
      </c>
      <c r="V632">
        <v>0</v>
      </c>
      <c r="W632">
        <v>0</v>
      </c>
      <c r="X632">
        <v>1</v>
      </c>
    </row>
    <row r="633" spans="1:24" hidden="1" x14ac:dyDescent="0.2">
      <c r="A633" t="s">
        <v>6370</v>
      </c>
      <c r="B633" t="s">
        <v>6371</v>
      </c>
      <c r="C633">
        <v>2007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6.2</v>
      </c>
      <c r="O633">
        <v>81633</v>
      </c>
      <c r="P633">
        <v>20000000</v>
      </c>
      <c r="Q633">
        <v>16809076</v>
      </c>
      <c r="R633">
        <v>22382047</v>
      </c>
      <c r="S633">
        <v>89</v>
      </c>
      <c r="T633" t="s">
        <v>6372</v>
      </c>
      <c r="U633" t="s">
        <v>35</v>
      </c>
      <c r="V633">
        <v>0</v>
      </c>
      <c r="W633">
        <v>1</v>
      </c>
      <c r="X633">
        <v>0</v>
      </c>
    </row>
    <row r="634" spans="1:24" hidden="1" x14ac:dyDescent="0.2">
      <c r="A634" t="s">
        <v>2888</v>
      </c>
      <c r="B634" t="s">
        <v>2889</v>
      </c>
      <c r="C634">
        <v>1986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5.6</v>
      </c>
      <c r="O634">
        <v>6369</v>
      </c>
      <c r="P634">
        <v>8988731</v>
      </c>
      <c r="S634">
        <v>91</v>
      </c>
      <c r="T634" t="s">
        <v>2890</v>
      </c>
      <c r="U634" t="s">
        <v>39</v>
      </c>
      <c r="V634">
        <v>0</v>
      </c>
      <c r="W634">
        <v>0</v>
      </c>
      <c r="X634">
        <v>1</v>
      </c>
    </row>
    <row r="635" spans="1:24" hidden="1" x14ac:dyDescent="0.2">
      <c r="A635" t="s">
        <v>2644</v>
      </c>
      <c r="B635" t="s">
        <v>2645</v>
      </c>
      <c r="C635">
        <v>1983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4.7</v>
      </c>
      <c r="O635">
        <v>3419</v>
      </c>
      <c r="P635">
        <v>3520605</v>
      </c>
      <c r="Q635">
        <v>10369581</v>
      </c>
      <c r="S635">
        <v>99</v>
      </c>
      <c r="T635" t="s">
        <v>2101</v>
      </c>
      <c r="U635" t="s">
        <v>39</v>
      </c>
      <c r="V635">
        <v>0</v>
      </c>
      <c r="W635">
        <v>0</v>
      </c>
      <c r="X635">
        <v>1</v>
      </c>
    </row>
    <row r="636" spans="1:24" hidden="1" x14ac:dyDescent="0.2">
      <c r="A636" t="s">
        <v>2037</v>
      </c>
      <c r="B636" t="s">
        <v>2038</v>
      </c>
      <c r="C636">
        <v>1972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6.2</v>
      </c>
      <c r="O636">
        <v>150</v>
      </c>
      <c r="Q636">
        <v>88</v>
      </c>
      <c r="S636">
        <v>88</v>
      </c>
      <c r="T636" t="s">
        <v>2039</v>
      </c>
      <c r="U636" t="s">
        <v>39</v>
      </c>
      <c r="V636">
        <v>0</v>
      </c>
      <c r="W636">
        <v>0</v>
      </c>
      <c r="X636">
        <v>1</v>
      </c>
    </row>
    <row r="637" spans="1:24" hidden="1" x14ac:dyDescent="0.2">
      <c r="A637" t="s">
        <v>3579</v>
      </c>
      <c r="B637" t="s">
        <v>3580</v>
      </c>
      <c r="C637">
        <v>1992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6.6</v>
      </c>
      <c r="O637">
        <v>98187</v>
      </c>
      <c r="P637">
        <v>12110355</v>
      </c>
      <c r="Q637">
        <v>149022650</v>
      </c>
      <c r="S637">
        <v>104</v>
      </c>
      <c r="T637" t="s">
        <v>2808</v>
      </c>
      <c r="U637" t="s">
        <v>35</v>
      </c>
      <c r="V637">
        <v>0</v>
      </c>
      <c r="W637">
        <v>1</v>
      </c>
      <c r="X637">
        <v>0</v>
      </c>
    </row>
    <row r="638" spans="1:24" hidden="1" x14ac:dyDescent="0.2">
      <c r="A638" t="s">
        <v>6536</v>
      </c>
      <c r="B638" t="s">
        <v>6537</v>
      </c>
      <c r="C638">
        <v>2006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7.7</v>
      </c>
      <c r="O638">
        <v>27743</v>
      </c>
      <c r="P638">
        <v>20000000</v>
      </c>
      <c r="R638">
        <v>29667169</v>
      </c>
      <c r="S638">
        <v>126</v>
      </c>
      <c r="T638" t="s">
        <v>6538</v>
      </c>
      <c r="U638" t="s">
        <v>6539</v>
      </c>
      <c r="V638">
        <v>0</v>
      </c>
      <c r="W638">
        <v>0</v>
      </c>
      <c r="X638">
        <v>1</v>
      </c>
    </row>
    <row r="639" spans="1:24" hidden="1" x14ac:dyDescent="0.2">
      <c r="A639" t="s">
        <v>6700</v>
      </c>
      <c r="B639" t="s">
        <v>6701</v>
      </c>
      <c r="C639">
        <v>2008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6.1</v>
      </c>
      <c r="O639">
        <v>7563</v>
      </c>
      <c r="P639">
        <v>10000000</v>
      </c>
      <c r="T639" t="s">
        <v>6702</v>
      </c>
      <c r="U639" t="s">
        <v>6624</v>
      </c>
      <c r="V639">
        <v>0</v>
      </c>
      <c r="W639">
        <v>0</v>
      </c>
      <c r="X639">
        <v>1</v>
      </c>
    </row>
    <row r="640" spans="1:24" hidden="1" x14ac:dyDescent="0.2">
      <c r="A640" t="s">
        <v>6622</v>
      </c>
      <c r="B640" t="s">
        <v>6623</v>
      </c>
      <c r="C640">
        <v>2006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7.2</v>
      </c>
      <c r="O640">
        <v>15044</v>
      </c>
      <c r="P640">
        <v>20000000</v>
      </c>
      <c r="S640">
        <v>141</v>
      </c>
      <c r="T640" t="s">
        <v>6538</v>
      </c>
      <c r="U640" t="s">
        <v>6624</v>
      </c>
      <c r="V640">
        <v>0</v>
      </c>
      <c r="W640">
        <v>0</v>
      </c>
      <c r="X640">
        <v>1</v>
      </c>
    </row>
    <row r="641" spans="1:24" hidden="1" x14ac:dyDescent="0.2">
      <c r="A641" t="s">
        <v>6340</v>
      </c>
      <c r="B641" t="s">
        <v>6341</v>
      </c>
      <c r="C641">
        <v>2008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6.4</v>
      </c>
      <c r="O641">
        <v>192765</v>
      </c>
      <c r="P641">
        <v>45000000</v>
      </c>
      <c r="Q641">
        <v>36316032</v>
      </c>
      <c r="R641">
        <v>76014335</v>
      </c>
      <c r="S641">
        <v>105</v>
      </c>
      <c r="T641" t="s">
        <v>4801</v>
      </c>
      <c r="U641" t="s">
        <v>35</v>
      </c>
      <c r="V641">
        <v>0</v>
      </c>
      <c r="W641">
        <v>1</v>
      </c>
      <c r="X641">
        <v>0</v>
      </c>
    </row>
    <row r="642" spans="1:24" hidden="1" x14ac:dyDescent="0.2">
      <c r="A642" t="s">
        <v>5557</v>
      </c>
      <c r="B642" t="s">
        <v>5558</v>
      </c>
      <c r="C642">
        <v>2002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6.4</v>
      </c>
      <c r="O642">
        <v>37964</v>
      </c>
      <c r="P642">
        <v>50000000</v>
      </c>
      <c r="Q642">
        <v>8364691</v>
      </c>
      <c r="R642">
        <v>8382938</v>
      </c>
      <c r="S642">
        <v>109</v>
      </c>
      <c r="T642" t="s">
        <v>5559</v>
      </c>
      <c r="U642" t="s">
        <v>39</v>
      </c>
      <c r="V642">
        <v>0</v>
      </c>
      <c r="W642">
        <v>0</v>
      </c>
      <c r="X642">
        <v>1</v>
      </c>
    </row>
    <row r="643" spans="1:24" hidden="1" x14ac:dyDescent="0.2">
      <c r="A643" t="s">
        <v>2614</v>
      </c>
      <c r="B643" t="s">
        <v>2615</v>
      </c>
      <c r="C643">
        <v>1982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7</v>
      </c>
      <c r="O643">
        <v>11335</v>
      </c>
      <c r="P643">
        <v>19282134</v>
      </c>
      <c r="S643">
        <v>116</v>
      </c>
      <c r="T643" t="s">
        <v>1926</v>
      </c>
      <c r="U643" t="s">
        <v>39</v>
      </c>
      <c r="V643">
        <v>0</v>
      </c>
      <c r="W643">
        <v>0</v>
      </c>
      <c r="X643">
        <v>1</v>
      </c>
    </row>
    <row r="644" spans="1:24" hidden="1" x14ac:dyDescent="0.2">
      <c r="A644" t="s">
        <v>3561</v>
      </c>
      <c r="B644" t="s">
        <v>3562</v>
      </c>
      <c r="C644">
        <v>1992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5.8</v>
      </c>
      <c r="O644">
        <v>19773</v>
      </c>
      <c r="P644">
        <v>4893112</v>
      </c>
      <c r="Q644">
        <v>22518097</v>
      </c>
      <c r="S644">
        <v>90</v>
      </c>
      <c r="T644" t="s">
        <v>3204</v>
      </c>
      <c r="U644" t="s">
        <v>2783</v>
      </c>
      <c r="V644">
        <v>1</v>
      </c>
      <c r="W644">
        <v>0</v>
      </c>
      <c r="X644">
        <v>0</v>
      </c>
    </row>
    <row r="645" spans="1:24" hidden="1" x14ac:dyDescent="0.2">
      <c r="A645" t="s">
        <v>892</v>
      </c>
      <c r="B645" t="s">
        <v>893</v>
      </c>
      <c r="C645">
        <v>1946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7.1</v>
      </c>
      <c r="O645">
        <v>2850</v>
      </c>
      <c r="Q645">
        <v>115</v>
      </c>
      <c r="S645">
        <v>115</v>
      </c>
      <c r="T645" t="s">
        <v>614</v>
      </c>
      <c r="U645" t="s">
        <v>39</v>
      </c>
      <c r="V645">
        <v>0</v>
      </c>
      <c r="W645">
        <v>0</v>
      </c>
      <c r="X645">
        <v>1</v>
      </c>
    </row>
    <row r="646" spans="1:24" hidden="1" x14ac:dyDescent="0.2">
      <c r="A646" t="s">
        <v>5165</v>
      </c>
      <c r="B646" t="s">
        <v>5166</v>
      </c>
      <c r="C646">
        <v>1999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5.8</v>
      </c>
      <c r="O646">
        <v>119733</v>
      </c>
      <c r="P646">
        <v>60000000</v>
      </c>
      <c r="Q646">
        <v>73648142</v>
      </c>
      <c r="R646">
        <v>164648142</v>
      </c>
      <c r="S646">
        <v>105</v>
      </c>
      <c r="T646" t="s">
        <v>5167</v>
      </c>
      <c r="U646" t="s">
        <v>39</v>
      </c>
      <c r="V646">
        <v>0</v>
      </c>
      <c r="W646">
        <v>0</v>
      </c>
      <c r="X646">
        <v>1</v>
      </c>
    </row>
    <row r="647" spans="1:24" hidden="1" x14ac:dyDescent="0.2">
      <c r="A647" t="s">
        <v>3573</v>
      </c>
      <c r="B647" t="s">
        <v>3574</v>
      </c>
      <c r="C647">
        <v>1992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5.8</v>
      </c>
      <c r="O647">
        <v>6494</v>
      </c>
      <c r="P647">
        <v>5023467</v>
      </c>
      <c r="Q647">
        <v>21591728</v>
      </c>
      <c r="S647">
        <v>99</v>
      </c>
      <c r="T647" t="s">
        <v>1999</v>
      </c>
      <c r="U647" t="s">
        <v>3273</v>
      </c>
      <c r="V647">
        <v>1</v>
      </c>
      <c r="W647">
        <v>0</v>
      </c>
      <c r="X647">
        <v>0</v>
      </c>
    </row>
    <row r="648" spans="1:24" hidden="1" x14ac:dyDescent="0.2">
      <c r="A648" t="s">
        <v>3427</v>
      </c>
      <c r="B648" t="s">
        <v>3428</v>
      </c>
      <c r="C648">
        <v>1991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7.2</v>
      </c>
      <c r="O648">
        <v>16130</v>
      </c>
      <c r="P648">
        <v>16371128</v>
      </c>
      <c r="S648">
        <v>112</v>
      </c>
      <c r="T648" t="s">
        <v>3429</v>
      </c>
      <c r="U648" t="s">
        <v>3430</v>
      </c>
      <c r="V648">
        <v>0</v>
      </c>
      <c r="W648">
        <v>0</v>
      </c>
      <c r="X648">
        <v>1</v>
      </c>
    </row>
    <row r="649" spans="1:24" hidden="1" x14ac:dyDescent="0.2">
      <c r="A649" t="s">
        <v>6642</v>
      </c>
      <c r="B649" t="s">
        <v>6643</v>
      </c>
      <c r="C649">
        <v>2008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7.1</v>
      </c>
      <c r="O649">
        <v>150593</v>
      </c>
      <c r="P649">
        <v>9764270</v>
      </c>
      <c r="Q649">
        <v>55990299</v>
      </c>
      <c r="S649">
        <v>112</v>
      </c>
      <c r="T649" t="s">
        <v>6644</v>
      </c>
      <c r="U649" t="s">
        <v>35</v>
      </c>
      <c r="V649">
        <v>0</v>
      </c>
      <c r="W649">
        <v>1</v>
      </c>
      <c r="X649">
        <v>0</v>
      </c>
    </row>
    <row r="650" spans="1:24" hidden="1" x14ac:dyDescent="0.2">
      <c r="A650" t="s">
        <v>3575</v>
      </c>
      <c r="B650" t="s">
        <v>3576</v>
      </c>
      <c r="C650">
        <v>1992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6.4</v>
      </c>
      <c r="O650">
        <v>731</v>
      </c>
      <c r="P650">
        <v>479676</v>
      </c>
      <c r="S650">
        <v>103</v>
      </c>
      <c r="T650" t="s">
        <v>3577</v>
      </c>
      <c r="U650" t="s">
        <v>3578</v>
      </c>
      <c r="V650">
        <v>1</v>
      </c>
      <c r="W650">
        <v>0</v>
      </c>
      <c r="X650">
        <v>0</v>
      </c>
    </row>
    <row r="651" spans="1:24" hidden="1" x14ac:dyDescent="0.2">
      <c r="A651" t="s">
        <v>2040</v>
      </c>
      <c r="B651" t="s">
        <v>2041</v>
      </c>
      <c r="C651">
        <v>1972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7.7</v>
      </c>
      <c r="O651">
        <v>94633</v>
      </c>
      <c r="P651">
        <v>2000000</v>
      </c>
      <c r="R651">
        <v>4534</v>
      </c>
      <c r="S651">
        <v>109</v>
      </c>
      <c r="T651" t="s">
        <v>2042</v>
      </c>
      <c r="U651" t="s">
        <v>39</v>
      </c>
      <c r="V651">
        <v>0</v>
      </c>
      <c r="W651">
        <v>0</v>
      </c>
      <c r="X651">
        <v>1</v>
      </c>
    </row>
    <row r="652" spans="1:24" hidden="1" x14ac:dyDescent="0.2">
      <c r="A652" t="s">
        <v>3758</v>
      </c>
      <c r="B652" t="s">
        <v>3759</v>
      </c>
      <c r="C652">
        <v>1993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6.7</v>
      </c>
      <c r="O652">
        <v>151687</v>
      </c>
      <c r="P652">
        <v>14262432</v>
      </c>
      <c r="Q652">
        <v>58055768</v>
      </c>
      <c r="S652">
        <v>115</v>
      </c>
      <c r="T652" t="s">
        <v>3760</v>
      </c>
      <c r="U652" t="s">
        <v>39</v>
      </c>
      <c r="V652">
        <v>0</v>
      </c>
      <c r="W652">
        <v>0</v>
      </c>
      <c r="X652">
        <v>1</v>
      </c>
    </row>
    <row r="653" spans="1:24" hidden="1" x14ac:dyDescent="0.2">
      <c r="A653" t="s">
        <v>3761</v>
      </c>
      <c r="B653" t="s">
        <v>3762</v>
      </c>
      <c r="C653">
        <v>1993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5.6</v>
      </c>
      <c r="O653">
        <v>53692</v>
      </c>
      <c r="P653">
        <v>9331139</v>
      </c>
      <c r="Q653">
        <v>117270765</v>
      </c>
      <c r="S653">
        <v>94</v>
      </c>
      <c r="T653" t="s">
        <v>2756</v>
      </c>
      <c r="U653" t="s">
        <v>39</v>
      </c>
      <c r="V653">
        <v>0</v>
      </c>
      <c r="W653">
        <v>0</v>
      </c>
      <c r="X653">
        <v>1</v>
      </c>
    </row>
    <row r="654" spans="1:24" hidden="1" x14ac:dyDescent="0.2">
      <c r="A654" t="s">
        <v>3588</v>
      </c>
      <c r="B654" t="s">
        <v>3589</v>
      </c>
      <c r="C654">
        <v>1992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5.8</v>
      </c>
      <c r="O654">
        <v>36044</v>
      </c>
      <c r="P654">
        <v>9866120</v>
      </c>
      <c r="Q654">
        <v>40693477</v>
      </c>
      <c r="S654">
        <v>88</v>
      </c>
      <c r="T654" t="s">
        <v>3590</v>
      </c>
      <c r="U654" t="s">
        <v>3591</v>
      </c>
      <c r="V654">
        <v>1</v>
      </c>
      <c r="W654">
        <v>0</v>
      </c>
      <c r="X654">
        <v>0</v>
      </c>
    </row>
    <row r="655" spans="1:24" hidden="1" x14ac:dyDescent="0.2">
      <c r="A655" t="s">
        <v>204</v>
      </c>
      <c r="B655" t="s">
        <v>205</v>
      </c>
      <c r="C655">
        <v>1934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6.4</v>
      </c>
      <c r="O655">
        <v>152</v>
      </c>
      <c r="Q655">
        <v>68</v>
      </c>
      <c r="S655">
        <v>68</v>
      </c>
      <c r="T655" t="s">
        <v>38</v>
      </c>
      <c r="U655" t="s">
        <v>39</v>
      </c>
      <c r="V655">
        <v>0</v>
      </c>
      <c r="W655">
        <v>0</v>
      </c>
      <c r="X655">
        <v>1</v>
      </c>
    </row>
    <row r="656" spans="1:24" hidden="1" x14ac:dyDescent="0.2">
      <c r="A656" t="s">
        <v>659</v>
      </c>
      <c r="B656" t="s">
        <v>660</v>
      </c>
      <c r="C656">
        <v>1942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6.9</v>
      </c>
      <c r="O656">
        <v>1899</v>
      </c>
      <c r="S656">
        <v>107</v>
      </c>
      <c r="T656" t="s">
        <v>474</v>
      </c>
      <c r="U656" t="s">
        <v>39</v>
      </c>
      <c r="V656">
        <v>0</v>
      </c>
      <c r="W656">
        <v>0</v>
      </c>
      <c r="X656">
        <v>1</v>
      </c>
    </row>
    <row r="657" spans="1:31" hidden="1" x14ac:dyDescent="0.2">
      <c r="A657" t="s">
        <v>7044</v>
      </c>
      <c r="B657" t="s">
        <v>7045</v>
      </c>
      <c r="C657">
        <v>2010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7.6</v>
      </c>
      <c r="O657">
        <v>482604</v>
      </c>
      <c r="P657">
        <v>56397125</v>
      </c>
      <c r="Q657">
        <v>543113985</v>
      </c>
      <c r="S657">
        <v>95</v>
      </c>
      <c r="T657" t="s">
        <v>7046</v>
      </c>
      <c r="U657" t="s">
        <v>35</v>
      </c>
      <c r="V657">
        <v>0</v>
      </c>
      <c r="W657">
        <v>1</v>
      </c>
      <c r="X657">
        <v>0</v>
      </c>
    </row>
    <row r="658" spans="1:31" hidden="1" x14ac:dyDescent="0.2">
      <c r="A658" t="s">
        <v>7345</v>
      </c>
      <c r="B658" t="s">
        <v>7346</v>
      </c>
      <c r="C658">
        <v>2013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7.3</v>
      </c>
      <c r="O658">
        <v>357319</v>
      </c>
      <c r="P658">
        <v>83517315</v>
      </c>
      <c r="Q658">
        <v>970766005</v>
      </c>
      <c r="S658">
        <v>98</v>
      </c>
      <c r="T658" t="s">
        <v>7046</v>
      </c>
      <c r="U658" t="s">
        <v>35</v>
      </c>
      <c r="V658">
        <v>0</v>
      </c>
      <c r="W658">
        <v>1</v>
      </c>
      <c r="X658">
        <v>0</v>
      </c>
    </row>
    <row r="659" spans="1:31" hidden="1" x14ac:dyDescent="0.2">
      <c r="A659" t="s">
        <v>7751</v>
      </c>
      <c r="B659" t="s">
        <v>7752</v>
      </c>
      <c r="C659">
        <v>2017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6.3</v>
      </c>
      <c r="O659">
        <v>104178</v>
      </c>
      <c r="P659">
        <v>72434025</v>
      </c>
      <c r="Q659">
        <v>1034799409</v>
      </c>
      <c r="S659">
        <v>89</v>
      </c>
      <c r="T659" t="s">
        <v>7558</v>
      </c>
      <c r="U659" t="s">
        <v>7559</v>
      </c>
      <c r="V659">
        <v>0</v>
      </c>
      <c r="W659">
        <v>1</v>
      </c>
      <c r="X659">
        <v>0</v>
      </c>
    </row>
    <row r="660" spans="1:31" hidden="1" x14ac:dyDescent="0.2">
      <c r="A660" t="s">
        <v>737</v>
      </c>
      <c r="B660" t="s">
        <v>738</v>
      </c>
      <c r="C660">
        <v>1943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7.1</v>
      </c>
      <c r="O660">
        <v>4452</v>
      </c>
      <c r="Q660">
        <v>135</v>
      </c>
      <c r="S660">
        <v>135</v>
      </c>
      <c r="T660" t="s">
        <v>739</v>
      </c>
      <c r="U660" t="s">
        <v>39</v>
      </c>
      <c r="V660">
        <v>0</v>
      </c>
      <c r="W660">
        <v>0</v>
      </c>
      <c r="X660">
        <v>1</v>
      </c>
    </row>
    <row r="661" spans="1:31" hidden="1" x14ac:dyDescent="0.2">
      <c r="A661" t="s">
        <v>796</v>
      </c>
      <c r="B661" t="s">
        <v>797</v>
      </c>
      <c r="C661">
        <v>1944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6.2</v>
      </c>
      <c r="O661">
        <v>124</v>
      </c>
      <c r="Q661">
        <v>65</v>
      </c>
      <c r="S661">
        <v>65</v>
      </c>
      <c r="T661" t="s">
        <v>731</v>
      </c>
      <c r="U661" t="s">
        <v>35</v>
      </c>
      <c r="V661">
        <v>0</v>
      </c>
      <c r="W661">
        <v>1</v>
      </c>
      <c r="X661">
        <v>0</v>
      </c>
    </row>
    <row r="662" spans="1:31" hidden="1" x14ac:dyDescent="0.2">
      <c r="A662" t="s">
        <v>1310</v>
      </c>
      <c r="B662" t="s">
        <v>1311</v>
      </c>
      <c r="C662">
        <v>1954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6.7</v>
      </c>
      <c r="O662">
        <v>1108</v>
      </c>
      <c r="S662">
        <v>95</v>
      </c>
      <c r="T662" t="s">
        <v>441</v>
      </c>
      <c r="U662" t="s">
        <v>945</v>
      </c>
      <c r="V662">
        <v>0</v>
      </c>
      <c r="W662">
        <v>1</v>
      </c>
      <c r="X662">
        <v>0</v>
      </c>
    </row>
    <row r="663" spans="1:31" hidden="1" x14ac:dyDescent="0.2">
      <c r="A663" t="s">
        <v>439</v>
      </c>
      <c r="B663" t="s">
        <v>440</v>
      </c>
      <c r="C663">
        <v>1939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7.7</v>
      </c>
      <c r="O663">
        <v>9544</v>
      </c>
      <c r="S663">
        <v>95</v>
      </c>
      <c r="T663" t="s">
        <v>441</v>
      </c>
      <c r="U663" t="s">
        <v>35</v>
      </c>
      <c r="V663">
        <v>0</v>
      </c>
      <c r="W663">
        <v>1</v>
      </c>
      <c r="X663">
        <v>0</v>
      </c>
    </row>
    <row r="664" spans="1:31" hidden="1" x14ac:dyDescent="0.2">
      <c r="A664" t="s">
        <v>3632</v>
      </c>
      <c r="B664" t="s">
        <v>3633</v>
      </c>
      <c r="C664">
        <v>1992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7.1</v>
      </c>
      <c r="O664">
        <v>2987</v>
      </c>
      <c r="Q664">
        <v>2806881</v>
      </c>
      <c r="R664">
        <v>2806881</v>
      </c>
      <c r="S664">
        <v>109</v>
      </c>
      <c r="T664" t="s">
        <v>3634</v>
      </c>
      <c r="U664" t="s">
        <v>3635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</row>
    <row r="665" spans="1:31" hidden="1" x14ac:dyDescent="0.2">
      <c r="A665" t="s">
        <v>7035</v>
      </c>
      <c r="B665" t="s">
        <v>7036</v>
      </c>
      <c r="C665">
        <v>2010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6.2</v>
      </c>
      <c r="O665">
        <v>125521</v>
      </c>
      <c r="P665">
        <v>10000000</v>
      </c>
      <c r="Q665">
        <v>33601190</v>
      </c>
      <c r="R665">
        <v>62695489</v>
      </c>
      <c r="S665">
        <v>80</v>
      </c>
      <c r="T665" t="s">
        <v>7037</v>
      </c>
      <c r="U665" t="s">
        <v>35</v>
      </c>
      <c r="V665">
        <v>0</v>
      </c>
      <c r="W665">
        <v>1</v>
      </c>
      <c r="X665">
        <v>0</v>
      </c>
    </row>
    <row r="666" spans="1:31" hidden="1" x14ac:dyDescent="0.2">
      <c r="A666" t="s">
        <v>246</v>
      </c>
      <c r="B666" t="s">
        <v>247</v>
      </c>
      <c r="C666">
        <v>1935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6.1</v>
      </c>
      <c r="O666">
        <v>319</v>
      </c>
      <c r="S666">
        <v>85</v>
      </c>
      <c r="T666" t="s">
        <v>48</v>
      </c>
      <c r="U666" t="s">
        <v>39</v>
      </c>
      <c r="V666">
        <v>0</v>
      </c>
      <c r="W666">
        <v>0</v>
      </c>
      <c r="X666">
        <v>1</v>
      </c>
    </row>
    <row r="667" spans="1:31" hidden="1" x14ac:dyDescent="0.2">
      <c r="A667" t="s">
        <v>4403</v>
      </c>
      <c r="B667" t="s">
        <v>4404</v>
      </c>
      <c r="C667">
        <v>1996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5.5</v>
      </c>
      <c r="O667">
        <v>12897</v>
      </c>
      <c r="P667">
        <v>17100266</v>
      </c>
      <c r="S667">
        <v>107</v>
      </c>
      <c r="T667" t="s">
        <v>3224</v>
      </c>
      <c r="U667" t="s">
        <v>4405</v>
      </c>
      <c r="V667">
        <v>0</v>
      </c>
      <c r="W667">
        <v>0</v>
      </c>
      <c r="X667">
        <v>1</v>
      </c>
    </row>
    <row r="668" spans="1:31" hidden="1" x14ac:dyDescent="0.2">
      <c r="A668" t="s">
        <v>1312</v>
      </c>
      <c r="B668" t="s">
        <v>1313</v>
      </c>
      <c r="C668">
        <v>1954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8.1999999999999993</v>
      </c>
      <c r="O668">
        <v>148260</v>
      </c>
      <c r="P668">
        <v>12562</v>
      </c>
      <c r="Q668">
        <v>18816</v>
      </c>
      <c r="S668">
        <v>105</v>
      </c>
      <c r="T668" t="s">
        <v>706</v>
      </c>
      <c r="U668" t="s">
        <v>39</v>
      </c>
      <c r="V668">
        <v>0</v>
      </c>
      <c r="W668">
        <v>0</v>
      </c>
      <c r="X668">
        <v>1</v>
      </c>
    </row>
    <row r="669" spans="1:31" hidden="1" x14ac:dyDescent="0.2">
      <c r="A669" t="s">
        <v>3636</v>
      </c>
      <c r="B669" t="s">
        <v>3637</v>
      </c>
      <c r="C669">
        <v>1992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6</v>
      </c>
      <c r="O669">
        <v>20444</v>
      </c>
      <c r="P669">
        <v>40000000</v>
      </c>
      <c r="Q669">
        <v>45500797</v>
      </c>
      <c r="R669">
        <v>45500797</v>
      </c>
      <c r="S669">
        <v>106</v>
      </c>
      <c r="T669" t="s">
        <v>3638</v>
      </c>
      <c r="U669" t="s">
        <v>3273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</row>
    <row r="670" spans="1:31" hidden="1" x14ac:dyDescent="0.2">
      <c r="A670" t="s">
        <v>7033</v>
      </c>
      <c r="B670" t="s">
        <v>7034</v>
      </c>
      <c r="C670">
        <v>2009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4.8</v>
      </c>
      <c r="O670">
        <v>36404</v>
      </c>
      <c r="P670">
        <v>58000000</v>
      </c>
      <c r="Q670">
        <v>29580087</v>
      </c>
      <c r="R670">
        <v>85280250</v>
      </c>
      <c r="T670" t="s">
        <v>5759</v>
      </c>
      <c r="U670" t="s">
        <v>2273</v>
      </c>
      <c r="V670">
        <v>0</v>
      </c>
      <c r="W670">
        <v>0</v>
      </c>
      <c r="X670">
        <v>1</v>
      </c>
    </row>
    <row r="671" spans="1:31" hidden="1" x14ac:dyDescent="0.2">
      <c r="A671" t="s">
        <v>3644</v>
      </c>
      <c r="B671" t="s">
        <v>3645</v>
      </c>
      <c r="C671">
        <v>1992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7.6</v>
      </c>
      <c r="O671">
        <v>9823</v>
      </c>
      <c r="P671">
        <v>12000000</v>
      </c>
      <c r="Q671">
        <v>2280148</v>
      </c>
      <c r="R671">
        <v>2280148</v>
      </c>
      <c r="S671">
        <v>101</v>
      </c>
      <c r="T671" t="s">
        <v>2072</v>
      </c>
      <c r="U671" t="s">
        <v>2783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hidden="1" x14ac:dyDescent="0.2">
      <c r="A672" t="s">
        <v>1990</v>
      </c>
      <c r="B672" t="s">
        <v>1991</v>
      </c>
      <c r="C672">
        <v>1971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7.7</v>
      </c>
      <c r="O672">
        <v>137560</v>
      </c>
      <c r="P672">
        <v>4000000</v>
      </c>
      <c r="Q672">
        <v>35976000</v>
      </c>
      <c r="S672">
        <v>102</v>
      </c>
      <c r="T672" t="s">
        <v>930</v>
      </c>
      <c r="U672" t="s">
        <v>1992</v>
      </c>
      <c r="V672">
        <v>0</v>
      </c>
      <c r="W672">
        <v>0</v>
      </c>
      <c r="X672">
        <v>1</v>
      </c>
    </row>
    <row r="673" spans="1:31" hidden="1" x14ac:dyDescent="0.2">
      <c r="A673" t="s">
        <v>3648</v>
      </c>
      <c r="B673" t="s">
        <v>3649</v>
      </c>
      <c r="C673">
        <v>1992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5.9</v>
      </c>
      <c r="O673">
        <v>1114</v>
      </c>
      <c r="P673">
        <v>4030793</v>
      </c>
      <c r="S673">
        <v>96</v>
      </c>
      <c r="T673" t="s">
        <v>3650</v>
      </c>
      <c r="U673" t="s">
        <v>3273</v>
      </c>
      <c r="V673">
        <v>1</v>
      </c>
      <c r="W673">
        <v>0</v>
      </c>
      <c r="X673">
        <v>0</v>
      </c>
    </row>
    <row r="674" spans="1:31" hidden="1" x14ac:dyDescent="0.2">
      <c r="A674" t="s">
        <v>3962</v>
      </c>
      <c r="B674" t="s">
        <v>3963</v>
      </c>
      <c r="C674">
        <v>1994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6.1</v>
      </c>
      <c r="O674">
        <v>44502</v>
      </c>
      <c r="P674">
        <v>10068126</v>
      </c>
      <c r="Q674">
        <v>214015089</v>
      </c>
      <c r="S674">
        <v>128</v>
      </c>
      <c r="T674" t="s">
        <v>2871</v>
      </c>
      <c r="U674" t="s">
        <v>39</v>
      </c>
      <c r="V674">
        <v>0</v>
      </c>
      <c r="W674">
        <v>0</v>
      </c>
      <c r="X674">
        <v>1</v>
      </c>
    </row>
    <row r="675" spans="1:31" hidden="1" x14ac:dyDescent="0.2">
      <c r="A675" t="s">
        <v>2952</v>
      </c>
      <c r="B675" t="s">
        <v>2953</v>
      </c>
      <c r="C675">
        <v>1987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5</v>
      </c>
      <c r="O675">
        <v>1949</v>
      </c>
      <c r="P675">
        <v>10348437</v>
      </c>
      <c r="S675">
        <v>86</v>
      </c>
      <c r="T675" t="s">
        <v>2233</v>
      </c>
      <c r="U675" t="s">
        <v>39</v>
      </c>
      <c r="V675">
        <v>0</v>
      </c>
      <c r="W675">
        <v>0</v>
      </c>
      <c r="X675">
        <v>1</v>
      </c>
    </row>
    <row r="676" spans="1:31" hidden="1" x14ac:dyDescent="0.2">
      <c r="A676" t="s">
        <v>3661</v>
      </c>
      <c r="B676" t="s">
        <v>3662</v>
      </c>
      <c r="C676">
        <v>1992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6.4</v>
      </c>
      <c r="O676">
        <v>1743</v>
      </c>
      <c r="Q676">
        <v>7306242</v>
      </c>
      <c r="R676">
        <v>7306242</v>
      </c>
      <c r="S676">
        <v>117</v>
      </c>
      <c r="T676" t="s">
        <v>3663</v>
      </c>
      <c r="U676" t="s">
        <v>3664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hidden="1" x14ac:dyDescent="0.2">
      <c r="A677" t="s">
        <v>1155</v>
      </c>
      <c r="B677" t="s">
        <v>1156</v>
      </c>
      <c r="C677">
        <v>1951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6.5</v>
      </c>
      <c r="O677">
        <v>1645</v>
      </c>
      <c r="R677">
        <v>101</v>
      </c>
      <c r="S677">
        <v>101</v>
      </c>
      <c r="T677" t="s">
        <v>474</v>
      </c>
      <c r="U677" t="s">
        <v>39</v>
      </c>
      <c r="V677">
        <v>0</v>
      </c>
      <c r="W677">
        <v>0</v>
      </c>
      <c r="X677">
        <v>1</v>
      </c>
    </row>
    <row r="678" spans="1:31" hidden="1" x14ac:dyDescent="0.2">
      <c r="A678" t="s">
        <v>3183</v>
      </c>
      <c r="B678" t="s">
        <v>3184</v>
      </c>
      <c r="C678">
        <v>1989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7.9</v>
      </c>
      <c r="O678">
        <v>79992</v>
      </c>
      <c r="P678">
        <v>3563535</v>
      </c>
      <c r="Q678">
        <v>37313222</v>
      </c>
      <c r="S678">
        <v>120</v>
      </c>
      <c r="T678" t="s">
        <v>3185</v>
      </c>
      <c r="U678" t="s">
        <v>3186</v>
      </c>
      <c r="V678">
        <v>0</v>
      </c>
      <c r="W678">
        <v>1</v>
      </c>
      <c r="X678">
        <v>0</v>
      </c>
    </row>
    <row r="679" spans="1:31" hidden="1" x14ac:dyDescent="0.2">
      <c r="A679" t="s">
        <v>3431</v>
      </c>
      <c r="B679" t="s">
        <v>3432</v>
      </c>
      <c r="C679">
        <v>1991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6.2</v>
      </c>
      <c r="O679">
        <v>31755</v>
      </c>
      <c r="P679">
        <v>54830779</v>
      </c>
      <c r="S679">
        <v>104</v>
      </c>
      <c r="T679" t="s">
        <v>3336</v>
      </c>
      <c r="U679" t="s">
        <v>39</v>
      </c>
      <c r="V679">
        <v>0</v>
      </c>
      <c r="W679">
        <v>0</v>
      </c>
      <c r="X679">
        <v>1</v>
      </c>
    </row>
    <row r="680" spans="1:31" hidden="1" x14ac:dyDescent="0.2">
      <c r="A680" t="s">
        <v>2191</v>
      </c>
      <c r="B680" t="s">
        <v>2192</v>
      </c>
      <c r="C680">
        <v>1975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5.7</v>
      </c>
      <c r="O680">
        <v>1664</v>
      </c>
      <c r="Q680">
        <v>112</v>
      </c>
      <c r="S680">
        <v>112</v>
      </c>
      <c r="T680" t="s">
        <v>2193</v>
      </c>
      <c r="U680" t="s">
        <v>2194</v>
      </c>
      <c r="V680">
        <v>0</v>
      </c>
      <c r="W680">
        <v>0</v>
      </c>
      <c r="X680">
        <v>1</v>
      </c>
    </row>
    <row r="681" spans="1:31" hidden="1" x14ac:dyDescent="0.2">
      <c r="A681" t="s">
        <v>3670</v>
      </c>
      <c r="B681" t="s">
        <v>3671</v>
      </c>
      <c r="C681">
        <v>1992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6.4</v>
      </c>
      <c r="O681">
        <v>83095</v>
      </c>
      <c r="P681">
        <v>31000000</v>
      </c>
      <c r="Q681">
        <v>139605150</v>
      </c>
      <c r="R681">
        <v>231605150</v>
      </c>
      <c r="S681">
        <v>100</v>
      </c>
      <c r="T681" t="s">
        <v>3269</v>
      </c>
      <c r="U681" t="s">
        <v>2783</v>
      </c>
      <c r="V681">
        <v>1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</row>
    <row r="682" spans="1:31" hidden="1" x14ac:dyDescent="0.2">
      <c r="A682" t="s">
        <v>442</v>
      </c>
      <c r="B682" t="s">
        <v>443</v>
      </c>
      <c r="C682">
        <v>1939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7.1</v>
      </c>
      <c r="O682">
        <v>4407</v>
      </c>
      <c r="S682">
        <v>104</v>
      </c>
      <c r="T682" t="s">
        <v>45</v>
      </c>
      <c r="U682" t="s">
        <v>39</v>
      </c>
      <c r="V682">
        <v>0</v>
      </c>
      <c r="W682">
        <v>0</v>
      </c>
      <c r="X682">
        <v>1</v>
      </c>
    </row>
    <row r="683" spans="1:31" hidden="1" x14ac:dyDescent="0.2">
      <c r="A683" t="s">
        <v>2195</v>
      </c>
      <c r="B683" t="s">
        <v>2196</v>
      </c>
      <c r="C683">
        <v>1975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8</v>
      </c>
      <c r="O683">
        <v>226078</v>
      </c>
      <c r="P683">
        <v>1800000</v>
      </c>
      <c r="Q683">
        <v>50000000</v>
      </c>
      <c r="S683">
        <v>125</v>
      </c>
      <c r="T683" t="s">
        <v>1926</v>
      </c>
      <c r="U683" t="s">
        <v>39</v>
      </c>
      <c r="V683">
        <v>0</v>
      </c>
      <c r="W683">
        <v>0</v>
      </c>
      <c r="X683">
        <v>1</v>
      </c>
    </row>
    <row r="684" spans="1:31" hidden="1" x14ac:dyDescent="0.2">
      <c r="A684" t="s">
        <v>3436</v>
      </c>
      <c r="B684" t="s">
        <v>3437</v>
      </c>
      <c r="C684">
        <v>1991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7.4</v>
      </c>
      <c r="O684">
        <v>7876</v>
      </c>
      <c r="P684">
        <v>394631</v>
      </c>
      <c r="S684">
        <v>94</v>
      </c>
      <c r="T684" t="s">
        <v>3438</v>
      </c>
      <c r="U684" t="s">
        <v>39</v>
      </c>
      <c r="V684">
        <v>0</v>
      </c>
      <c r="W684">
        <v>0</v>
      </c>
      <c r="X684">
        <v>1</v>
      </c>
    </row>
    <row r="685" spans="1:31" hidden="1" x14ac:dyDescent="0.2">
      <c r="A685" t="s">
        <v>7243</v>
      </c>
      <c r="B685" t="s">
        <v>7244</v>
      </c>
      <c r="C685">
        <v>2011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6.9</v>
      </c>
      <c r="O685">
        <v>21585</v>
      </c>
      <c r="P685">
        <v>37000000</v>
      </c>
      <c r="Q685">
        <v>72286779</v>
      </c>
      <c r="R685">
        <v>95943453</v>
      </c>
      <c r="S685">
        <v>113</v>
      </c>
      <c r="T685" t="s">
        <v>7245</v>
      </c>
      <c r="U685" t="s">
        <v>5181</v>
      </c>
      <c r="V685">
        <v>0</v>
      </c>
      <c r="W685">
        <v>0</v>
      </c>
      <c r="X685">
        <v>1</v>
      </c>
    </row>
    <row r="686" spans="1:31" hidden="1" x14ac:dyDescent="0.2">
      <c r="A686" t="s">
        <v>7693</v>
      </c>
      <c r="B686" t="s">
        <v>7694</v>
      </c>
      <c r="C686">
        <v>2014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6.4</v>
      </c>
      <c r="O686">
        <v>7950</v>
      </c>
      <c r="P686">
        <v>36000000</v>
      </c>
      <c r="Q686">
        <v>42024533</v>
      </c>
      <c r="R686">
        <v>57824533</v>
      </c>
      <c r="S686">
        <v>107</v>
      </c>
      <c r="T686" t="s">
        <v>7245</v>
      </c>
      <c r="U686" t="s">
        <v>5181</v>
      </c>
      <c r="V686">
        <v>0</v>
      </c>
      <c r="W686">
        <v>0</v>
      </c>
      <c r="X686">
        <v>1</v>
      </c>
    </row>
    <row r="687" spans="1:31" hidden="1" x14ac:dyDescent="0.2">
      <c r="A687" t="s">
        <v>7411</v>
      </c>
      <c r="B687" t="s">
        <v>7412</v>
      </c>
      <c r="C687">
        <v>2011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4.5999999999999996</v>
      </c>
      <c r="O687">
        <v>1637</v>
      </c>
      <c r="T687" t="s">
        <v>7413</v>
      </c>
      <c r="U687" t="s">
        <v>7414</v>
      </c>
      <c r="V687">
        <v>0</v>
      </c>
      <c r="W687">
        <v>0</v>
      </c>
      <c r="X687">
        <v>1</v>
      </c>
    </row>
    <row r="688" spans="1:31" hidden="1" x14ac:dyDescent="0.2">
      <c r="A688" t="s">
        <v>3679</v>
      </c>
      <c r="B688" t="s">
        <v>3680</v>
      </c>
      <c r="C688">
        <v>1992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5.8</v>
      </c>
      <c r="O688">
        <v>3254</v>
      </c>
      <c r="Q688">
        <v>21202099</v>
      </c>
      <c r="R688">
        <v>21202099</v>
      </c>
      <c r="S688">
        <v>91</v>
      </c>
      <c r="T688" t="s">
        <v>3681</v>
      </c>
      <c r="U688" t="s">
        <v>3273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</row>
    <row r="689" spans="1:24" hidden="1" x14ac:dyDescent="0.2">
      <c r="A689" t="s">
        <v>6503</v>
      </c>
      <c r="B689" t="s">
        <v>6504</v>
      </c>
      <c r="C689">
        <v>2008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6</v>
      </c>
      <c r="O689">
        <v>70696</v>
      </c>
      <c r="P689">
        <v>4926565</v>
      </c>
      <c r="Q689">
        <v>22472631</v>
      </c>
      <c r="S689">
        <v>113</v>
      </c>
      <c r="T689" t="s">
        <v>6505</v>
      </c>
      <c r="U689" t="s">
        <v>5267</v>
      </c>
      <c r="V689">
        <v>0</v>
      </c>
      <c r="W689">
        <v>1</v>
      </c>
      <c r="X689">
        <v>0</v>
      </c>
    </row>
    <row r="690" spans="1:24" hidden="1" x14ac:dyDescent="0.2">
      <c r="A690" t="s">
        <v>6128</v>
      </c>
      <c r="B690" t="s">
        <v>6129</v>
      </c>
      <c r="C690">
        <v>2003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6.4</v>
      </c>
      <c r="O690">
        <v>1164</v>
      </c>
      <c r="S690">
        <v>107</v>
      </c>
      <c r="T690" t="s">
        <v>6130</v>
      </c>
      <c r="U690" t="s">
        <v>6131</v>
      </c>
      <c r="V690">
        <v>0</v>
      </c>
      <c r="W690">
        <v>0</v>
      </c>
      <c r="X690">
        <v>1</v>
      </c>
    </row>
    <row r="691" spans="1:24" hidden="1" x14ac:dyDescent="0.2">
      <c r="A691" t="s">
        <v>3763</v>
      </c>
      <c r="B691" t="s">
        <v>3764</v>
      </c>
      <c r="C691">
        <v>1994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3.8</v>
      </c>
      <c r="O691">
        <v>10734</v>
      </c>
      <c r="P691">
        <v>1376561</v>
      </c>
      <c r="Q691">
        <v>2341309</v>
      </c>
      <c r="S691">
        <v>96</v>
      </c>
      <c r="T691" t="s">
        <v>3765</v>
      </c>
      <c r="U691" t="s">
        <v>3766</v>
      </c>
      <c r="V691">
        <v>0</v>
      </c>
      <c r="W691">
        <v>1</v>
      </c>
      <c r="X691">
        <v>0</v>
      </c>
    </row>
    <row r="692" spans="1:24" hidden="1" x14ac:dyDescent="0.2">
      <c r="A692" t="s">
        <v>3581</v>
      </c>
      <c r="B692" t="s">
        <v>3582</v>
      </c>
      <c r="C692">
        <v>1992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5.9</v>
      </c>
      <c r="O692">
        <v>14720</v>
      </c>
      <c r="P692">
        <v>50000000</v>
      </c>
      <c r="Q692">
        <v>46666502</v>
      </c>
      <c r="R692">
        <v>46666502</v>
      </c>
      <c r="S692">
        <v>112</v>
      </c>
      <c r="T692" t="s">
        <v>3583</v>
      </c>
      <c r="U692" t="s">
        <v>3273</v>
      </c>
      <c r="V692">
        <v>1</v>
      </c>
      <c r="W692">
        <v>0</v>
      </c>
      <c r="X692">
        <v>0</v>
      </c>
    </row>
    <row r="693" spans="1:24" hidden="1" x14ac:dyDescent="0.2">
      <c r="A693" t="s">
        <v>3602</v>
      </c>
      <c r="B693" t="s">
        <v>3603</v>
      </c>
      <c r="C693">
        <v>1992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5.0999999999999996</v>
      </c>
      <c r="O693">
        <v>1531</v>
      </c>
      <c r="P693">
        <v>1206799</v>
      </c>
      <c r="Q693">
        <v>3721911</v>
      </c>
      <c r="S693">
        <v>89</v>
      </c>
      <c r="T693" t="s">
        <v>3604</v>
      </c>
      <c r="U693" t="s">
        <v>3605</v>
      </c>
      <c r="V693">
        <v>1</v>
      </c>
      <c r="W693">
        <v>0</v>
      </c>
      <c r="X693">
        <v>0</v>
      </c>
    </row>
    <row r="694" spans="1:24" hidden="1" x14ac:dyDescent="0.2">
      <c r="A694" t="s">
        <v>3606</v>
      </c>
      <c r="B694" t="s">
        <v>3607</v>
      </c>
      <c r="C694">
        <v>1992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6.6</v>
      </c>
      <c r="O694">
        <v>36366</v>
      </c>
      <c r="P694">
        <v>7675016</v>
      </c>
      <c r="Q694">
        <v>88036683</v>
      </c>
      <c r="S694">
        <v>110</v>
      </c>
      <c r="T694" t="s">
        <v>3608</v>
      </c>
      <c r="U694" t="s">
        <v>3273</v>
      </c>
      <c r="V694">
        <v>1</v>
      </c>
      <c r="W694">
        <v>0</v>
      </c>
      <c r="X694">
        <v>0</v>
      </c>
    </row>
    <row r="695" spans="1:24" hidden="1" x14ac:dyDescent="0.2">
      <c r="A695" t="s">
        <v>509</v>
      </c>
      <c r="B695" t="s">
        <v>510</v>
      </c>
      <c r="C695">
        <v>1940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7.4</v>
      </c>
      <c r="O695">
        <v>1377</v>
      </c>
      <c r="S695">
        <v>103</v>
      </c>
      <c r="T695" t="s">
        <v>111</v>
      </c>
      <c r="U695" t="s">
        <v>39</v>
      </c>
      <c r="V695">
        <v>0</v>
      </c>
      <c r="W695">
        <v>0</v>
      </c>
      <c r="X695">
        <v>1</v>
      </c>
    </row>
    <row r="696" spans="1:24" hidden="1" x14ac:dyDescent="0.2">
      <c r="A696" t="s">
        <v>3584</v>
      </c>
      <c r="B696" t="s">
        <v>3585</v>
      </c>
      <c r="C696">
        <v>1992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5.2</v>
      </c>
      <c r="O696">
        <v>5533</v>
      </c>
      <c r="P696">
        <v>8403433</v>
      </c>
      <c r="S696">
        <v>95</v>
      </c>
      <c r="T696" t="s">
        <v>3586</v>
      </c>
      <c r="U696" t="s">
        <v>3587</v>
      </c>
      <c r="V696">
        <v>0</v>
      </c>
      <c r="W696">
        <v>1</v>
      </c>
      <c r="X696">
        <v>0</v>
      </c>
    </row>
    <row r="697" spans="1:24" hidden="1" x14ac:dyDescent="0.2">
      <c r="A697" t="s">
        <v>206</v>
      </c>
      <c r="B697" t="s">
        <v>207</v>
      </c>
      <c r="C697">
        <v>1934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6.3</v>
      </c>
      <c r="O697">
        <v>264</v>
      </c>
      <c r="S697">
        <v>61</v>
      </c>
      <c r="T697" t="s">
        <v>198</v>
      </c>
      <c r="U697" t="s">
        <v>39</v>
      </c>
      <c r="V697">
        <v>0</v>
      </c>
      <c r="W697">
        <v>0</v>
      </c>
      <c r="X697">
        <v>1</v>
      </c>
    </row>
    <row r="698" spans="1:24" hidden="1" x14ac:dyDescent="0.2">
      <c r="A698" t="s">
        <v>248</v>
      </c>
      <c r="B698" t="s">
        <v>249</v>
      </c>
      <c r="C698">
        <v>1935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6.5</v>
      </c>
      <c r="O698">
        <v>382</v>
      </c>
      <c r="Q698">
        <v>70</v>
      </c>
      <c r="S698">
        <v>70</v>
      </c>
      <c r="T698" t="s">
        <v>111</v>
      </c>
      <c r="U698" t="s">
        <v>39</v>
      </c>
      <c r="V698">
        <v>0</v>
      </c>
      <c r="W698">
        <v>0</v>
      </c>
      <c r="X698">
        <v>1</v>
      </c>
    </row>
    <row r="699" spans="1:24" hidden="1" x14ac:dyDescent="0.2">
      <c r="A699" t="s">
        <v>3776</v>
      </c>
      <c r="B699" t="s">
        <v>3777</v>
      </c>
      <c r="C699">
        <v>1993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6.6</v>
      </c>
      <c r="O699">
        <v>3225</v>
      </c>
      <c r="P699">
        <v>3522836</v>
      </c>
      <c r="Q699">
        <v>12890752</v>
      </c>
      <c r="S699">
        <v>100</v>
      </c>
      <c r="T699" t="s">
        <v>3778</v>
      </c>
      <c r="U699" t="s">
        <v>2671</v>
      </c>
      <c r="V699">
        <v>1</v>
      </c>
      <c r="W699">
        <v>0</v>
      </c>
      <c r="X699">
        <v>0</v>
      </c>
    </row>
    <row r="700" spans="1:24" hidden="1" x14ac:dyDescent="0.2">
      <c r="A700" t="s">
        <v>61</v>
      </c>
      <c r="B700" t="s">
        <v>62</v>
      </c>
      <c r="C700">
        <v>1931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7.5</v>
      </c>
      <c r="O700">
        <v>43818</v>
      </c>
      <c r="P700">
        <v>355000</v>
      </c>
      <c r="S700">
        <v>75</v>
      </c>
      <c r="T700" t="s">
        <v>63</v>
      </c>
      <c r="U700" t="s">
        <v>35</v>
      </c>
      <c r="V700">
        <v>0</v>
      </c>
      <c r="W700">
        <v>1</v>
      </c>
      <c r="X700">
        <v>0</v>
      </c>
    </row>
    <row r="701" spans="1:24" hidden="1" x14ac:dyDescent="0.2">
      <c r="A701" t="s">
        <v>2392</v>
      </c>
      <c r="B701" t="s">
        <v>62</v>
      </c>
      <c r="C701">
        <v>1979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6.5</v>
      </c>
      <c r="O701">
        <v>8670</v>
      </c>
      <c r="P701">
        <v>3141281</v>
      </c>
      <c r="Q701">
        <v>20158970</v>
      </c>
      <c r="S701">
        <v>109</v>
      </c>
      <c r="T701" t="s">
        <v>2229</v>
      </c>
      <c r="U701" t="s">
        <v>2244</v>
      </c>
      <c r="V701">
        <v>0</v>
      </c>
      <c r="W701">
        <v>1</v>
      </c>
      <c r="X701">
        <v>0</v>
      </c>
    </row>
    <row r="702" spans="1:24" hidden="1" x14ac:dyDescent="0.2">
      <c r="A702" t="s">
        <v>6636</v>
      </c>
      <c r="B702" t="s">
        <v>6637</v>
      </c>
      <c r="C702">
        <v>2014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6.3</v>
      </c>
      <c r="O702">
        <v>171267</v>
      </c>
      <c r="P702">
        <v>70000000</v>
      </c>
      <c r="Q702">
        <v>56280355</v>
      </c>
      <c r="R702">
        <v>217124280</v>
      </c>
      <c r="S702">
        <v>92</v>
      </c>
      <c r="T702" t="s">
        <v>6638</v>
      </c>
      <c r="U702" t="s">
        <v>35</v>
      </c>
      <c r="V702">
        <v>0</v>
      </c>
      <c r="W702">
        <v>1</v>
      </c>
      <c r="X702">
        <v>0</v>
      </c>
    </row>
    <row r="703" spans="1:24" hidden="1" x14ac:dyDescent="0.2">
      <c r="A703" t="s">
        <v>297</v>
      </c>
      <c r="B703" t="s">
        <v>298</v>
      </c>
      <c r="C703">
        <v>1936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6.4</v>
      </c>
      <c r="O703">
        <v>5408</v>
      </c>
      <c r="Q703">
        <v>71</v>
      </c>
      <c r="S703">
        <v>71</v>
      </c>
      <c r="T703" t="s">
        <v>299</v>
      </c>
      <c r="U703" t="s">
        <v>35</v>
      </c>
      <c r="V703">
        <v>0</v>
      </c>
      <c r="W703">
        <v>1</v>
      </c>
      <c r="X703">
        <v>0</v>
      </c>
    </row>
    <row r="704" spans="1:24" hidden="1" x14ac:dyDescent="0.2">
      <c r="A704" t="s">
        <v>347</v>
      </c>
      <c r="B704" t="s">
        <v>348</v>
      </c>
      <c r="C704">
        <v>1937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6</v>
      </c>
      <c r="O704">
        <v>115</v>
      </c>
      <c r="Q704">
        <v>58</v>
      </c>
      <c r="S704">
        <v>58</v>
      </c>
      <c r="T704" t="s">
        <v>326</v>
      </c>
      <c r="U704" t="s">
        <v>39</v>
      </c>
      <c r="V704">
        <v>0</v>
      </c>
      <c r="W704">
        <v>0</v>
      </c>
      <c r="X704">
        <v>1</v>
      </c>
    </row>
    <row r="705" spans="1:24" hidden="1" x14ac:dyDescent="0.2">
      <c r="A705" t="s">
        <v>6870</v>
      </c>
      <c r="B705" t="s">
        <v>6871</v>
      </c>
      <c r="C705">
        <v>2009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6.5</v>
      </c>
      <c r="O705">
        <v>182396</v>
      </c>
      <c r="P705">
        <v>15825480</v>
      </c>
      <c r="Q705">
        <v>90842646</v>
      </c>
      <c r="S705">
        <v>99</v>
      </c>
      <c r="T705" t="s">
        <v>3293</v>
      </c>
      <c r="U705" t="s">
        <v>35</v>
      </c>
      <c r="V705">
        <v>0</v>
      </c>
      <c r="W705">
        <v>1</v>
      </c>
      <c r="X705">
        <v>0</v>
      </c>
    </row>
    <row r="706" spans="1:24" hidden="1" x14ac:dyDescent="0.2">
      <c r="A706" t="s">
        <v>2954</v>
      </c>
      <c r="B706" t="s">
        <v>2955</v>
      </c>
      <c r="C706">
        <v>1987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6</v>
      </c>
      <c r="O706">
        <v>30515</v>
      </c>
      <c r="P706">
        <v>10542669</v>
      </c>
      <c r="Q706">
        <v>66673516</v>
      </c>
      <c r="S706">
        <v>106</v>
      </c>
      <c r="T706" t="s">
        <v>2956</v>
      </c>
      <c r="U706" t="s">
        <v>2957</v>
      </c>
      <c r="V706">
        <v>0</v>
      </c>
      <c r="W706">
        <v>1</v>
      </c>
      <c r="X706">
        <v>0</v>
      </c>
    </row>
    <row r="707" spans="1:24" hidden="1" x14ac:dyDescent="0.2">
      <c r="A707" t="s">
        <v>3767</v>
      </c>
      <c r="B707" t="s">
        <v>3768</v>
      </c>
      <c r="C707">
        <v>1993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7</v>
      </c>
      <c r="O707">
        <v>26350</v>
      </c>
      <c r="P707">
        <v>10019970</v>
      </c>
      <c r="Q707">
        <v>63513743</v>
      </c>
      <c r="S707">
        <v>120</v>
      </c>
      <c r="T707" t="s">
        <v>3769</v>
      </c>
      <c r="U707" t="s">
        <v>3770</v>
      </c>
      <c r="V707">
        <v>0</v>
      </c>
      <c r="W707">
        <v>1</v>
      </c>
      <c r="X707">
        <v>0</v>
      </c>
    </row>
    <row r="708" spans="1:24" hidden="1" x14ac:dyDescent="0.2">
      <c r="A708" t="s">
        <v>5537</v>
      </c>
      <c r="B708" t="s">
        <v>5538</v>
      </c>
      <c r="C708">
        <v>2002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6.1</v>
      </c>
      <c r="O708">
        <v>35789</v>
      </c>
      <c r="P708">
        <v>10216025</v>
      </c>
      <c r="Q708">
        <v>52323400</v>
      </c>
      <c r="S708">
        <v>104</v>
      </c>
      <c r="T708" t="s">
        <v>3915</v>
      </c>
      <c r="U708" t="s">
        <v>35</v>
      </c>
      <c r="V708">
        <v>0</v>
      </c>
      <c r="W708">
        <v>1</v>
      </c>
      <c r="X708">
        <v>0</v>
      </c>
    </row>
    <row r="709" spans="1:24" hidden="1" x14ac:dyDescent="0.2">
      <c r="A709" t="s">
        <v>4410</v>
      </c>
      <c r="B709" t="s">
        <v>4411</v>
      </c>
      <c r="C709">
        <v>1996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6.5</v>
      </c>
      <c r="O709">
        <v>88807</v>
      </c>
      <c r="P709">
        <v>15027150</v>
      </c>
      <c r="Q709">
        <v>115267375</v>
      </c>
      <c r="S709">
        <v>103</v>
      </c>
      <c r="T709" t="s">
        <v>3769</v>
      </c>
      <c r="U709" t="s">
        <v>35</v>
      </c>
      <c r="V709">
        <v>0</v>
      </c>
      <c r="W709">
        <v>1</v>
      </c>
      <c r="X709">
        <v>0</v>
      </c>
    </row>
    <row r="710" spans="1:24" hidden="1" x14ac:dyDescent="0.2">
      <c r="A710" t="s">
        <v>3702</v>
      </c>
      <c r="B710" t="s">
        <v>3703</v>
      </c>
      <c r="C710">
        <v>1993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7.1</v>
      </c>
      <c r="O710">
        <v>48567</v>
      </c>
      <c r="P710">
        <v>8624292</v>
      </c>
      <c r="Q710">
        <v>36733909</v>
      </c>
      <c r="S710">
        <v>120</v>
      </c>
      <c r="T710" t="s">
        <v>3272</v>
      </c>
      <c r="U710" t="s">
        <v>3704</v>
      </c>
      <c r="V710">
        <v>1</v>
      </c>
      <c r="W710">
        <v>0</v>
      </c>
      <c r="X710">
        <v>0</v>
      </c>
    </row>
    <row r="711" spans="1:24" hidden="1" x14ac:dyDescent="0.2">
      <c r="A711" t="s">
        <v>7182</v>
      </c>
      <c r="B711" t="s">
        <v>7183</v>
      </c>
      <c r="C711">
        <v>2011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6</v>
      </c>
      <c r="O711">
        <v>61548</v>
      </c>
      <c r="P711">
        <v>50000000</v>
      </c>
      <c r="Q711">
        <v>21302340</v>
      </c>
      <c r="R711">
        <v>39984400</v>
      </c>
      <c r="S711">
        <v>84</v>
      </c>
      <c r="T711" t="s">
        <v>3810</v>
      </c>
      <c r="U711" t="s">
        <v>7184</v>
      </c>
      <c r="V711">
        <v>0</v>
      </c>
      <c r="W711">
        <v>0</v>
      </c>
      <c r="X711">
        <v>1</v>
      </c>
    </row>
    <row r="712" spans="1:24" hidden="1" x14ac:dyDescent="0.2">
      <c r="A712" t="s">
        <v>7182</v>
      </c>
      <c r="B712" t="s">
        <v>7183</v>
      </c>
      <c r="C712">
        <v>2011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6</v>
      </c>
      <c r="O712">
        <v>61548</v>
      </c>
      <c r="P712">
        <v>50000000</v>
      </c>
      <c r="Q712">
        <v>21302340</v>
      </c>
      <c r="R712">
        <v>39984400</v>
      </c>
      <c r="S712">
        <v>84</v>
      </c>
      <c r="T712" t="s">
        <v>3810</v>
      </c>
      <c r="U712" t="s">
        <v>7184</v>
      </c>
      <c r="V712">
        <v>0</v>
      </c>
      <c r="W712">
        <v>1</v>
      </c>
      <c r="X712">
        <v>0</v>
      </c>
    </row>
    <row r="713" spans="1:24" hidden="1" x14ac:dyDescent="0.2">
      <c r="A713" t="s">
        <v>5679</v>
      </c>
      <c r="B713" t="s">
        <v>5680</v>
      </c>
      <c r="C713">
        <v>2003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5.5</v>
      </c>
      <c r="O713">
        <v>86653</v>
      </c>
      <c r="P713">
        <v>68000000</v>
      </c>
      <c r="Q713">
        <v>33715436</v>
      </c>
      <c r="R713">
        <v>81240406</v>
      </c>
      <c r="S713">
        <v>136</v>
      </c>
      <c r="T713" t="s">
        <v>2512</v>
      </c>
      <c r="U713" t="s">
        <v>4109</v>
      </c>
      <c r="V713">
        <v>0</v>
      </c>
      <c r="W713">
        <v>0</v>
      </c>
      <c r="X713">
        <v>1</v>
      </c>
    </row>
    <row r="714" spans="1:24" hidden="1" x14ac:dyDescent="0.2">
      <c r="A714" t="s">
        <v>3389</v>
      </c>
      <c r="B714" t="s">
        <v>3390</v>
      </c>
      <c r="C714">
        <v>1990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7.8</v>
      </c>
      <c r="O714">
        <v>22682</v>
      </c>
      <c r="P714">
        <v>1963207</v>
      </c>
      <c r="S714">
        <v>119</v>
      </c>
      <c r="T714" t="s">
        <v>3391</v>
      </c>
      <c r="U714" t="s">
        <v>39</v>
      </c>
      <c r="V714">
        <v>0</v>
      </c>
      <c r="W714">
        <v>0</v>
      </c>
      <c r="X714">
        <v>1</v>
      </c>
    </row>
    <row r="715" spans="1:24" hidden="1" x14ac:dyDescent="0.2">
      <c r="A715" t="s">
        <v>894</v>
      </c>
      <c r="B715" t="s">
        <v>895</v>
      </c>
      <c r="C715">
        <v>1946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6.9</v>
      </c>
      <c r="O715">
        <v>5121</v>
      </c>
      <c r="Q715">
        <v>72</v>
      </c>
      <c r="S715">
        <v>72</v>
      </c>
      <c r="T715" t="s">
        <v>709</v>
      </c>
      <c r="U715" t="s">
        <v>35</v>
      </c>
      <c r="V715">
        <v>0</v>
      </c>
      <c r="W715">
        <v>1</v>
      </c>
      <c r="X715">
        <v>0</v>
      </c>
    </row>
    <row r="716" spans="1:24" hidden="1" x14ac:dyDescent="0.2">
      <c r="A716" t="s">
        <v>3189</v>
      </c>
      <c r="B716" t="s">
        <v>3190</v>
      </c>
      <c r="C716">
        <v>1989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7.4</v>
      </c>
      <c r="O716">
        <v>94205</v>
      </c>
      <c r="P716">
        <v>73745</v>
      </c>
      <c r="Q716">
        <v>145793296</v>
      </c>
      <c r="S716">
        <v>99</v>
      </c>
      <c r="T716" t="s">
        <v>3191</v>
      </c>
      <c r="U716" t="s">
        <v>3192</v>
      </c>
      <c r="V716">
        <v>0</v>
      </c>
      <c r="W716">
        <v>0</v>
      </c>
      <c r="X716">
        <v>1</v>
      </c>
    </row>
    <row r="717" spans="1:24" hidden="1" x14ac:dyDescent="0.2">
      <c r="A717" t="s">
        <v>1314</v>
      </c>
      <c r="B717" t="s">
        <v>1315</v>
      </c>
      <c r="C717">
        <v>1954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6.3</v>
      </c>
      <c r="O717">
        <v>699</v>
      </c>
      <c r="Q717">
        <v>78</v>
      </c>
      <c r="S717">
        <v>78</v>
      </c>
      <c r="T717" t="s">
        <v>1263</v>
      </c>
      <c r="U717" t="s">
        <v>945</v>
      </c>
      <c r="V717">
        <v>0</v>
      </c>
      <c r="W717">
        <v>1</v>
      </c>
      <c r="X717">
        <v>0</v>
      </c>
    </row>
    <row r="718" spans="1:24" hidden="1" x14ac:dyDescent="0.2">
      <c r="A718" t="s">
        <v>3705</v>
      </c>
      <c r="B718" t="s">
        <v>3706</v>
      </c>
      <c r="C718">
        <v>1993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5.6</v>
      </c>
      <c r="O718">
        <v>12674</v>
      </c>
      <c r="P718">
        <v>20208496</v>
      </c>
      <c r="S718">
        <v>108</v>
      </c>
      <c r="T718" t="s">
        <v>2229</v>
      </c>
      <c r="U718" t="s">
        <v>2783</v>
      </c>
      <c r="V718">
        <v>1</v>
      </c>
      <c r="W718">
        <v>0</v>
      </c>
      <c r="X718">
        <v>0</v>
      </c>
    </row>
    <row r="719" spans="1:24" hidden="1" x14ac:dyDescent="0.2">
      <c r="A719" t="s">
        <v>5194</v>
      </c>
      <c r="B719" t="s">
        <v>5195</v>
      </c>
      <c r="C719">
        <v>1999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3.9</v>
      </c>
      <c r="O719">
        <v>9405</v>
      </c>
      <c r="P719">
        <v>3018345</v>
      </c>
      <c r="Q719">
        <v>9974410</v>
      </c>
      <c r="S719">
        <v>77</v>
      </c>
      <c r="T719" t="s">
        <v>2769</v>
      </c>
      <c r="U719" t="s">
        <v>35</v>
      </c>
      <c r="V719">
        <v>0</v>
      </c>
      <c r="W719">
        <v>1</v>
      </c>
      <c r="X719">
        <v>0</v>
      </c>
    </row>
    <row r="720" spans="1:24" hidden="1" x14ac:dyDescent="0.2">
      <c r="A720" t="s">
        <v>6981</v>
      </c>
      <c r="B720" t="s">
        <v>6982</v>
      </c>
      <c r="C720">
        <v>2010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6.5</v>
      </c>
      <c r="O720">
        <v>313889</v>
      </c>
      <c r="P720">
        <v>65000000</v>
      </c>
      <c r="Q720">
        <v>100539043</v>
      </c>
      <c r="R720">
        <v>211780824</v>
      </c>
      <c r="S720">
        <v>95</v>
      </c>
      <c r="T720" t="s">
        <v>6865</v>
      </c>
      <c r="U720" t="s">
        <v>39</v>
      </c>
      <c r="V720">
        <v>0</v>
      </c>
      <c r="W720">
        <v>0</v>
      </c>
      <c r="X720">
        <v>1</v>
      </c>
    </row>
    <row r="721" spans="1:24" hidden="1" x14ac:dyDescent="0.2">
      <c r="A721" t="s">
        <v>3707</v>
      </c>
      <c r="B721" t="s">
        <v>3708</v>
      </c>
      <c r="C721">
        <v>1993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6</v>
      </c>
      <c r="O721">
        <v>2644</v>
      </c>
      <c r="P721">
        <v>3342613</v>
      </c>
      <c r="Q721">
        <v>8041049</v>
      </c>
      <c r="S721">
        <v>113</v>
      </c>
      <c r="T721" t="s">
        <v>3709</v>
      </c>
      <c r="U721" t="s">
        <v>3273</v>
      </c>
      <c r="V721">
        <v>1</v>
      </c>
      <c r="W721">
        <v>0</v>
      </c>
      <c r="X721">
        <v>0</v>
      </c>
    </row>
    <row r="722" spans="1:24" hidden="1" x14ac:dyDescent="0.2">
      <c r="A722" t="s">
        <v>1316</v>
      </c>
      <c r="B722" t="s">
        <v>1317</v>
      </c>
      <c r="C722">
        <v>1954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6.8</v>
      </c>
      <c r="O722">
        <v>83</v>
      </c>
      <c r="Q722">
        <v>78</v>
      </c>
      <c r="S722">
        <v>78</v>
      </c>
      <c r="T722" t="s">
        <v>1318</v>
      </c>
      <c r="U722" t="s">
        <v>1319</v>
      </c>
      <c r="V722">
        <v>0</v>
      </c>
      <c r="W722">
        <v>0</v>
      </c>
      <c r="X722">
        <v>1</v>
      </c>
    </row>
    <row r="723" spans="1:24" hidden="1" x14ac:dyDescent="0.2">
      <c r="A723" t="s">
        <v>5948</v>
      </c>
      <c r="B723" t="s">
        <v>5949</v>
      </c>
      <c r="C723">
        <v>2005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7.2</v>
      </c>
      <c r="O723">
        <v>7549</v>
      </c>
      <c r="P723">
        <v>12000000</v>
      </c>
      <c r="Q723">
        <v>994790</v>
      </c>
      <c r="T723" t="s">
        <v>2670</v>
      </c>
      <c r="U723" t="s">
        <v>5597</v>
      </c>
      <c r="V723">
        <v>0</v>
      </c>
      <c r="W723">
        <v>0</v>
      </c>
      <c r="X723">
        <v>1</v>
      </c>
    </row>
    <row r="724" spans="1:24" hidden="1" x14ac:dyDescent="0.2">
      <c r="A724" t="s">
        <v>7497</v>
      </c>
      <c r="B724" t="s">
        <v>7498</v>
      </c>
      <c r="C724">
        <v>2014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5.6</v>
      </c>
      <c r="O724">
        <v>123973</v>
      </c>
      <c r="P724">
        <v>40000000</v>
      </c>
      <c r="Q724">
        <v>86208010</v>
      </c>
      <c r="R724">
        <v>169837010</v>
      </c>
      <c r="S724">
        <v>109</v>
      </c>
      <c r="T724" t="s">
        <v>5282</v>
      </c>
      <c r="U724" t="s">
        <v>35</v>
      </c>
      <c r="V724">
        <v>0</v>
      </c>
      <c r="W724">
        <v>1</v>
      </c>
      <c r="X724">
        <v>0</v>
      </c>
    </row>
    <row r="725" spans="1:24" hidden="1" x14ac:dyDescent="0.2">
      <c r="A725" t="s">
        <v>3730</v>
      </c>
      <c r="B725" t="s">
        <v>3731</v>
      </c>
      <c r="C725">
        <v>1993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5.2</v>
      </c>
      <c r="O725">
        <v>3619</v>
      </c>
      <c r="P725">
        <v>17952857</v>
      </c>
      <c r="S725">
        <v>100</v>
      </c>
      <c r="T725" t="s">
        <v>3539</v>
      </c>
      <c r="U725" t="s">
        <v>3273</v>
      </c>
      <c r="V725">
        <v>1</v>
      </c>
      <c r="W725">
        <v>0</v>
      </c>
      <c r="X725">
        <v>0</v>
      </c>
    </row>
    <row r="726" spans="1:24" hidden="1" x14ac:dyDescent="0.2">
      <c r="A726" t="s">
        <v>7881</v>
      </c>
      <c r="B726" t="s">
        <v>7882</v>
      </c>
      <c r="C726">
        <v>2017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7.9</v>
      </c>
      <c r="O726">
        <v>509684</v>
      </c>
      <c r="P726">
        <v>100000000</v>
      </c>
      <c r="Q726">
        <v>189740665</v>
      </c>
      <c r="R726">
        <v>526940665</v>
      </c>
      <c r="S726">
        <v>106</v>
      </c>
      <c r="T726" t="s">
        <v>5998</v>
      </c>
      <c r="U726" t="s">
        <v>7883</v>
      </c>
      <c r="V726">
        <v>0</v>
      </c>
      <c r="W726">
        <v>0</v>
      </c>
      <c r="X726">
        <v>1</v>
      </c>
    </row>
    <row r="727" spans="1:24" hidden="1" x14ac:dyDescent="0.2">
      <c r="A727" t="s">
        <v>3771</v>
      </c>
      <c r="B727" t="s">
        <v>3772</v>
      </c>
      <c r="C727">
        <v>1993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6.2</v>
      </c>
      <c r="O727">
        <v>1928</v>
      </c>
      <c r="P727">
        <v>296081</v>
      </c>
      <c r="S727">
        <v>99</v>
      </c>
      <c r="T727" t="s">
        <v>3773</v>
      </c>
      <c r="U727" t="s">
        <v>3006</v>
      </c>
      <c r="V727">
        <v>1</v>
      </c>
      <c r="W727">
        <v>0</v>
      </c>
      <c r="X727">
        <v>0</v>
      </c>
    </row>
    <row r="728" spans="1:24" hidden="1" x14ac:dyDescent="0.2">
      <c r="A728" t="s">
        <v>6885</v>
      </c>
      <c r="B728" t="s">
        <v>6886</v>
      </c>
      <c r="C728">
        <v>2009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6.1</v>
      </c>
      <c r="O728">
        <v>46135</v>
      </c>
      <c r="P728">
        <v>60000000</v>
      </c>
      <c r="Q728">
        <v>40572825</v>
      </c>
      <c r="R728">
        <v>78176181</v>
      </c>
      <c r="S728">
        <v>125</v>
      </c>
      <c r="T728" t="s">
        <v>6409</v>
      </c>
      <c r="U728" t="s">
        <v>35</v>
      </c>
      <c r="V728">
        <v>0</v>
      </c>
      <c r="W728">
        <v>1</v>
      </c>
      <c r="X728">
        <v>0</v>
      </c>
    </row>
    <row r="729" spans="1:24" hidden="1" x14ac:dyDescent="0.2">
      <c r="A729" t="s">
        <v>7370</v>
      </c>
      <c r="B729" t="s">
        <v>7371</v>
      </c>
      <c r="C729">
        <v>2010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6.9</v>
      </c>
      <c r="O729">
        <v>282</v>
      </c>
      <c r="T729" t="s">
        <v>7372</v>
      </c>
      <c r="U729" t="s">
        <v>7373</v>
      </c>
      <c r="V729">
        <v>0</v>
      </c>
      <c r="W729">
        <v>0</v>
      </c>
      <c r="X729">
        <v>1</v>
      </c>
    </row>
    <row r="730" spans="1:24" hidden="1" x14ac:dyDescent="0.2">
      <c r="A730" t="s">
        <v>2616</v>
      </c>
      <c r="B730" t="s">
        <v>2617</v>
      </c>
      <c r="C730">
        <v>1982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7.8</v>
      </c>
      <c r="O730">
        <v>353981</v>
      </c>
      <c r="P730">
        <v>10500000</v>
      </c>
      <c r="Q730">
        <v>435110554</v>
      </c>
      <c r="R730">
        <v>793482178</v>
      </c>
      <c r="S730">
        <v>115</v>
      </c>
      <c r="T730" t="s">
        <v>2168</v>
      </c>
      <c r="U730" t="s">
        <v>35</v>
      </c>
      <c r="V730">
        <v>0</v>
      </c>
      <c r="W730">
        <v>1</v>
      </c>
      <c r="X730">
        <v>0</v>
      </c>
    </row>
    <row r="731" spans="1:24" hidden="1" x14ac:dyDescent="0.2">
      <c r="A731" t="s">
        <v>444</v>
      </c>
      <c r="B731" t="s">
        <v>445</v>
      </c>
      <c r="C731">
        <v>1939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7.3</v>
      </c>
      <c r="O731">
        <v>2665</v>
      </c>
      <c r="S731">
        <v>92</v>
      </c>
      <c r="T731" t="s">
        <v>198</v>
      </c>
      <c r="U731" t="s">
        <v>147</v>
      </c>
      <c r="V731">
        <v>0</v>
      </c>
      <c r="W731">
        <v>0</v>
      </c>
      <c r="X731">
        <v>1</v>
      </c>
    </row>
    <row r="732" spans="1:24" hidden="1" x14ac:dyDescent="0.2">
      <c r="A732" t="s">
        <v>2146</v>
      </c>
      <c r="B732" t="s">
        <v>2147</v>
      </c>
      <c r="C732">
        <v>1974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5.9</v>
      </c>
      <c r="O732">
        <v>13118</v>
      </c>
      <c r="P732">
        <v>79666653</v>
      </c>
      <c r="S732">
        <v>122</v>
      </c>
      <c r="T732" t="s">
        <v>2148</v>
      </c>
      <c r="U732" t="s">
        <v>35</v>
      </c>
      <c r="V732">
        <v>0</v>
      </c>
      <c r="W732">
        <v>1</v>
      </c>
      <c r="X732">
        <v>0</v>
      </c>
    </row>
    <row r="733" spans="1:24" hidden="1" x14ac:dyDescent="0.2">
      <c r="A733" t="s">
        <v>1362</v>
      </c>
      <c r="B733" t="s">
        <v>1363</v>
      </c>
      <c r="C733">
        <v>1955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7.9</v>
      </c>
      <c r="O733">
        <v>38451</v>
      </c>
      <c r="S733">
        <v>118</v>
      </c>
      <c r="T733" t="s">
        <v>1178</v>
      </c>
      <c r="U733" t="s">
        <v>39</v>
      </c>
      <c r="V733">
        <v>0</v>
      </c>
      <c r="W733">
        <v>0</v>
      </c>
      <c r="X733">
        <v>1</v>
      </c>
    </row>
    <row r="734" spans="1:24" hidden="1" x14ac:dyDescent="0.2">
      <c r="A734" t="s">
        <v>6557</v>
      </c>
      <c r="B734" t="s">
        <v>6558</v>
      </c>
      <c r="C734">
        <v>2007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7.6</v>
      </c>
      <c r="O734">
        <v>220434</v>
      </c>
      <c r="P734">
        <v>25000000</v>
      </c>
      <c r="Q734">
        <v>17266000</v>
      </c>
      <c r="R734">
        <v>56107312</v>
      </c>
      <c r="S734">
        <v>100</v>
      </c>
      <c r="T734" t="s">
        <v>2717</v>
      </c>
      <c r="U734" t="s">
        <v>6559</v>
      </c>
      <c r="V734">
        <v>0</v>
      </c>
      <c r="W734">
        <v>1</v>
      </c>
      <c r="X734">
        <v>0</v>
      </c>
    </row>
    <row r="735" spans="1:24" hidden="1" x14ac:dyDescent="0.2">
      <c r="A735" t="s">
        <v>4412</v>
      </c>
      <c r="B735" t="s">
        <v>4413</v>
      </c>
      <c r="C735">
        <v>1996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2.7</v>
      </c>
      <c r="O735">
        <v>8010</v>
      </c>
      <c r="P735">
        <v>1910840</v>
      </c>
      <c r="Q735">
        <v>4422380</v>
      </c>
      <c r="S735">
        <v>94</v>
      </c>
      <c r="T735" t="s">
        <v>4414</v>
      </c>
      <c r="U735" t="s">
        <v>4415</v>
      </c>
      <c r="V735">
        <v>0</v>
      </c>
      <c r="W735">
        <v>1</v>
      </c>
      <c r="X735">
        <v>0</v>
      </c>
    </row>
    <row r="736" spans="1:24" hidden="1" x14ac:dyDescent="0.2">
      <c r="A736" t="s">
        <v>3779</v>
      </c>
      <c r="B736" t="s">
        <v>3780</v>
      </c>
      <c r="C736">
        <v>1993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4.9000000000000004</v>
      </c>
      <c r="O736">
        <v>2756</v>
      </c>
      <c r="P736">
        <v>3418141</v>
      </c>
      <c r="S736">
        <v>95</v>
      </c>
      <c r="T736" t="s">
        <v>3663</v>
      </c>
      <c r="U736" t="s">
        <v>3273</v>
      </c>
      <c r="V736">
        <v>1</v>
      </c>
      <c r="W736">
        <v>0</v>
      </c>
      <c r="X736">
        <v>0</v>
      </c>
    </row>
    <row r="737" spans="1:24" hidden="1" x14ac:dyDescent="0.2">
      <c r="A737" t="s">
        <v>3799</v>
      </c>
      <c r="B737" t="s">
        <v>3800</v>
      </c>
      <c r="C737">
        <v>1993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5.6</v>
      </c>
      <c r="O737">
        <v>4527</v>
      </c>
      <c r="P737">
        <v>5713708</v>
      </c>
      <c r="Q737">
        <v>22866222</v>
      </c>
      <c r="S737">
        <v>107</v>
      </c>
      <c r="T737" t="s">
        <v>1926</v>
      </c>
      <c r="U737" t="s">
        <v>3273</v>
      </c>
      <c r="V737">
        <v>1</v>
      </c>
      <c r="W737">
        <v>0</v>
      </c>
      <c r="X737">
        <v>0</v>
      </c>
    </row>
    <row r="738" spans="1:24" hidden="1" x14ac:dyDescent="0.2">
      <c r="A738" t="s">
        <v>6975</v>
      </c>
      <c r="B738" t="s">
        <v>6976</v>
      </c>
      <c r="C738">
        <v>2010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6.6</v>
      </c>
      <c r="O738">
        <v>87366</v>
      </c>
      <c r="P738">
        <v>80000000</v>
      </c>
      <c r="Q738">
        <v>43313890</v>
      </c>
      <c r="R738">
        <v>81126522</v>
      </c>
      <c r="S738">
        <v>117</v>
      </c>
      <c r="T738" t="s">
        <v>6884</v>
      </c>
      <c r="U738" t="s">
        <v>39</v>
      </c>
      <c r="V738">
        <v>0</v>
      </c>
      <c r="W738">
        <v>0</v>
      </c>
      <c r="X738">
        <v>1</v>
      </c>
    </row>
    <row r="739" spans="1:24" hidden="1" x14ac:dyDescent="0.2">
      <c r="A739" t="s">
        <v>7309</v>
      </c>
      <c r="B739" t="s">
        <v>7310</v>
      </c>
      <c r="C739">
        <v>2014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7.9</v>
      </c>
      <c r="O739">
        <v>573248</v>
      </c>
      <c r="P739">
        <v>178000000</v>
      </c>
      <c r="Q739">
        <v>100206256</v>
      </c>
      <c r="R739">
        <v>370541256</v>
      </c>
      <c r="S739">
        <v>113</v>
      </c>
      <c r="T739" t="s">
        <v>4558</v>
      </c>
      <c r="U739" t="s">
        <v>39</v>
      </c>
      <c r="V739">
        <v>0</v>
      </c>
      <c r="W739">
        <v>0</v>
      </c>
      <c r="X739">
        <v>1</v>
      </c>
    </row>
    <row r="740" spans="1:24" hidden="1" x14ac:dyDescent="0.2">
      <c r="A740" t="s">
        <v>5060</v>
      </c>
      <c r="B740" t="s">
        <v>5061</v>
      </c>
      <c r="C740">
        <v>1999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6.1</v>
      </c>
      <c r="O740">
        <v>40480</v>
      </c>
      <c r="P740">
        <v>8311290</v>
      </c>
      <c r="Q740">
        <v>35242897</v>
      </c>
      <c r="S740">
        <v>122</v>
      </c>
      <c r="T740" t="s">
        <v>2627</v>
      </c>
      <c r="U740" t="s">
        <v>3230</v>
      </c>
      <c r="V740">
        <v>0</v>
      </c>
      <c r="W740">
        <v>1</v>
      </c>
      <c r="X740">
        <v>0</v>
      </c>
    </row>
    <row r="741" spans="1:24" hidden="1" x14ac:dyDescent="0.2">
      <c r="A741" t="s">
        <v>3439</v>
      </c>
      <c r="B741" t="s">
        <v>3440</v>
      </c>
      <c r="C741">
        <v>1991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6.8</v>
      </c>
      <c r="O741">
        <v>2327</v>
      </c>
      <c r="P741">
        <v>28318</v>
      </c>
      <c r="Q741">
        <v>706131</v>
      </c>
      <c r="S741">
        <v>87</v>
      </c>
      <c r="T741" t="s">
        <v>3441</v>
      </c>
      <c r="U741" t="s">
        <v>3442</v>
      </c>
      <c r="V741">
        <v>0</v>
      </c>
      <c r="W741">
        <v>1</v>
      </c>
      <c r="X741">
        <v>0</v>
      </c>
    </row>
    <row r="742" spans="1:24" hidden="1" x14ac:dyDescent="0.2">
      <c r="A742" t="s">
        <v>5598</v>
      </c>
      <c r="B742" t="s">
        <v>5599</v>
      </c>
      <c r="C742">
        <v>2002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5.4</v>
      </c>
      <c r="O742">
        <v>51313</v>
      </c>
      <c r="P742">
        <v>30000000</v>
      </c>
      <c r="Q742">
        <v>17322606</v>
      </c>
      <c r="R742">
        <v>45867333</v>
      </c>
      <c r="S742">
        <v>99</v>
      </c>
      <c r="T742" t="s">
        <v>5600</v>
      </c>
      <c r="U742" t="s">
        <v>39</v>
      </c>
      <c r="V742">
        <v>0</v>
      </c>
      <c r="W742">
        <v>0</v>
      </c>
      <c r="X742">
        <v>1</v>
      </c>
    </row>
    <row r="743" spans="1:24" hidden="1" x14ac:dyDescent="0.2">
      <c r="A743" t="s">
        <v>6660</v>
      </c>
      <c r="B743" t="s">
        <v>6661</v>
      </c>
      <c r="C743">
        <v>2007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8.1</v>
      </c>
      <c r="O743">
        <v>94895</v>
      </c>
      <c r="P743">
        <v>4000000</v>
      </c>
      <c r="Q743">
        <v>8744</v>
      </c>
      <c r="R743">
        <v>14759148</v>
      </c>
      <c r="S743">
        <v>115</v>
      </c>
      <c r="T743" t="s">
        <v>6662</v>
      </c>
      <c r="U743" t="s">
        <v>6663</v>
      </c>
      <c r="V743">
        <v>0</v>
      </c>
      <c r="W743">
        <v>1</v>
      </c>
      <c r="X743">
        <v>0</v>
      </c>
    </row>
    <row r="744" spans="1:24" hidden="1" x14ac:dyDescent="0.2">
      <c r="A744" t="s">
        <v>5035</v>
      </c>
      <c r="B744" t="s">
        <v>5036</v>
      </c>
      <c r="C744">
        <v>1998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7.4</v>
      </c>
      <c r="O744">
        <v>89006</v>
      </c>
      <c r="P744">
        <v>275131</v>
      </c>
      <c r="Q744">
        <v>82150642</v>
      </c>
      <c r="S744">
        <v>124</v>
      </c>
      <c r="T744" t="s">
        <v>5037</v>
      </c>
      <c r="U744" t="s">
        <v>2533</v>
      </c>
      <c r="V744">
        <v>0</v>
      </c>
      <c r="W744">
        <v>1</v>
      </c>
      <c r="X744">
        <v>0</v>
      </c>
    </row>
    <row r="745" spans="1:24" hidden="1" x14ac:dyDescent="0.2">
      <c r="A745" t="s">
        <v>6183</v>
      </c>
      <c r="B745" t="s">
        <v>6184</v>
      </c>
      <c r="C745">
        <v>2007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6.8</v>
      </c>
      <c r="O745">
        <v>64536</v>
      </c>
      <c r="P745">
        <v>55000000</v>
      </c>
      <c r="Q745">
        <v>16383509</v>
      </c>
      <c r="R745">
        <v>75782758</v>
      </c>
      <c r="S745">
        <v>114</v>
      </c>
      <c r="T745" t="s">
        <v>5037</v>
      </c>
      <c r="U745" t="s">
        <v>35</v>
      </c>
      <c r="V745">
        <v>0</v>
      </c>
      <c r="W745">
        <v>1</v>
      </c>
      <c r="X745">
        <v>0</v>
      </c>
    </row>
    <row r="746" spans="1:24" hidden="1" x14ac:dyDescent="0.2">
      <c r="A746" t="s">
        <v>3812</v>
      </c>
      <c r="B746" t="s">
        <v>3813</v>
      </c>
      <c r="C746">
        <v>1993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6.6</v>
      </c>
      <c r="O746">
        <v>5019</v>
      </c>
      <c r="P746">
        <v>9000000</v>
      </c>
      <c r="Q746">
        <v>14904910</v>
      </c>
      <c r="R746">
        <v>14904910</v>
      </c>
      <c r="S746">
        <v>97</v>
      </c>
      <c r="T746" t="s">
        <v>3577</v>
      </c>
      <c r="U746" t="s">
        <v>3578</v>
      </c>
      <c r="V746">
        <v>1</v>
      </c>
      <c r="W746">
        <v>0</v>
      </c>
      <c r="X746">
        <v>0</v>
      </c>
    </row>
    <row r="747" spans="1:24" hidden="1" x14ac:dyDescent="0.2">
      <c r="A747" t="s">
        <v>5541</v>
      </c>
      <c r="B747" t="s">
        <v>5542</v>
      </c>
      <c r="C747">
        <v>2002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6</v>
      </c>
      <c r="O747">
        <v>7126</v>
      </c>
      <c r="P747">
        <v>6281415</v>
      </c>
      <c r="Q747">
        <v>18591272</v>
      </c>
      <c r="S747">
        <v>90</v>
      </c>
      <c r="T747" t="s">
        <v>5543</v>
      </c>
      <c r="U747" t="s">
        <v>5544</v>
      </c>
      <c r="V747">
        <v>0</v>
      </c>
      <c r="W747">
        <v>1</v>
      </c>
      <c r="X747">
        <v>0</v>
      </c>
    </row>
    <row r="748" spans="1:24" hidden="1" x14ac:dyDescent="0.2">
      <c r="A748" t="s">
        <v>2958</v>
      </c>
      <c r="B748" t="s">
        <v>2959</v>
      </c>
      <c r="C748">
        <v>1987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7.8</v>
      </c>
      <c r="O748">
        <v>110283</v>
      </c>
      <c r="P748">
        <v>35000000</v>
      </c>
      <c r="Q748">
        <v>22238696</v>
      </c>
      <c r="R748">
        <v>22238696</v>
      </c>
      <c r="S748">
        <v>153</v>
      </c>
      <c r="T748" t="s">
        <v>2168</v>
      </c>
      <c r="U748" t="s">
        <v>2714</v>
      </c>
      <c r="V748">
        <v>0</v>
      </c>
      <c r="W748">
        <v>0</v>
      </c>
      <c r="X748">
        <v>1</v>
      </c>
    </row>
    <row r="749" spans="1:24" hidden="1" x14ac:dyDescent="0.2">
      <c r="A749" t="s">
        <v>4200</v>
      </c>
      <c r="B749" t="s">
        <v>4201</v>
      </c>
      <c r="C749">
        <v>1995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6.7</v>
      </c>
      <c r="O749">
        <v>47380</v>
      </c>
      <c r="P749">
        <v>273188</v>
      </c>
      <c r="S749">
        <v>90</v>
      </c>
      <c r="T749" t="s">
        <v>3604</v>
      </c>
      <c r="U749" t="s">
        <v>4202</v>
      </c>
      <c r="V749">
        <v>0</v>
      </c>
      <c r="W749">
        <v>0</v>
      </c>
      <c r="X749">
        <v>1</v>
      </c>
    </row>
    <row r="750" spans="1:24" hidden="1" x14ac:dyDescent="0.2">
      <c r="A750" t="s">
        <v>3826</v>
      </c>
      <c r="B750" t="s">
        <v>3827</v>
      </c>
      <c r="C750">
        <v>1993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5.6</v>
      </c>
      <c r="O750">
        <v>5210</v>
      </c>
      <c r="P750">
        <v>12440858</v>
      </c>
      <c r="S750">
        <v>91</v>
      </c>
      <c r="T750" t="s">
        <v>3828</v>
      </c>
      <c r="U750" t="s">
        <v>2783</v>
      </c>
      <c r="V750">
        <v>1</v>
      </c>
      <c r="W750">
        <v>0</v>
      </c>
      <c r="X750">
        <v>0</v>
      </c>
    </row>
    <row r="751" spans="1:24" hidden="1" x14ac:dyDescent="0.2">
      <c r="A751" t="s">
        <v>2530</v>
      </c>
      <c r="B751" t="s">
        <v>2531</v>
      </c>
      <c r="C751">
        <v>1981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4.9000000000000004</v>
      </c>
      <c r="O751">
        <v>6809</v>
      </c>
      <c r="P751">
        <v>31184024</v>
      </c>
      <c r="S751">
        <v>116</v>
      </c>
      <c r="T751" t="s">
        <v>2532</v>
      </c>
      <c r="U751" t="s">
        <v>2533</v>
      </c>
      <c r="V751">
        <v>0</v>
      </c>
      <c r="W751">
        <v>1</v>
      </c>
      <c r="X751">
        <v>0</v>
      </c>
    </row>
    <row r="752" spans="1:24" hidden="1" x14ac:dyDescent="0.2">
      <c r="A752" t="s">
        <v>7568</v>
      </c>
      <c r="B752" t="s">
        <v>2531</v>
      </c>
      <c r="C752">
        <v>2014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6.3</v>
      </c>
      <c r="O752">
        <v>39218</v>
      </c>
      <c r="P752">
        <v>20000000</v>
      </c>
      <c r="Q752">
        <v>23438250</v>
      </c>
      <c r="R752">
        <v>34718173</v>
      </c>
      <c r="S752">
        <v>104</v>
      </c>
      <c r="T752" t="s">
        <v>7569</v>
      </c>
      <c r="U752" t="s">
        <v>7063</v>
      </c>
      <c r="V752">
        <v>0</v>
      </c>
      <c r="W752">
        <v>1</v>
      </c>
      <c r="X752">
        <v>0</v>
      </c>
    </row>
    <row r="753" spans="1:31" hidden="1" x14ac:dyDescent="0.2">
      <c r="A753" t="s">
        <v>3829</v>
      </c>
      <c r="B753" t="s">
        <v>3830</v>
      </c>
      <c r="C753">
        <v>1993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6.1</v>
      </c>
      <c r="O753">
        <v>15011</v>
      </c>
      <c r="P753">
        <v>873983</v>
      </c>
      <c r="Q753">
        <v>4858139</v>
      </c>
      <c r="S753">
        <v>123</v>
      </c>
      <c r="T753" t="s">
        <v>3372</v>
      </c>
      <c r="U753" t="s">
        <v>3831</v>
      </c>
      <c r="V753">
        <v>1</v>
      </c>
      <c r="W753">
        <v>0</v>
      </c>
      <c r="X753">
        <v>0</v>
      </c>
    </row>
    <row r="754" spans="1:31" hidden="1" x14ac:dyDescent="0.2">
      <c r="A754" t="s">
        <v>2096</v>
      </c>
      <c r="B754" t="s">
        <v>2097</v>
      </c>
      <c r="C754">
        <v>1973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7.7</v>
      </c>
      <c r="O754">
        <v>92369</v>
      </c>
      <c r="P754">
        <v>40802</v>
      </c>
      <c r="S754">
        <v>102</v>
      </c>
      <c r="T754" t="s">
        <v>2098</v>
      </c>
      <c r="U754" t="s">
        <v>39</v>
      </c>
      <c r="V754">
        <v>0</v>
      </c>
      <c r="W754">
        <v>0</v>
      </c>
      <c r="X754">
        <v>1</v>
      </c>
    </row>
    <row r="755" spans="1:31" hidden="1" x14ac:dyDescent="0.2">
      <c r="A755" t="s">
        <v>7343</v>
      </c>
      <c r="B755" t="s">
        <v>7344</v>
      </c>
      <c r="C755">
        <v>2015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6.6</v>
      </c>
      <c r="O755">
        <v>73831</v>
      </c>
      <c r="P755">
        <v>30000000</v>
      </c>
      <c r="Q755">
        <v>32363404</v>
      </c>
      <c r="R755">
        <v>49263404</v>
      </c>
      <c r="S755">
        <v>104</v>
      </c>
      <c r="T755" t="s">
        <v>4914</v>
      </c>
      <c r="U755" t="s">
        <v>39</v>
      </c>
      <c r="V755">
        <v>0</v>
      </c>
      <c r="W755">
        <v>0</v>
      </c>
      <c r="X755">
        <v>1</v>
      </c>
    </row>
    <row r="756" spans="1:31" hidden="1" x14ac:dyDescent="0.2">
      <c r="A756" t="s">
        <v>5807</v>
      </c>
      <c r="B756" t="s">
        <v>5808</v>
      </c>
      <c r="C756">
        <v>2004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4.8</v>
      </c>
      <c r="O756">
        <v>29268</v>
      </c>
      <c r="P756">
        <v>40000000</v>
      </c>
      <c r="Q756">
        <v>13562325</v>
      </c>
      <c r="R756">
        <v>14494036</v>
      </c>
      <c r="S756">
        <v>99</v>
      </c>
      <c r="T756" t="s">
        <v>2871</v>
      </c>
      <c r="U756" t="s">
        <v>4856</v>
      </c>
      <c r="V756">
        <v>0</v>
      </c>
      <c r="W756">
        <v>0</v>
      </c>
      <c r="X756">
        <v>1</v>
      </c>
    </row>
    <row r="757" spans="1:31" hidden="1" x14ac:dyDescent="0.2">
      <c r="A757" t="s">
        <v>4423</v>
      </c>
      <c r="B757" t="s">
        <v>4424</v>
      </c>
      <c r="C757">
        <v>1996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6.1</v>
      </c>
      <c r="O757">
        <v>100347</v>
      </c>
      <c r="P757">
        <v>100000000</v>
      </c>
      <c r="Q757">
        <v>101295562</v>
      </c>
      <c r="R757">
        <v>242295562</v>
      </c>
      <c r="S757">
        <v>115</v>
      </c>
      <c r="T757" t="s">
        <v>4425</v>
      </c>
      <c r="U757" t="s">
        <v>4426</v>
      </c>
      <c r="V757">
        <v>0</v>
      </c>
      <c r="W757">
        <v>0</v>
      </c>
      <c r="X757">
        <v>1</v>
      </c>
    </row>
    <row r="758" spans="1:31" hidden="1" x14ac:dyDescent="0.2">
      <c r="A758" t="s">
        <v>3846</v>
      </c>
      <c r="B758" t="s">
        <v>3847</v>
      </c>
      <c r="C758">
        <v>1993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5.8</v>
      </c>
      <c r="O758">
        <v>3599</v>
      </c>
      <c r="P758">
        <v>11000000</v>
      </c>
      <c r="Q758">
        <v>1039824</v>
      </c>
      <c r="R758">
        <v>1039824</v>
      </c>
      <c r="S758">
        <v>100</v>
      </c>
      <c r="T758" t="s">
        <v>3005</v>
      </c>
      <c r="U758" t="s">
        <v>3848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</row>
    <row r="759" spans="1:31" hidden="1" x14ac:dyDescent="0.2">
      <c r="A759" t="s">
        <v>3853</v>
      </c>
      <c r="B759" t="s">
        <v>3854</v>
      </c>
      <c r="C759">
        <v>1993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5.4</v>
      </c>
      <c r="O759">
        <v>4124</v>
      </c>
      <c r="P759">
        <v>1465476</v>
      </c>
      <c r="Q759">
        <v>3335984</v>
      </c>
      <c r="S759">
        <v>85</v>
      </c>
      <c r="T759" t="s">
        <v>3855</v>
      </c>
      <c r="U759" t="s">
        <v>2783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</row>
    <row r="760" spans="1:31" hidden="1" x14ac:dyDescent="0.2">
      <c r="A760" t="s">
        <v>3880</v>
      </c>
      <c r="B760" t="s">
        <v>3881</v>
      </c>
      <c r="C760">
        <v>1993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5.6</v>
      </c>
      <c r="O760">
        <v>46718</v>
      </c>
      <c r="P760">
        <v>38000000</v>
      </c>
      <c r="Q760">
        <v>57319029</v>
      </c>
      <c r="R760">
        <v>57319029</v>
      </c>
      <c r="S760">
        <v>107</v>
      </c>
      <c r="T760" t="s">
        <v>3739</v>
      </c>
      <c r="U760" t="s">
        <v>2783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</row>
    <row r="761" spans="1:31" hidden="1" x14ac:dyDescent="0.2">
      <c r="A761" t="s">
        <v>3882</v>
      </c>
      <c r="B761" t="s">
        <v>3883</v>
      </c>
      <c r="C761">
        <v>1993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5.8</v>
      </c>
      <c r="O761">
        <v>16825</v>
      </c>
      <c r="P761">
        <v>20000000</v>
      </c>
      <c r="Q761">
        <v>36448400</v>
      </c>
      <c r="R761">
        <v>36448400</v>
      </c>
      <c r="S761">
        <v>95</v>
      </c>
      <c r="T761" t="s">
        <v>2948</v>
      </c>
      <c r="U761" t="s">
        <v>3273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</row>
    <row r="762" spans="1:31" hidden="1" x14ac:dyDescent="0.2">
      <c r="A762" t="s">
        <v>661</v>
      </c>
      <c r="B762" t="s">
        <v>662</v>
      </c>
      <c r="C762">
        <v>1942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6</v>
      </c>
      <c r="O762">
        <v>223</v>
      </c>
      <c r="Q762">
        <v>51</v>
      </c>
      <c r="S762">
        <v>51</v>
      </c>
      <c r="T762" t="s">
        <v>649</v>
      </c>
      <c r="U762" t="s">
        <v>39</v>
      </c>
      <c r="V762">
        <v>0</v>
      </c>
      <c r="W762">
        <v>0</v>
      </c>
      <c r="X762">
        <v>1</v>
      </c>
    </row>
    <row r="763" spans="1:31" hidden="1" x14ac:dyDescent="0.2">
      <c r="A763" t="s">
        <v>946</v>
      </c>
      <c r="B763" t="s">
        <v>947</v>
      </c>
      <c r="C763">
        <v>1947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6.1</v>
      </c>
      <c r="O763">
        <v>430</v>
      </c>
      <c r="Q763">
        <v>104</v>
      </c>
      <c r="S763">
        <v>104</v>
      </c>
      <c r="T763" t="s">
        <v>834</v>
      </c>
      <c r="U763" t="s">
        <v>39</v>
      </c>
      <c r="V763">
        <v>0</v>
      </c>
      <c r="W763">
        <v>0</v>
      </c>
      <c r="X763">
        <v>1</v>
      </c>
    </row>
    <row r="764" spans="1:31" hidden="1" x14ac:dyDescent="0.2">
      <c r="A764" t="s">
        <v>3790</v>
      </c>
      <c r="B764" t="s">
        <v>3791</v>
      </c>
      <c r="C764">
        <v>1993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7.4</v>
      </c>
      <c r="O764">
        <v>5123</v>
      </c>
      <c r="Q764">
        <v>2080805</v>
      </c>
      <c r="R764">
        <v>2087569</v>
      </c>
      <c r="S764">
        <v>108</v>
      </c>
      <c r="T764" t="s">
        <v>3792</v>
      </c>
      <c r="U764" t="s">
        <v>3793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</row>
    <row r="765" spans="1:31" hidden="1" x14ac:dyDescent="0.2">
      <c r="A765" t="s">
        <v>5860</v>
      </c>
      <c r="B765" t="s">
        <v>5861</v>
      </c>
      <c r="C765">
        <v>2004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8.3000000000000007</v>
      </c>
      <c r="O765">
        <v>866860</v>
      </c>
      <c r="P765">
        <v>20000000</v>
      </c>
      <c r="Q765">
        <v>34400301</v>
      </c>
      <c r="R765">
        <v>74036715</v>
      </c>
      <c r="S765">
        <v>108</v>
      </c>
      <c r="T765" t="s">
        <v>5862</v>
      </c>
      <c r="U765" t="s">
        <v>5459</v>
      </c>
      <c r="V765">
        <v>0</v>
      </c>
      <c r="W765">
        <v>1</v>
      </c>
      <c r="X765">
        <v>0</v>
      </c>
    </row>
    <row r="766" spans="1:31" hidden="1" x14ac:dyDescent="0.2">
      <c r="A766" t="s">
        <v>3888</v>
      </c>
      <c r="B766" t="s">
        <v>3889</v>
      </c>
      <c r="C766">
        <v>1993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4</v>
      </c>
      <c r="O766">
        <v>47037</v>
      </c>
      <c r="P766">
        <v>48000000</v>
      </c>
      <c r="Q766">
        <v>20915465</v>
      </c>
      <c r="R766">
        <v>20915465</v>
      </c>
      <c r="S766">
        <v>104</v>
      </c>
      <c r="T766" t="s">
        <v>3070</v>
      </c>
      <c r="U766" t="s">
        <v>3890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</row>
    <row r="767" spans="1:31" hidden="1" x14ac:dyDescent="0.2">
      <c r="A767" t="s">
        <v>6178</v>
      </c>
      <c r="B767" t="s">
        <v>6179</v>
      </c>
      <c r="C767">
        <v>2007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5.4</v>
      </c>
      <c r="O767">
        <v>135056</v>
      </c>
      <c r="P767">
        <v>175000000</v>
      </c>
      <c r="Q767">
        <v>100462298</v>
      </c>
      <c r="R767">
        <v>174440724</v>
      </c>
      <c r="S767">
        <v>96</v>
      </c>
      <c r="T767" t="s">
        <v>3915</v>
      </c>
      <c r="U767" t="s">
        <v>35</v>
      </c>
      <c r="V767">
        <v>0</v>
      </c>
      <c r="W767">
        <v>1</v>
      </c>
      <c r="X767">
        <v>0</v>
      </c>
    </row>
    <row r="768" spans="1:31" hidden="1" x14ac:dyDescent="0.2">
      <c r="A768" t="s">
        <v>349</v>
      </c>
      <c r="B768" t="s">
        <v>350</v>
      </c>
      <c r="C768">
        <v>1937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6.6</v>
      </c>
      <c r="O768">
        <v>1345</v>
      </c>
      <c r="Q768">
        <v>80</v>
      </c>
      <c r="S768">
        <v>80</v>
      </c>
      <c r="T768" t="s">
        <v>48</v>
      </c>
      <c r="U768" t="s">
        <v>39</v>
      </c>
      <c r="V768">
        <v>0</v>
      </c>
      <c r="W768">
        <v>0</v>
      </c>
      <c r="X768">
        <v>1</v>
      </c>
    </row>
    <row r="769" spans="1:31" hidden="1" x14ac:dyDescent="0.2">
      <c r="A769" t="s">
        <v>7651</v>
      </c>
      <c r="B769" t="s">
        <v>7652</v>
      </c>
      <c r="C769">
        <v>2015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7.1</v>
      </c>
      <c r="O769">
        <v>188872</v>
      </c>
      <c r="P769">
        <v>55000000</v>
      </c>
      <c r="Q769">
        <v>43482270</v>
      </c>
      <c r="R769">
        <v>203427584</v>
      </c>
      <c r="S769">
        <v>121</v>
      </c>
      <c r="T769" t="s">
        <v>7002</v>
      </c>
      <c r="U769" t="s">
        <v>2913</v>
      </c>
      <c r="V769">
        <v>0</v>
      </c>
      <c r="W769">
        <v>1</v>
      </c>
      <c r="X769">
        <v>0</v>
      </c>
    </row>
    <row r="770" spans="1:31" hidden="1" x14ac:dyDescent="0.2">
      <c r="A770" t="s">
        <v>2336</v>
      </c>
      <c r="B770" t="s">
        <v>2337</v>
      </c>
      <c r="C770">
        <v>1978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6.4</v>
      </c>
      <c r="O770">
        <v>22202</v>
      </c>
      <c r="P770">
        <v>10272294</v>
      </c>
      <c r="Q770">
        <v>85196485</v>
      </c>
      <c r="S770">
        <v>114</v>
      </c>
      <c r="T770" t="s">
        <v>2236</v>
      </c>
      <c r="U770" t="s">
        <v>39</v>
      </c>
      <c r="V770">
        <v>0</v>
      </c>
      <c r="W770">
        <v>0</v>
      </c>
      <c r="X770">
        <v>1</v>
      </c>
    </row>
    <row r="771" spans="1:31" hidden="1" x14ac:dyDescent="0.2">
      <c r="A771" t="s">
        <v>3081</v>
      </c>
      <c r="B771" t="s">
        <v>3082</v>
      </c>
      <c r="C771">
        <v>1988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6.2</v>
      </c>
      <c r="O771">
        <v>2815</v>
      </c>
      <c r="P771">
        <v>3425796</v>
      </c>
      <c r="Q771">
        <v>12638294</v>
      </c>
      <c r="S771">
        <v>127</v>
      </c>
      <c r="T771" t="s">
        <v>3083</v>
      </c>
      <c r="U771" t="s">
        <v>3084</v>
      </c>
      <c r="V771">
        <v>0</v>
      </c>
      <c r="W771">
        <v>0</v>
      </c>
      <c r="X771">
        <v>1</v>
      </c>
    </row>
    <row r="772" spans="1:31" hidden="1" x14ac:dyDescent="0.2">
      <c r="A772" t="s">
        <v>3891</v>
      </c>
      <c r="B772" t="s">
        <v>3892</v>
      </c>
      <c r="C772">
        <v>1993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6.8</v>
      </c>
      <c r="O772">
        <v>15011</v>
      </c>
      <c r="P772">
        <v>12000000</v>
      </c>
      <c r="Q772">
        <v>5632086</v>
      </c>
      <c r="R772">
        <v>5632086</v>
      </c>
      <c r="S772">
        <v>112</v>
      </c>
      <c r="T772" t="s">
        <v>3893</v>
      </c>
      <c r="U772" t="s">
        <v>3273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</row>
    <row r="773" spans="1:31" hidden="1" x14ac:dyDescent="0.2">
      <c r="A773" t="s">
        <v>3737</v>
      </c>
      <c r="B773" t="s">
        <v>3738</v>
      </c>
      <c r="C773">
        <v>1993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5.8</v>
      </c>
      <c r="O773">
        <v>730</v>
      </c>
      <c r="P773">
        <v>6011745</v>
      </c>
      <c r="T773" t="s">
        <v>3739</v>
      </c>
      <c r="U773" t="s">
        <v>3740</v>
      </c>
      <c r="V773">
        <v>1</v>
      </c>
      <c r="W773">
        <v>0</v>
      </c>
      <c r="X773">
        <v>0</v>
      </c>
    </row>
    <row r="774" spans="1:31" hidden="1" x14ac:dyDescent="0.2">
      <c r="A774" t="s">
        <v>6132</v>
      </c>
      <c r="B774" t="s">
        <v>6133</v>
      </c>
      <c r="C774">
        <v>2005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7.4</v>
      </c>
      <c r="O774">
        <v>55794</v>
      </c>
      <c r="P774">
        <v>7000000</v>
      </c>
      <c r="Q774">
        <v>1712337</v>
      </c>
      <c r="R774">
        <v>3601974</v>
      </c>
      <c r="S774">
        <v>106</v>
      </c>
      <c r="T774" t="s">
        <v>6134</v>
      </c>
      <c r="U774" t="s">
        <v>5962</v>
      </c>
      <c r="V774">
        <v>0</v>
      </c>
      <c r="W774">
        <v>0</v>
      </c>
      <c r="X774">
        <v>1</v>
      </c>
    </row>
    <row r="775" spans="1:31" hidden="1" x14ac:dyDescent="0.2">
      <c r="A775" t="s">
        <v>3699</v>
      </c>
      <c r="B775" t="s">
        <v>3700</v>
      </c>
      <c r="C775">
        <v>1993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5.6</v>
      </c>
      <c r="O775">
        <v>1429</v>
      </c>
      <c r="P775">
        <v>283260</v>
      </c>
      <c r="Q775">
        <v>525955</v>
      </c>
      <c r="S775">
        <v>119</v>
      </c>
      <c r="T775" t="s">
        <v>2436</v>
      </c>
      <c r="U775" t="s">
        <v>3701</v>
      </c>
      <c r="V775">
        <v>1</v>
      </c>
      <c r="W775">
        <v>0</v>
      </c>
      <c r="X775">
        <v>0</v>
      </c>
    </row>
    <row r="776" spans="1:31" hidden="1" x14ac:dyDescent="0.2">
      <c r="A776" t="s">
        <v>153</v>
      </c>
      <c r="B776" t="s">
        <v>154</v>
      </c>
      <c r="C776">
        <v>1933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6.6</v>
      </c>
      <c r="O776">
        <v>1131</v>
      </c>
      <c r="S776">
        <v>67</v>
      </c>
      <c r="T776" t="s">
        <v>126</v>
      </c>
      <c r="U776" t="s">
        <v>39</v>
      </c>
      <c r="V776">
        <v>0</v>
      </c>
      <c r="W776">
        <v>0</v>
      </c>
      <c r="X776">
        <v>1</v>
      </c>
    </row>
    <row r="777" spans="1:31" hidden="1" x14ac:dyDescent="0.2">
      <c r="A777" t="s">
        <v>2534</v>
      </c>
      <c r="B777" t="s">
        <v>2535</v>
      </c>
      <c r="C777">
        <v>1981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7.4</v>
      </c>
      <c r="O777">
        <v>55325</v>
      </c>
      <c r="P777">
        <v>4519706</v>
      </c>
      <c r="Q777">
        <v>34971136</v>
      </c>
      <c r="S777">
        <v>140</v>
      </c>
      <c r="T777" t="s">
        <v>2042</v>
      </c>
      <c r="U777" t="s">
        <v>2407</v>
      </c>
      <c r="V777">
        <v>0</v>
      </c>
      <c r="W777">
        <v>0</v>
      </c>
      <c r="X777">
        <v>1</v>
      </c>
    </row>
    <row r="778" spans="1:31" hidden="1" x14ac:dyDescent="0.2">
      <c r="A778" t="s">
        <v>4431</v>
      </c>
      <c r="B778" t="s">
        <v>4432</v>
      </c>
      <c r="C778">
        <v>1996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6.4</v>
      </c>
      <c r="O778">
        <v>48685</v>
      </c>
      <c r="P778">
        <v>12069780</v>
      </c>
      <c r="Q778">
        <v>121969216</v>
      </c>
      <c r="S778">
        <v>133</v>
      </c>
      <c r="T778" t="s">
        <v>4433</v>
      </c>
      <c r="U778" t="s">
        <v>39</v>
      </c>
      <c r="V778">
        <v>0</v>
      </c>
      <c r="W778">
        <v>0</v>
      </c>
      <c r="X778">
        <v>1</v>
      </c>
    </row>
    <row r="779" spans="1:31" hidden="1" x14ac:dyDescent="0.2">
      <c r="A779" t="s">
        <v>5464</v>
      </c>
      <c r="B779" t="s">
        <v>5465</v>
      </c>
      <c r="C779">
        <v>2001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5.6</v>
      </c>
      <c r="O779">
        <v>31229</v>
      </c>
      <c r="P779">
        <v>50000000</v>
      </c>
      <c r="Q779">
        <v>51758599</v>
      </c>
      <c r="R779">
        <v>79958599</v>
      </c>
      <c r="S779">
        <v>101</v>
      </c>
      <c r="T779" t="s">
        <v>5229</v>
      </c>
      <c r="U779" t="s">
        <v>39</v>
      </c>
      <c r="V779">
        <v>0</v>
      </c>
      <c r="W779">
        <v>0</v>
      </c>
      <c r="X779">
        <v>1</v>
      </c>
    </row>
    <row r="780" spans="1:31" hidden="1" x14ac:dyDescent="0.2">
      <c r="A780" t="s">
        <v>2282</v>
      </c>
      <c r="B780" t="s">
        <v>2283</v>
      </c>
      <c r="C780">
        <v>1977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3.8</v>
      </c>
      <c r="O780">
        <v>20776</v>
      </c>
      <c r="P780">
        <v>6735000</v>
      </c>
      <c r="Q780">
        <v>30749142</v>
      </c>
      <c r="S780">
        <v>117</v>
      </c>
      <c r="T780" t="s">
        <v>2042</v>
      </c>
      <c r="U780" t="s">
        <v>39</v>
      </c>
      <c r="V780">
        <v>0</v>
      </c>
      <c r="W780">
        <v>0</v>
      </c>
      <c r="X780">
        <v>1</v>
      </c>
    </row>
    <row r="781" spans="1:31" hidden="1" x14ac:dyDescent="0.2">
      <c r="A781" t="s">
        <v>3814</v>
      </c>
      <c r="B781" t="s">
        <v>3815</v>
      </c>
      <c r="C781">
        <v>1993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7.7</v>
      </c>
      <c r="O781">
        <v>14510</v>
      </c>
      <c r="P781">
        <v>159009</v>
      </c>
      <c r="Q781">
        <v>32901136</v>
      </c>
      <c r="S781">
        <v>139</v>
      </c>
      <c r="T781" t="s">
        <v>3816</v>
      </c>
      <c r="U781" t="s">
        <v>3273</v>
      </c>
      <c r="V781">
        <v>1</v>
      </c>
      <c r="W781">
        <v>0</v>
      </c>
      <c r="X781">
        <v>0</v>
      </c>
    </row>
    <row r="782" spans="1:31" hidden="1" x14ac:dyDescent="0.2">
      <c r="A782" t="s">
        <v>3856</v>
      </c>
      <c r="B782" t="s">
        <v>3857</v>
      </c>
      <c r="C782">
        <v>1993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6</v>
      </c>
      <c r="O782">
        <v>2304</v>
      </c>
      <c r="P782">
        <v>911736</v>
      </c>
      <c r="Q782">
        <v>1884814</v>
      </c>
      <c r="S782">
        <v>99</v>
      </c>
      <c r="T782" t="s">
        <v>3858</v>
      </c>
      <c r="U782" t="s">
        <v>3859</v>
      </c>
      <c r="V782">
        <v>1</v>
      </c>
      <c r="W782">
        <v>0</v>
      </c>
      <c r="X782">
        <v>0</v>
      </c>
    </row>
    <row r="783" spans="1:31" hidden="1" x14ac:dyDescent="0.2">
      <c r="A783" t="s">
        <v>4434</v>
      </c>
      <c r="B783" t="s">
        <v>4435</v>
      </c>
      <c r="C783">
        <v>1996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6.2</v>
      </c>
      <c r="O783">
        <v>16505</v>
      </c>
      <c r="P783">
        <v>6906546</v>
      </c>
      <c r="Q783">
        <v>17380126</v>
      </c>
      <c r="S783">
        <v>118</v>
      </c>
      <c r="T783" t="s">
        <v>2375</v>
      </c>
      <c r="U783" t="s">
        <v>4109</v>
      </c>
      <c r="V783">
        <v>0</v>
      </c>
      <c r="W783">
        <v>0</v>
      </c>
      <c r="X783">
        <v>1</v>
      </c>
    </row>
    <row r="784" spans="1:31" hidden="1" x14ac:dyDescent="0.2">
      <c r="A784" t="s">
        <v>6461</v>
      </c>
      <c r="B784" t="s">
        <v>6462</v>
      </c>
      <c r="C784">
        <v>2011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6.9</v>
      </c>
      <c r="O784">
        <v>95390</v>
      </c>
      <c r="P784">
        <v>40000000</v>
      </c>
      <c r="Q784">
        <v>31847881</v>
      </c>
      <c r="R784">
        <v>55247881</v>
      </c>
      <c r="S784">
        <v>129</v>
      </c>
      <c r="T784" t="s">
        <v>5495</v>
      </c>
      <c r="U784" t="s">
        <v>39</v>
      </c>
      <c r="V784">
        <v>0</v>
      </c>
      <c r="W784">
        <v>0</v>
      </c>
      <c r="X784">
        <v>1</v>
      </c>
    </row>
    <row r="785" spans="1:24" hidden="1" x14ac:dyDescent="0.2">
      <c r="A785" t="s">
        <v>5191</v>
      </c>
      <c r="B785" t="s">
        <v>5192</v>
      </c>
      <c r="C785">
        <v>2002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5.3</v>
      </c>
      <c r="O785">
        <v>23217</v>
      </c>
      <c r="P785">
        <v>32300</v>
      </c>
      <c r="Q785">
        <v>6632383</v>
      </c>
      <c r="S785">
        <v>96</v>
      </c>
      <c r="T785" t="s">
        <v>5193</v>
      </c>
      <c r="U785" t="s">
        <v>35</v>
      </c>
      <c r="V785">
        <v>0</v>
      </c>
      <c r="W785">
        <v>1</v>
      </c>
      <c r="X785">
        <v>0</v>
      </c>
    </row>
    <row r="786" spans="1:24" hidden="1" x14ac:dyDescent="0.2">
      <c r="A786" t="s">
        <v>4893</v>
      </c>
      <c r="B786" t="s">
        <v>4894</v>
      </c>
      <c r="C786">
        <v>1999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7.4</v>
      </c>
      <c r="O786">
        <v>286456</v>
      </c>
      <c r="P786">
        <v>65000000</v>
      </c>
      <c r="Q786">
        <v>55691208</v>
      </c>
      <c r="R786">
        <v>162238658</v>
      </c>
      <c r="S786">
        <v>159</v>
      </c>
      <c r="T786" t="s">
        <v>1606</v>
      </c>
      <c r="U786" t="s">
        <v>39</v>
      </c>
      <c r="V786">
        <v>0</v>
      </c>
      <c r="W786">
        <v>0</v>
      </c>
      <c r="X786">
        <v>1</v>
      </c>
    </row>
    <row r="787" spans="1:24" hidden="1" x14ac:dyDescent="0.2">
      <c r="A787" t="s">
        <v>3860</v>
      </c>
      <c r="B787" t="s">
        <v>3861</v>
      </c>
      <c r="C787">
        <v>1993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8</v>
      </c>
      <c r="O787">
        <v>280480</v>
      </c>
      <c r="P787">
        <v>18000000</v>
      </c>
      <c r="Q787">
        <v>75082668</v>
      </c>
      <c r="R787">
        <v>89140058</v>
      </c>
      <c r="S787">
        <v>76</v>
      </c>
      <c r="T787" t="s">
        <v>3862</v>
      </c>
      <c r="U787" t="s">
        <v>2783</v>
      </c>
      <c r="V787">
        <v>1</v>
      </c>
      <c r="W787">
        <v>0</v>
      </c>
      <c r="X787">
        <v>0</v>
      </c>
    </row>
    <row r="788" spans="1:24" hidden="1" x14ac:dyDescent="0.2">
      <c r="A788" t="s">
        <v>4206</v>
      </c>
      <c r="B788" t="s">
        <v>4207</v>
      </c>
      <c r="C788">
        <v>1995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4.3</v>
      </c>
      <c r="O788">
        <v>11735</v>
      </c>
      <c r="P788">
        <v>4946332</v>
      </c>
      <c r="Q788">
        <v>11534477</v>
      </c>
      <c r="S788">
        <v>91</v>
      </c>
      <c r="T788" t="s">
        <v>4208</v>
      </c>
      <c r="U788" t="s">
        <v>39</v>
      </c>
      <c r="V788">
        <v>0</v>
      </c>
      <c r="W788">
        <v>0</v>
      </c>
      <c r="X788">
        <v>1</v>
      </c>
    </row>
    <row r="789" spans="1:24" hidden="1" x14ac:dyDescent="0.2">
      <c r="A789" t="s">
        <v>3872</v>
      </c>
      <c r="B789" t="s">
        <v>3873</v>
      </c>
      <c r="C789">
        <v>1993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6.5</v>
      </c>
      <c r="O789">
        <v>8721</v>
      </c>
      <c r="P789">
        <v>6821931</v>
      </c>
      <c r="Q789">
        <v>23032565</v>
      </c>
      <c r="S789">
        <v>112</v>
      </c>
      <c r="T789" t="s">
        <v>3462</v>
      </c>
      <c r="U789" t="s">
        <v>2783</v>
      </c>
      <c r="V789">
        <v>1</v>
      </c>
      <c r="W789">
        <v>0</v>
      </c>
      <c r="X789">
        <v>0</v>
      </c>
    </row>
    <row r="790" spans="1:24" hidden="1" x14ac:dyDescent="0.2">
      <c r="A790" t="s">
        <v>3774</v>
      </c>
      <c r="B790" t="s">
        <v>3775</v>
      </c>
      <c r="C790">
        <v>1993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7.6</v>
      </c>
      <c r="O790">
        <v>162476</v>
      </c>
      <c r="P790">
        <v>8724452</v>
      </c>
      <c r="Q790">
        <v>40903593</v>
      </c>
      <c r="S790">
        <v>113</v>
      </c>
      <c r="T790" t="s">
        <v>2557</v>
      </c>
      <c r="U790" t="s">
        <v>3631</v>
      </c>
      <c r="V790">
        <v>0</v>
      </c>
      <c r="W790">
        <v>0</v>
      </c>
      <c r="X790">
        <v>1</v>
      </c>
    </row>
    <row r="791" spans="1:24" hidden="1" x14ac:dyDescent="0.2">
      <c r="A791" t="s">
        <v>987</v>
      </c>
      <c r="B791" t="s">
        <v>988</v>
      </c>
      <c r="C791">
        <v>1948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6.5</v>
      </c>
      <c r="O791">
        <v>169</v>
      </c>
      <c r="Q791">
        <v>90</v>
      </c>
      <c r="S791">
        <v>90</v>
      </c>
      <c r="T791" t="s">
        <v>989</v>
      </c>
      <c r="U791" t="s">
        <v>945</v>
      </c>
      <c r="V791">
        <v>0</v>
      </c>
      <c r="W791">
        <v>1</v>
      </c>
      <c r="X791">
        <v>0</v>
      </c>
    </row>
    <row r="792" spans="1:24" hidden="1" x14ac:dyDescent="0.2">
      <c r="A792" t="s">
        <v>2237</v>
      </c>
      <c r="B792" t="s">
        <v>2238</v>
      </c>
      <c r="C792">
        <v>1976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6.8</v>
      </c>
      <c r="O792">
        <v>19467</v>
      </c>
      <c r="S792">
        <v>120</v>
      </c>
      <c r="T792" t="s">
        <v>706</v>
      </c>
      <c r="U792" t="s">
        <v>35</v>
      </c>
      <c r="V792">
        <v>0</v>
      </c>
      <c r="W792">
        <v>1</v>
      </c>
      <c r="X792">
        <v>0</v>
      </c>
    </row>
    <row r="793" spans="1:24" hidden="1" x14ac:dyDescent="0.2">
      <c r="A793" t="s">
        <v>2815</v>
      </c>
      <c r="B793" t="s">
        <v>2816</v>
      </c>
      <c r="C793">
        <v>1985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6.8</v>
      </c>
      <c r="O793">
        <v>7107</v>
      </c>
      <c r="P793">
        <v>91666</v>
      </c>
      <c r="S793">
        <v>91</v>
      </c>
      <c r="T793" t="s">
        <v>2817</v>
      </c>
      <c r="U793" t="s">
        <v>39</v>
      </c>
      <c r="V793">
        <v>0</v>
      </c>
      <c r="W793">
        <v>0</v>
      </c>
      <c r="X793">
        <v>1</v>
      </c>
    </row>
    <row r="794" spans="1:24" hidden="1" x14ac:dyDescent="0.2">
      <c r="A794" t="s">
        <v>1622</v>
      </c>
      <c r="B794" t="s">
        <v>1623</v>
      </c>
      <c r="C794">
        <v>1961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6.9</v>
      </c>
      <c r="O794">
        <v>1852</v>
      </c>
      <c r="Q794">
        <v>134</v>
      </c>
      <c r="S794">
        <v>134</v>
      </c>
      <c r="T794" t="s">
        <v>1624</v>
      </c>
      <c r="U794" t="s">
        <v>39</v>
      </c>
      <c r="V794">
        <v>0</v>
      </c>
      <c r="W794">
        <v>0</v>
      </c>
      <c r="X794">
        <v>1</v>
      </c>
    </row>
    <row r="795" spans="1:24" hidden="1" x14ac:dyDescent="0.2">
      <c r="A795" t="s">
        <v>7729</v>
      </c>
      <c r="B795" t="s">
        <v>7730</v>
      </c>
      <c r="C795">
        <v>2016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7.3</v>
      </c>
      <c r="O795">
        <v>388406</v>
      </c>
      <c r="P795">
        <v>180000000</v>
      </c>
      <c r="Q795">
        <v>234037575</v>
      </c>
      <c r="R795">
        <v>814037575</v>
      </c>
      <c r="S795">
        <v>132</v>
      </c>
      <c r="T795" t="s">
        <v>6011</v>
      </c>
      <c r="U795" t="s">
        <v>7731</v>
      </c>
      <c r="V795">
        <v>0</v>
      </c>
      <c r="W795">
        <v>0</v>
      </c>
      <c r="X795">
        <v>1</v>
      </c>
    </row>
    <row r="796" spans="1:24" hidden="1" x14ac:dyDescent="0.2">
      <c r="A796" t="s">
        <v>7824</v>
      </c>
      <c r="B796" t="s">
        <v>7825</v>
      </c>
      <c r="C796">
        <v>2018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6.6</v>
      </c>
      <c r="O796">
        <v>198455</v>
      </c>
      <c r="P796">
        <v>200000000</v>
      </c>
      <c r="Q796">
        <v>159555901</v>
      </c>
      <c r="R796">
        <v>654855901</v>
      </c>
      <c r="S796">
        <v>134</v>
      </c>
      <c r="T796" t="s">
        <v>6011</v>
      </c>
      <c r="U796" t="s">
        <v>7731</v>
      </c>
      <c r="V796">
        <v>0</v>
      </c>
      <c r="W796">
        <v>0</v>
      </c>
      <c r="X796">
        <v>1</v>
      </c>
    </row>
    <row r="797" spans="1:24" hidden="1" x14ac:dyDescent="0.2">
      <c r="A797" t="s">
        <v>3592</v>
      </c>
      <c r="B797" t="s">
        <v>3593</v>
      </c>
      <c r="C797">
        <v>1992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6.6</v>
      </c>
      <c r="O797">
        <v>56722</v>
      </c>
      <c r="P797">
        <v>10194520</v>
      </c>
      <c r="Q797">
        <v>137783840</v>
      </c>
      <c r="S797">
        <v>140</v>
      </c>
      <c r="T797" t="s">
        <v>2627</v>
      </c>
      <c r="U797" t="s">
        <v>3058</v>
      </c>
      <c r="V797">
        <v>0</v>
      </c>
      <c r="W797">
        <v>1</v>
      </c>
      <c r="X797">
        <v>0</v>
      </c>
    </row>
    <row r="798" spans="1:24" hidden="1" x14ac:dyDescent="0.2">
      <c r="A798" t="s">
        <v>6760</v>
      </c>
      <c r="B798" t="s">
        <v>6761</v>
      </c>
      <c r="C798">
        <v>2009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6.6</v>
      </c>
      <c r="O798">
        <v>252379</v>
      </c>
      <c r="P798">
        <v>85000000</v>
      </c>
      <c r="Q798">
        <v>155064265</v>
      </c>
      <c r="R798">
        <v>360364265</v>
      </c>
      <c r="S798">
        <v>107</v>
      </c>
      <c r="T798" t="s">
        <v>6203</v>
      </c>
      <c r="U798" t="s">
        <v>35</v>
      </c>
      <c r="V798">
        <v>0</v>
      </c>
      <c r="W798">
        <v>1</v>
      </c>
      <c r="X798">
        <v>0</v>
      </c>
    </row>
    <row r="799" spans="1:24" hidden="1" x14ac:dyDescent="0.2">
      <c r="A799" t="s">
        <v>7274</v>
      </c>
      <c r="B799" t="s">
        <v>7275</v>
      </c>
      <c r="C799">
        <v>2011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7.3</v>
      </c>
      <c r="O799">
        <v>341225</v>
      </c>
      <c r="P799">
        <v>125000000</v>
      </c>
      <c r="Q799">
        <v>209837675</v>
      </c>
      <c r="R799">
        <v>626137675</v>
      </c>
      <c r="S799">
        <v>130</v>
      </c>
      <c r="T799" t="s">
        <v>6203</v>
      </c>
      <c r="U799" t="s">
        <v>35</v>
      </c>
      <c r="V799">
        <v>0</v>
      </c>
      <c r="W799">
        <v>1</v>
      </c>
      <c r="X799">
        <v>0</v>
      </c>
    </row>
    <row r="800" spans="1:24" hidden="1" x14ac:dyDescent="0.2">
      <c r="A800" t="s">
        <v>2618</v>
      </c>
      <c r="B800" t="s">
        <v>2619</v>
      </c>
      <c r="C800">
        <v>1982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7.2</v>
      </c>
      <c r="O800">
        <v>88864</v>
      </c>
      <c r="P800">
        <v>2545674</v>
      </c>
      <c r="Q800">
        <v>27092880</v>
      </c>
      <c r="S800">
        <v>90</v>
      </c>
      <c r="T800" t="s">
        <v>2620</v>
      </c>
      <c r="U800" t="s">
        <v>2621</v>
      </c>
      <c r="V800">
        <v>0</v>
      </c>
      <c r="W800">
        <v>1</v>
      </c>
      <c r="X800">
        <v>0</v>
      </c>
    </row>
    <row r="801" spans="1:31" hidden="1" x14ac:dyDescent="0.2">
      <c r="A801" t="s">
        <v>7146</v>
      </c>
      <c r="B801" t="s">
        <v>7147</v>
      </c>
      <c r="C801">
        <v>2010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6.4</v>
      </c>
      <c r="O801">
        <v>96798</v>
      </c>
      <c r="P801">
        <v>24000000</v>
      </c>
      <c r="Q801">
        <v>23240020</v>
      </c>
      <c r="R801">
        <v>35626958</v>
      </c>
      <c r="S801">
        <v>98</v>
      </c>
      <c r="T801" t="s">
        <v>7148</v>
      </c>
      <c r="U801" t="s">
        <v>7149</v>
      </c>
      <c r="V801">
        <v>0</v>
      </c>
      <c r="W801">
        <v>0</v>
      </c>
      <c r="X801">
        <v>1</v>
      </c>
    </row>
    <row r="802" spans="1:31" hidden="1" x14ac:dyDescent="0.2">
      <c r="A802" t="s">
        <v>7446</v>
      </c>
      <c r="B802" t="s">
        <v>7447</v>
      </c>
      <c r="C802">
        <v>2017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5.5</v>
      </c>
      <c r="O802">
        <v>16477</v>
      </c>
      <c r="P802">
        <v>3287451</v>
      </c>
      <c r="Q802">
        <v>25601244</v>
      </c>
      <c r="S802">
        <v>113</v>
      </c>
      <c r="T802" t="s">
        <v>7448</v>
      </c>
      <c r="U802" t="s">
        <v>5181</v>
      </c>
      <c r="V802">
        <v>0</v>
      </c>
      <c r="W802">
        <v>0</v>
      </c>
      <c r="X802">
        <v>1</v>
      </c>
    </row>
    <row r="803" spans="1:31" hidden="1" x14ac:dyDescent="0.2">
      <c r="A803" t="s">
        <v>3897</v>
      </c>
      <c r="B803" t="s">
        <v>3898</v>
      </c>
      <c r="C803">
        <v>1993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6.4</v>
      </c>
      <c r="O803">
        <v>48642</v>
      </c>
      <c r="P803">
        <v>30000000</v>
      </c>
      <c r="Q803">
        <v>53898845</v>
      </c>
      <c r="R803">
        <v>53898845</v>
      </c>
      <c r="S803">
        <v>105</v>
      </c>
      <c r="T803" t="s">
        <v>3899</v>
      </c>
      <c r="U803" t="s">
        <v>2671</v>
      </c>
      <c r="V803">
        <v>1</v>
      </c>
      <c r="W803">
        <v>0</v>
      </c>
      <c r="X803">
        <v>0</v>
      </c>
    </row>
    <row r="804" spans="1:31" hidden="1" x14ac:dyDescent="0.2">
      <c r="A804" t="s">
        <v>3900</v>
      </c>
      <c r="B804" t="s">
        <v>3901</v>
      </c>
      <c r="C804">
        <v>1993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7.8</v>
      </c>
      <c r="O804">
        <v>119999</v>
      </c>
      <c r="P804">
        <v>6454752</v>
      </c>
      <c r="Q804">
        <v>56505065</v>
      </c>
      <c r="S804">
        <v>130</v>
      </c>
      <c r="T804" t="s">
        <v>2676</v>
      </c>
      <c r="U804" t="s">
        <v>3273</v>
      </c>
      <c r="V804">
        <v>1</v>
      </c>
      <c r="W804">
        <v>0</v>
      </c>
      <c r="X804">
        <v>0</v>
      </c>
    </row>
    <row r="805" spans="1:31" hidden="1" x14ac:dyDescent="0.2">
      <c r="A805" t="s">
        <v>3908</v>
      </c>
      <c r="B805" t="s">
        <v>3909</v>
      </c>
      <c r="C805">
        <v>1993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7.3</v>
      </c>
      <c r="O805">
        <v>16254</v>
      </c>
      <c r="P805">
        <v>15000000</v>
      </c>
      <c r="Q805">
        <v>39100956</v>
      </c>
      <c r="R805">
        <v>39100956</v>
      </c>
      <c r="S805">
        <v>118</v>
      </c>
      <c r="T805" t="s">
        <v>3910</v>
      </c>
      <c r="U805" t="s">
        <v>2783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1</v>
      </c>
      <c r="AE805">
        <v>0</v>
      </c>
    </row>
    <row r="806" spans="1:31" hidden="1" x14ac:dyDescent="0.2">
      <c r="A806" t="s">
        <v>4656</v>
      </c>
      <c r="B806" t="s">
        <v>4657</v>
      </c>
      <c r="C806">
        <v>1997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5.3</v>
      </c>
      <c r="O806">
        <v>14138</v>
      </c>
      <c r="P806">
        <v>85000000</v>
      </c>
      <c r="Q806">
        <v>28598376</v>
      </c>
      <c r="R806">
        <v>28598376</v>
      </c>
      <c r="S806">
        <v>98</v>
      </c>
      <c r="T806" t="s">
        <v>2898</v>
      </c>
      <c r="U806" t="s">
        <v>3678</v>
      </c>
      <c r="V806">
        <v>0</v>
      </c>
      <c r="W806">
        <v>0</v>
      </c>
      <c r="X806">
        <v>1</v>
      </c>
    </row>
    <row r="807" spans="1:31" hidden="1" x14ac:dyDescent="0.2">
      <c r="A807" t="s">
        <v>4438</v>
      </c>
      <c r="B807" t="s">
        <v>4439</v>
      </c>
      <c r="C807">
        <v>1996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6.3</v>
      </c>
      <c r="O807">
        <v>38648</v>
      </c>
      <c r="P807">
        <v>20831000</v>
      </c>
      <c r="S807">
        <v>97</v>
      </c>
      <c r="T807" t="s">
        <v>3021</v>
      </c>
      <c r="U807" t="s">
        <v>3230</v>
      </c>
      <c r="V807">
        <v>0</v>
      </c>
      <c r="W807">
        <v>1</v>
      </c>
      <c r="X807">
        <v>0</v>
      </c>
    </row>
    <row r="808" spans="1:31" hidden="1" x14ac:dyDescent="0.2">
      <c r="A808" t="s">
        <v>4895</v>
      </c>
      <c r="B808" t="s">
        <v>4896</v>
      </c>
      <c r="C808">
        <v>1998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7.6</v>
      </c>
      <c r="O808">
        <v>250343</v>
      </c>
      <c r="P808">
        <v>3338590</v>
      </c>
      <c r="Q808">
        <v>10680275</v>
      </c>
      <c r="S808">
        <v>118</v>
      </c>
      <c r="T808" t="s">
        <v>4340</v>
      </c>
      <c r="U808" t="s">
        <v>4897</v>
      </c>
      <c r="V808">
        <v>0</v>
      </c>
      <c r="W808">
        <v>1</v>
      </c>
      <c r="X808">
        <v>0</v>
      </c>
    </row>
    <row r="809" spans="1:31" hidden="1" x14ac:dyDescent="0.2">
      <c r="A809" t="s">
        <v>3781</v>
      </c>
      <c r="B809" t="s">
        <v>3782</v>
      </c>
      <c r="C809">
        <v>1993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7.1</v>
      </c>
      <c r="O809">
        <v>20475</v>
      </c>
      <c r="P809">
        <v>6995302</v>
      </c>
      <c r="S809">
        <v>122</v>
      </c>
      <c r="T809" t="s">
        <v>2910</v>
      </c>
      <c r="U809" t="s">
        <v>3783</v>
      </c>
      <c r="V809">
        <v>0</v>
      </c>
      <c r="W809">
        <v>0</v>
      </c>
      <c r="X809">
        <v>1</v>
      </c>
    </row>
    <row r="810" spans="1:31" hidden="1" x14ac:dyDescent="0.2">
      <c r="A810" t="s">
        <v>4026</v>
      </c>
      <c r="B810" t="s">
        <v>4027</v>
      </c>
      <c r="C810">
        <v>1994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6</v>
      </c>
      <c r="O810">
        <v>6279</v>
      </c>
      <c r="P810">
        <v>7970574</v>
      </c>
      <c r="Q810">
        <v>29392418</v>
      </c>
      <c r="T810" t="s">
        <v>4028</v>
      </c>
      <c r="U810" t="s">
        <v>3921</v>
      </c>
      <c r="V810">
        <v>1</v>
      </c>
      <c r="W810">
        <v>0</v>
      </c>
      <c r="X810">
        <v>0</v>
      </c>
    </row>
    <row r="811" spans="1:31" hidden="1" x14ac:dyDescent="0.2">
      <c r="A811" t="s">
        <v>3085</v>
      </c>
      <c r="B811" t="s">
        <v>3086</v>
      </c>
      <c r="C811">
        <v>1988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5.5</v>
      </c>
      <c r="O811">
        <v>2824</v>
      </c>
      <c r="P811">
        <v>3838793</v>
      </c>
      <c r="S811">
        <v>82</v>
      </c>
      <c r="T811" t="s">
        <v>3087</v>
      </c>
      <c r="U811" t="s">
        <v>39</v>
      </c>
      <c r="V811">
        <v>0</v>
      </c>
      <c r="W811">
        <v>0</v>
      </c>
      <c r="X811">
        <v>1</v>
      </c>
    </row>
    <row r="812" spans="1:31" hidden="1" x14ac:dyDescent="0.2">
      <c r="A812" t="s">
        <v>1366</v>
      </c>
      <c r="B812" t="s">
        <v>1367</v>
      </c>
      <c r="C812">
        <v>1955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6.4</v>
      </c>
      <c r="O812">
        <v>970</v>
      </c>
      <c r="Q812">
        <v>97</v>
      </c>
      <c r="S812">
        <v>97</v>
      </c>
      <c r="T812" t="s">
        <v>1118</v>
      </c>
      <c r="U812" t="s">
        <v>945</v>
      </c>
      <c r="V812">
        <v>0</v>
      </c>
      <c r="W812">
        <v>1</v>
      </c>
      <c r="X812">
        <v>0</v>
      </c>
    </row>
    <row r="813" spans="1:31" hidden="1" x14ac:dyDescent="0.2">
      <c r="A813" t="s">
        <v>3193</v>
      </c>
      <c r="B813" t="s">
        <v>3194</v>
      </c>
      <c r="C813">
        <v>1989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7.5</v>
      </c>
      <c r="O813">
        <v>103655</v>
      </c>
      <c r="P813">
        <v>64431625</v>
      </c>
      <c r="S813">
        <v>107</v>
      </c>
      <c r="T813" t="s">
        <v>3195</v>
      </c>
      <c r="U813" t="s">
        <v>3196</v>
      </c>
      <c r="V813">
        <v>0</v>
      </c>
      <c r="W813">
        <v>1</v>
      </c>
      <c r="X813">
        <v>0</v>
      </c>
    </row>
    <row r="814" spans="1:31" hidden="1" x14ac:dyDescent="0.2">
      <c r="A814" t="s">
        <v>4658</v>
      </c>
      <c r="B814" t="s">
        <v>4659</v>
      </c>
      <c r="C814">
        <v>1997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6.4</v>
      </c>
      <c r="O814">
        <v>22473</v>
      </c>
      <c r="P814">
        <v>25000000</v>
      </c>
      <c r="Q814">
        <v>9381260</v>
      </c>
      <c r="R814">
        <v>9381260</v>
      </c>
      <c r="S814">
        <v>93</v>
      </c>
      <c r="T814" t="s">
        <v>2749</v>
      </c>
      <c r="U814" t="s">
        <v>35</v>
      </c>
      <c r="V814">
        <v>0</v>
      </c>
      <c r="W814">
        <v>1</v>
      </c>
      <c r="X814">
        <v>0</v>
      </c>
    </row>
    <row r="815" spans="1:31" hidden="1" x14ac:dyDescent="0.2">
      <c r="A815" t="s">
        <v>7843</v>
      </c>
      <c r="B815" t="s">
        <v>7844</v>
      </c>
      <c r="C815">
        <v>2017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4.5999999999999996</v>
      </c>
      <c r="O815">
        <v>86839</v>
      </c>
      <c r="P815">
        <v>55000000</v>
      </c>
      <c r="Q815">
        <v>114581250</v>
      </c>
      <c r="R815">
        <v>381545846</v>
      </c>
      <c r="S815">
        <v>118</v>
      </c>
      <c r="T815" t="s">
        <v>3021</v>
      </c>
      <c r="U815" t="s">
        <v>35</v>
      </c>
      <c r="V815">
        <v>0</v>
      </c>
      <c r="W815">
        <v>1</v>
      </c>
      <c r="X815">
        <v>0</v>
      </c>
    </row>
    <row r="816" spans="1:31" hidden="1" x14ac:dyDescent="0.2">
      <c r="A816" t="s">
        <v>7845</v>
      </c>
      <c r="B816" t="s">
        <v>7846</v>
      </c>
      <c r="C816">
        <v>2018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4.5</v>
      </c>
      <c r="O816">
        <v>50249</v>
      </c>
      <c r="P816">
        <v>55000000</v>
      </c>
      <c r="Q816">
        <v>100407760</v>
      </c>
      <c r="R816">
        <v>371985018</v>
      </c>
      <c r="S816">
        <v>105</v>
      </c>
      <c r="T816" t="s">
        <v>3021</v>
      </c>
      <c r="U816" t="s">
        <v>7771</v>
      </c>
      <c r="V816">
        <v>0</v>
      </c>
      <c r="W816">
        <v>1</v>
      </c>
      <c r="X816">
        <v>0</v>
      </c>
    </row>
    <row r="817" spans="1:24" hidden="1" x14ac:dyDescent="0.2">
      <c r="A817" t="s">
        <v>7570</v>
      </c>
      <c r="B817" t="s">
        <v>7571</v>
      </c>
      <c r="C817">
        <v>2015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4.0999999999999996</v>
      </c>
      <c r="O817">
        <v>288482</v>
      </c>
      <c r="P817">
        <v>40000000</v>
      </c>
      <c r="Q817">
        <v>166167230</v>
      </c>
      <c r="R817">
        <v>569651467</v>
      </c>
      <c r="S817">
        <v>125</v>
      </c>
      <c r="T817" t="s">
        <v>7572</v>
      </c>
      <c r="U817" t="s">
        <v>5459</v>
      </c>
      <c r="V817">
        <v>0</v>
      </c>
      <c r="W817">
        <v>1</v>
      </c>
      <c r="X817">
        <v>0</v>
      </c>
    </row>
    <row r="818" spans="1:24" hidden="1" x14ac:dyDescent="0.2">
      <c r="A818" t="s">
        <v>6836</v>
      </c>
      <c r="B818" t="s">
        <v>6837</v>
      </c>
      <c r="C818">
        <v>2009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5.6</v>
      </c>
      <c r="O818">
        <v>31380</v>
      </c>
      <c r="P818">
        <v>11024370</v>
      </c>
      <c r="Q818">
        <v>32482728</v>
      </c>
      <c r="S818">
        <v>105</v>
      </c>
      <c r="T818" t="s">
        <v>6838</v>
      </c>
      <c r="U818" t="s">
        <v>5267</v>
      </c>
      <c r="V818">
        <v>0</v>
      </c>
      <c r="W818">
        <v>1</v>
      </c>
      <c r="X818">
        <v>0</v>
      </c>
    </row>
    <row r="819" spans="1:24" hidden="1" x14ac:dyDescent="0.2">
      <c r="A819" t="s">
        <v>3594</v>
      </c>
      <c r="B819" t="s">
        <v>3595</v>
      </c>
      <c r="C819">
        <v>1992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5.9</v>
      </c>
      <c r="O819">
        <v>12721</v>
      </c>
      <c r="P819">
        <v>6411441</v>
      </c>
      <c r="Q819">
        <v>28590665</v>
      </c>
      <c r="S819">
        <v>124</v>
      </c>
      <c r="T819" t="s">
        <v>3015</v>
      </c>
      <c r="U819" t="s">
        <v>39</v>
      </c>
      <c r="V819">
        <v>0</v>
      </c>
      <c r="W819">
        <v>0</v>
      </c>
      <c r="X819">
        <v>1</v>
      </c>
    </row>
    <row r="820" spans="1:24" hidden="1" x14ac:dyDescent="0.2">
      <c r="A820" t="s">
        <v>7301</v>
      </c>
      <c r="B820" t="s">
        <v>7302</v>
      </c>
      <c r="C820">
        <v>2011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5.8</v>
      </c>
      <c r="O820">
        <v>102377</v>
      </c>
      <c r="P820">
        <v>40000000</v>
      </c>
      <c r="Q820">
        <v>42587643</v>
      </c>
      <c r="R820">
        <v>157887643</v>
      </c>
      <c r="S820">
        <v>92</v>
      </c>
      <c r="T820" t="s">
        <v>7303</v>
      </c>
      <c r="U820" t="s">
        <v>5604</v>
      </c>
      <c r="V820">
        <v>0</v>
      </c>
      <c r="W820">
        <v>0</v>
      </c>
      <c r="X820">
        <v>1</v>
      </c>
    </row>
    <row r="821" spans="1:24" hidden="1" x14ac:dyDescent="0.2">
      <c r="A821" t="s">
        <v>4112</v>
      </c>
      <c r="B821" t="s">
        <v>4113</v>
      </c>
      <c r="C821">
        <v>1994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6.4</v>
      </c>
      <c r="O821">
        <v>4892</v>
      </c>
      <c r="P821">
        <v>3430583</v>
      </c>
      <c r="S821">
        <v>106</v>
      </c>
      <c r="T821" t="s">
        <v>4114</v>
      </c>
      <c r="U821" t="s">
        <v>2783</v>
      </c>
      <c r="V821">
        <v>1</v>
      </c>
      <c r="W821">
        <v>0</v>
      </c>
      <c r="X821">
        <v>0</v>
      </c>
    </row>
    <row r="822" spans="1:24" hidden="1" x14ac:dyDescent="0.2">
      <c r="A822" t="s">
        <v>3919</v>
      </c>
      <c r="B822" t="s">
        <v>3920</v>
      </c>
      <c r="C822">
        <v>1994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6.2</v>
      </c>
      <c r="O822">
        <v>27865</v>
      </c>
      <c r="P822">
        <v>24000000</v>
      </c>
      <c r="Q822">
        <v>50236831</v>
      </c>
      <c r="R822">
        <v>50236831</v>
      </c>
      <c r="S822">
        <v>102</v>
      </c>
      <c r="T822" t="s">
        <v>2971</v>
      </c>
      <c r="U822" t="s">
        <v>3921</v>
      </c>
      <c r="V822">
        <v>1</v>
      </c>
      <c r="W822">
        <v>0</v>
      </c>
      <c r="X822">
        <v>0</v>
      </c>
    </row>
    <row r="823" spans="1:24" hidden="1" x14ac:dyDescent="0.2">
      <c r="A823" t="s">
        <v>3922</v>
      </c>
      <c r="B823" t="s">
        <v>3923</v>
      </c>
      <c r="C823">
        <v>1994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5.4</v>
      </c>
      <c r="O823">
        <v>1994</v>
      </c>
      <c r="P823">
        <v>9398308</v>
      </c>
      <c r="S823">
        <v>107</v>
      </c>
      <c r="T823" t="s">
        <v>3924</v>
      </c>
      <c r="U823" t="s">
        <v>3921</v>
      </c>
      <c r="V823">
        <v>1</v>
      </c>
      <c r="W823">
        <v>0</v>
      </c>
      <c r="X823">
        <v>0</v>
      </c>
    </row>
    <row r="824" spans="1:24" hidden="1" x14ac:dyDescent="0.2">
      <c r="A824" t="s">
        <v>1886</v>
      </c>
      <c r="B824" t="s">
        <v>1887</v>
      </c>
      <c r="C824">
        <v>1968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6.2</v>
      </c>
      <c r="O824">
        <v>3193</v>
      </c>
      <c r="S824">
        <v>141</v>
      </c>
      <c r="T824" t="s">
        <v>1888</v>
      </c>
      <c r="U824" t="s">
        <v>1832</v>
      </c>
      <c r="V824">
        <v>0</v>
      </c>
      <c r="W824">
        <v>0</v>
      </c>
      <c r="X824">
        <v>1</v>
      </c>
    </row>
    <row r="825" spans="1:24" hidden="1" x14ac:dyDescent="0.2">
      <c r="A825" t="s">
        <v>3928</v>
      </c>
      <c r="B825" t="s">
        <v>3929</v>
      </c>
      <c r="C825">
        <v>1994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7.4</v>
      </c>
      <c r="O825">
        <v>34187</v>
      </c>
      <c r="P825">
        <v>86072</v>
      </c>
      <c r="Q825">
        <v>13383747</v>
      </c>
      <c r="S825">
        <v>98</v>
      </c>
      <c r="T825" t="s">
        <v>3227</v>
      </c>
      <c r="U825" t="s">
        <v>3859</v>
      </c>
      <c r="V825">
        <v>1</v>
      </c>
      <c r="W825">
        <v>0</v>
      </c>
      <c r="X825">
        <v>0</v>
      </c>
    </row>
    <row r="826" spans="1:24" hidden="1" x14ac:dyDescent="0.2">
      <c r="A826" t="s">
        <v>4660</v>
      </c>
      <c r="B826" t="s">
        <v>4661</v>
      </c>
      <c r="C826">
        <v>1997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5.0999999999999996</v>
      </c>
      <c r="O826">
        <v>16121</v>
      </c>
      <c r="P826">
        <v>60000000</v>
      </c>
      <c r="Q826">
        <v>16228448</v>
      </c>
      <c r="R826">
        <v>16228448</v>
      </c>
      <c r="S826">
        <v>105</v>
      </c>
      <c r="T826" t="s">
        <v>4662</v>
      </c>
      <c r="U826" t="s">
        <v>39</v>
      </c>
      <c r="V826">
        <v>0</v>
      </c>
      <c r="W826">
        <v>0</v>
      </c>
      <c r="X826">
        <v>1</v>
      </c>
    </row>
    <row r="827" spans="1:24" hidden="1" x14ac:dyDescent="0.2">
      <c r="A827" t="s">
        <v>1889</v>
      </c>
      <c r="B827" t="s">
        <v>1890</v>
      </c>
      <c r="C827">
        <v>1968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6.9</v>
      </c>
      <c r="O827">
        <v>3029</v>
      </c>
      <c r="Q827">
        <v>104</v>
      </c>
      <c r="S827">
        <v>104</v>
      </c>
      <c r="T827" t="s">
        <v>1891</v>
      </c>
      <c r="U827" t="s">
        <v>1832</v>
      </c>
      <c r="V827">
        <v>0</v>
      </c>
      <c r="W827">
        <v>0</v>
      </c>
      <c r="X827">
        <v>1</v>
      </c>
    </row>
    <row r="828" spans="1:24" hidden="1" x14ac:dyDescent="0.2">
      <c r="A828" t="s">
        <v>3930</v>
      </c>
      <c r="B828" t="s">
        <v>3931</v>
      </c>
      <c r="C828">
        <v>1994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5.4</v>
      </c>
      <c r="O828">
        <v>7933</v>
      </c>
      <c r="P828">
        <v>3662459</v>
      </c>
      <c r="S828">
        <v>80</v>
      </c>
      <c r="T828" t="s">
        <v>3932</v>
      </c>
      <c r="U828" t="s">
        <v>2783</v>
      </c>
      <c r="V828">
        <v>1</v>
      </c>
      <c r="W828">
        <v>0</v>
      </c>
      <c r="X828">
        <v>0</v>
      </c>
    </row>
    <row r="829" spans="1:24" hidden="1" x14ac:dyDescent="0.2">
      <c r="A829" t="s">
        <v>2738</v>
      </c>
      <c r="B829" t="s">
        <v>2739</v>
      </c>
      <c r="C829">
        <v>1984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6.1</v>
      </c>
      <c r="O829">
        <v>28133</v>
      </c>
      <c r="P829">
        <v>4726660</v>
      </c>
      <c r="Q829">
        <v>17080167</v>
      </c>
      <c r="S829">
        <v>114</v>
      </c>
      <c r="T829" t="s">
        <v>2740</v>
      </c>
      <c r="U829" t="s">
        <v>2548</v>
      </c>
      <c r="V829">
        <v>0</v>
      </c>
      <c r="W829">
        <v>1</v>
      </c>
      <c r="X829">
        <v>0</v>
      </c>
    </row>
    <row r="830" spans="1:24" hidden="1" x14ac:dyDescent="0.2">
      <c r="A830" t="s">
        <v>6155</v>
      </c>
      <c r="B830" t="s">
        <v>6156</v>
      </c>
      <c r="C830">
        <v>2006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5.8</v>
      </c>
      <c r="O830">
        <v>54875</v>
      </c>
      <c r="P830">
        <v>50000000</v>
      </c>
      <c r="Q830">
        <v>48751189</v>
      </c>
      <c r="R830">
        <v>82751189</v>
      </c>
      <c r="S830">
        <v>105</v>
      </c>
      <c r="T830" t="s">
        <v>5938</v>
      </c>
      <c r="U830" t="s">
        <v>39</v>
      </c>
      <c r="V830">
        <v>0</v>
      </c>
      <c r="W830">
        <v>0</v>
      </c>
      <c r="X830">
        <v>1</v>
      </c>
    </row>
    <row r="831" spans="1:24" hidden="1" x14ac:dyDescent="0.2">
      <c r="A831" t="s">
        <v>7627</v>
      </c>
      <c r="B831" t="s">
        <v>7628</v>
      </c>
      <c r="C831">
        <v>2012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7.6</v>
      </c>
      <c r="O831">
        <v>327</v>
      </c>
      <c r="S831">
        <v>78</v>
      </c>
      <c r="T831" t="s">
        <v>7629</v>
      </c>
      <c r="U831" t="s">
        <v>7630</v>
      </c>
      <c r="V831">
        <v>0</v>
      </c>
      <c r="W831">
        <v>0</v>
      </c>
      <c r="X831">
        <v>1</v>
      </c>
    </row>
    <row r="832" spans="1:24" hidden="1" x14ac:dyDescent="0.2">
      <c r="A832" t="s">
        <v>3933</v>
      </c>
      <c r="B832" t="s">
        <v>3934</v>
      </c>
      <c r="C832">
        <v>1994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6.1</v>
      </c>
      <c r="O832">
        <v>8455</v>
      </c>
      <c r="P832">
        <v>10475705</v>
      </c>
      <c r="S832">
        <v>96</v>
      </c>
      <c r="T832" t="s">
        <v>3935</v>
      </c>
      <c r="U832" t="s">
        <v>3273</v>
      </c>
      <c r="V832">
        <v>1</v>
      </c>
      <c r="W832">
        <v>0</v>
      </c>
      <c r="X832">
        <v>0</v>
      </c>
    </row>
    <row r="833" spans="1:24" hidden="1" x14ac:dyDescent="0.2">
      <c r="A833" t="s">
        <v>446</v>
      </c>
      <c r="B833" t="s">
        <v>447</v>
      </c>
      <c r="C833">
        <v>1939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6.9</v>
      </c>
      <c r="O833">
        <v>577</v>
      </c>
      <c r="Q833">
        <v>84</v>
      </c>
      <c r="S833">
        <v>84</v>
      </c>
      <c r="T833" t="s">
        <v>331</v>
      </c>
      <c r="U833" t="s">
        <v>35</v>
      </c>
      <c r="V833">
        <v>0</v>
      </c>
      <c r="W833">
        <v>1</v>
      </c>
      <c r="X833">
        <v>0</v>
      </c>
    </row>
    <row r="834" spans="1:24" hidden="1" x14ac:dyDescent="0.2">
      <c r="A834" t="s">
        <v>6952</v>
      </c>
      <c r="B834" t="s">
        <v>6953</v>
      </c>
      <c r="C834">
        <v>2018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7.3</v>
      </c>
      <c r="O834">
        <v>149330</v>
      </c>
      <c r="P834">
        <v>59000000</v>
      </c>
      <c r="Q834">
        <v>44936545</v>
      </c>
      <c r="R834">
        <v>105697415</v>
      </c>
      <c r="S834">
        <v>141</v>
      </c>
      <c r="T834" t="s">
        <v>6954</v>
      </c>
      <c r="U834" t="s">
        <v>35</v>
      </c>
      <c r="V834">
        <v>0</v>
      </c>
      <c r="W834">
        <v>1</v>
      </c>
      <c r="X834">
        <v>0</v>
      </c>
    </row>
    <row r="835" spans="1:24" hidden="1" x14ac:dyDescent="0.2">
      <c r="A835" t="s">
        <v>1842</v>
      </c>
      <c r="B835" t="s">
        <v>1843</v>
      </c>
      <c r="C835">
        <v>1967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5.8</v>
      </c>
      <c r="O835">
        <v>263</v>
      </c>
      <c r="Q835">
        <v>92</v>
      </c>
      <c r="S835">
        <v>92</v>
      </c>
      <c r="T835" t="s">
        <v>1844</v>
      </c>
      <c r="U835" t="s">
        <v>1796</v>
      </c>
      <c r="V835">
        <v>0</v>
      </c>
      <c r="W835">
        <v>0</v>
      </c>
      <c r="X835">
        <v>1</v>
      </c>
    </row>
    <row r="836" spans="1:24" hidden="1" x14ac:dyDescent="0.2">
      <c r="A836" t="s">
        <v>7745</v>
      </c>
      <c r="B836" t="s">
        <v>7746</v>
      </c>
      <c r="C836">
        <v>2017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5.6</v>
      </c>
      <c r="O836">
        <v>37656</v>
      </c>
      <c r="P836">
        <v>22000000</v>
      </c>
      <c r="Q836">
        <v>32187017</v>
      </c>
      <c r="R836">
        <v>41087017</v>
      </c>
      <c r="S836">
        <v>91</v>
      </c>
      <c r="T836" t="s">
        <v>7747</v>
      </c>
      <c r="U836" t="s">
        <v>5604</v>
      </c>
      <c r="V836">
        <v>0</v>
      </c>
      <c r="W836">
        <v>0</v>
      </c>
      <c r="X836">
        <v>1</v>
      </c>
    </row>
    <row r="837" spans="1:24" hidden="1" x14ac:dyDescent="0.2">
      <c r="A837" t="s">
        <v>6212</v>
      </c>
      <c r="B837" t="s">
        <v>6213</v>
      </c>
      <c r="C837">
        <v>2006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7.1</v>
      </c>
      <c r="O837">
        <v>114241</v>
      </c>
      <c r="P837">
        <v>90000000</v>
      </c>
      <c r="Q837">
        <v>33602376</v>
      </c>
      <c r="R837">
        <v>65900249</v>
      </c>
      <c r="S837">
        <v>135</v>
      </c>
      <c r="T837" t="s">
        <v>2004</v>
      </c>
      <c r="U837" t="s">
        <v>4856</v>
      </c>
      <c r="V837">
        <v>0</v>
      </c>
      <c r="W837">
        <v>0</v>
      </c>
      <c r="X837">
        <v>1</v>
      </c>
    </row>
    <row r="838" spans="1:24" hidden="1" x14ac:dyDescent="0.2">
      <c r="A838" t="s">
        <v>1035</v>
      </c>
      <c r="B838" t="s">
        <v>1036</v>
      </c>
      <c r="C838">
        <v>1949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7</v>
      </c>
      <c r="O838">
        <v>2266</v>
      </c>
      <c r="S838">
        <v>94</v>
      </c>
      <c r="T838" t="s">
        <v>45</v>
      </c>
      <c r="U838" t="s">
        <v>972</v>
      </c>
      <c r="V838">
        <v>0</v>
      </c>
      <c r="W838">
        <v>0</v>
      </c>
      <c r="X838">
        <v>1</v>
      </c>
    </row>
    <row r="839" spans="1:24" hidden="1" x14ac:dyDescent="0.2">
      <c r="A839" t="s">
        <v>403</v>
      </c>
      <c r="B839" t="s">
        <v>404</v>
      </c>
      <c r="C839">
        <v>1938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7</v>
      </c>
      <c r="O839">
        <v>829</v>
      </c>
      <c r="Q839">
        <v>299</v>
      </c>
      <c r="S839">
        <v>299</v>
      </c>
      <c r="T839" t="s">
        <v>405</v>
      </c>
      <c r="U839" t="s">
        <v>35</v>
      </c>
      <c r="V839">
        <v>0</v>
      </c>
      <c r="W839">
        <v>1</v>
      </c>
      <c r="X839">
        <v>0</v>
      </c>
    </row>
    <row r="840" spans="1:24" hidden="1" x14ac:dyDescent="0.2">
      <c r="A840" t="s">
        <v>6810</v>
      </c>
      <c r="B840" t="s">
        <v>6811</v>
      </c>
      <c r="C840">
        <v>2008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7</v>
      </c>
      <c r="O840">
        <v>16206</v>
      </c>
      <c r="P840">
        <v>2251075</v>
      </c>
      <c r="Q840">
        <v>4802953</v>
      </c>
      <c r="S840">
        <v>119</v>
      </c>
      <c r="T840" t="s">
        <v>6812</v>
      </c>
      <c r="U840" t="s">
        <v>35</v>
      </c>
      <c r="V840">
        <v>0</v>
      </c>
      <c r="W840">
        <v>1</v>
      </c>
      <c r="X840">
        <v>0</v>
      </c>
    </row>
    <row r="841" spans="1:24" hidden="1" x14ac:dyDescent="0.2">
      <c r="A841" t="s">
        <v>1037</v>
      </c>
      <c r="B841" t="s">
        <v>1038</v>
      </c>
      <c r="C841">
        <v>1949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6.7</v>
      </c>
      <c r="O841">
        <v>440</v>
      </c>
      <c r="Q841">
        <v>86</v>
      </c>
      <c r="S841">
        <v>86</v>
      </c>
      <c r="T841" t="s">
        <v>1015</v>
      </c>
      <c r="U841" t="s">
        <v>39</v>
      </c>
      <c r="V841">
        <v>0</v>
      </c>
      <c r="W841">
        <v>0</v>
      </c>
      <c r="X841">
        <v>1</v>
      </c>
    </row>
    <row r="842" spans="1:24" hidden="1" x14ac:dyDescent="0.2">
      <c r="A842" t="s">
        <v>740</v>
      </c>
      <c r="B842" t="s">
        <v>741</v>
      </c>
      <c r="C842">
        <v>1943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6.9</v>
      </c>
      <c r="O842">
        <v>718</v>
      </c>
      <c r="Q842">
        <v>94</v>
      </c>
      <c r="S842">
        <v>94</v>
      </c>
      <c r="T842" t="s">
        <v>742</v>
      </c>
      <c r="U842" t="s">
        <v>35</v>
      </c>
      <c r="V842">
        <v>0</v>
      </c>
      <c r="W842">
        <v>1</v>
      </c>
      <c r="X842">
        <v>0</v>
      </c>
    </row>
    <row r="843" spans="1:24" hidden="1" x14ac:dyDescent="0.2">
      <c r="A843" t="s">
        <v>2818</v>
      </c>
      <c r="B843" t="s">
        <v>2819</v>
      </c>
      <c r="C843">
        <v>1985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6.9</v>
      </c>
      <c r="O843">
        <v>45674</v>
      </c>
      <c r="P843">
        <v>7022970</v>
      </c>
      <c r="Q843">
        <v>59612888</v>
      </c>
      <c r="S843">
        <v>98</v>
      </c>
      <c r="T843" t="s">
        <v>2028</v>
      </c>
      <c r="U843" t="s">
        <v>2820</v>
      </c>
      <c r="V843">
        <v>0</v>
      </c>
      <c r="W843">
        <v>1</v>
      </c>
      <c r="X843">
        <v>0</v>
      </c>
    </row>
    <row r="844" spans="1:24" hidden="1" x14ac:dyDescent="0.2">
      <c r="A844" t="s">
        <v>3197</v>
      </c>
      <c r="B844" t="s">
        <v>3198</v>
      </c>
      <c r="C844">
        <v>1989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6.1</v>
      </c>
      <c r="O844">
        <v>18901</v>
      </c>
      <c r="P844">
        <v>8045760</v>
      </c>
      <c r="Q844">
        <v>39450960</v>
      </c>
      <c r="S844">
        <v>95</v>
      </c>
      <c r="T844" t="s">
        <v>2028</v>
      </c>
      <c r="U844" t="s">
        <v>35</v>
      </c>
      <c r="V844">
        <v>0</v>
      </c>
      <c r="W844">
        <v>1</v>
      </c>
      <c r="X844">
        <v>0</v>
      </c>
    </row>
    <row r="845" spans="1:24" hidden="1" x14ac:dyDescent="0.2">
      <c r="A845" t="s">
        <v>513</v>
      </c>
      <c r="B845" t="s">
        <v>514</v>
      </c>
      <c r="C845">
        <v>1940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5.7</v>
      </c>
      <c r="O845">
        <v>205</v>
      </c>
      <c r="Q845">
        <v>74</v>
      </c>
      <c r="S845">
        <v>74</v>
      </c>
      <c r="T845" t="s">
        <v>412</v>
      </c>
      <c r="U845" t="s">
        <v>39</v>
      </c>
      <c r="V845">
        <v>0</v>
      </c>
      <c r="W845">
        <v>0</v>
      </c>
      <c r="X845">
        <v>1</v>
      </c>
    </row>
    <row r="846" spans="1:24" hidden="1" x14ac:dyDescent="0.2">
      <c r="A846" t="s">
        <v>3936</v>
      </c>
      <c r="B846" t="s">
        <v>3937</v>
      </c>
      <c r="C846">
        <v>1994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6.4</v>
      </c>
      <c r="O846">
        <v>2158</v>
      </c>
      <c r="Q846">
        <v>100</v>
      </c>
      <c r="S846">
        <v>100</v>
      </c>
      <c r="T846" t="s">
        <v>3938</v>
      </c>
      <c r="U846" t="s">
        <v>3664</v>
      </c>
      <c r="V846">
        <v>1</v>
      </c>
      <c r="W846">
        <v>0</v>
      </c>
      <c r="X846">
        <v>0</v>
      </c>
    </row>
    <row r="847" spans="1:24" hidden="1" x14ac:dyDescent="0.2">
      <c r="A847" t="s">
        <v>6627</v>
      </c>
      <c r="B847" t="s">
        <v>6628</v>
      </c>
      <c r="C847">
        <v>2010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7.7</v>
      </c>
      <c r="O847">
        <v>77926</v>
      </c>
      <c r="P847">
        <v>14000000</v>
      </c>
      <c r="Q847">
        <v>1755212</v>
      </c>
      <c r="R847">
        <v>4225921</v>
      </c>
      <c r="T847" t="s">
        <v>4456</v>
      </c>
      <c r="U847" t="s">
        <v>4109</v>
      </c>
      <c r="V847">
        <v>0</v>
      </c>
      <c r="W847">
        <v>0</v>
      </c>
      <c r="X847">
        <v>1</v>
      </c>
    </row>
    <row r="848" spans="1:24" hidden="1" x14ac:dyDescent="0.2">
      <c r="A848" t="s">
        <v>4443</v>
      </c>
      <c r="B848" t="s">
        <v>4444</v>
      </c>
      <c r="C848">
        <v>1996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5.3</v>
      </c>
      <c r="O848">
        <v>9772</v>
      </c>
      <c r="P848">
        <v>4209525</v>
      </c>
      <c r="Q848">
        <v>20080020</v>
      </c>
      <c r="S848">
        <v>95</v>
      </c>
      <c r="T848" t="s">
        <v>3747</v>
      </c>
      <c r="U848" t="s">
        <v>35</v>
      </c>
      <c r="V848">
        <v>0</v>
      </c>
      <c r="W848">
        <v>1</v>
      </c>
      <c r="X848">
        <v>0</v>
      </c>
    </row>
    <row r="849" spans="1:24" hidden="1" x14ac:dyDescent="0.2">
      <c r="A849" t="s">
        <v>3942</v>
      </c>
      <c r="B849" t="s">
        <v>3943</v>
      </c>
      <c r="C849">
        <v>1994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7.7</v>
      </c>
      <c r="O849">
        <v>206857</v>
      </c>
      <c r="P849">
        <v>27000</v>
      </c>
      <c r="Q849">
        <v>3151130</v>
      </c>
      <c r="R849">
        <v>3151130</v>
      </c>
      <c r="S849">
        <v>92</v>
      </c>
      <c r="T849" t="s">
        <v>3944</v>
      </c>
      <c r="U849" t="s">
        <v>3945</v>
      </c>
      <c r="V849">
        <v>1</v>
      </c>
      <c r="W849">
        <v>0</v>
      </c>
      <c r="X849">
        <v>0</v>
      </c>
    </row>
    <row r="850" spans="1:24" hidden="1" x14ac:dyDescent="0.2">
      <c r="A850" t="s">
        <v>1627</v>
      </c>
      <c r="B850" t="s">
        <v>1628</v>
      </c>
      <c r="C850">
        <v>1961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7</v>
      </c>
      <c r="O850">
        <v>2328</v>
      </c>
      <c r="S850">
        <v>133</v>
      </c>
      <c r="T850" t="s">
        <v>331</v>
      </c>
      <c r="U850" t="s">
        <v>945</v>
      </c>
      <c r="V850">
        <v>0</v>
      </c>
      <c r="W850">
        <v>1</v>
      </c>
      <c r="X850">
        <v>0</v>
      </c>
    </row>
    <row r="851" spans="1:24" hidden="1" x14ac:dyDescent="0.2">
      <c r="A851" t="s">
        <v>6230</v>
      </c>
      <c r="B851" t="s">
        <v>6231</v>
      </c>
      <c r="C851">
        <v>2006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6.6</v>
      </c>
      <c r="O851">
        <v>107829</v>
      </c>
      <c r="P851">
        <v>149000000</v>
      </c>
      <c r="Q851">
        <v>64665672</v>
      </c>
      <c r="R851">
        <v>178281554</v>
      </c>
      <c r="S851">
        <v>85</v>
      </c>
      <c r="T851" t="s">
        <v>6232</v>
      </c>
      <c r="U851" t="s">
        <v>4882</v>
      </c>
      <c r="V851">
        <v>0</v>
      </c>
      <c r="W851">
        <v>1</v>
      </c>
      <c r="X851">
        <v>0</v>
      </c>
    </row>
    <row r="852" spans="1:24" hidden="1" x14ac:dyDescent="0.2">
      <c r="A852" t="s">
        <v>2338</v>
      </c>
      <c r="B852" t="s">
        <v>2339</v>
      </c>
      <c r="C852">
        <v>1978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6.4</v>
      </c>
      <c r="O852">
        <v>825</v>
      </c>
      <c r="Q852">
        <v>104</v>
      </c>
      <c r="S852">
        <v>104</v>
      </c>
      <c r="T852" t="s">
        <v>2340</v>
      </c>
      <c r="U852" t="s">
        <v>35</v>
      </c>
      <c r="V852">
        <v>0</v>
      </c>
      <c r="W852">
        <v>1</v>
      </c>
      <c r="X852">
        <v>0</v>
      </c>
    </row>
    <row r="853" spans="1:24" hidden="1" x14ac:dyDescent="0.2">
      <c r="A853" t="s">
        <v>7582</v>
      </c>
      <c r="B853" t="s">
        <v>7583</v>
      </c>
      <c r="C853">
        <v>2015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6.6</v>
      </c>
      <c r="O853">
        <v>203923</v>
      </c>
      <c r="P853">
        <v>50100000</v>
      </c>
      <c r="Q853">
        <v>53862963</v>
      </c>
      <c r="R853">
        <v>158762963</v>
      </c>
      <c r="S853">
        <v>105</v>
      </c>
      <c r="T853" t="s">
        <v>7251</v>
      </c>
      <c r="U853" t="s">
        <v>7584</v>
      </c>
      <c r="V853">
        <v>0</v>
      </c>
      <c r="W853">
        <v>0</v>
      </c>
      <c r="X853">
        <v>1</v>
      </c>
    </row>
    <row r="854" spans="1:24" hidden="1" x14ac:dyDescent="0.2">
      <c r="A854" t="s">
        <v>208</v>
      </c>
      <c r="B854" t="s">
        <v>209</v>
      </c>
      <c r="C854">
        <v>1934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6.7</v>
      </c>
      <c r="O854">
        <v>1356</v>
      </c>
      <c r="Q854">
        <v>68</v>
      </c>
      <c r="S854">
        <v>68</v>
      </c>
      <c r="T854" t="s">
        <v>111</v>
      </c>
      <c r="U854" t="s">
        <v>147</v>
      </c>
      <c r="V854">
        <v>0</v>
      </c>
      <c r="W854">
        <v>0</v>
      </c>
      <c r="X854">
        <v>1</v>
      </c>
    </row>
    <row r="855" spans="1:24" hidden="1" x14ac:dyDescent="0.2">
      <c r="A855" t="s">
        <v>2856</v>
      </c>
      <c r="B855" t="s">
        <v>2857</v>
      </c>
      <c r="C855">
        <v>1985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6.7</v>
      </c>
      <c r="O855">
        <v>4490</v>
      </c>
      <c r="P855">
        <v>13961370</v>
      </c>
      <c r="S855">
        <v>88</v>
      </c>
      <c r="T855" t="s">
        <v>2858</v>
      </c>
      <c r="U855" t="s">
        <v>2859</v>
      </c>
      <c r="V855">
        <v>0</v>
      </c>
      <c r="W855">
        <v>0</v>
      </c>
      <c r="X855">
        <v>1</v>
      </c>
    </row>
    <row r="856" spans="1:24" hidden="1" x14ac:dyDescent="0.2">
      <c r="A856" t="s">
        <v>6560</v>
      </c>
      <c r="B856" t="s">
        <v>6561</v>
      </c>
      <c r="C856">
        <v>2008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5.7</v>
      </c>
      <c r="O856">
        <v>70947</v>
      </c>
      <c r="P856">
        <v>70000000</v>
      </c>
      <c r="Q856">
        <v>70231041</v>
      </c>
      <c r="R856">
        <v>111231041</v>
      </c>
      <c r="S856">
        <v>112</v>
      </c>
      <c r="T856" t="s">
        <v>4248</v>
      </c>
      <c r="U856" t="s">
        <v>39</v>
      </c>
      <c r="V856">
        <v>0</v>
      </c>
      <c r="W856">
        <v>0</v>
      </c>
      <c r="X856">
        <v>1</v>
      </c>
    </row>
    <row r="857" spans="1:24" hidden="1" x14ac:dyDescent="0.2">
      <c r="A857" t="s">
        <v>155</v>
      </c>
      <c r="B857" t="s">
        <v>156</v>
      </c>
      <c r="C857">
        <v>1933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7.6</v>
      </c>
      <c r="O857">
        <v>4477</v>
      </c>
      <c r="S857">
        <v>104</v>
      </c>
      <c r="T857" t="s">
        <v>48</v>
      </c>
      <c r="U857" t="s">
        <v>39</v>
      </c>
      <c r="V857">
        <v>0</v>
      </c>
      <c r="W857">
        <v>0</v>
      </c>
      <c r="X857">
        <v>1</v>
      </c>
    </row>
    <row r="858" spans="1:24" hidden="1" x14ac:dyDescent="0.2">
      <c r="A858" t="s">
        <v>5033</v>
      </c>
      <c r="B858" t="s">
        <v>5034</v>
      </c>
      <c r="C858">
        <v>1999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6.6</v>
      </c>
      <c r="O858">
        <v>30577</v>
      </c>
      <c r="P858">
        <v>80000000</v>
      </c>
      <c r="Q858">
        <v>35188640</v>
      </c>
      <c r="R858">
        <v>46112640</v>
      </c>
      <c r="S858">
        <v>137</v>
      </c>
      <c r="T858" t="s">
        <v>3293</v>
      </c>
      <c r="U858" t="s">
        <v>35</v>
      </c>
      <c r="V858">
        <v>0</v>
      </c>
      <c r="W858">
        <v>1</v>
      </c>
      <c r="X858">
        <v>0</v>
      </c>
    </row>
    <row r="859" spans="1:24" hidden="1" x14ac:dyDescent="0.2">
      <c r="A859" t="s">
        <v>3784</v>
      </c>
      <c r="B859" t="s">
        <v>3785</v>
      </c>
      <c r="C859">
        <v>1993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6.2</v>
      </c>
      <c r="O859">
        <v>11559</v>
      </c>
      <c r="P859">
        <v>4016220</v>
      </c>
      <c r="Q859">
        <v>11146270</v>
      </c>
      <c r="S859">
        <v>96</v>
      </c>
      <c r="T859" t="s">
        <v>3786</v>
      </c>
      <c r="U859" t="s">
        <v>35</v>
      </c>
      <c r="V859">
        <v>0</v>
      </c>
      <c r="W859">
        <v>1</v>
      </c>
      <c r="X859">
        <v>0</v>
      </c>
    </row>
    <row r="860" spans="1:24" hidden="1" x14ac:dyDescent="0.2">
      <c r="A860" t="s">
        <v>3199</v>
      </c>
      <c r="B860" t="s">
        <v>3200</v>
      </c>
      <c r="C860">
        <v>1988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5.6</v>
      </c>
      <c r="O860">
        <v>2117</v>
      </c>
      <c r="P860">
        <v>191051</v>
      </c>
      <c r="S860">
        <v>105</v>
      </c>
      <c r="T860" t="s">
        <v>3201</v>
      </c>
      <c r="U860" t="s">
        <v>2913</v>
      </c>
      <c r="V860">
        <v>0</v>
      </c>
      <c r="W860">
        <v>1</v>
      </c>
      <c r="X860">
        <v>0</v>
      </c>
    </row>
    <row r="861" spans="1:24" hidden="1" x14ac:dyDescent="0.2">
      <c r="A861" t="s">
        <v>4666</v>
      </c>
      <c r="B861" t="s">
        <v>4667</v>
      </c>
      <c r="C861">
        <v>1997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5.8</v>
      </c>
      <c r="O861">
        <v>9710</v>
      </c>
      <c r="P861">
        <v>6015970</v>
      </c>
      <c r="Q861">
        <v>32748995</v>
      </c>
      <c r="S861">
        <v>115</v>
      </c>
      <c r="T861" t="s">
        <v>4668</v>
      </c>
      <c r="U861" t="s">
        <v>35</v>
      </c>
      <c r="V861">
        <v>0</v>
      </c>
      <c r="W861">
        <v>1</v>
      </c>
      <c r="X861">
        <v>0</v>
      </c>
    </row>
    <row r="862" spans="1:24" hidden="1" x14ac:dyDescent="0.2">
      <c r="A862" t="s">
        <v>1255</v>
      </c>
      <c r="B862" t="s">
        <v>1256</v>
      </c>
      <c r="C862">
        <v>1953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6.6</v>
      </c>
      <c r="O862">
        <v>344</v>
      </c>
      <c r="Q862">
        <v>85</v>
      </c>
      <c r="S862">
        <v>85</v>
      </c>
      <c r="T862" t="s">
        <v>1257</v>
      </c>
      <c r="U862" t="s">
        <v>945</v>
      </c>
      <c r="V862">
        <v>0</v>
      </c>
      <c r="W862">
        <v>1</v>
      </c>
      <c r="X862">
        <v>0</v>
      </c>
    </row>
    <row r="863" spans="1:24" hidden="1" x14ac:dyDescent="0.2">
      <c r="A863" t="s">
        <v>3596</v>
      </c>
      <c r="B863" t="s">
        <v>3597</v>
      </c>
      <c r="C863">
        <v>1992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6.3</v>
      </c>
      <c r="O863">
        <v>42971</v>
      </c>
      <c r="P863">
        <v>55956187</v>
      </c>
      <c r="S863">
        <v>102</v>
      </c>
      <c r="T863" t="s">
        <v>3598</v>
      </c>
      <c r="U863" t="s">
        <v>39</v>
      </c>
      <c r="V863">
        <v>0</v>
      </c>
      <c r="W863">
        <v>0</v>
      </c>
      <c r="X863">
        <v>1</v>
      </c>
    </row>
    <row r="864" spans="1:24" hidden="1" x14ac:dyDescent="0.2">
      <c r="A864" t="s">
        <v>6593</v>
      </c>
      <c r="B864" t="s">
        <v>6594</v>
      </c>
      <c r="C864">
        <v>2008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7.1</v>
      </c>
      <c r="O864">
        <v>254789</v>
      </c>
      <c r="P864">
        <v>30000000</v>
      </c>
      <c r="Q864">
        <v>63172463</v>
      </c>
      <c r="R864">
        <v>105833257</v>
      </c>
      <c r="S864">
        <v>111</v>
      </c>
      <c r="T864" t="s">
        <v>6595</v>
      </c>
      <c r="U864" t="s">
        <v>35</v>
      </c>
      <c r="V864">
        <v>0</v>
      </c>
      <c r="W864">
        <v>1</v>
      </c>
      <c r="X864">
        <v>0</v>
      </c>
    </row>
    <row r="865" spans="1:24" hidden="1" x14ac:dyDescent="0.2">
      <c r="A865" t="s">
        <v>1157</v>
      </c>
      <c r="B865" t="s">
        <v>1158</v>
      </c>
      <c r="C865">
        <v>1951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6.3</v>
      </c>
      <c r="O865">
        <v>575</v>
      </c>
      <c r="Q865">
        <v>80</v>
      </c>
      <c r="S865">
        <v>80</v>
      </c>
      <c r="T865" t="s">
        <v>676</v>
      </c>
      <c r="U865" t="s">
        <v>39</v>
      </c>
      <c r="V865">
        <v>0</v>
      </c>
      <c r="W865">
        <v>0</v>
      </c>
      <c r="X865">
        <v>1</v>
      </c>
    </row>
    <row r="866" spans="1:24" hidden="1" x14ac:dyDescent="0.2">
      <c r="A866" t="s">
        <v>5984</v>
      </c>
      <c r="B866" t="s">
        <v>5985</v>
      </c>
      <c r="C866">
        <v>2008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5.7</v>
      </c>
      <c r="O866">
        <v>60956</v>
      </c>
      <c r="P866">
        <v>80000000</v>
      </c>
      <c r="Q866">
        <v>120146040</v>
      </c>
      <c r="R866">
        <v>164112721</v>
      </c>
      <c r="S866">
        <v>88</v>
      </c>
      <c r="T866" t="s">
        <v>5986</v>
      </c>
      <c r="U866" t="s">
        <v>5604</v>
      </c>
      <c r="V866">
        <v>0</v>
      </c>
      <c r="W866">
        <v>0</v>
      </c>
      <c r="X866">
        <v>1</v>
      </c>
    </row>
    <row r="867" spans="1:24" hidden="1" x14ac:dyDescent="0.2">
      <c r="A867" t="s">
        <v>406</v>
      </c>
      <c r="B867" t="s">
        <v>407</v>
      </c>
      <c r="C867">
        <v>1938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6.9</v>
      </c>
      <c r="O867">
        <v>1624</v>
      </c>
      <c r="Q867">
        <v>90</v>
      </c>
      <c r="S867">
        <v>90</v>
      </c>
      <c r="T867" t="s">
        <v>45</v>
      </c>
      <c r="U867" t="s">
        <v>39</v>
      </c>
      <c r="V867">
        <v>0</v>
      </c>
      <c r="W867">
        <v>0</v>
      </c>
      <c r="X867">
        <v>1</v>
      </c>
    </row>
    <row r="868" spans="1:24" hidden="1" x14ac:dyDescent="0.2">
      <c r="A868" t="s">
        <v>3950</v>
      </c>
      <c r="B868" t="s">
        <v>3951</v>
      </c>
      <c r="C868">
        <v>1994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5.2</v>
      </c>
      <c r="O868">
        <v>22042</v>
      </c>
      <c r="P868">
        <v>6610488</v>
      </c>
      <c r="Q868">
        <v>19726050</v>
      </c>
      <c r="S868">
        <v>121</v>
      </c>
      <c r="T868" t="s">
        <v>2151</v>
      </c>
      <c r="U868" t="s">
        <v>3952</v>
      </c>
      <c r="V868">
        <v>1</v>
      </c>
      <c r="W868">
        <v>0</v>
      </c>
      <c r="X868">
        <v>0</v>
      </c>
    </row>
    <row r="869" spans="1:24" hidden="1" x14ac:dyDescent="0.2">
      <c r="A869" t="s">
        <v>578</v>
      </c>
      <c r="B869" t="s">
        <v>579</v>
      </c>
      <c r="C869">
        <v>1941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6.4</v>
      </c>
      <c r="O869">
        <v>252</v>
      </c>
      <c r="Q869">
        <v>86</v>
      </c>
      <c r="S869">
        <v>86</v>
      </c>
      <c r="T869" t="s">
        <v>198</v>
      </c>
      <c r="U869" t="s">
        <v>39</v>
      </c>
      <c r="V869">
        <v>0</v>
      </c>
      <c r="W869">
        <v>0</v>
      </c>
      <c r="X869">
        <v>1</v>
      </c>
    </row>
    <row r="870" spans="1:24" hidden="1" x14ac:dyDescent="0.2">
      <c r="A870" t="s">
        <v>3964</v>
      </c>
      <c r="B870" t="s">
        <v>3965</v>
      </c>
      <c r="C870">
        <v>1994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7.8</v>
      </c>
      <c r="O870">
        <v>161058</v>
      </c>
      <c r="P870">
        <v>71566</v>
      </c>
      <c r="Q870">
        <v>5887457</v>
      </c>
      <c r="S870">
        <v>127</v>
      </c>
      <c r="T870" t="s">
        <v>2850</v>
      </c>
      <c r="U870" t="s">
        <v>2783</v>
      </c>
      <c r="V870">
        <v>1</v>
      </c>
      <c r="W870">
        <v>0</v>
      </c>
      <c r="X870">
        <v>0</v>
      </c>
    </row>
    <row r="871" spans="1:24" hidden="1" x14ac:dyDescent="0.2">
      <c r="A871" t="s">
        <v>448</v>
      </c>
      <c r="B871" t="s">
        <v>449</v>
      </c>
      <c r="C871">
        <v>1939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6.6</v>
      </c>
      <c r="O871">
        <v>494</v>
      </c>
      <c r="S871">
        <v>110</v>
      </c>
      <c r="T871" t="s">
        <v>45</v>
      </c>
      <c r="U871" t="s">
        <v>147</v>
      </c>
      <c r="V871">
        <v>0</v>
      </c>
      <c r="W871">
        <v>0</v>
      </c>
      <c r="X871">
        <v>1</v>
      </c>
    </row>
    <row r="872" spans="1:24" hidden="1" x14ac:dyDescent="0.2">
      <c r="A872" t="s">
        <v>6513</v>
      </c>
      <c r="B872" t="s">
        <v>6514</v>
      </c>
      <c r="C872">
        <v>2007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7.2</v>
      </c>
      <c r="O872">
        <v>178222</v>
      </c>
      <c r="P872">
        <v>11180000</v>
      </c>
      <c r="Q872">
        <v>92011561</v>
      </c>
      <c r="S872">
        <v>113</v>
      </c>
      <c r="T872" t="s">
        <v>6515</v>
      </c>
      <c r="U872" t="s">
        <v>5604</v>
      </c>
      <c r="V872">
        <v>0</v>
      </c>
      <c r="W872">
        <v>0</v>
      </c>
      <c r="X872">
        <v>1</v>
      </c>
    </row>
    <row r="873" spans="1:24" hidden="1" x14ac:dyDescent="0.2">
      <c r="A873" t="s">
        <v>1041</v>
      </c>
      <c r="B873" t="s">
        <v>1042</v>
      </c>
      <c r="C873">
        <v>1950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6.5</v>
      </c>
      <c r="O873">
        <v>1015</v>
      </c>
      <c r="S873">
        <v>91</v>
      </c>
      <c r="T873" t="s">
        <v>495</v>
      </c>
      <c r="U873" t="s">
        <v>945</v>
      </c>
      <c r="V873">
        <v>0</v>
      </c>
      <c r="W873">
        <v>1</v>
      </c>
      <c r="X873">
        <v>0</v>
      </c>
    </row>
    <row r="874" spans="1:24" hidden="1" x14ac:dyDescent="0.2">
      <c r="A874" t="s">
        <v>7009</v>
      </c>
      <c r="B874" t="s">
        <v>7010</v>
      </c>
      <c r="C874">
        <v>2016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5.9</v>
      </c>
      <c r="O874">
        <v>5167</v>
      </c>
      <c r="P874">
        <v>5747</v>
      </c>
      <c r="Q874">
        <v>9188</v>
      </c>
      <c r="R874">
        <v>9188</v>
      </c>
      <c r="S874">
        <v>88</v>
      </c>
      <c r="T874" t="s">
        <v>7011</v>
      </c>
      <c r="U874" t="s">
        <v>7012</v>
      </c>
      <c r="V874">
        <v>0</v>
      </c>
      <c r="W874">
        <v>1</v>
      </c>
      <c r="X874">
        <v>0</v>
      </c>
    </row>
    <row r="875" spans="1:24" hidden="1" x14ac:dyDescent="0.2">
      <c r="A875" t="s">
        <v>3966</v>
      </c>
      <c r="B875" t="s">
        <v>3967</v>
      </c>
      <c r="C875">
        <v>1994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7</v>
      </c>
      <c r="O875">
        <v>17199</v>
      </c>
      <c r="P875">
        <v>100654</v>
      </c>
      <c r="Q875">
        <v>4221036</v>
      </c>
      <c r="S875">
        <v>103</v>
      </c>
      <c r="T875" t="s">
        <v>3968</v>
      </c>
      <c r="U875" t="s">
        <v>3969</v>
      </c>
      <c r="V875">
        <v>1</v>
      </c>
      <c r="W875">
        <v>0</v>
      </c>
      <c r="X875">
        <v>0</v>
      </c>
    </row>
    <row r="876" spans="1:24" hidden="1" x14ac:dyDescent="0.2">
      <c r="A876" t="s">
        <v>64</v>
      </c>
      <c r="B876" t="s">
        <v>65</v>
      </c>
      <c r="C876">
        <v>1931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7.8</v>
      </c>
      <c r="O876">
        <v>61787</v>
      </c>
      <c r="P876">
        <v>291000</v>
      </c>
      <c r="S876">
        <v>70</v>
      </c>
      <c r="T876" t="s">
        <v>66</v>
      </c>
      <c r="U876" t="s">
        <v>35</v>
      </c>
      <c r="V876">
        <v>0</v>
      </c>
      <c r="W876">
        <v>1</v>
      </c>
      <c r="X876">
        <v>0</v>
      </c>
    </row>
    <row r="877" spans="1:24" hidden="1" x14ac:dyDescent="0.2">
      <c r="A877" t="s">
        <v>743</v>
      </c>
      <c r="B877" t="s">
        <v>744</v>
      </c>
      <c r="C877">
        <v>1943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6.5</v>
      </c>
      <c r="O877">
        <v>7317</v>
      </c>
      <c r="Q877">
        <v>74</v>
      </c>
      <c r="S877">
        <v>74</v>
      </c>
      <c r="T877" t="s">
        <v>709</v>
      </c>
      <c r="U877" t="s">
        <v>35</v>
      </c>
      <c r="V877">
        <v>0</v>
      </c>
      <c r="W877">
        <v>1</v>
      </c>
      <c r="X877">
        <v>0</v>
      </c>
    </row>
    <row r="878" spans="1:24" hidden="1" x14ac:dyDescent="0.2">
      <c r="A878" t="s">
        <v>3972</v>
      </c>
      <c r="B878" t="s">
        <v>3973</v>
      </c>
      <c r="C878">
        <v>1994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7.6</v>
      </c>
      <c r="O878">
        <v>11649</v>
      </c>
      <c r="P878">
        <v>8094616</v>
      </c>
      <c r="S878">
        <v>114</v>
      </c>
      <c r="T878" t="s">
        <v>3974</v>
      </c>
      <c r="U878" t="s">
        <v>3975</v>
      </c>
      <c r="V878">
        <v>1</v>
      </c>
      <c r="W878">
        <v>0</v>
      </c>
      <c r="X878">
        <v>0</v>
      </c>
    </row>
    <row r="879" spans="1:24" hidden="1" x14ac:dyDescent="0.2">
      <c r="A879" t="s">
        <v>3088</v>
      </c>
      <c r="B879" t="s">
        <v>3089</v>
      </c>
      <c r="C879">
        <v>1988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6.9</v>
      </c>
      <c r="O879">
        <v>47235</v>
      </c>
      <c r="P879">
        <v>4359424</v>
      </c>
      <c r="Q879">
        <v>17637950</v>
      </c>
      <c r="S879">
        <v>120</v>
      </c>
      <c r="T879" t="s">
        <v>3090</v>
      </c>
      <c r="U879" t="s">
        <v>39</v>
      </c>
      <c r="V879">
        <v>0</v>
      </c>
      <c r="W879">
        <v>0</v>
      </c>
      <c r="X879">
        <v>1</v>
      </c>
    </row>
    <row r="880" spans="1:24" hidden="1" x14ac:dyDescent="0.2">
      <c r="A880" t="s">
        <v>6508</v>
      </c>
      <c r="B880" t="s">
        <v>6509</v>
      </c>
      <c r="C880">
        <v>2007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5.6</v>
      </c>
      <c r="O880">
        <v>38590</v>
      </c>
      <c r="P880">
        <v>100000000</v>
      </c>
      <c r="Q880">
        <v>72006777</v>
      </c>
      <c r="R880">
        <v>97838349</v>
      </c>
      <c r="S880">
        <v>116</v>
      </c>
      <c r="T880" t="s">
        <v>5715</v>
      </c>
      <c r="U880" t="s">
        <v>39</v>
      </c>
      <c r="V880">
        <v>0</v>
      </c>
      <c r="W880">
        <v>0</v>
      </c>
      <c r="X880">
        <v>1</v>
      </c>
    </row>
    <row r="881" spans="1:24" hidden="1" x14ac:dyDescent="0.2">
      <c r="A881" t="s">
        <v>3787</v>
      </c>
      <c r="B881" t="s">
        <v>3788</v>
      </c>
      <c r="C881">
        <v>1993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6</v>
      </c>
      <c r="O881">
        <v>65870</v>
      </c>
      <c r="P881">
        <v>7868829</v>
      </c>
      <c r="Q881">
        <v>153698625</v>
      </c>
      <c r="S881">
        <v>112</v>
      </c>
      <c r="T881" t="s">
        <v>3789</v>
      </c>
      <c r="U881" t="s">
        <v>39</v>
      </c>
      <c r="V881">
        <v>0</v>
      </c>
      <c r="W881">
        <v>0</v>
      </c>
      <c r="X881">
        <v>1</v>
      </c>
    </row>
    <row r="882" spans="1:24" hidden="1" x14ac:dyDescent="0.2">
      <c r="A882" t="s">
        <v>4218</v>
      </c>
      <c r="B882" t="s">
        <v>4219</v>
      </c>
      <c r="C882">
        <v>1995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5.0999999999999996</v>
      </c>
      <c r="O882">
        <v>16464</v>
      </c>
      <c r="P882">
        <v>30077111</v>
      </c>
      <c r="S882">
        <v>95</v>
      </c>
      <c r="T882" t="s">
        <v>4220</v>
      </c>
      <c r="U882" t="s">
        <v>3631</v>
      </c>
      <c r="V882">
        <v>0</v>
      </c>
      <c r="W882">
        <v>0</v>
      </c>
      <c r="X882">
        <v>1</v>
      </c>
    </row>
    <row r="883" spans="1:24" hidden="1" x14ac:dyDescent="0.2">
      <c r="A883" t="s">
        <v>4669</v>
      </c>
      <c r="B883" t="s">
        <v>4670</v>
      </c>
      <c r="C883">
        <v>1997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4.7</v>
      </c>
      <c r="O883">
        <v>8977</v>
      </c>
      <c r="P883">
        <v>3446539</v>
      </c>
      <c r="S883">
        <v>86</v>
      </c>
      <c r="T883" t="s">
        <v>4671</v>
      </c>
      <c r="U883" t="s">
        <v>39</v>
      </c>
      <c r="V883">
        <v>0</v>
      </c>
      <c r="W883">
        <v>0</v>
      </c>
      <c r="X883">
        <v>1</v>
      </c>
    </row>
    <row r="884" spans="1:24" hidden="1" x14ac:dyDescent="0.2">
      <c r="A884" t="s">
        <v>2149</v>
      </c>
      <c r="B884" t="s">
        <v>2150</v>
      </c>
      <c r="C884">
        <v>1974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6.6</v>
      </c>
      <c r="O884">
        <v>2462</v>
      </c>
      <c r="S884">
        <v>113</v>
      </c>
      <c r="T884" t="s">
        <v>2151</v>
      </c>
      <c r="U884" t="s">
        <v>39</v>
      </c>
      <c r="V884">
        <v>0</v>
      </c>
      <c r="W884">
        <v>0</v>
      </c>
      <c r="X884">
        <v>1</v>
      </c>
    </row>
    <row r="885" spans="1:24" hidden="1" x14ac:dyDescent="0.2">
      <c r="A885" t="s">
        <v>3599</v>
      </c>
      <c r="B885" t="s">
        <v>3600</v>
      </c>
      <c r="C885">
        <v>1992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5.4</v>
      </c>
      <c r="O885">
        <v>14375</v>
      </c>
      <c r="P885">
        <v>30000000</v>
      </c>
      <c r="Q885">
        <v>17129026</v>
      </c>
      <c r="R885">
        <v>17129026</v>
      </c>
      <c r="S885">
        <v>110</v>
      </c>
      <c r="T885" t="s">
        <v>3601</v>
      </c>
      <c r="U885" t="s">
        <v>3240</v>
      </c>
      <c r="V885">
        <v>0</v>
      </c>
      <c r="W885">
        <v>0</v>
      </c>
      <c r="X885">
        <v>1</v>
      </c>
    </row>
    <row r="886" spans="1:24" hidden="1" x14ac:dyDescent="0.2">
      <c r="A886" t="s">
        <v>2043</v>
      </c>
      <c r="B886" t="s">
        <v>2044</v>
      </c>
      <c r="C886">
        <v>1972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7.4</v>
      </c>
      <c r="O886">
        <v>39042</v>
      </c>
      <c r="P886">
        <v>2000000</v>
      </c>
      <c r="R886">
        <v>4121</v>
      </c>
      <c r="S886">
        <v>116</v>
      </c>
      <c r="T886" t="s">
        <v>706</v>
      </c>
      <c r="U886" t="s">
        <v>1754</v>
      </c>
      <c r="V886">
        <v>0</v>
      </c>
      <c r="W886">
        <v>1</v>
      </c>
      <c r="X886">
        <v>0</v>
      </c>
    </row>
    <row r="887" spans="1:24" hidden="1" x14ac:dyDescent="0.2">
      <c r="A887" t="s">
        <v>6694</v>
      </c>
      <c r="B887" t="s">
        <v>6695</v>
      </c>
      <c r="C887">
        <v>2009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7.1</v>
      </c>
      <c r="O887">
        <v>31290</v>
      </c>
      <c r="P887">
        <v>23820</v>
      </c>
      <c r="S887">
        <v>83</v>
      </c>
      <c r="T887" t="s">
        <v>6696</v>
      </c>
      <c r="U887" t="s">
        <v>5720</v>
      </c>
      <c r="V887">
        <v>0</v>
      </c>
      <c r="W887">
        <v>0</v>
      </c>
      <c r="X887">
        <v>1</v>
      </c>
    </row>
    <row r="888" spans="1:24" hidden="1" x14ac:dyDescent="0.2">
      <c r="A888" t="s">
        <v>3986</v>
      </c>
      <c r="B888" t="s">
        <v>3987</v>
      </c>
      <c r="C888">
        <v>1994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7.3</v>
      </c>
      <c r="O888">
        <v>57328</v>
      </c>
      <c r="P888">
        <v>5000000</v>
      </c>
      <c r="Q888">
        <v>3049135</v>
      </c>
      <c r="R888">
        <v>3049135</v>
      </c>
      <c r="S888">
        <v>99</v>
      </c>
      <c r="T888" t="s">
        <v>3988</v>
      </c>
      <c r="U888" t="s">
        <v>3989</v>
      </c>
      <c r="V888">
        <v>1</v>
      </c>
      <c r="W888">
        <v>0</v>
      </c>
      <c r="X888">
        <v>0</v>
      </c>
    </row>
    <row r="889" spans="1:24" hidden="1" x14ac:dyDescent="0.2">
      <c r="A889" t="s">
        <v>1658</v>
      </c>
      <c r="B889" t="s">
        <v>1659</v>
      </c>
      <c r="C889">
        <v>1962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7.3</v>
      </c>
      <c r="O889">
        <v>2292</v>
      </c>
      <c r="P889">
        <v>4000000</v>
      </c>
      <c r="R889">
        <v>6388</v>
      </c>
      <c r="S889">
        <v>120</v>
      </c>
      <c r="T889" t="s">
        <v>601</v>
      </c>
      <c r="U889" t="s">
        <v>945</v>
      </c>
      <c r="V889">
        <v>0</v>
      </c>
      <c r="W889">
        <v>1</v>
      </c>
      <c r="X889">
        <v>0</v>
      </c>
    </row>
    <row r="890" spans="1:24" hidden="1" x14ac:dyDescent="0.2">
      <c r="A890" t="s">
        <v>3993</v>
      </c>
      <c r="B890" t="s">
        <v>3994</v>
      </c>
      <c r="C890">
        <v>1994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5.2</v>
      </c>
      <c r="O890">
        <v>1234</v>
      </c>
      <c r="P890">
        <v>713234</v>
      </c>
      <c r="S890">
        <v>93</v>
      </c>
      <c r="T890" t="s">
        <v>3012</v>
      </c>
      <c r="U890" t="s">
        <v>3995</v>
      </c>
      <c r="V890">
        <v>1</v>
      </c>
      <c r="W890">
        <v>0</v>
      </c>
      <c r="X890">
        <v>0</v>
      </c>
    </row>
    <row r="891" spans="1:24" hidden="1" x14ac:dyDescent="0.2">
      <c r="A891" t="s">
        <v>6085</v>
      </c>
      <c r="B891" t="s">
        <v>6086</v>
      </c>
      <c r="C891">
        <v>2004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7.2</v>
      </c>
      <c r="O891">
        <v>56665</v>
      </c>
      <c r="P891">
        <v>30000000</v>
      </c>
      <c r="Q891">
        <v>61255921</v>
      </c>
      <c r="R891">
        <v>61950770</v>
      </c>
      <c r="S891">
        <v>118</v>
      </c>
      <c r="T891" t="s">
        <v>5821</v>
      </c>
      <c r="U891" t="s">
        <v>35</v>
      </c>
      <c r="V891">
        <v>0</v>
      </c>
      <c r="W891">
        <v>1</v>
      </c>
      <c r="X891">
        <v>0</v>
      </c>
    </row>
    <row r="892" spans="1:24" hidden="1" x14ac:dyDescent="0.2">
      <c r="A892" t="s">
        <v>6540</v>
      </c>
      <c r="B892" t="s">
        <v>6541</v>
      </c>
      <c r="C892">
        <v>2009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5.5</v>
      </c>
      <c r="O892">
        <v>93100</v>
      </c>
      <c r="P892">
        <v>19000000</v>
      </c>
      <c r="Q892">
        <v>65002019</v>
      </c>
      <c r="R892">
        <v>91509154</v>
      </c>
      <c r="S892">
        <v>97</v>
      </c>
      <c r="T892" t="s">
        <v>6542</v>
      </c>
      <c r="U892" t="s">
        <v>5604</v>
      </c>
      <c r="V892">
        <v>0</v>
      </c>
      <c r="W892">
        <v>0</v>
      </c>
      <c r="X892">
        <v>1</v>
      </c>
    </row>
    <row r="893" spans="1:24" hidden="1" x14ac:dyDescent="0.2">
      <c r="A893" t="s">
        <v>3447</v>
      </c>
      <c r="B893" t="s">
        <v>3448</v>
      </c>
      <c r="C893">
        <v>1991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7.7</v>
      </c>
      <c r="O893">
        <v>63929</v>
      </c>
      <c r="P893">
        <v>105317</v>
      </c>
      <c r="Q893">
        <v>119418501</v>
      </c>
      <c r="S893">
        <v>130</v>
      </c>
      <c r="T893" t="s">
        <v>3449</v>
      </c>
      <c r="U893" t="s">
        <v>35</v>
      </c>
      <c r="V893">
        <v>0</v>
      </c>
      <c r="W893">
        <v>1</v>
      </c>
      <c r="X893">
        <v>0</v>
      </c>
    </row>
    <row r="894" spans="1:24" hidden="1" x14ac:dyDescent="0.2">
      <c r="A894" t="s">
        <v>4000</v>
      </c>
      <c r="B894" t="s">
        <v>4001</v>
      </c>
      <c r="C894">
        <v>1994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5.3</v>
      </c>
      <c r="O894">
        <v>11129</v>
      </c>
      <c r="P894">
        <v>7827002</v>
      </c>
      <c r="Q894">
        <v>30806194</v>
      </c>
      <c r="S894">
        <v>123</v>
      </c>
      <c r="T894" t="s">
        <v>2752</v>
      </c>
      <c r="U894" t="s">
        <v>4002</v>
      </c>
      <c r="V894">
        <v>1</v>
      </c>
      <c r="W894">
        <v>0</v>
      </c>
      <c r="X894">
        <v>0</v>
      </c>
    </row>
    <row r="895" spans="1:24" hidden="1" x14ac:dyDescent="0.2">
      <c r="A895" t="s">
        <v>250</v>
      </c>
      <c r="B895" t="s">
        <v>251</v>
      </c>
      <c r="C895">
        <v>1935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6.2</v>
      </c>
      <c r="O895">
        <v>490</v>
      </c>
      <c r="Q895">
        <v>77</v>
      </c>
      <c r="S895">
        <v>77</v>
      </c>
      <c r="T895" t="s">
        <v>48</v>
      </c>
      <c r="U895" t="s">
        <v>39</v>
      </c>
      <c r="V895">
        <v>0</v>
      </c>
      <c r="W895">
        <v>0</v>
      </c>
      <c r="X895">
        <v>1</v>
      </c>
    </row>
    <row r="896" spans="1:24" hidden="1" x14ac:dyDescent="0.2">
      <c r="A896" t="s">
        <v>4003</v>
      </c>
      <c r="B896" t="s">
        <v>4004</v>
      </c>
      <c r="C896">
        <v>1994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5</v>
      </c>
      <c r="O896">
        <v>12334</v>
      </c>
      <c r="P896">
        <v>28881266</v>
      </c>
      <c r="S896">
        <v>91</v>
      </c>
      <c r="T896" t="s">
        <v>4005</v>
      </c>
      <c r="U896" t="s">
        <v>3273</v>
      </c>
      <c r="V896">
        <v>1</v>
      </c>
      <c r="W896">
        <v>0</v>
      </c>
      <c r="X896">
        <v>0</v>
      </c>
    </row>
    <row r="897" spans="1:31" hidden="1" x14ac:dyDescent="0.2">
      <c r="A897" t="s">
        <v>252</v>
      </c>
      <c r="B897" t="s">
        <v>253</v>
      </c>
      <c r="C897">
        <v>1935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6.7</v>
      </c>
      <c r="O897">
        <v>1212</v>
      </c>
      <c r="Q897">
        <v>82</v>
      </c>
      <c r="S897">
        <v>82</v>
      </c>
      <c r="T897" t="s">
        <v>45</v>
      </c>
      <c r="U897" t="s">
        <v>39</v>
      </c>
      <c r="V897">
        <v>0</v>
      </c>
      <c r="W897">
        <v>0</v>
      </c>
      <c r="X897">
        <v>1</v>
      </c>
    </row>
    <row r="898" spans="1:31" hidden="1" x14ac:dyDescent="0.2">
      <c r="A898" t="s">
        <v>6667</v>
      </c>
      <c r="B898" t="s">
        <v>6668</v>
      </c>
      <c r="C898">
        <v>2008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7.7</v>
      </c>
      <c r="O898">
        <v>99478</v>
      </c>
      <c r="P898">
        <v>25000000</v>
      </c>
      <c r="Q898">
        <v>18622031</v>
      </c>
      <c r="R898">
        <v>27426335</v>
      </c>
      <c r="S898">
        <v>122</v>
      </c>
      <c r="T898" t="s">
        <v>2627</v>
      </c>
      <c r="U898" t="s">
        <v>35</v>
      </c>
      <c r="V898">
        <v>0</v>
      </c>
      <c r="W898">
        <v>1</v>
      </c>
      <c r="X898">
        <v>0</v>
      </c>
    </row>
    <row r="899" spans="1:31" hidden="1" x14ac:dyDescent="0.2">
      <c r="A899" t="s">
        <v>4009</v>
      </c>
      <c r="B899" t="s">
        <v>4010</v>
      </c>
      <c r="C899">
        <v>1994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2.7</v>
      </c>
      <c r="O899">
        <v>9197</v>
      </c>
      <c r="P899">
        <v>31370</v>
      </c>
      <c r="Q899">
        <v>60822</v>
      </c>
      <c r="S899">
        <v>77</v>
      </c>
      <c r="T899" t="s">
        <v>4011</v>
      </c>
      <c r="U899" t="s">
        <v>2783</v>
      </c>
      <c r="V899">
        <v>1</v>
      </c>
      <c r="W899">
        <v>0</v>
      </c>
      <c r="X899">
        <v>0</v>
      </c>
    </row>
    <row r="900" spans="1:31" hidden="1" x14ac:dyDescent="0.2">
      <c r="A900" t="s">
        <v>4137</v>
      </c>
      <c r="B900" t="s">
        <v>4138</v>
      </c>
      <c r="C900">
        <v>1994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5.7</v>
      </c>
      <c r="O900">
        <v>3989</v>
      </c>
      <c r="P900">
        <v>722182</v>
      </c>
      <c r="T900" t="s">
        <v>4139</v>
      </c>
      <c r="U900" t="s">
        <v>3839</v>
      </c>
      <c r="V900">
        <v>1</v>
      </c>
      <c r="W900">
        <v>0</v>
      </c>
      <c r="X900">
        <v>0</v>
      </c>
    </row>
    <row r="901" spans="1:31" hidden="1" x14ac:dyDescent="0.2">
      <c r="A901" t="s">
        <v>2964</v>
      </c>
      <c r="B901" t="s">
        <v>2965</v>
      </c>
      <c r="C901">
        <v>1987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8.3000000000000007</v>
      </c>
      <c r="O901">
        <v>642480</v>
      </c>
      <c r="P901">
        <v>2217307</v>
      </c>
      <c r="Q901">
        <v>46357676</v>
      </c>
      <c r="S901">
        <v>116</v>
      </c>
      <c r="T901" t="s">
        <v>1606</v>
      </c>
      <c r="U901" t="s">
        <v>2966</v>
      </c>
      <c r="V901">
        <v>0</v>
      </c>
      <c r="W901">
        <v>0</v>
      </c>
      <c r="X901">
        <v>1</v>
      </c>
    </row>
    <row r="902" spans="1:31" hidden="1" x14ac:dyDescent="0.2">
      <c r="A902" t="s">
        <v>4036</v>
      </c>
      <c r="B902" t="s">
        <v>4037</v>
      </c>
      <c r="C902">
        <v>1994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6.4</v>
      </c>
      <c r="O902">
        <v>4134</v>
      </c>
      <c r="P902">
        <v>7000000</v>
      </c>
      <c r="Q902">
        <v>2144667</v>
      </c>
      <c r="R902">
        <v>2144667</v>
      </c>
      <c r="S902">
        <v>125</v>
      </c>
      <c r="T902" t="s">
        <v>4038</v>
      </c>
      <c r="U902" t="s">
        <v>4039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</row>
    <row r="903" spans="1:31" hidden="1" x14ac:dyDescent="0.2">
      <c r="A903" t="s">
        <v>3091</v>
      </c>
      <c r="B903" t="s">
        <v>3092</v>
      </c>
      <c r="C903">
        <v>1988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6.2</v>
      </c>
      <c r="O903">
        <v>18705</v>
      </c>
      <c r="P903">
        <v>5655439</v>
      </c>
      <c r="Q903">
        <v>25537221</v>
      </c>
      <c r="S903">
        <v>101</v>
      </c>
      <c r="T903" t="s">
        <v>1863</v>
      </c>
      <c r="U903" t="s">
        <v>3093</v>
      </c>
      <c r="V903">
        <v>0</v>
      </c>
      <c r="W903">
        <v>0</v>
      </c>
      <c r="X903">
        <v>1</v>
      </c>
    </row>
    <row r="904" spans="1:31" hidden="1" x14ac:dyDescent="0.2">
      <c r="A904" t="s">
        <v>6611</v>
      </c>
      <c r="B904" t="s">
        <v>6612</v>
      </c>
      <c r="C904">
        <v>2007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6.6</v>
      </c>
      <c r="O904">
        <v>87108</v>
      </c>
      <c r="P904">
        <v>544833</v>
      </c>
      <c r="Q904">
        <v>7938872</v>
      </c>
      <c r="S904">
        <v>111</v>
      </c>
      <c r="T904" t="s">
        <v>6613</v>
      </c>
      <c r="U904" t="s">
        <v>6614</v>
      </c>
      <c r="V904">
        <v>0</v>
      </c>
      <c r="W904">
        <v>0</v>
      </c>
      <c r="X904">
        <v>1</v>
      </c>
    </row>
    <row r="905" spans="1:31" hidden="1" x14ac:dyDescent="0.2">
      <c r="A905" t="s">
        <v>6931</v>
      </c>
      <c r="B905" t="s">
        <v>6932</v>
      </c>
      <c r="C905">
        <v>2009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6.3</v>
      </c>
      <c r="O905">
        <v>111689</v>
      </c>
      <c r="P905">
        <v>75000000</v>
      </c>
      <c r="Q905">
        <v>51855045</v>
      </c>
      <c r="R905">
        <v>71585235</v>
      </c>
      <c r="S905">
        <v>146</v>
      </c>
      <c r="T905" t="s">
        <v>6141</v>
      </c>
      <c r="U905" t="s">
        <v>35</v>
      </c>
      <c r="V905">
        <v>0</v>
      </c>
      <c r="W905">
        <v>1</v>
      </c>
      <c r="X905">
        <v>0</v>
      </c>
    </row>
    <row r="906" spans="1:31" hidden="1" x14ac:dyDescent="0.2">
      <c r="A906" t="s">
        <v>7433</v>
      </c>
      <c r="B906" t="s">
        <v>7434</v>
      </c>
      <c r="C906">
        <v>2013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7.1</v>
      </c>
      <c r="O906">
        <v>357488</v>
      </c>
      <c r="P906">
        <v>160000000</v>
      </c>
      <c r="Q906">
        <v>238679850</v>
      </c>
      <c r="R906">
        <v>788679850</v>
      </c>
      <c r="S906">
        <v>130</v>
      </c>
      <c r="T906" t="s">
        <v>6203</v>
      </c>
      <c r="U906" t="s">
        <v>35</v>
      </c>
      <c r="V906">
        <v>0</v>
      </c>
      <c r="W906">
        <v>1</v>
      </c>
      <c r="X906">
        <v>0</v>
      </c>
    </row>
    <row r="907" spans="1:31" hidden="1" x14ac:dyDescent="0.2">
      <c r="A907" t="s">
        <v>7667</v>
      </c>
      <c r="B907" t="s">
        <v>7668</v>
      </c>
      <c r="C907">
        <v>2015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7.2</v>
      </c>
      <c r="O907">
        <v>347016</v>
      </c>
      <c r="P907">
        <v>190000000</v>
      </c>
      <c r="Q907">
        <v>353007020</v>
      </c>
      <c r="R907">
        <v>1515047671</v>
      </c>
      <c r="S907">
        <v>137</v>
      </c>
      <c r="T907" t="s">
        <v>6372</v>
      </c>
      <c r="U907" t="s">
        <v>35</v>
      </c>
      <c r="V907">
        <v>0</v>
      </c>
      <c r="W907">
        <v>1</v>
      </c>
      <c r="X907">
        <v>0</v>
      </c>
    </row>
    <row r="908" spans="1:31" hidden="1" x14ac:dyDescent="0.2">
      <c r="A908" t="s">
        <v>4040</v>
      </c>
      <c r="B908" t="s">
        <v>4041</v>
      </c>
      <c r="C908">
        <v>1994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5.5</v>
      </c>
      <c r="O908">
        <v>10220</v>
      </c>
      <c r="Q908">
        <v>25479558</v>
      </c>
      <c r="R908">
        <v>25479558</v>
      </c>
      <c r="S908">
        <v>90</v>
      </c>
      <c r="T908" t="s">
        <v>3598</v>
      </c>
      <c r="U908" t="s">
        <v>2783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</row>
    <row r="909" spans="1:31" hidden="1" x14ac:dyDescent="0.2">
      <c r="A909" t="s">
        <v>7053</v>
      </c>
      <c r="B909" t="s">
        <v>7054</v>
      </c>
      <c r="C909">
        <v>2010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6.9</v>
      </c>
      <c r="O909">
        <v>9211</v>
      </c>
      <c r="P909">
        <v>11500000</v>
      </c>
      <c r="Q909">
        <v>233007</v>
      </c>
      <c r="R909">
        <v>12220456</v>
      </c>
      <c r="S909">
        <v>135</v>
      </c>
      <c r="T909" t="s">
        <v>7055</v>
      </c>
      <c r="U909" t="s">
        <v>7056</v>
      </c>
      <c r="V909">
        <v>0</v>
      </c>
      <c r="W909">
        <v>1</v>
      </c>
      <c r="X909">
        <v>0</v>
      </c>
    </row>
    <row r="910" spans="1:31" hidden="1" x14ac:dyDescent="0.2">
      <c r="A910" t="s">
        <v>1808</v>
      </c>
      <c r="B910" t="s">
        <v>1809</v>
      </c>
      <c r="C910">
        <v>1966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7.1</v>
      </c>
      <c r="O910">
        <v>4904</v>
      </c>
      <c r="R910">
        <v>109</v>
      </c>
      <c r="S910">
        <v>109</v>
      </c>
      <c r="T910" t="s">
        <v>1734</v>
      </c>
      <c r="U910" t="s">
        <v>35</v>
      </c>
      <c r="V910">
        <v>0</v>
      </c>
      <c r="W910">
        <v>1</v>
      </c>
      <c r="X910">
        <v>0</v>
      </c>
    </row>
    <row r="911" spans="1:31" hidden="1" x14ac:dyDescent="0.2">
      <c r="A911" t="s">
        <v>210</v>
      </c>
      <c r="B911" t="s">
        <v>211</v>
      </c>
      <c r="C911">
        <v>1934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6.7</v>
      </c>
      <c r="O911">
        <v>772</v>
      </c>
      <c r="Q911">
        <v>66</v>
      </c>
      <c r="S911">
        <v>66</v>
      </c>
      <c r="T911" t="s">
        <v>38</v>
      </c>
      <c r="U911" t="s">
        <v>39</v>
      </c>
      <c r="V911">
        <v>0</v>
      </c>
      <c r="W911">
        <v>0</v>
      </c>
      <c r="X911">
        <v>1</v>
      </c>
    </row>
    <row r="912" spans="1:31" hidden="1" x14ac:dyDescent="0.2">
      <c r="A912" t="s">
        <v>7641</v>
      </c>
      <c r="B912" t="s">
        <v>7642</v>
      </c>
      <c r="C912">
        <v>2018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6.9</v>
      </c>
      <c r="O912">
        <v>186669</v>
      </c>
      <c r="P912">
        <v>17005332</v>
      </c>
      <c r="Q912">
        <v>117679066</v>
      </c>
      <c r="S912">
        <v>100</v>
      </c>
      <c r="T912" t="s">
        <v>7234</v>
      </c>
      <c r="U912" t="s">
        <v>7643</v>
      </c>
      <c r="V912">
        <v>0</v>
      </c>
      <c r="W912">
        <v>0</v>
      </c>
      <c r="X912">
        <v>1</v>
      </c>
    </row>
    <row r="913" spans="1:31" hidden="1" x14ac:dyDescent="0.2">
      <c r="A913" t="s">
        <v>1845</v>
      </c>
      <c r="B913" t="s">
        <v>1846</v>
      </c>
      <c r="C913">
        <v>1967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6.6</v>
      </c>
      <c r="O913">
        <v>1039</v>
      </c>
      <c r="Q913">
        <v>97</v>
      </c>
      <c r="S913">
        <v>97</v>
      </c>
      <c r="T913" t="s">
        <v>1847</v>
      </c>
      <c r="U913" t="s">
        <v>35</v>
      </c>
      <c r="V913">
        <v>0</v>
      </c>
      <c r="W913">
        <v>1</v>
      </c>
      <c r="X913">
        <v>0</v>
      </c>
    </row>
    <row r="914" spans="1:31" hidden="1" x14ac:dyDescent="0.2">
      <c r="A914" t="s">
        <v>4051</v>
      </c>
      <c r="B914" t="s">
        <v>4052</v>
      </c>
      <c r="C914">
        <v>1994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5.0999999999999996</v>
      </c>
      <c r="O914">
        <v>1825</v>
      </c>
      <c r="P914">
        <v>6357</v>
      </c>
      <c r="Q914">
        <v>19710</v>
      </c>
      <c r="R914">
        <v>1181182</v>
      </c>
      <c r="S914">
        <v>103</v>
      </c>
      <c r="T914" t="s">
        <v>4053</v>
      </c>
      <c r="U914" t="s">
        <v>4054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</row>
    <row r="915" spans="1:31" hidden="1" x14ac:dyDescent="0.2">
      <c r="A915" t="s">
        <v>7038</v>
      </c>
      <c r="B915" t="s">
        <v>7039</v>
      </c>
      <c r="C915">
        <v>2013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6.7</v>
      </c>
      <c r="O915">
        <v>201159</v>
      </c>
      <c r="P915">
        <v>60000000</v>
      </c>
      <c r="Q915">
        <v>46000903</v>
      </c>
      <c r="R915">
        <v>105200903</v>
      </c>
      <c r="S915">
        <v>113</v>
      </c>
      <c r="T915" t="s">
        <v>7040</v>
      </c>
      <c r="U915" t="s">
        <v>39</v>
      </c>
      <c r="V915">
        <v>0</v>
      </c>
      <c r="W915">
        <v>0</v>
      </c>
      <c r="X915">
        <v>1</v>
      </c>
    </row>
    <row r="916" spans="1:31" hidden="1" x14ac:dyDescent="0.2">
      <c r="A916" t="s">
        <v>1702</v>
      </c>
      <c r="B916" t="s">
        <v>1703</v>
      </c>
      <c r="C916">
        <v>1962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6.9</v>
      </c>
      <c r="O916">
        <v>1584</v>
      </c>
      <c r="S916">
        <v>85</v>
      </c>
      <c r="T916" t="s">
        <v>1704</v>
      </c>
      <c r="U916" t="s">
        <v>1705</v>
      </c>
      <c r="V916">
        <v>0</v>
      </c>
      <c r="W916">
        <v>0</v>
      </c>
      <c r="X916">
        <v>1</v>
      </c>
    </row>
    <row r="917" spans="1:31" hidden="1" x14ac:dyDescent="0.2">
      <c r="A917" t="s">
        <v>663</v>
      </c>
      <c r="B917" t="s">
        <v>664</v>
      </c>
      <c r="C917">
        <v>1942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7.6</v>
      </c>
      <c r="O917">
        <v>3066</v>
      </c>
      <c r="Q917">
        <v>104</v>
      </c>
      <c r="S917">
        <v>104</v>
      </c>
      <c r="T917" t="s">
        <v>474</v>
      </c>
      <c r="U917" t="s">
        <v>39</v>
      </c>
      <c r="V917">
        <v>0</v>
      </c>
      <c r="W917">
        <v>0</v>
      </c>
      <c r="X917">
        <v>1</v>
      </c>
    </row>
    <row r="918" spans="1:31" hidden="1" x14ac:dyDescent="0.2">
      <c r="A918" t="s">
        <v>665</v>
      </c>
      <c r="B918" t="s">
        <v>666</v>
      </c>
      <c r="C918">
        <v>1942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7</v>
      </c>
      <c r="O918">
        <v>1387</v>
      </c>
      <c r="S918">
        <v>93</v>
      </c>
      <c r="T918" t="s">
        <v>198</v>
      </c>
      <c r="U918" t="s">
        <v>39</v>
      </c>
      <c r="V918">
        <v>0</v>
      </c>
      <c r="W918">
        <v>0</v>
      </c>
      <c r="X918">
        <v>1</v>
      </c>
    </row>
    <row r="919" spans="1:31" hidden="1" x14ac:dyDescent="0.2">
      <c r="A919" t="s">
        <v>4063</v>
      </c>
      <c r="B919" t="s">
        <v>4064</v>
      </c>
      <c r="C919">
        <v>1994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7</v>
      </c>
      <c r="O919">
        <v>9454</v>
      </c>
      <c r="P919">
        <v>113430</v>
      </c>
      <c r="Q919">
        <v>4165845</v>
      </c>
      <c r="S919">
        <v>105</v>
      </c>
      <c r="T919" t="s">
        <v>4065</v>
      </c>
      <c r="U919" t="s">
        <v>3664</v>
      </c>
      <c r="V919">
        <v>1</v>
      </c>
      <c r="W919">
        <v>0</v>
      </c>
      <c r="X919">
        <v>0</v>
      </c>
    </row>
    <row r="920" spans="1:31" hidden="1" x14ac:dyDescent="0.2">
      <c r="A920" t="s">
        <v>6586</v>
      </c>
      <c r="B920" t="s">
        <v>6587</v>
      </c>
      <c r="C920">
        <v>2007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5.8</v>
      </c>
      <c r="O920">
        <v>23443</v>
      </c>
      <c r="P920">
        <v>6773870</v>
      </c>
      <c r="Q920">
        <v>25000167</v>
      </c>
      <c r="T920" t="s">
        <v>3035</v>
      </c>
      <c r="U920" t="s">
        <v>3240</v>
      </c>
      <c r="V920">
        <v>0</v>
      </c>
      <c r="W920">
        <v>1</v>
      </c>
      <c r="X920">
        <v>0</v>
      </c>
    </row>
    <row r="921" spans="1:31" hidden="1" x14ac:dyDescent="0.2">
      <c r="A921" t="s">
        <v>7460</v>
      </c>
      <c r="B921" t="s">
        <v>7461</v>
      </c>
      <c r="C921">
        <v>2017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5.3</v>
      </c>
      <c r="O921">
        <v>87161</v>
      </c>
      <c r="P921">
        <v>120000000</v>
      </c>
      <c r="Q921">
        <v>33700160</v>
      </c>
      <c r="R921">
        <v>221600160</v>
      </c>
      <c r="S921">
        <v>109</v>
      </c>
      <c r="T921" t="s">
        <v>7462</v>
      </c>
      <c r="U921" t="s">
        <v>39</v>
      </c>
      <c r="V921">
        <v>0</v>
      </c>
      <c r="W921">
        <v>0</v>
      </c>
      <c r="X921">
        <v>1</v>
      </c>
    </row>
    <row r="922" spans="1:31" hidden="1" x14ac:dyDescent="0.2">
      <c r="A922" t="s">
        <v>7620</v>
      </c>
      <c r="B922" t="s">
        <v>7621</v>
      </c>
      <c r="C922">
        <v>2015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6</v>
      </c>
      <c r="O922">
        <v>116688</v>
      </c>
      <c r="P922">
        <v>40000000</v>
      </c>
      <c r="Q922">
        <v>90411453</v>
      </c>
      <c r="R922">
        <v>111711453</v>
      </c>
      <c r="S922">
        <v>100</v>
      </c>
      <c r="T922" t="s">
        <v>7622</v>
      </c>
      <c r="U922" t="s">
        <v>6472</v>
      </c>
      <c r="V922">
        <v>0</v>
      </c>
      <c r="W922">
        <v>0</v>
      </c>
      <c r="X922">
        <v>1</v>
      </c>
    </row>
    <row r="923" spans="1:31" hidden="1" x14ac:dyDescent="0.2">
      <c r="A923" t="s">
        <v>6973</v>
      </c>
      <c r="B923" t="s">
        <v>6974</v>
      </c>
      <c r="C923">
        <v>2010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6.4</v>
      </c>
      <c r="O923">
        <v>165160</v>
      </c>
      <c r="P923">
        <v>40000000</v>
      </c>
      <c r="Q923">
        <v>60974475</v>
      </c>
      <c r="R923">
        <v>91720255</v>
      </c>
      <c r="S923">
        <v>109</v>
      </c>
      <c r="T923" t="s">
        <v>6595</v>
      </c>
      <c r="U923" t="s">
        <v>35</v>
      </c>
      <c r="V923">
        <v>0</v>
      </c>
      <c r="W923">
        <v>1</v>
      </c>
      <c r="X923">
        <v>0</v>
      </c>
    </row>
    <row r="924" spans="1:31" hidden="1" x14ac:dyDescent="0.2">
      <c r="A924" t="s">
        <v>7597</v>
      </c>
      <c r="B924" t="s">
        <v>7598</v>
      </c>
      <c r="C924">
        <v>2014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6.9</v>
      </c>
      <c r="O924">
        <v>19704</v>
      </c>
      <c r="P924">
        <v>30000000</v>
      </c>
      <c r="Q924">
        <v>30703100</v>
      </c>
      <c r="R924">
        <v>33448971</v>
      </c>
      <c r="S924">
        <v>139</v>
      </c>
      <c r="T924" t="s">
        <v>7599</v>
      </c>
      <c r="U924" t="s">
        <v>3230</v>
      </c>
      <c r="V924">
        <v>0</v>
      </c>
      <c r="W924">
        <v>1</v>
      </c>
      <c r="X924">
        <v>0</v>
      </c>
    </row>
    <row r="925" spans="1:31" hidden="1" x14ac:dyDescent="0.2">
      <c r="A925" t="s">
        <v>4066</v>
      </c>
      <c r="B925" t="s">
        <v>4067</v>
      </c>
      <c r="C925">
        <v>1994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8.9</v>
      </c>
      <c r="O925">
        <v>1739479</v>
      </c>
      <c r="P925">
        <v>8000000</v>
      </c>
      <c r="Q925">
        <v>107928762</v>
      </c>
      <c r="R925">
        <v>214179088</v>
      </c>
      <c r="S925">
        <v>154</v>
      </c>
      <c r="T925" t="s">
        <v>4068</v>
      </c>
      <c r="U925" t="s">
        <v>3859</v>
      </c>
      <c r="V925">
        <v>1</v>
      </c>
      <c r="W925">
        <v>0</v>
      </c>
      <c r="X925">
        <v>0</v>
      </c>
    </row>
    <row r="926" spans="1:31" hidden="1" x14ac:dyDescent="0.2">
      <c r="A926" t="s">
        <v>6236</v>
      </c>
      <c r="B926" t="s">
        <v>6237</v>
      </c>
      <c r="C926">
        <v>2008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6.5</v>
      </c>
      <c r="O926">
        <v>196710</v>
      </c>
      <c r="P926">
        <v>80000000</v>
      </c>
      <c r="Q926">
        <v>130319208</v>
      </c>
      <c r="R926">
        <v>230685453</v>
      </c>
      <c r="S926">
        <v>110</v>
      </c>
      <c r="T926" t="s">
        <v>4502</v>
      </c>
      <c r="U926" t="s">
        <v>39</v>
      </c>
      <c r="V926">
        <v>0</v>
      </c>
      <c r="W926">
        <v>0</v>
      </c>
      <c r="X926">
        <v>1</v>
      </c>
    </row>
    <row r="927" spans="1:31" hidden="1" x14ac:dyDescent="0.2">
      <c r="A927" t="s">
        <v>7519</v>
      </c>
      <c r="B927" t="s">
        <v>7520</v>
      </c>
      <c r="C927">
        <v>2013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4.4000000000000004</v>
      </c>
      <c r="O927">
        <v>22705</v>
      </c>
      <c r="P927">
        <v>18000000</v>
      </c>
      <c r="Q927">
        <v>10501938</v>
      </c>
      <c r="R927">
        <v>11806432</v>
      </c>
      <c r="S927">
        <v>90</v>
      </c>
      <c r="T927" t="s">
        <v>7521</v>
      </c>
      <c r="U927" t="s">
        <v>7522</v>
      </c>
      <c r="V927">
        <v>0</v>
      </c>
      <c r="W927">
        <v>0</v>
      </c>
      <c r="X927">
        <v>1</v>
      </c>
    </row>
    <row r="928" spans="1:31" hidden="1" x14ac:dyDescent="0.2">
      <c r="A928" t="s">
        <v>3308</v>
      </c>
      <c r="B928" t="s">
        <v>3309</v>
      </c>
      <c r="C928">
        <v>1990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4.4000000000000004</v>
      </c>
      <c r="O928">
        <v>7229</v>
      </c>
      <c r="P928">
        <v>24707633</v>
      </c>
      <c r="S928">
        <v>83</v>
      </c>
      <c r="T928" t="s">
        <v>2212</v>
      </c>
      <c r="U928" t="s">
        <v>35</v>
      </c>
      <c r="V928">
        <v>0</v>
      </c>
      <c r="W928">
        <v>1</v>
      </c>
      <c r="X928">
        <v>0</v>
      </c>
    </row>
    <row r="929" spans="1:31" hidden="1" x14ac:dyDescent="0.2">
      <c r="A929" t="s">
        <v>5688</v>
      </c>
      <c r="B929" t="s">
        <v>5689</v>
      </c>
      <c r="C929">
        <v>2002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5.5</v>
      </c>
      <c r="O929">
        <v>90274</v>
      </c>
      <c r="P929">
        <v>20000000</v>
      </c>
      <c r="Q929">
        <v>30113491</v>
      </c>
      <c r="R929">
        <v>68349884</v>
      </c>
      <c r="S929">
        <v>91</v>
      </c>
      <c r="T929" t="s">
        <v>5481</v>
      </c>
      <c r="U929" t="s">
        <v>39</v>
      </c>
      <c r="V929">
        <v>0</v>
      </c>
      <c r="W929">
        <v>0</v>
      </c>
      <c r="X929">
        <v>1</v>
      </c>
    </row>
    <row r="930" spans="1:31" hidden="1" x14ac:dyDescent="0.2">
      <c r="A930" t="s">
        <v>2542</v>
      </c>
      <c r="B930" t="s">
        <v>2543</v>
      </c>
      <c r="C930">
        <v>1981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6.3</v>
      </c>
      <c r="O930">
        <v>7205</v>
      </c>
      <c r="P930">
        <v>23371905</v>
      </c>
      <c r="S930">
        <v>110</v>
      </c>
      <c r="T930" t="s">
        <v>2544</v>
      </c>
      <c r="U930" t="s">
        <v>35</v>
      </c>
      <c r="V930">
        <v>0</v>
      </c>
      <c r="W930">
        <v>1</v>
      </c>
      <c r="X930">
        <v>0</v>
      </c>
    </row>
    <row r="931" spans="1:31" hidden="1" x14ac:dyDescent="0.2">
      <c r="A931" t="s">
        <v>6631</v>
      </c>
      <c r="B931" t="s">
        <v>6632</v>
      </c>
      <c r="C931">
        <v>2009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5.8</v>
      </c>
      <c r="O931">
        <v>80814</v>
      </c>
      <c r="P931">
        <v>37500000</v>
      </c>
      <c r="Q931">
        <v>55250026</v>
      </c>
      <c r="R931">
        <v>102366815</v>
      </c>
      <c r="T931" t="s">
        <v>4695</v>
      </c>
      <c r="U931" t="s">
        <v>6633</v>
      </c>
      <c r="V931">
        <v>0</v>
      </c>
      <c r="W931">
        <v>0</v>
      </c>
      <c r="X931">
        <v>1</v>
      </c>
    </row>
    <row r="932" spans="1:31" hidden="1" x14ac:dyDescent="0.2">
      <c r="A932" t="s">
        <v>4454</v>
      </c>
      <c r="B932" t="s">
        <v>4455</v>
      </c>
      <c r="C932">
        <v>1996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6.7</v>
      </c>
      <c r="O932">
        <v>9766</v>
      </c>
      <c r="P932">
        <v>168012</v>
      </c>
      <c r="Q932">
        <v>13323144</v>
      </c>
      <c r="S932">
        <v>130</v>
      </c>
      <c r="T932" t="s">
        <v>4456</v>
      </c>
      <c r="U932" t="s">
        <v>4109</v>
      </c>
      <c r="V932">
        <v>0</v>
      </c>
      <c r="W932">
        <v>0</v>
      </c>
      <c r="X932">
        <v>1</v>
      </c>
    </row>
    <row r="933" spans="1:31" hidden="1" x14ac:dyDescent="0.2">
      <c r="A933" t="s">
        <v>1415</v>
      </c>
      <c r="B933" t="s">
        <v>1416</v>
      </c>
      <c r="C933">
        <v>1956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7.6</v>
      </c>
      <c r="O933">
        <v>32494</v>
      </c>
      <c r="P933">
        <v>177909</v>
      </c>
      <c r="S933">
        <v>201</v>
      </c>
      <c r="T933" t="s">
        <v>1417</v>
      </c>
      <c r="U933" t="s">
        <v>1418</v>
      </c>
      <c r="V933">
        <v>0</v>
      </c>
      <c r="W933">
        <v>0</v>
      </c>
      <c r="X933">
        <v>1</v>
      </c>
    </row>
    <row r="934" spans="1:31" hidden="1" x14ac:dyDescent="0.2">
      <c r="A934" t="s">
        <v>7769</v>
      </c>
      <c r="B934" t="s">
        <v>7770</v>
      </c>
      <c r="C934">
        <v>2017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6.2</v>
      </c>
      <c r="O934">
        <v>32241</v>
      </c>
      <c r="P934">
        <v>19000000</v>
      </c>
      <c r="Q934">
        <v>115171585</v>
      </c>
      <c r="R934">
        <v>140552359</v>
      </c>
      <c r="S934">
        <v>122</v>
      </c>
      <c r="T934" t="s">
        <v>5243</v>
      </c>
      <c r="U934" t="s">
        <v>7771</v>
      </c>
      <c r="V934">
        <v>0</v>
      </c>
      <c r="W934">
        <v>1</v>
      </c>
      <c r="X934">
        <v>0</v>
      </c>
    </row>
    <row r="935" spans="1:31" hidden="1" x14ac:dyDescent="0.2">
      <c r="A935" t="s">
        <v>5255</v>
      </c>
      <c r="B935" t="s">
        <v>5256</v>
      </c>
      <c r="C935">
        <v>2000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8.5</v>
      </c>
      <c r="O935">
        <v>1277736</v>
      </c>
      <c r="P935">
        <v>103000000</v>
      </c>
      <c r="Q935">
        <v>187705427</v>
      </c>
      <c r="R935">
        <v>460583960</v>
      </c>
      <c r="S935">
        <v>155</v>
      </c>
      <c r="T935" t="s">
        <v>2593</v>
      </c>
      <c r="U935" t="s">
        <v>4856</v>
      </c>
      <c r="V935">
        <v>0</v>
      </c>
      <c r="W935">
        <v>1</v>
      </c>
      <c r="X935">
        <v>0</v>
      </c>
    </row>
    <row r="936" spans="1:31" hidden="1" x14ac:dyDescent="0.2">
      <c r="A936" t="s">
        <v>4069</v>
      </c>
      <c r="B936" t="s">
        <v>4070</v>
      </c>
      <c r="C936">
        <v>1994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7.5</v>
      </c>
      <c r="O936">
        <v>62576</v>
      </c>
      <c r="P936">
        <v>31000000</v>
      </c>
      <c r="Q936">
        <v>24822619</v>
      </c>
      <c r="R936">
        <v>24822619</v>
      </c>
      <c r="S936">
        <v>133</v>
      </c>
      <c r="T936" t="s">
        <v>3118</v>
      </c>
      <c r="U936" t="s">
        <v>4071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</row>
    <row r="937" spans="1:31" hidden="1" x14ac:dyDescent="0.2">
      <c r="A937" t="s">
        <v>4084</v>
      </c>
      <c r="B937" t="s">
        <v>4085</v>
      </c>
      <c r="C937">
        <v>1994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6.2</v>
      </c>
      <c r="O937">
        <v>16173</v>
      </c>
      <c r="P937">
        <v>5557590</v>
      </c>
      <c r="Q937">
        <v>24332324</v>
      </c>
      <c r="S937">
        <v>128</v>
      </c>
      <c r="T937" t="s">
        <v>4086</v>
      </c>
      <c r="U937" t="s">
        <v>3952</v>
      </c>
      <c r="V937">
        <v>1</v>
      </c>
      <c r="W937">
        <v>0</v>
      </c>
      <c r="X937">
        <v>0</v>
      </c>
    </row>
    <row r="938" spans="1:31" hidden="1" x14ac:dyDescent="0.2">
      <c r="A938" t="s">
        <v>845</v>
      </c>
      <c r="B938" t="s">
        <v>846</v>
      </c>
      <c r="C938">
        <v>1945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6.5</v>
      </c>
      <c r="O938">
        <v>545</v>
      </c>
      <c r="S938">
        <v>90</v>
      </c>
      <c r="T938" t="s">
        <v>126</v>
      </c>
      <c r="U938" t="s">
        <v>39</v>
      </c>
      <c r="V938">
        <v>0</v>
      </c>
      <c r="W938">
        <v>0</v>
      </c>
      <c r="X938">
        <v>1</v>
      </c>
    </row>
    <row r="939" spans="1:31" hidden="1" x14ac:dyDescent="0.2">
      <c r="A939" t="s">
        <v>67</v>
      </c>
      <c r="B939" t="s">
        <v>68</v>
      </c>
      <c r="C939">
        <v>1931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5.0999999999999996</v>
      </c>
      <c r="O939">
        <v>265</v>
      </c>
      <c r="S939">
        <v>72</v>
      </c>
      <c r="T939" t="s">
        <v>45</v>
      </c>
      <c r="U939" t="s">
        <v>39</v>
      </c>
      <c r="V939">
        <v>0</v>
      </c>
      <c r="W939">
        <v>0</v>
      </c>
      <c r="X939">
        <v>1</v>
      </c>
    </row>
    <row r="940" spans="1:31" hidden="1" x14ac:dyDescent="0.2">
      <c r="A940" t="s">
        <v>5627</v>
      </c>
      <c r="B940" t="s">
        <v>5628</v>
      </c>
      <c r="C940">
        <v>2003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6.4</v>
      </c>
      <c r="O940">
        <v>14889</v>
      </c>
      <c r="P940">
        <v>4675246</v>
      </c>
      <c r="Q940">
        <v>12923936</v>
      </c>
      <c r="S940">
        <v>219</v>
      </c>
      <c r="T940" t="s">
        <v>5629</v>
      </c>
      <c r="U940" t="s">
        <v>4493</v>
      </c>
      <c r="V940">
        <v>0</v>
      </c>
      <c r="W940">
        <v>0</v>
      </c>
      <c r="X940">
        <v>1</v>
      </c>
    </row>
    <row r="941" spans="1:31" hidden="1" x14ac:dyDescent="0.2">
      <c r="A941" t="s">
        <v>6639</v>
      </c>
      <c r="B941" t="s">
        <v>6640</v>
      </c>
      <c r="C941">
        <v>2014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6.4</v>
      </c>
      <c r="O941">
        <v>365160</v>
      </c>
      <c r="P941">
        <v>160000000</v>
      </c>
      <c r="Q941">
        <v>200676069</v>
      </c>
      <c r="R941">
        <v>524976069</v>
      </c>
      <c r="S941">
        <v>123</v>
      </c>
      <c r="T941" t="s">
        <v>6641</v>
      </c>
      <c r="U941" t="s">
        <v>39</v>
      </c>
      <c r="V941">
        <v>0</v>
      </c>
      <c r="W941">
        <v>0</v>
      </c>
      <c r="X941">
        <v>1</v>
      </c>
    </row>
    <row r="942" spans="1:31" hidden="1" x14ac:dyDescent="0.2">
      <c r="A942" t="s">
        <v>2397</v>
      </c>
      <c r="B942" t="s">
        <v>2398</v>
      </c>
      <c r="C942">
        <v>1979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7.1</v>
      </c>
      <c r="O942">
        <v>2756</v>
      </c>
      <c r="P942">
        <v>1781164</v>
      </c>
      <c r="Q942">
        <v>26869286</v>
      </c>
      <c r="S942">
        <v>97</v>
      </c>
      <c r="T942" t="s">
        <v>2399</v>
      </c>
      <c r="U942" t="s">
        <v>39</v>
      </c>
      <c r="V942">
        <v>0</v>
      </c>
      <c r="W942">
        <v>0</v>
      </c>
      <c r="X942">
        <v>1</v>
      </c>
    </row>
    <row r="943" spans="1:31" hidden="1" x14ac:dyDescent="0.2">
      <c r="A943" t="s">
        <v>2175</v>
      </c>
      <c r="B943" t="s">
        <v>2176</v>
      </c>
      <c r="C943">
        <v>1974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7.3</v>
      </c>
      <c r="O943">
        <v>7796</v>
      </c>
      <c r="Q943">
        <v>150</v>
      </c>
      <c r="S943">
        <v>150</v>
      </c>
      <c r="T943" t="s">
        <v>2177</v>
      </c>
      <c r="U943" t="s">
        <v>2178</v>
      </c>
      <c r="V943">
        <v>0</v>
      </c>
      <c r="W943">
        <v>1</v>
      </c>
      <c r="X943">
        <v>0</v>
      </c>
    </row>
    <row r="944" spans="1:31" hidden="1" x14ac:dyDescent="0.2">
      <c r="A944" t="s">
        <v>7041</v>
      </c>
      <c r="B944" t="s">
        <v>7042</v>
      </c>
      <c r="C944">
        <v>2010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6.3</v>
      </c>
      <c r="O944">
        <v>55620</v>
      </c>
      <c r="P944">
        <v>32000000</v>
      </c>
      <c r="Q944">
        <v>17804299</v>
      </c>
      <c r="R944">
        <v>42059111</v>
      </c>
      <c r="T944" t="s">
        <v>7043</v>
      </c>
      <c r="U944" t="s">
        <v>5604</v>
      </c>
      <c r="V944">
        <v>0</v>
      </c>
      <c r="W944">
        <v>0</v>
      </c>
      <c r="X944">
        <v>1</v>
      </c>
    </row>
    <row r="945" spans="1:31" hidden="1" x14ac:dyDescent="0.2">
      <c r="A945" t="s">
        <v>408</v>
      </c>
      <c r="B945" t="s">
        <v>409</v>
      </c>
      <c r="C945">
        <v>1938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5.9</v>
      </c>
      <c r="O945">
        <v>336</v>
      </c>
      <c r="Q945">
        <v>97</v>
      </c>
      <c r="S945">
        <v>97</v>
      </c>
      <c r="T945" t="s">
        <v>189</v>
      </c>
      <c r="U945" t="s">
        <v>39</v>
      </c>
      <c r="V945">
        <v>0</v>
      </c>
      <c r="W945">
        <v>0</v>
      </c>
      <c r="X945">
        <v>1</v>
      </c>
    </row>
    <row r="946" spans="1:31" hidden="1" x14ac:dyDescent="0.2">
      <c r="A946" t="s">
        <v>159</v>
      </c>
      <c r="B946" t="s">
        <v>160</v>
      </c>
      <c r="C946">
        <v>1933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7.7</v>
      </c>
      <c r="O946">
        <v>6961</v>
      </c>
      <c r="S946">
        <v>97</v>
      </c>
      <c r="T946" t="s">
        <v>97</v>
      </c>
      <c r="U946" t="s">
        <v>39</v>
      </c>
      <c r="V946">
        <v>0</v>
      </c>
      <c r="W946">
        <v>0</v>
      </c>
      <c r="X946">
        <v>1</v>
      </c>
    </row>
    <row r="947" spans="1:31" hidden="1" x14ac:dyDescent="0.2">
      <c r="A947" t="s">
        <v>256</v>
      </c>
      <c r="B947" t="s">
        <v>257</v>
      </c>
      <c r="C947">
        <v>1935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6.9</v>
      </c>
      <c r="O947">
        <v>2354</v>
      </c>
      <c r="Q947">
        <v>95</v>
      </c>
      <c r="S947">
        <v>95</v>
      </c>
      <c r="T947" t="s">
        <v>237</v>
      </c>
      <c r="U947" t="s">
        <v>147</v>
      </c>
      <c r="V947">
        <v>0</v>
      </c>
      <c r="W947">
        <v>0</v>
      </c>
      <c r="X947">
        <v>1</v>
      </c>
    </row>
    <row r="948" spans="1:31" hidden="1" x14ac:dyDescent="0.2">
      <c r="A948" t="s">
        <v>300</v>
      </c>
      <c r="B948" t="s">
        <v>301</v>
      </c>
      <c r="C948">
        <v>1936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6.4</v>
      </c>
      <c r="O948">
        <v>882</v>
      </c>
      <c r="Q948">
        <v>101</v>
      </c>
      <c r="S948">
        <v>101</v>
      </c>
      <c r="T948" t="s">
        <v>48</v>
      </c>
      <c r="U948" t="s">
        <v>39</v>
      </c>
      <c r="V948">
        <v>0</v>
      </c>
      <c r="W948">
        <v>0</v>
      </c>
      <c r="X948">
        <v>1</v>
      </c>
    </row>
    <row r="949" spans="1:31" hidden="1" x14ac:dyDescent="0.2">
      <c r="A949" t="s">
        <v>4227</v>
      </c>
      <c r="B949" t="s">
        <v>4228</v>
      </c>
      <c r="C949">
        <v>1995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6</v>
      </c>
      <c r="O949">
        <v>3957</v>
      </c>
      <c r="P949">
        <v>6029091</v>
      </c>
      <c r="S949">
        <v>94</v>
      </c>
      <c r="T949" t="s">
        <v>4229</v>
      </c>
      <c r="U949" t="s">
        <v>35</v>
      </c>
      <c r="V949">
        <v>0</v>
      </c>
      <c r="W949">
        <v>1</v>
      </c>
      <c r="X949">
        <v>0</v>
      </c>
    </row>
    <row r="950" spans="1:31" hidden="1" x14ac:dyDescent="0.2">
      <c r="A950" t="s">
        <v>4115</v>
      </c>
      <c r="B950" t="s">
        <v>4116</v>
      </c>
      <c r="C950">
        <v>1994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5.8</v>
      </c>
      <c r="O950">
        <v>9716</v>
      </c>
      <c r="Q950">
        <v>7770731</v>
      </c>
      <c r="R950">
        <v>7770731</v>
      </c>
      <c r="S950">
        <v>98</v>
      </c>
      <c r="T950" t="s">
        <v>4117</v>
      </c>
      <c r="U950" t="s">
        <v>4118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</row>
    <row r="951" spans="1:31" hidden="1" x14ac:dyDescent="0.2">
      <c r="A951" t="s">
        <v>4128</v>
      </c>
      <c r="B951" t="s">
        <v>4129</v>
      </c>
      <c r="C951">
        <v>1994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5.5</v>
      </c>
      <c r="O951">
        <v>12443</v>
      </c>
      <c r="P951">
        <v>5500404</v>
      </c>
      <c r="Q951">
        <v>16487349</v>
      </c>
      <c r="S951">
        <v>102</v>
      </c>
      <c r="T951" t="s">
        <v>4130</v>
      </c>
      <c r="U951" t="s">
        <v>3273</v>
      </c>
      <c r="V951">
        <v>1</v>
      </c>
      <c r="W951">
        <v>0</v>
      </c>
      <c r="X951">
        <v>0</v>
      </c>
    </row>
    <row r="952" spans="1:31" hidden="1" x14ac:dyDescent="0.2">
      <c r="A952" t="s">
        <v>3916</v>
      </c>
      <c r="B952" t="s">
        <v>3917</v>
      </c>
      <c r="C952">
        <v>1994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5.5</v>
      </c>
      <c r="O952">
        <v>8217</v>
      </c>
      <c r="P952">
        <v>5240859</v>
      </c>
      <c r="Q952">
        <v>21011318</v>
      </c>
      <c r="S952">
        <v>107</v>
      </c>
      <c r="T952" t="s">
        <v>3918</v>
      </c>
      <c r="U952" t="s">
        <v>3273</v>
      </c>
      <c r="V952">
        <v>1</v>
      </c>
      <c r="W952">
        <v>0</v>
      </c>
      <c r="X952">
        <v>0</v>
      </c>
    </row>
    <row r="953" spans="1:31" hidden="1" x14ac:dyDescent="0.2">
      <c r="A953" t="s">
        <v>3958</v>
      </c>
      <c r="B953" t="s">
        <v>3959</v>
      </c>
      <c r="C953">
        <v>1994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7.6</v>
      </c>
      <c r="O953">
        <v>160767</v>
      </c>
      <c r="P953">
        <v>23000000</v>
      </c>
      <c r="Q953">
        <v>50693129</v>
      </c>
      <c r="R953">
        <v>50693129</v>
      </c>
      <c r="S953">
        <v>102</v>
      </c>
      <c r="T953" t="s">
        <v>3960</v>
      </c>
      <c r="U953" t="s">
        <v>3961</v>
      </c>
      <c r="V953">
        <v>1</v>
      </c>
      <c r="W953">
        <v>0</v>
      </c>
      <c r="X953">
        <v>0</v>
      </c>
    </row>
    <row r="954" spans="1:31" hidden="1" x14ac:dyDescent="0.2">
      <c r="A954" t="s">
        <v>6269</v>
      </c>
      <c r="B954" t="s">
        <v>6270</v>
      </c>
      <c r="C954">
        <v>2005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7.4</v>
      </c>
      <c r="O954">
        <v>92145</v>
      </c>
      <c r="P954">
        <v>7000000</v>
      </c>
      <c r="Q954">
        <v>31558003</v>
      </c>
      <c r="R954">
        <v>54641191</v>
      </c>
      <c r="S954">
        <v>93</v>
      </c>
      <c r="T954" t="s">
        <v>5588</v>
      </c>
      <c r="U954" t="s">
        <v>5962</v>
      </c>
      <c r="V954">
        <v>0</v>
      </c>
      <c r="W954">
        <v>0</v>
      </c>
      <c r="X954">
        <v>1</v>
      </c>
    </row>
    <row r="955" spans="1:31" hidden="1" x14ac:dyDescent="0.2">
      <c r="A955" t="s">
        <v>3978</v>
      </c>
      <c r="B955" t="s">
        <v>3979</v>
      </c>
      <c r="C955">
        <v>1994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6.2</v>
      </c>
      <c r="O955">
        <v>3191</v>
      </c>
      <c r="P955">
        <v>1146748</v>
      </c>
      <c r="Q955">
        <v>3291163</v>
      </c>
      <c r="S955">
        <v>109</v>
      </c>
      <c r="T955" t="s">
        <v>3980</v>
      </c>
      <c r="U955" t="s">
        <v>3831</v>
      </c>
      <c r="V955">
        <v>1</v>
      </c>
      <c r="W955">
        <v>0</v>
      </c>
      <c r="X955">
        <v>0</v>
      </c>
    </row>
    <row r="956" spans="1:31" hidden="1" x14ac:dyDescent="0.2">
      <c r="A956" t="s">
        <v>4680</v>
      </c>
      <c r="B956" t="s">
        <v>4681</v>
      </c>
      <c r="C956">
        <v>1998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5.6</v>
      </c>
      <c r="O956">
        <v>3521</v>
      </c>
      <c r="P956">
        <v>1011175</v>
      </c>
      <c r="Q956">
        <v>1940299</v>
      </c>
      <c r="S956">
        <v>102</v>
      </c>
      <c r="T956" t="s">
        <v>2905</v>
      </c>
      <c r="U956" t="s">
        <v>4385</v>
      </c>
      <c r="V956">
        <v>0</v>
      </c>
      <c r="W956">
        <v>0</v>
      </c>
      <c r="X956">
        <v>1</v>
      </c>
    </row>
    <row r="957" spans="1:31" hidden="1" x14ac:dyDescent="0.2">
      <c r="A957" t="s">
        <v>1159</v>
      </c>
      <c r="B957" t="s">
        <v>1160</v>
      </c>
      <c r="C957">
        <v>1951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5.8</v>
      </c>
      <c r="O957">
        <v>607</v>
      </c>
      <c r="S957">
        <v>107</v>
      </c>
      <c r="T957" t="s">
        <v>468</v>
      </c>
      <c r="U957" t="s">
        <v>39</v>
      </c>
      <c r="V957">
        <v>0</v>
      </c>
      <c r="W957">
        <v>0</v>
      </c>
      <c r="X957">
        <v>1</v>
      </c>
    </row>
    <row r="958" spans="1:31" hidden="1" x14ac:dyDescent="0.2">
      <c r="A958" t="s">
        <v>3096</v>
      </c>
      <c r="B958" t="s">
        <v>3097</v>
      </c>
      <c r="C958">
        <v>1988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7</v>
      </c>
      <c r="O958">
        <v>23079</v>
      </c>
      <c r="P958">
        <v>366925</v>
      </c>
      <c r="Q958">
        <v>61149479</v>
      </c>
      <c r="S958">
        <v>129</v>
      </c>
      <c r="T958" t="s">
        <v>2375</v>
      </c>
      <c r="U958" t="s">
        <v>35</v>
      </c>
      <c r="V958">
        <v>0</v>
      </c>
      <c r="W958">
        <v>1</v>
      </c>
      <c r="X958">
        <v>1</v>
      </c>
    </row>
    <row r="959" spans="1:31" hidden="1" x14ac:dyDescent="0.2">
      <c r="A959" t="s">
        <v>5268</v>
      </c>
      <c r="B959" t="s">
        <v>5269</v>
      </c>
      <c r="C959">
        <v>2000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5.9</v>
      </c>
      <c r="O959">
        <v>14043</v>
      </c>
      <c r="P959">
        <v>2321729</v>
      </c>
      <c r="Q959">
        <v>12591270</v>
      </c>
      <c r="S959">
        <v>90</v>
      </c>
      <c r="T959" t="s">
        <v>5270</v>
      </c>
      <c r="U959" t="s">
        <v>5271</v>
      </c>
      <c r="V959">
        <v>0</v>
      </c>
      <c r="W959">
        <v>0</v>
      </c>
      <c r="X959">
        <v>1</v>
      </c>
    </row>
    <row r="960" spans="1:31" hidden="1" x14ac:dyDescent="0.2">
      <c r="A960" t="s">
        <v>2823</v>
      </c>
      <c r="B960" t="s">
        <v>2824</v>
      </c>
      <c r="C960">
        <v>1985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6.2</v>
      </c>
      <c r="O960">
        <v>6574</v>
      </c>
      <c r="P960">
        <v>10806919</v>
      </c>
      <c r="S960">
        <v>101</v>
      </c>
      <c r="T960" t="s">
        <v>2825</v>
      </c>
      <c r="U960" t="s">
        <v>35</v>
      </c>
      <c r="V960">
        <v>0</v>
      </c>
      <c r="W960">
        <v>1</v>
      </c>
      <c r="X960">
        <v>0</v>
      </c>
    </row>
    <row r="961" spans="1:24" hidden="1" x14ac:dyDescent="0.2">
      <c r="A961" t="s">
        <v>5903</v>
      </c>
      <c r="B961" t="s">
        <v>5904</v>
      </c>
      <c r="C961">
        <v>2003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5.8</v>
      </c>
      <c r="O961">
        <v>103372</v>
      </c>
      <c r="P961">
        <v>40000000</v>
      </c>
      <c r="Q961">
        <v>59694580</v>
      </c>
      <c r="R961">
        <v>141591324</v>
      </c>
      <c r="S961">
        <v>98</v>
      </c>
      <c r="T961" t="s">
        <v>5905</v>
      </c>
      <c r="U961" t="s">
        <v>2273</v>
      </c>
      <c r="V961">
        <v>0</v>
      </c>
      <c r="W961">
        <v>0</v>
      </c>
      <c r="X961">
        <v>1</v>
      </c>
    </row>
    <row r="962" spans="1:24" hidden="1" x14ac:dyDescent="0.2">
      <c r="A962" t="s">
        <v>4460</v>
      </c>
      <c r="B962" t="s">
        <v>4461</v>
      </c>
      <c r="C962">
        <v>1996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6.7</v>
      </c>
      <c r="O962">
        <v>3442</v>
      </c>
      <c r="P962">
        <v>173654</v>
      </c>
      <c r="Q962">
        <v>660313</v>
      </c>
      <c r="S962">
        <v>116</v>
      </c>
      <c r="T962" t="s">
        <v>4217</v>
      </c>
      <c r="U962" t="s">
        <v>4462</v>
      </c>
      <c r="V962">
        <v>0</v>
      </c>
      <c r="W962">
        <v>1</v>
      </c>
      <c r="X962">
        <v>0</v>
      </c>
    </row>
    <row r="963" spans="1:24" hidden="1" x14ac:dyDescent="0.2">
      <c r="A963" t="s">
        <v>3310</v>
      </c>
      <c r="B963" t="s">
        <v>3311</v>
      </c>
      <c r="C963">
        <v>1990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4.4000000000000004</v>
      </c>
      <c r="O963">
        <v>1690</v>
      </c>
      <c r="P963">
        <v>4562778</v>
      </c>
      <c r="S963">
        <v>90</v>
      </c>
      <c r="T963" t="s">
        <v>2934</v>
      </c>
      <c r="U963" t="s">
        <v>3312</v>
      </c>
      <c r="V963">
        <v>0</v>
      </c>
      <c r="W963">
        <v>0</v>
      </c>
      <c r="X963">
        <v>1</v>
      </c>
    </row>
    <row r="964" spans="1:24" hidden="1" x14ac:dyDescent="0.2">
      <c r="A964" t="s">
        <v>6941</v>
      </c>
      <c r="B964" t="s">
        <v>6942</v>
      </c>
      <c r="C964">
        <v>2008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8.1</v>
      </c>
      <c r="O964">
        <v>694767</v>
      </c>
      <c r="P964">
        <v>33000000</v>
      </c>
      <c r="Q964">
        <v>148095302</v>
      </c>
      <c r="R964">
        <v>269958228</v>
      </c>
      <c r="S964">
        <v>116</v>
      </c>
      <c r="T964" t="s">
        <v>2004</v>
      </c>
      <c r="U964" t="s">
        <v>6943</v>
      </c>
      <c r="V964">
        <v>0</v>
      </c>
      <c r="W964">
        <v>0</v>
      </c>
      <c r="X964">
        <v>1</v>
      </c>
    </row>
    <row r="965" spans="1:24" hidden="1" x14ac:dyDescent="0.2">
      <c r="A965" t="s">
        <v>7178</v>
      </c>
      <c r="B965" t="s">
        <v>7179</v>
      </c>
      <c r="C965">
        <v>2013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7.7</v>
      </c>
      <c r="O965">
        <v>741398</v>
      </c>
      <c r="P965">
        <v>100000000</v>
      </c>
      <c r="Q965">
        <v>274092705</v>
      </c>
      <c r="R965">
        <v>723192705</v>
      </c>
      <c r="S965">
        <v>91</v>
      </c>
      <c r="T965" t="s">
        <v>4267</v>
      </c>
      <c r="U965" t="s">
        <v>39</v>
      </c>
      <c r="V965">
        <v>0</v>
      </c>
      <c r="W965">
        <v>0</v>
      </c>
      <c r="X965">
        <v>1</v>
      </c>
    </row>
    <row r="966" spans="1:24" hidden="1" x14ac:dyDescent="0.2">
      <c r="A966" t="s">
        <v>2341</v>
      </c>
      <c r="B966" t="s">
        <v>2342</v>
      </c>
      <c r="C966">
        <v>1978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6.2</v>
      </c>
      <c r="O966">
        <v>2640</v>
      </c>
      <c r="P966">
        <v>5438927</v>
      </c>
      <c r="S966">
        <v>111</v>
      </c>
      <c r="T966" t="s">
        <v>2343</v>
      </c>
      <c r="U966" t="s">
        <v>2244</v>
      </c>
      <c r="V966">
        <v>0</v>
      </c>
      <c r="W966">
        <v>1</v>
      </c>
      <c r="X966">
        <v>0</v>
      </c>
    </row>
    <row r="967" spans="1:24" hidden="1" x14ac:dyDescent="0.2">
      <c r="A967" t="s">
        <v>3984</v>
      </c>
      <c r="B967" t="s">
        <v>3985</v>
      </c>
      <c r="C967">
        <v>1994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6.3</v>
      </c>
      <c r="O967">
        <v>12387</v>
      </c>
      <c r="P967">
        <v>13137484</v>
      </c>
      <c r="S967">
        <v>113</v>
      </c>
      <c r="T967" t="s">
        <v>3583</v>
      </c>
      <c r="U967" t="s">
        <v>3230</v>
      </c>
      <c r="V967">
        <v>0</v>
      </c>
      <c r="W967">
        <v>1</v>
      </c>
      <c r="X967">
        <v>0</v>
      </c>
    </row>
    <row r="968" spans="1:24" hidden="1" x14ac:dyDescent="0.2">
      <c r="A968" t="s">
        <v>7929</v>
      </c>
      <c r="B968" t="s">
        <v>7930</v>
      </c>
      <c r="C968">
        <v>2018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8.1999999999999993</v>
      </c>
      <c r="O968">
        <v>308360</v>
      </c>
      <c r="P968">
        <v>23000000</v>
      </c>
      <c r="Q968">
        <v>85080171</v>
      </c>
      <c r="R968">
        <v>327909440</v>
      </c>
      <c r="S968">
        <v>130</v>
      </c>
      <c r="T968" t="s">
        <v>7931</v>
      </c>
      <c r="U968" t="s">
        <v>6770</v>
      </c>
      <c r="V968">
        <v>0</v>
      </c>
      <c r="W968">
        <v>1</v>
      </c>
      <c r="X968">
        <v>0</v>
      </c>
    </row>
    <row r="969" spans="1:24" hidden="1" x14ac:dyDescent="0.2">
      <c r="A969" t="s">
        <v>4006</v>
      </c>
      <c r="B969" t="s">
        <v>4007</v>
      </c>
      <c r="C969">
        <v>1994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6.5</v>
      </c>
      <c r="O969">
        <v>1289</v>
      </c>
      <c r="P969">
        <v>8880705</v>
      </c>
      <c r="S969">
        <v>110</v>
      </c>
      <c r="T969" t="s">
        <v>4008</v>
      </c>
      <c r="U969" t="s">
        <v>2783</v>
      </c>
      <c r="V969">
        <v>1</v>
      </c>
      <c r="W969">
        <v>0</v>
      </c>
      <c r="X969">
        <v>0</v>
      </c>
    </row>
    <row r="970" spans="1:24" hidden="1" x14ac:dyDescent="0.2">
      <c r="A970" t="s">
        <v>6882</v>
      </c>
      <c r="B970" t="s">
        <v>6883</v>
      </c>
      <c r="C970">
        <v>2011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5.5</v>
      </c>
      <c r="O970">
        <v>259587</v>
      </c>
      <c r="P970">
        <v>200000000</v>
      </c>
      <c r="Q970">
        <v>116601172</v>
      </c>
      <c r="R970">
        <v>219851172</v>
      </c>
      <c r="S970">
        <v>114</v>
      </c>
      <c r="T970" t="s">
        <v>6884</v>
      </c>
      <c r="U970" t="s">
        <v>39</v>
      </c>
      <c r="V970">
        <v>0</v>
      </c>
      <c r="W970">
        <v>0</v>
      </c>
      <c r="X970">
        <v>1</v>
      </c>
    </row>
    <row r="971" spans="1:24" hidden="1" x14ac:dyDescent="0.2">
      <c r="A971" t="s">
        <v>353</v>
      </c>
      <c r="B971" t="s">
        <v>354</v>
      </c>
      <c r="C971">
        <v>1937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6.3</v>
      </c>
      <c r="O971">
        <v>466</v>
      </c>
      <c r="S971">
        <v>85</v>
      </c>
      <c r="T971" t="s">
        <v>307</v>
      </c>
      <c r="U971" t="s">
        <v>341</v>
      </c>
      <c r="V971">
        <v>0</v>
      </c>
      <c r="W971">
        <v>0</v>
      </c>
      <c r="X971">
        <v>1</v>
      </c>
    </row>
    <row r="972" spans="1:24" hidden="1" x14ac:dyDescent="0.2">
      <c r="A972" t="s">
        <v>6709</v>
      </c>
      <c r="B972" t="s">
        <v>6710</v>
      </c>
      <c r="C972">
        <v>2010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6.8</v>
      </c>
      <c r="O972">
        <v>125871</v>
      </c>
      <c r="P972">
        <v>100000000</v>
      </c>
      <c r="Q972">
        <v>35053660</v>
      </c>
      <c r="R972">
        <v>154711438</v>
      </c>
      <c r="S972">
        <v>115</v>
      </c>
      <c r="T972" t="s">
        <v>5995</v>
      </c>
      <c r="U972" t="s">
        <v>35</v>
      </c>
      <c r="V972">
        <v>0</v>
      </c>
      <c r="W972">
        <v>1</v>
      </c>
      <c r="X972">
        <v>0</v>
      </c>
    </row>
    <row r="973" spans="1:24" hidden="1" x14ac:dyDescent="0.2">
      <c r="A973" t="s">
        <v>2741</v>
      </c>
      <c r="B973" t="s">
        <v>2742</v>
      </c>
      <c r="C973">
        <v>1984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7.3</v>
      </c>
      <c r="O973">
        <v>187998</v>
      </c>
      <c r="P973">
        <v>11000000</v>
      </c>
      <c r="Q973">
        <v>153083102</v>
      </c>
      <c r="R973">
        <v>153334030</v>
      </c>
      <c r="S973">
        <v>106</v>
      </c>
      <c r="T973" t="s">
        <v>2713</v>
      </c>
      <c r="U973" t="s">
        <v>39</v>
      </c>
      <c r="V973">
        <v>0</v>
      </c>
      <c r="W973">
        <v>0</v>
      </c>
      <c r="X973">
        <v>1</v>
      </c>
    </row>
    <row r="974" spans="1:24" hidden="1" x14ac:dyDescent="0.2">
      <c r="A974" t="s">
        <v>3315</v>
      </c>
      <c r="B974" t="s">
        <v>3316</v>
      </c>
      <c r="C974">
        <v>1990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6.4</v>
      </c>
      <c r="O974">
        <v>88788</v>
      </c>
      <c r="P974">
        <v>9702804</v>
      </c>
      <c r="Q974">
        <v>41482207</v>
      </c>
      <c r="S974">
        <v>106</v>
      </c>
      <c r="T974" t="s">
        <v>2713</v>
      </c>
      <c r="U974" t="s">
        <v>39</v>
      </c>
      <c r="V974">
        <v>0</v>
      </c>
      <c r="W974">
        <v>0</v>
      </c>
      <c r="X974">
        <v>1</v>
      </c>
    </row>
    <row r="975" spans="1:24" hidden="1" x14ac:dyDescent="0.2">
      <c r="A975" t="s">
        <v>4091</v>
      </c>
      <c r="B975" t="s">
        <v>4092</v>
      </c>
      <c r="C975">
        <v>1994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5.9</v>
      </c>
      <c r="O975">
        <v>8036</v>
      </c>
      <c r="P975">
        <v>8647042</v>
      </c>
      <c r="S975">
        <v>109</v>
      </c>
      <c r="T975" t="s">
        <v>4093</v>
      </c>
      <c r="U975" t="s">
        <v>3273</v>
      </c>
      <c r="V975">
        <v>1</v>
      </c>
      <c r="W975">
        <v>0</v>
      </c>
      <c r="X975">
        <v>0</v>
      </c>
    </row>
    <row r="976" spans="1:24" hidden="1" x14ac:dyDescent="0.2">
      <c r="A976" t="s">
        <v>2743</v>
      </c>
      <c r="B976" t="s">
        <v>2744</v>
      </c>
      <c r="C976">
        <v>1984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6.4</v>
      </c>
      <c r="O976">
        <v>17087</v>
      </c>
      <c r="P976">
        <v>30000000</v>
      </c>
      <c r="Q976">
        <v>45858563</v>
      </c>
      <c r="R976">
        <v>45858563</v>
      </c>
      <c r="S976">
        <v>143</v>
      </c>
      <c r="T976" t="s">
        <v>2519</v>
      </c>
      <c r="U976" t="s">
        <v>39</v>
      </c>
      <c r="V976">
        <v>0</v>
      </c>
      <c r="W976">
        <v>0</v>
      </c>
      <c r="X976">
        <v>1</v>
      </c>
    </row>
    <row r="977" spans="1:31" hidden="1" x14ac:dyDescent="0.2">
      <c r="A977" t="s">
        <v>4081</v>
      </c>
      <c r="B977" t="s">
        <v>4082</v>
      </c>
      <c r="C977">
        <v>1994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6.9</v>
      </c>
      <c r="O977">
        <v>22660</v>
      </c>
      <c r="P977">
        <v>3044097</v>
      </c>
      <c r="Q977">
        <v>11439193</v>
      </c>
      <c r="S977">
        <v>96</v>
      </c>
      <c r="T977" t="s">
        <v>4083</v>
      </c>
      <c r="U977" t="s">
        <v>2783</v>
      </c>
      <c r="V977">
        <v>1</v>
      </c>
      <c r="W977">
        <v>0</v>
      </c>
      <c r="X977">
        <v>0</v>
      </c>
    </row>
    <row r="978" spans="1:31" hidden="1" x14ac:dyDescent="0.2">
      <c r="A978" t="s">
        <v>4098</v>
      </c>
      <c r="B978" t="s">
        <v>4099</v>
      </c>
      <c r="C978">
        <v>1994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6.5</v>
      </c>
      <c r="O978">
        <v>91056</v>
      </c>
      <c r="P978">
        <v>22000000</v>
      </c>
      <c r="Q978">
        <v>144833357</v>
      </c>
      <c r="R978">
        <v>189833357</v>
      </c>
      <c r="S978">
        <v>97</v>
      </c>
      <c r="T978" t="s">
        <v>4100</v>
      </c>
      <c r="U978" t="s">
        <v>2671</v>
      </c>
      <c r="V978">
        <v>1</v>
      </c>
      <c r="W978">
        <v>0</v>
      </c>
      <c r="X978">
        <v>0</v>
      </c>
    </row>
    <row r="979" spans="1:31" hidden="1" x14ac:dyDescent="0.2">
      <c r="A979" t="s">
        <v>7338</v>
      </c>
      <c r="B979" t="s">
        <v>7339</v>
      </c>
      <c r="C979">
        <v>2013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6.4</v>
      </c>
      <c r="O979">
        <v>56037</v>
      </c>
      <c r="P979">
        <v>7021993</v>
      </c>
      <c r="Q979">
        <v>44907260</v>
      </c>
      <c r="S979">
        <v>113</v>
      </c>
      <c r="T979" t="s">
        <v>4502</v>
      </c>
      <c r="U979" t="s">
        <v>7340</v>
      </c>
      <c r="V979">
        <v>0</v>
      </c>
      <c r="W979">
        <v>0</v>
      </c>
      <c r="X979">
        <v>1</v>
      </c>
    </row>
    <row r="980" spans="1:31" hidden="1" x14ac:dyDescent="0.2">
      <c r="A980" t="s">
        <v>4230</v>
      </c>
      <c r="B980" t="s">
        <v>4231</v>
      </c>
      <c r="C980">
        <v>1995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6.7</v>
      </c>
      <c r="O980">
        <v>23228</v>
      </c>
      <c r="P980">
        <v>7797185</v>
      </c>
      <c r="Q980">
        <v>71518503</v>
      </c>
      <c r="S980">
        <v>101</v>
      </c>
      <c r="T980" t="s">
        <v>3100</v>
      </c>
      <c r="U980" t="s">
        <v>4232</v>
      </c>
      <c r="V980">
        <v>0</v>
      </c>
      <c r="W980">
        <v>0</v>
      </c>
      <c r="X980">
        <v>1</v>
      </c>
    </row>
    <row r="981" spans="1:31" hidden="1" x14ac:dyDescent="0.2">
      <c r="A981" t="s">
        <v>3796</v>
      </c>
      <c r="B981" t="s">
        <v>3797</v>
      </c>
      <c r="C981">
        <v>1993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7</v>
      </c>
      <c r="O981">
        <v>41335</v>
      </c>
      <c r="P981">
        <v>70172621</v>
      </c>
      <c r="S981">
        <v>103</v>
      </c>
      <c r="T981" t="s">
        <v>3356</v>
      </c>
      <c r="U981" t="s">
        <v>3798</v>
      </c>
      <c r="V981">
        <v>0</v>
      </c>
      <c r="W981">
        <v>0</v>
      </c>
      <c r="X981">
        <v>1</v>
      </c>
    </row>
    <row r="982" spans="1:31" hidden="1" x14ac:dyDescent="0.2">
      <c r="A982" t="s">
        <v>4142</v>
      </c>
      <c r="B982" t="s">
        <v>4143</v>
      </c>
      <c r="C982">
        <v>1994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6.6</v>
      </c>
      <c r="O982">
        <v>19601</v>
      </c>
      <c r="Q982">
        <v>50021959</v>
      </c>
      <c r="R982">
        <v>50021959</v>
      </c>
      <c r="S982">
        <v>126</v>
      </c>
      <c r="T982" t="s">
        <v>3539</v>
      </c>
      <c r="U982" t="s">
        <v>2783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</row>
    <row r="983" spans="1:31" hidden="1" x14ac:dyDescent="0.2">
      <c r="A983" t="s">
        <v>5356</v>
      </c>
      <c r="B983" t="s">
        <v>5357</v>
      </c>
      <c r="C983">
        <v>1999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6.2</v>
      </c>
      <c r="O983">
        <v>8917</v>
      </c>
      <c r="Q983">
        <v>89</v>
      </c>
      <c r="S983">
        <v>89</v>
      </c>
      <c r="T983" t="s">
        <v>5358</v>
      </c>
      <c r="U983" t="s">
        <v>5359</v>
      </c>
      <c r="V983">
        <v>0</v>
      </c>
      <c r="W983">
        <v>1</v>
      </c>
      <c r="X983">
        <v>0</v>
      </c>
    </row>
    <row r="984" spans="1:31" hidden="1" x14ac:dyDescent="0.2">
      <c r="A984" t="s">
        <v>4279</v>
      </c>
      <c r="B984" t="s">
        <v>4280</v>
      </c>
      <c r="C984">
        <v>1995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6.2</v>
      </c>
      <c r="O984">
        <v>2091</v>
      </c>
      <c r="P984">
        <v>101042</v>
      </c>
      <c r="Q984">
        <v>2101087</v>
      </c>
      <c r="S984">
        <v>92</v>
      </c>
      <c r="T984" t="s">
        <v>2544</v>
      </c>
      <c r="U984" t="s">
        <v>4281</v>
      </c>
      <c r="V984">
        <v>1</v>
      </c>
      <c r="W984">
        <v>0</v>
      </c>
      <c r="X984">
        <v>0</v>
      </c>
    </row>
    <row r="985" spans="1:31" hidden="1" x14ac:dyDescent="0.2">
      <c r="A985" t="s">
        <v>3450</v>
      </c>
      <c r="B985" t="s">
        <v>3451</v>
      </c>
      <c r="C985">
        <v>1991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6.6</v>
      </c>
      <c r="O985">
        <v>7434</v>
      </c>
      <c r="P985">
        <v>9480198</v>
      </c>
      <c r="S985">
        <v>105</v>
      </c>
      <c r="T985" t="s">
        <v>3452</v>
      </c>
      <c r="U985" t="s">
        <v>39</v>
      </c>
      <c r="V985">
        <v>0</v>
      </c>
      <c r="W985">
        <v>0</v>
      </c>
      <c r="X985">
        <v>1</v>
      </c>
    </row>
    <row r="986" spans="1:31" hidden="1" x14ac:dyDescent="0.2">
      <c r="A986" t="s">
        <v>4296</v>
      </c>
      <c r="B986" t="s">
        <v>4297</v>
      </c>
      <c r="C986">
        <v>1995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5.3</v>
      </c>
      <c r="O986">
        <v>957</v>
      </c>
      <c r="P986">
        <v>345972</v>
      </c>
      <c r="S986">
        <v>94</v>
      </c>
      <c r="T986" t="s">
        <v>4298</v>
      </c>
      <c r="U986" t="s">
        <v>3273</v>
      </c>
      <c r="V986">
        <v>1</v>
      </c>
      <c r="W986">
        <v>0</v>
      </c>
      <c r="X986">
        <v>0</v>
      </c>
    </row>
    <row r="987" spans="1:31" hidden="1" x14ac:dyDescent="0.2">
      <c r="A987" t="s">
        <v>4174</v>
      </c>
      <c r="B987" t="s">
        <v>4175</v>
      </c>
      <c r="C987">
        <v>1995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6.7</v>
      </c>
      <c r="O987">
        <v>8773</v>
      </c>
      <c r="P987">
        <v>2000000</v>
      </c>
      <c r="Q987">
        <v>1268636</v>
      </c>
      <c r="R987">
        <v>1268636</v>
      </c>
      <c r="S987">
        <v>83</v>
      </c>
      <c r="T987" t="s">
        <v>4176</v>
      </c>
      <c r="U987" t="s">
        <v>3859</v>
      </c>
      <c r="V987">
        <v>1</v>
      </c>
      <c r="W987">
        <v>0</v>
      </c>
      <c r="X987">
        <v>0</v>
      </c>
    </row>
    <row r="988" spans="1:31" hidden="1" x14ac:dyDescent="0.2">
      <c r="A988" t="s">
        <v>1660</v>
      </c>
      <c r="B988" t="s">
        <v>1661</v>
      </c>
      <c r="C988">
        <v>1962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7.2</v>
      </c>
      <c r="O988">
        <v>5246</v>
      </c>
      <c r="S988">
        <v>143</v>
      </c>
      <c r="T988" t="s">
        <v>97</v>
      </c>
      <c r="U988" t="s">
        <v>1544</v>
      </c>
      <c r="V988">
        <v>0</v>
      </c>
      <c r="W988">
        <v>0</v>
      </c>
      <c r="X988">
        <v>1</v>
      </c>
    </row>
    <row r="989" spans="1:31" hidden="1" x14ac:dyDescent="0.2">
      <c r="A989" t="s">
        <v>6618</v>
      </c>
      <c r="B989" t="s">
        <v>6619</v>
      </c>
      <c r="C989">
        <v>2006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7.9</v>
      </c>
      <c r="O989">
        <v>1217</v>
      </c>
      <c r="P989">
        <v>400000</v>
      </c>
      <c r="T989" t="s">
        <v>6620</v>
      </c>
      <c r="U989" t="s">
        <v>6621</v>
      </c>
      <c r="V989">
        <v>0</v>
      </c>
      <c r="W989">
        <v>0</v>
      </c>
      <c r="X989">
        <v>1</v>
      </c>
    </row>
    <row r="990" spans="1:31" hidden="1" x14ac:dyDescent="0.2">
      <c r="A990" t="s">
        <v>6447</v>
      </c>
      <c r="B990" t="s">
        <v>6448</v>
      </c>
      <c r="C990">
        <v>2016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6.3</v>
      </c>
      <c r="O990">
        <v>117194</v>
      </c>
      <c r="P990">
        <v>22000000</v>
      </c>
      <c r="Q990">
        <v>30498085</v>
      </c>
      <c r="R990">
        <v>63647656</v>
      </c>
      <c r="S990">
        <v>106</v>
      </c>
      <c r="T990" t="s">
        <v>5853</v>
      </c>
      <c r="U990" t="s">
        <v>35</v>
      </c>
      <c r="V990">
        <v>0</v>
      </c>
      <c r="W990">
        <v>1</v>
      </c>
      <c r="X990">
        <v>0</v>
      </c>
    </row>
    <row r="991" spans="1:31" hidden="1" x14ac:dyDescent="0.2">
      <c r="A991" t="s">
        <v>4904</v>
      </c>
      <c r="B991" t="s">
        <v>4905</v>
      </c>
      <c r="C991">
        <v>1998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6.7</v>
      </c>
      <c r="O991">
        <v>56172</v>
      </c>
      <c r="P991">
        <v>7722540</v>
      </c>
      <c r="Q991">
        <v>17460020</v>
      </c>
      <c r="S991">
        <v>82</v>
      </c>
      <c r="T991" t="s">
        <v>3734</v>
      </c>
      <c r="U991" t="s">
        <v>3524</v>
      </c>
      <c r="V991">
        <v>0</v>
      </c>
      <c r="W991">
        <v>1</v>
      </c>
      <c r="X991">
        <v>0</v>
      </c>
    </row>
    <row r="992" spans="1:31" hidden="1" x14ac:dyDescent="0.2">
      <c r="A992" t="s">
        <v>6485</v>
      </c>
      <c r="B992" t="s">
        <v>6486</v>
      </c>
      <c r="C992">
        <v>2011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5.8</v>
      </c>
      <c r="O992">
        <v>116795</v>
      </c>
      <c r="P992">
        <v>36000000</v>
      </c>
      <c r="Q992">
        <v>45060734</v>
      </c>
      <c r="R992">
        <v>86157237</v>
      </c>
      <c r="S992">
        <v>105</v>
      </c>
      <c r="T992" t="s">
        <v>5282</v>
      </c>
      <c r="U992" t="s">
        <v>5604</v>
      </c>
      <c r="V992">
        <v>0</v>
      </c>
      <c r="W992">
        <v>0</v>
      </c>
      <c r="X992">
        <v>1</v>
      </c>
    </row>
    <row r="993" spans="1:24" hidden="1" x14ac:dyDescent="0.2">
      <c r="A993" t="s">
        <v>7219</v>
      </c>
      <c r="B993" t="s">
        <v>7220</v>
      </c>
      <c r="C993">
        <v>2018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6.6</v>
      </c>
      <c r="O993">
        <v>107417</v>
      </c>
      <c r="P993">
        <v>10000000</v>
      </c>
      <c r="Q993">
        <v>159342015</v>
      </c>
      <c r="R993">
        <v>255485178</v>
      </c>
      <c r="S993">
        <v>106</v>
      </c>
      <c r="T993" t="s">
        <v>6769</v>
      </c>
      <c r="U993" t="s">
        <v>7221</v>
      </c>
      <c r="V993">
        <v>0</v>
      </c>
      <c r="W993">
        <v>1</v>
      </c>
      <c r="X993">
        <v>0</v>
      </c>
    </row>
    <row r="994" spans="1:24" hidden="1" x14ac:dyDescent="0.2">
      <c r="A994" t="s">
        <v>2545</v>
      </c>
      <c r="B994" t="s">
        <v>2546</v>
      </c>
      <c r="C994">
        <v>1981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6.5</v>
      </c>
      <c r="O994">
        <v>70797</v>
      </c>
      <c r="P994">
        <v>2500000</v>
      </c>
      <c r="Q994">
        <v>25533818</v>
      </c>
      <c r="R994">
        <v>25533818</v>
      </c>
      <c r="S994">
        <v>92</v>
      </c>
      <c r="T994" t="s">
        <v>2547</v>
      </c>
      <c r="U994" t="s">
        <v>2548</v>
      </c>
      <c r="V994">
        <v>0</v>
      </c>
      <c r="W994">
        <v>1</v>
      </c>
      <c r="X994">
        <v>0</v>
      </c>
    </row>
    <row r="995" spans="1:24" hidden="1" x14ac:dyDescent="0.2">
      <c r="A995" t="s">
        <v>2646</v>
      </c>
      <c r="B995" t="s">
        <v>2647</v>
      </c>
      <c r="C995">
        <v>1982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4.9000000000000004</v>
      </c>
      <c r="O995">
        <v>40921</v>
      </c>
      <c r="P995">
        <v>2500000</v>
      </c>
      <c r="Q995">
        <v>14400000</v>
      </c>
      <c r="R995">
        <v>14400000</v>
      </c>
      <c r="S995">
        <v>98</v>
      </c>
      <c r="T995" t="s">
        <v>2648</v>
      </c>
      <c r="U995" t="s">
        <v>2548</v>
      </c>
      <c r="V995">
        <v>0</v>
      </c>
      <c r="W995">
        <v>1</v>
      </c>
      <c r="X995">
        <v>0</v>
      </c>
    </row>
    <row r="996" spans="1:24" hidden="1" x14ac:dyDescent="0.2">
      <c r="A996" t="s">
        <v>4186</v>
      </c>
      <c r="B996" t="s">
        <v>4187</v>
      </c>
      <c r="C996">
        <v>1995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7.3</v>
      </c>
      <c r="O996">
        <v>96958</v>
      </c>
      <c r="P996">
        <v>18612190</v>
      </c>
      <c r="Q996">
        <v>157387195</v>
      </c>
      <c r="S996">
        <v>116</v>
      </c>
      <c r="T996" t="s">
        <v>3468</v>
      </c>
      <c r="U996" t="s">
        <v>3273</v>
      </c>
      <c r="V996">
        <v>1</v>
      </c>
      <c r="W996">
        <v>0</v>
      </c>
      <c r="X996">
        <v>0</v>
      </c>
    </row>
    <row r="997" spans="1:24" hidden="1" x14ac:dyDescent="0.2">
      <c r="A997" t="s">
        <v>4463</v>
      </c>
      <c r="B997" t="s">
        <v>4464</v>
      </c>
      <c r="C997">
        <v>1996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7.7</v>
      </c>
      <c r="O997">
        <v>35076</v>
      </c>
      <c r="P997">
        <v>90684</v>
      </c>
      <c r="Q997">
        <v>4770222</v>
      </c>
      <c r="S997">
        <v>242</v>
      </c>
      <c r="T997" t="s">
        <v>4465</v>
      </c>
      <c r="U997" t="s">
        <v>4109</v>
      </c>
      <c r="V997">
        <v>0</v>
      </c>
      <c r="W997">
        <v>0</v>
      </c>
      <c r="X997">
        <v>1</v>
      </c>
    </row>
    <row r="998" spans="1:24" hidden="1" x14ac:dyDescent="0.2">
      <c r="A998" t="s">
        <v>4194</v>
      </c>
      <c r="B998" t="s">
        <v>4195</v>
      </c>
      <c r="C998">
        <v>1995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6.5</v>
      </c>
      <c r="O998">
        <v>46503</v>
      </c>
      <c r="P998">
        <v>14931503</v>
      </c>
      <c r="Q998">
        <v>179519401</v>
      </c>
      <c r="S998">
        <v>99</v>
      </c>
      <c r="T998" t="s">
        <v>4196</v>
      </c>
      <c r="U998" t="s">
        <v>3273</v>
      </c>
      <c r="V998">
        <v>1</v>
      </c>
      <c r="W998">
        <v>0</v>
      </c>
      <c r="X998">
        <v>0</v>
      </c>
    </row>
    <row r="999" spans="1:24" hidden="1" x14ac:dyDescent="0.2">
      <c r="A999" t="s">
        <v>6740</v>
      </c>
      <c r="B999" t="s">
        <v>6741</v>
      </c>
      <c r="C999">
        <v>2011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6.8</v>
      </c>
      <c r="O999">
        <v>184581</v>
      </c>
      <c r="P999">
        <v>30000000</v>
      </c>
      <c r="Q999">
        <v>40259119</v>
      </c>
      <c r="R999">
        <v>63782078</v>
      </c>
      <c r="S999">
        <v>111</v>
      </c>
      <c r="T999" t="s">
        <v>6187</v>
      </c>
      <c r="U999" t="s">
        <v>5459</v>
      </c>
      <c r="V999">
        <v>0</v>
      </c>
      <c r="W999">
        <v>1</v>
      </c>
      <c r="X999">
        <v>0</v>
      </c>
    </row>
    <row r="1000" spans="1:24" hidden="1" x14ac:dyDescent="0.2">
      <c r="A1000" t="s">
        <v>4197</v>
      </c>
      <c r="B1000" t="s">
        <v>4198</v>
      </c>
      <c r="C1000">
        <v>1995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6.9</v>
      </c>
      <c r="O1000">
        <v>18829</v>
      </c>
      <c r="P1000">
        <v>7943778</v>
      </c>
      <c r="Q1000">
        <v>24147179</v>
      </c>
      <c r="S1000">
        <v>119</v>
      </c>
      <c r="T1000" t="s">
        <v>4199</v>
      </c>
      <c r="U1000" t="s">
        <v>3921</v>
      </c>
      <c r="V1000">
        <v>1</v>
      </c>
      <c r="W1000">
        <v>0</v>
      </c>
      <c r="X1000">
        <v>0</v>
      </c>
    </row>
    <row r="1001" spans="1:24" hidden="1" x14ac:dyDescent="0.2">
      <c r="A1001" t="s">
        <v>7893</v>
      </c>
      <c r="B1001" t="s">
        <v>7894</v>
      </c>
      <c r="C1001">
        <v>2017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6.5</v>
      </c>
      <c r="O1001">
        <v>104901</v>
      </c>
      <c r="P1001">
        <v>4800000</v>
      </c>
      <c r="Q1001">
        <v>55683845</v>
      </c>
      <c r="R1001">
        <v>125479266</v>
      </c>
      <c r="S1001">
        <v>96</v>
      </c>
      <c r="T1001" t="s">
        <v>7895</v>
      </c>
      <c r="U1001" t="s">
        <v>35</v>
      </c>
      <c r="V1001">
        <v>0</v>
      </c>
      <c r="W1001">
        <v>1</v>
      </c>
      <c r="X1001">
        <v>0</v>
      </c>
    </row>
    <row r="1002" spans="1:24" hidden="1" x14ac:dyDescent="0.2">
      <c r="A1002" t="s">
        <v>7117</v>
      </c>
      <c r="B1002" t="s">
        <v>7118</v>
      </c>
      <c r="C1002">
        <v>2011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5.9</v>
      </c>
      <c r="O1002">
        <v>40057</v>
      </c>
      <c r="P1002">
        <v>135000000</v>
      </c>
      <c r="Q1002">
        <v>64006466</v>
      </c>
      <c r="R1002">
        <v>159196259</v>
      </c>
      <c r="T1002" t="s">
        <v>3025</v>
      </c>
      <c r="U1002" t="s">
        <v>39</v>
      </c>
      <c r="V1002">
        <v>0</v>
      </c>
      <c r="W1002">
        <v>0</v>
      </c>
      <c r="X1002">
        <v>1</v>
      </c>
    </row>
    <row r="1003" spans="1:24" hidden="1" x14ac:dyDescent="0.2">
      <c r="A1003" t="s">
        <v>4466</v>
      </c>
      <c r="B1003" t="s">
        <v>4467</v>
      </c>
      <c r="C1003">
        <v>1996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7</v>
      </c>
      <c r="O1003">
        <v>188528</v>
      </c>
      <c r="P1003">
        <v>12000000</v>
      </c>
      <c r="Q1003">
        <v>38824099</v>
      </c>
      <c r="R1003">
        <v>41205099</v>
      </c>
      <c r="S1003">
        <v>92</v>
      </c>
      <c r="T1003" t="s">
        <v>3363</v>
      </c>
      <c r="U1003" t="s">
        <v>35</v>
      </c>
      <c r="V1003">
        <v>0</v>
      </c>
      <c r="W1003">
        <v>1</v>
      </c>
      <c r="X1003">
        <v>0</v>
      </c>
    </row>
    <row r="1004" spans="1:24" hidden="1" x14ac:dyDescent="0.2">
      <c r="A1004" t="s">
        <v>4209</v>
      </c>
      <c r="B1004" t="s">
        <v>4210</v>
      </c>
      <c r="C1004">
        <v>1995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6</v>
      </c>
      <c r="O1004">
        <v>32789</v>
      </c>
      <c r="P1004">
        <v>11134978</v>
      </c>
      <c r="Q1004">
        <v>76594107</v>
      </c>
      <c r="S1004">
        <v>106</v>
      </c>
      <c r="T1004" t="s">
        <v>2752</v>
      </c>
      <c r="U1004" t="s">
        <v>4211</v>
      </c>
      <c r="V1004">
        <v>1</v>
      </c>
      <c r="W1004">
        <v>0</v>
      </c>
      <c r="X1004">
        <v>0</v>
      </c>
    </row>
    <row r="1005" spans="1:24" hidden="1" x14ac:dyDescent="0.2">
      <c r="A1005" t="s">
        <v>3801</v>
      </c>
      <c r="B1005" t="s">
        <v>3802</v>
      </c>
      <c r="C1005">
        <v>1993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6.2</v>
      </c>
      <c r="O1005">
        <v>42452</v>
      </c>
      <c r="P1005">
        <v>10106500</v>
      </c>
      <c r="Q1005">
        <v>74189677</v>
      </c>
      <c r="S1005">
        <v>97</v>
      </c>
      <c r="T1005" t="s">
        <v>3803</v>
      </c>
      <c r="U1005" t="s">
        <v>35</v>
      </c>
      <c r="V1005">
        <v>0</v>
      </c>
      <c r="W1005">
        <v>1</v>
      </c>
      <c r="X1005">
        <v>0</v>
      </c>
    </row>
    <row r="1006" spans="1:24" hidden="1" x14ac:dyDescent="0.2">
      <c r="A1006" t="s">
        <v>161</v>
      </c>
      <c r="B1006" t="s">
        <v>162</v>
      </c>
      <c r="C1006">
        <v>1933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6.8</v>
      </c>
      <c r="O1006">
        <v>631</v>
      </c>
      <c r="S1006">
        <v>78</v>
      </c>
      <c r="T1006" t="s">
        <v>97</v>
      </c>
      <c r="U1006" t="s">
        <v>39</v>
      </c>
      <c r="V1006">
        <v>0</v>
      </c>
      <c r="W1006">
        <v>0</v>
      </c>
      <c r="X1006">
        <v>1</v>
      </c>
    </row>
    <row r="1007" spans="1:24" hidden="1" x14ac:dyDescent="0.2">
      <c r="A1007" t="s">
        <v>2745</v>
      </c>
      <c r="B1007" t="s">
        <v>2746</v>
      </c>
      <c r="C1007">
        <v>1984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4.9000000000000004</v>
      </c>
      <c r="O1007">
        <v>559</v>
      </c>
      <c r="P1007">
        <v>11113806</v>
      </c>
      <c r="S1007">
        <v>93</v>
      </c>
      <c r="T1007" t="s">
        <v>2266</v>
      </c>
      <c r="U1007" t="s">
        <v>35</v>
      </c>
      <c r="V1007">
        <v>0</v>
      </c>
      <c r="W1007">
        <v>1</v>
      </c>
      <c r="X1007">
        <v>0</v>
      </c>
    </row>
    <row r="1008" spans="1:24" hidden="1" x14ac:dyDescent="0.2">
      <c r="A1008" t="s">
        <v>3319</v>
      </c>
      <c r="B1008" t="s">
        <v>3320</v>
      </c>
      <c r="C1008">
        <v>1990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5.8</v>
      </c>
      <c r="O1008">
        <v>26389</v>
      </c>
      <c r="P1008">
        <v>9213631</v>
      </c>
      <c r="Q1008">
        <v>47410827</v>
      </c>
      <c r="S1008">
        <v>96</v>
      </c>
      <c r="T1008" t="s">
        <v>2570</v>
      </c>
      <c r="U1008" t="s">
        <v>39</v>
      </c>
      <c r="V1008">
        <v>0</v>
      </c>
      <c r="W1008">
        <v>0</v>
      </c>
      <c r="X1008">
        <v>1</v>
      </c>
    </row>
    <row r="1009" spans="1:24" hidden="1" x14ac:dyDescent="0.2">
      <c r="A1009" t="s">
        <v>6492</v>
      </c>
      <c r="B1009" t="s">
        <v>6493</v>
      </c>
      <c r="C1009">
        <v>2008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6.6</v>
      </c>
      <c r="O1009">
        <v>127852</v>
      </c>
      <c r="P1009">
        <v>12000000</v>
      </c>
      <c r="Q1009">
        <v>38108728</v>
      </c>
      <c r="R1009">
        <v>43495888</v>
      </c>
      <c r="S1009">
        <v>114</v>
      </c>
      <c r="T1009" t="s">
        <v>6494</v>
      </c>
      <c r="U1009" t="s">
        <v>5604</v>
      </c>
      <c r="V1009">
        <v>0</v>
      </c>
      <c r="W1009">
        <v>0</v>
      </c>
      <c r="X1009">
        <v>1</v>
      </c>
    </row>
    <row r="1010" spans="1:24" hidden="1" x14ac:dyDescent="0.2">
      <c r="A1010" t="s">
        <v>1810</v>
      </c>
      <c r="B1010" t="s">
        <v>1811</v>
      </c>
      <c r="C1010">
        <v>1966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6.9</v>
      </c>
      <c r="O1010">
        <v>7786</v>
      </c>
      <c r="S1010">
        <v>121</v>
      </c>
      <c r="T1010" t="s">
        <v>1812</v>
      </c>
      <c r="U1010" t="s">
        <v>1813</v>
      </c>
      <c r="V1010">
        <v>0</v>
      </c>
      <c r="W1010">
        <v>0</v>
      </c>
      <c r="X1010">
        <v>1</v>
      </c>
    </row>
    <row r="1011" spans="1:24" hidden="1" x14ac:dyDescent="0.2">
      <c r="A1011" t="s">
        <v>2969</v>
      </c>
      <c r="B1011" t="s">
        <v>2970</v>
      </c>
      <c r="C1011">
        <v>1987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6</v>
      </c>
      <c r="O1011">
        <v>29952</v>
      </c>
      <c r="P1011">
        <v>4154740</v>
      </c>
      <c r="Q1011">
        <v>49998613</v>
      </c>
      <c r="S1011">
        <v>110</v>
      </c>
      <c r="T1011" t="s">
        <v>2971</v>
      </c>
      <c r="U1011" t="s">
        <v>2714</v>
      </c>
      <c r="V1011">
        <v>0</v>
      </c>
      <c r="W1011">
        <v>1</v>
      </c>
      <c r="X1011">
        <v>0</v>
      </c>
    </row>
    <row r="1012" spans="1:24" hidden="1" x14ac:dyDescent="0.2">
      <c r="A1012" t="s">
        <v>5704</v>
      </c>
      <c r="B1012" t="s">
        <v>5705</v>
      </c>
      <c r="C1012">
        <v>2002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7.4</v>
      </c>
      <c r="O1012">
        <v>520826</v>
      </c>
      <c r="P1012">
        <v>100000000</v>
      </c>
      <c r="Q1012">
        <v>262450136</v>
      </c>
      <c r="R1012">
        <v>879465594</v>
      </c>
      <c r="S1012">
        <v>161</v>
      </c>
      <c r="T1012" t="s">
        <v>2941</v>
      </c>
      <c r="U1012" t="s">
        <v>39</v>
      </c>
      <c r="V1012">
        <v>0</v>
      </c>
      <c r="W1012">
        <v>0</v>
      </c>
      <c r="X1012">
        <v>1</v>
      </c>
    </row>
    <row r="1013" spans="1:24" hidden="1" x14ac:dyDescent="0.2">
      <c r="A1013" t="s">
        <v>6707</v>
      </c>
      <c r="B1013" t="s">
        <v>6708</v>
      </c>
      <c r="C1013">
        <v>2010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7.7</v>
      </c>
      <c r="O1013">
        <v>449960</v>
      </c>
      <c r="P1013">
        <v>150000000</v>
      </c>
      <c r="Q1013">
        <v>296347721</v>
      </c>
      <c r="R1013">
        <v>976920103</v>
      </c>
      <c r="S1013">
        <v>146</v>
      </c>
      <c r="T1013" t="s">
        <v>6011</v>
      </c>
      <c r="U1013" t="s">
        <v>39</v>
      </c>
      <c r="V1013">
        <v>0</v>
      </c>
      <c r="W1013">
        <v>0</v>
      </c>
      <c r="X1013">
        <v>1</v>
      </c>
    </row>
    <row r="1014" spans="1:24" hidden="1" x14ac:dyDescent="0.2">
      <c r="A1014" t="s">
        <v>6933</v>
      </c>
      <c r="B1014" t="s">
        <v>6934</v>
      </c>
      <c r="C1014">
        <v>2011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8.1</v>
      </c>
      <c r="O1014">
        <v>725527</v>
      </c>
      <c r="P1014">
        <v>125000000</v>
      </c>
      <c r="Q1014">
        <v>381409310</v>
      </c>
      <c r="R1014">
        <v>1341932398</v>
      </c>
      <c r="S1014">
        <v>130</v>
      </c>
      <c r="T1014" t="s">
        <v>6011</v>
      </c>
      <c r="U1014" t="s">
        <v>39</v>
      </c>
      <c r="V1014">
        <v>0</v>
      </c>
      <c r="W1014">
        <v>0</v>
      </c>
      <c r="X1014">
        <v>1</v>
      </c>
    </row>
    <row r="1015" spans="1:24" hidden="1" x14ac:dyDescent="0.2">
      <c r="A1015" t="s">
        <v>5841</v>
      </c>
      <c r="B1015" t="s">
        <v>5842</v>
      </c>
      <c r="C1015">
        <v>2005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7.7</v>
      </c>
      <c r="O1015">
        <v>515894</v>
      </c>
      <c r="P1015">
        <v>150000000</v>
      </c>
      <c r="Q1015">
        <v>290417905</v>
      </c>
      <c r="R1015">
        <v>896346229</v>
      </c>
      <c r="S1015">
        <v>157</v>
      </c>
      <c r="T1015" t="s">
        <v>5843</v>
      </c>
      <c r="U1015" t="s">
        <v>39</v>
      </c>
      <c r="V1015">
        <v>0</v>
      </c>
      <c r="W1015">
        <v>0</v>
      </c>
      <c r="X1015">
        <v>1</v>
      </c>
    </row>
    <row r="1016" spans="1:24" hidden="1" x14ac:dyDescent="0.2">
      <c r="A1016" t="s">
        <v>6204</v>
      </c>
      <c r="B1016" t="s">
        <v>6205</v>
      </c>
      <c r="C1016">
        <v>2009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7.6</v>
      </c>
      <c r="O1016">
        <v>444338</v>
      </c>
      <c r="P1016">
        <v>250000000</v>
      </c>
      <c r="Q1016">
        <v>302305431</v>
      </c>
      <c r="R1016">
        <v>934326396</v>
      </c>
      <c r="S1016">
        <v>153</v>
      </c>
      <c r="T1016" t="s">
        <v>6011</v>
      </c>
      <c r="U1016" t="s">
        <v>39</v>
      </c>
      <c r="V1016">
        <v>0</v>
      </c>
      <c r="W1016">
        <v>0</v>
      </c>
      <c r="X1016">
        <v>1</v>
      </c>
    </row>
    <row r="1017" spans="1:24" hidden="1" x14ac:dyDescent="0.2">
      <c r="A1017" t="s">
        <v>6009</v>
      </c>
      <c r="B1017" t="s">
        <v>6010</v>
      </c>
      <c r="C1017">
        <v>2007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7.5</v>
      </c>
      <c r="O1017">
        <v>480060</v>
      </c>
      <c r="P1017">
        <v>150000000</v>
      </c>
      <c r="Q1017">
        <v>292353413</v>
      </c>
      <c r="R1017">
        <v>942044510</v>
      </c>
      <c r="S1017">
        <v>138</v>
      </c>
      <c r="T1017" t="s">
        <v>6011</v>
      </c>
      <c r="U1017" t="s">
        <v>39</v>
      </c>
      <c r="V1017">
        <v>0</v>
      </c>
      <c r="W1017">
        <v>0</v>
      </c>
      <c r="X1017">
        <v>1</v>
      </c>
    </row>
    <row r="1018" spans="1:24" hidden="1" x14ac:dyDescent="0.2">
      <c r="A1018" t="s">
        <v>5724</v>
      </c>
      <c r="B1018" t="s">
        <v>5725</v>
      </c>
      <c r="C1018">
        <v>2004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7.9</v>
      </c>
      <c r="O1018">
        <v>517830</v>
      </c>
      <c r="P1018">
        <v>130000000</v>
      </c>
      <c r="Q1018">
        <v>249975996</v>
      </c>
      <c r="R1018">
        <v>796093802</v>
      </c>
      <c r="S1018">
        <v>142</v>
      </c>
      <c r="T1018" t="s">
        <v>4267</v>
      </c>
      <c r="U1018" t="s">
        <v>39</v>
      </c>
      <c r="V1018">
        <v>0</v>
      </c>
      <c r="W1018">
        <v>0</v>
      </c>
      <c r="X1018">
        <v>1</v>
      </c>
    </row>
    <row r="1019" spans="1:24" hidden="1" x14ac:dyDescent="0.2">
      <c r="A1019" t="s">
        <v>5462</v>
      </c>
      <c r="B1019" t="s">
        <v>5463</v>
      </c>
      <c r="C1019">
        <v>2001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7.6</v>
      </c>
      <c r="O1019">
        <v>603081</v>
      </c>
      <c r="P1019">
        <v>125000000</v>
      </c>
      <c r="Q1019">
        <v>318087620</v>
      </c>
      <c r="R1019">
        <v>978087613</v>
      </c>
      <c r="S1019">
        <v>152</v>
      </c>
      <c r="T1019" t="s">
        <v>2941</v>
      </c>
      <c r="U1019" t="s">
        <v>39</v>
      </c>
      <c r="V1019">
        <v>0</v>
      </c>
      <c r="W1019">
        <v>0</v>
      </c>
      <c r="X1019">
        <v>1</v>
      </c>
    </row>
    <row r="1020" spans="1:24" hidden="1" x14ac:dyDescent="0.2">
      <c r="A1020" t="s">
        <v>1103</v>
      </c>
      <c r="B1020" t="s">
        <v>1104</v>
      </c>
      <c r="C1020">
        <v>1950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7.9</v>
      </c>
      <c r="O1020">
        <v>51273</v>
      </c>
      <c r="Q1020">
        <v>104</v>
      </c>
      <c r="S1020">
        <v>104</v>
      </c>
      <c r="T1020" t="s">
        <v>331</v>
      </c>
      <c r="U1020" t="s">
        <v>945</v>
      </c>
      <c r="V1020">
        <v>0</v>
      </c>
      <c r="W1020">
        <v>1</v>
      </c>
      <c r="X1020">
        <v>0</v>
      </c>
    </row>
    <row r="1021" spans="1:24" hidden="1" x14ac:dyDescent="0.2">
      <c r="A1021" t="s">
        <v>3321</v>
      </c>
      <c r="B1021" t="s">
        <v>3322</v>
      </c>
      <c r="C1021">
        <v>1990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6.1</v>
      </c>
      <c r="O1021">
        <v>6884</v>
      </c>
      <c r="P1021">
        <v>40000000</v>
      </c>
      <c r="Q1021">
        <v>9243140</v>
      </c>
      <c r="R1021">
        <v>9645440</v>
      </c>
      <c r="S1021">
        <v>144</v>
      </c>
      <c r="T1021" t="s">
        <v>2049</v>
      </c>
      <c r="U1021" t="s">
        <v>2845</v>
      </c>
      <c r="V1021">
        <v>0</v>
      </c>
      <c r="W1021">
        <v>1</v>
      </c>
      <c r="X1021">
        <v>0</v>
      </c>
    </row>
    <row r="1022" spans="1:24" hidden="1" x14ac:dyDescent="0.2">
      <c r="A1022" t="s">
        <v>4212</v>
      </c>
      <c r="B1022" t="s">
        <v>4213</v>
      </c>
      <c r="C1022">
        <v>1995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6.1</v>
      </c>
      <c r="O1022">
        <v>484</v>
      </c>
      <c r="P1022">
        <v>22818</v>
      </c>
      <c r="Q1022">
        <v>293274</v>
      </c>
      <c r="S1022">
        <v>116</v>
      </c>
      <c r="T1022" t="s">
        <v>4214</v>
      </c>
      <c r="U1022" t="s">
        <v>2783</v>
      </c>
      <c r="V1022">
        <v>1</v>
      </c>
      <c r="W1022">
        <v>0</v>
      </c>
      <c r="X1022">
        <v>0</v>
      </c>
    </row>
    <row r="1023" spans="1:24" hidden="1" x14ac:dyDescent="0.2">
      <c r="A1023" t="s">
        <v>6749</v>
      </c>
      <c r="B1023" t="s">
        <v>6750</v>
      </c>
      <c r="C1023">
        <v>2009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6.4</v>
      </c>
      <c r="O1023">
        <v>156288</v>
      </c>
      <c r="P1023">
        <v>40000000</v>
      </c>
      <c r="Q1023">
        <v>93953653</v>
      </c>
      <c r="R1023">
        <v>178866158</v>
      </c>
      <c r="S1023">
        <v>129</v>
      </c>
      <c r="T1023" t="s">
        <v>2858</v>
      </c>
      <c r="U1023" t="s">
        <v>5604</v>
      </c>
      <c r="V1023">
        <v>0</v>
      </c>
      <c r="W1023">
        <v>0</v>
      </c>
      <c r="X1023">
        <v>1</v>
      </c>
    </row>
    <row r="1024" spans="1:24" hidden="1" x14ac:dyDescent="0.2">
      <c r="A1024" t="s">
        <v>7903</v>
      </c>
      <c r="B1024" t="s">
        <v>7904</v>
      </c>
      <c r="C1024">
        <v>2018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4.4000000000000004</v>
      </c>
      <c r="O1024">
        <v>1180</v>
      </c>
      <c r="P1024">
        <v>12350</v>
      </c>
      <c r="S1024">
        <v>127</v>
      </c>
      <c r="T1024" t="s">
        <v>6144</v>
      </c>
      <c r="U1024" t="s">
        <v>6145</v>
      </c>
      <c r="V1024">
        <v>0</v>
      </c>
      <c r="W1024">
        <v>0</v>
      </c>
      <c r="X1024">
        <v>1</v>
      </c>
    </row>
    <row r="1025" spans="1:24" hidden="1" x14ac:dyDescent="0.2">
      <c r="A1025" t="s">
        <v>5337</v>
      </c>
      <c r="B1025" t="s">
        <v>5338</v>
      </c>
      <c r="C1025">
        <v>2001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5.5</v>
      </c>
      <c r="O1025">
        <v>13507</v>
      </c>
      <c r="P1025">
        <v>14000000</v>
      </c>
      <c r="Q1025">
        <v>10424470</v>
      </c>
      <c r="R1025">
        <v>13127022</v>
      </c>
      <c r="S1025">
        <v>86</v>
      </c>
      <c r="T1025" t="s">
        <v>4695</v>
      </c>
      <c r="U1025" t="s">
        <v>35</v>
      </c>
      <c r="V1025">
        <v>0</v>
      </c>
      <c r="W1025">
        <v>1</v>
      </c>
      <c r="X1025">
        <v>0</v>
      </c>
    </row>
    <row r="1026" spans="1:24" hidden="1" x14ac:dyDescent="0.2">
      <c r="A1026" t="s">
        <v>3804</v>
      </c>
      <c r="B1026" t="s">
        <v>3805</v>
      </c>
      <c r="C1026">
        <v>1993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7</v>
      </c>
      <c r="O1026">
        <v>15594</v>
      </c>
      <c r="P1026">
        <v>4322250</v>
      </c>
      <c r="Q1026">
        <v>16589540</v>
      </c>
      <c r="S1026">
        <v>104</v>
      </c>
      <c r="T1026" t="s">
        <v>3384</v>
      </c>
      <c r="U1026" t="s">
        <v>35</v>
      </c>
      <c r="V1026">
        <v>0</v>
      </c>
      <c r="W1026">
        <v>1</v>
      </c>
      <c r="X1026">
        <v>0</v>
      </c>
    </row>
    <row r="1027" spans="1:24" hidden="1" x14ac:dyDescent="0.2">
      <c r="A1027" t="s">
        <v>410</v>
      </c>
      <c r="B1027" t="s">
        <v>411</v>
      </c>
      <c r="C1027">
        <v>1938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5.5</v>
      </c>
      <c r="O1027">
        <v>110</v>
      </c>
      <c r="S1027">
        <v>83</v>
      </c>
      <c r="T1027" t="s">
        <v>412</v>
      </c>
      <c r="U1027" t="s">
        <v>39</v>
      </c>
      <c r="V1027">
        <v>0</v>
      </c>
      <c r="W1027">
        <v>0</v>
      </c>
      <c r="X1027">
        <v>1</v>
      </c>
    </row>
    <row r="1028" spans="1:24" hidden="1" x14ac:dyDescent="0.2">
      <c r="A1028" t="s">
        <v>2552</v>
      </c>
      <c r="B1028" t="s">
        <v>2553</v>
      </c>
      <c r="C1028">
        <v>1981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4.2</v>
      </c>
      <c r="O1028">
        <v>1253</v>
      </c>
      <c r="P1028">
        <v>407464</v>
      </c>
      <c r="Q1028">
        <v>2154696</v>
      </c>
      <c r="S1028">
        <v>78</v>
      </c>
      <c r="T1028" t="s">
        <v>2554</v>
      </c>
      <c r="U1028" t="s">
        <v>35</v>
      </c>
      <c r="V1028">
        <v>0</v>
      </c>
      <c r="W1028">
        <v>1</v>
      </c>
      <c r="X1028">
        <v>0</v>
      </c>
    </row>
    <row r="1029" spans="1:24" hidden="1" x14ac:dyDescent="0.2">
      <c r="A1029" t="s">
        <v>4215</v>
      </c>
      <c r="B1029" t="s">
        <v>4216</v>
      </c>
      <c r="C1029">
        <v>1995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6.8</v>
      </c>
      <c r="O1029">
        <v>94673</v>
      </c>
      <c r="P1029">
        <v>4000000</v>
      </c>
      <c r="Q1029">
        <v>4257354</v>
      </c>
      <c r="R1029">
        <v>4257354</v>
      </c>
      <c r="S1029">
        <v>98</v>
      </c>
      <c r="T1029" t="s">
        <v>4217</v>
      </c>
      <c r="U1029" t="s">
        <v>3859</v>
      </c>
      <c r="V1029">
        <v>1</v>
      </c>
      <c r="W1029">
        <v>0</v>
      </c>
      <c r="X1029">
        <v>0</v>
      </c>
    </row>
    <row r="1030" spans="1:24" hidden="1" x14ac:dyDescent="0.2">
      <c r="A1030" t="s">
        <v>305</v>
      </c>
      <c r="B1030" t="s">
        <v>306</v>
      </c>
      <c r="C1030">
        <v>1936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6.1</v>
      </c>
      <c r="O1030">
        <v>764</v>
      </c>
      <c r="Q1030">
        <v>76</v>
      </c>
      <c r="S1030">
        <v>76</v>
      </c>
      <c r="T1030" t="s">
        <v>307</v>
      </c>
      <c r="U1030" t="s">
        <v>39</v>
      </c>
      <c r="V1030">
        <v>0</v>
      </c>
      <c r="W1030">
        <v>0</v>
      </c>
      <c r="X1030">
        <v>1</v>
      </c>
    </row>
    <row r="1031" spans="1:24" hidden="1" x14ac:dyDescent="0.2">
      <c r="A1031" t="s">
        <v>5508</v>
      </c>
      <c r="B1031" t="s">
        <v>5509</v>
      </c>
      <c r="C1031">
        <v>2001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6.9</v>
      </c>
      <c r="O1031">
        <v>35034</v>
      </c>
      <c r="P1031">
        <v>31000000</v>
      </c>
      <c r="Q1031">
        <v>24185781</v>
      </c>
      <c r="R1031">
        <v>30919415</v>
      </c>
      <c r="S1031">
        <v>101</v>
      </c>
      <c r="T1031" t="s">
        <v>4974</v>
      </c>
      <c r="U1031" t="s">
        <v>4109</v>
      </c>
      <c r="V1031">
        <v>0</v>
      </c>
      <c r="W1031">
        <v>0</v>
      </c>
      <c r="X1031">
        <v>1</v>
      </c>
    </row>
    <row r="1032" spans="1:24" hidden="1" x14ac:dyDescent="0.2">
      <c r="A1032" t="s">
        <v>4237</v>
      </c>
      <c r="B1032" t="s">
        <v>4238</v>
      </c>
      <c r="C1032">
        <v>1995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8.1999999999999993</v>
      </c>
      <c r="O1032">
        <v>548717</v>
      </c>
      <c r="P1032">
        <v>60000000</v>
      </c>
      <c r="Q1032">
        <v>67436818</v>
      </c>
      <c r="R1032">
        <v>187436818</v>
      </c>
      <c r="S1032">
        <v>170</v>
      </c>
      <c r="T1032" t="s">
        <v>4239</v>
      </c>
      <c r="U1032" t="s">
        <v>39</v>
      </c>
      <c r="V1032">
        <v>0</v>
      </c>
      <c r="W1032">
        <v>0</v>
      </c>
      <c r="X1032">
        <v>1</v>
      </c>
    </row>
    <row r="1033" spans="1:24" hidden="1" x14ac:dyDescent="0.2">
      <c r="A1033" t="s">
        <v>212</v>
      </c>
      <c r="B1033" t="s">
        <v>213</v>
      </c>
      <c r="C1033">
        <v>1934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7.2</v>
      </c>
      <c r="O1033">
        <v>564</v>
      </c>
      <c r="Q1033">
        <v>63</v>
      </c>
      <c r="S1033">
        <v>63</v>
      </c>
      <c r="T1033" t="s">
        <v>97</v>
      </c>
      <c r="U1033" t="s">
        <v>39</v>
      </c>
      <c r="V1033">
        <v>0</v>
      </c>
      <c r="W1033">
        <v>0</v>
      </c>
      <c r="X1033">
        <v>1</v>
      </c>
    </row>
    <row r="1034" spans="1:24" hidden="1" x14ac:dyDescent="0.2">
      <c r="A1034" t="s">
        <v>3806</v>
      </c>
      <c r="B1034" t="s">
        <v>3807</v>
      </c>
      <c r="C1034">
        <v>1993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6.8</v>
      </c>
      <c r="O1034">
        <v>12777</v>
      </c>
      <c r="P1034">
        <v>379807</v>
      </c>
      <c r="Q1034">
        <v>5864949</v>
      </c>
      <c r="S1034">
        <v>140</v>
      </c>
      <c r="T1034" t="s">
        <v>2551</v>
      </c>
      <c r="U1034" t="s">
        <v>3631</v>
      </c>
      <c r="V1034">
        <v>0</v>
      </c>
      <c r="W1034">
        <v>0</v>
      </c>
      <c r="X1034">
        <v>1</v>
      </c>
    </row>
    <row r="1035" spans="1:24" hidden="1" x14ac:dyDescent="0.2">
      <c r="A1035" t="s">
        <v>4221</v>
      </c>
      <c r="B1035" t="s">
        <v>4222</v>
      </c>
      <c r="C1035">
        <v>1995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6.8</v>
      </c>
      <c r="O1035">
        <v>3432</v>
      </c>
      <c r="P1035">
        <v>532268</v>
      </c>
      <c r="S1035">
        <v>128</v>
      </c>
      <c r="T1035" t="s">
        <v>4223</v>
      </c>
      <c r="U1035" t="s">
        <v>3273</v>
      </c>
      <c r="V1035">
        <v>1</v>
      </c>
      <c r="W1035">
        <v>0</v>
      </c>
      <c r="X1035">
        <v>0</v>
      </c>
    </row>
    <row r="1036" spans="1:24" hidden="1" x14ac:dyDescent="0.2">
      <c r="A1036" t="s">
        <v>4224</v>
      </c>
      <c r="B1036" t="s">
        <v>4225</v>
      </c>
      <c r="C1036">
        <v>1995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6.6</v>
      </c>
      <c r="O1036">
        <v>2742</v>
      </c>
      <c r="P1036">
        <v>1110104</v>
      </c>
      <c r="S1036">
        <v>115</v>
      </c>
      <c r="T1036" t="s">
        <v>4226</v>
      </c>
      <c r="U1036" t="s">
        <v>3831</v>
      </c>
      <c r="V1036">
        <v>1</v>
      </c>
      <c r="W1036">
        <v>0</v>
      </c>
      <c r="X1036">
        <v>0</v>
      </c>
    </row>
    <row r="1037" spans="1:24" hidden="1" x14ac:dyDescent="0.2">
      <c r="A1037" t="s">
        <v>1423</v>
      </c>
      <c r="B1037" t="s">
        <v>1424</v>
      </c>
      <c r="C1037">
        <v>1956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6.2</v>
      </c>
      <c r="O1037">
        <v>1891</v>
      </c>
      <c r="S1037">
        <v>111</v>
      </c>
      <c r="T1037" t="s">
        <v>1284</v>
      </c>
      <c r="U1037" t="s">
        <v>39</v>
      </c>
      <c r="V1037">
        <v>0</v>
      </c>
      <c r="W1037">
        <v>0</v>
      </c>
      <c r="X1037">
        <v>1</v>
      </c>
    </row>
    <row r="1038" spans="1:24" hidden="1" x14ac:dyDescent="0.2">
      <c r="A1038" t="s">
        <v>6173</v>
      </c>
      <c r="B1038" t="s">
        <v>6174</v>
      </c>
      <c r="C1038">
        <v>2008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7</v>
      </c>
      <c r="O1038">
        <v>249715</v>
      </c>
      <c r="P1038">
        <v>85000000</v>
      </c>
      <c r="Q1038">
        <v>75986503</v>
      </c>
      <c r="R1038">
        <v>168319243</v>
      </c>
      <c r="S1038">
        <v>120</v>
      </c>
      <c r="T1038" t="s">
        <v>4734</v>
      </c>
      <c r="U1038" t="s">
        <v>35</v>
      </c>
      <c r="V1038">
        <v>0</v>
      </c>
      <c r="W1038">
        <v>1</v>
      </c>
      <c r="X1038">
        <v>0</v>
      </c>
    </row>
    <row r="1039" spans="1:24" hidden="1" x14ac:dyDescent="0.2">
      <c r="A1039" t="s">
        <v>1894</v>
      </c>
      <c r="B1039" t="s">
        <v>1895</v>
      </c>
      <c r="C1039">
        <v>1968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6.6</v>
      </c>
      <c r="O1039">
        <v>4981</v>
      </c>
      <c r="S1039">
        <v>121</v>
      </c>
      <c r="T1039" t="s">
        <v>1785</v>
      </c>
      <c r="U1039" t="s">
        <v>35</v>
      </c>
      <c r="V1039">
        <v>0</v>
      </c>
      <c r="W1039">
        <v>1</v>
      </c>
      <c r="X1039">
        <v>0</v>
      </c>
    </row>
    <row r="1040" spans="1:24" hidden="1" x14ac:dyDescent="0.2">
      <c r="A1040" t="s">
        <v>4233</v>
      </c>
      <c r="B1040" t="s">
        <v>4234</v>
      </c>
      <c r="C1040">
        <v>1995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4.9000000000000004</v>
      </c>
      <c r="O1040">
        <v>29485</v>
      </c>
      <c r="P1040">
        <v>5000000</v>
      </c>
      <c r="Q1040">
        <v>15116634</v>
      </c>
      <c r="R1040">
        <v>15116634</v>
      </c>
      <c r="S1040">
        <v>87</v>
      </c>
      <c r="T1040" t="s">
        <v>4235</v>
      </c>
      <c r="U1040" t="s">
        <v>4236</v>
      </c>
      <c r="V1040">
        <v>1</v>
      </c>
      <c r="W1040">
        <v>0</v>
      </c>
      <c r="X1040">
        <v>0</v>
      </c>
    </row>
    <row r="1041" spans="1:31" hidden="1" x14ac:dyDescent="0.2">
      <c r="A1041" t="s">
        <v>3990</v>
      </c>
      <c r="B1041" t="s">
        <v>3991</v>
      </c>
      <c r="C1041">
        <v>1995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6.6</v>
      </c>
      <c r="O1041">
        <v>24082</v>
      </c>
      <c r="P1041">
        <v>6062857</v>
      </c>
      <c r="Q1041">
        <v>17689177</v>
      </c>
      <c r="S1041">
        <v>100</v>
      </c>
      <c r="T1041" t="s">
        <v>3992</v>
      </c>
      <c r="U1041" t="s">
        <v>3921</v>
      </c>
      <c r="V1041">
        <v>1</v>
      </c>
      <c r="W1041">
        <v>0</v>
      </c>
      <c r="X1041">
        <v>0</v>
      </c>
    </row>
    <row r="1042" spans="1:31" hidden="1" x14ac:dyDescent="0.2">
      <c r="A1042" t="s">
        <v>582</v>
      </c>
      <c r="B1042" t="s">
        <v>583</v>
      </c>
      <c r="C1042">
        <v>1941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7.5</v>
      </c>
      <c r="O1042">
        <v>2614</v>
      </c>
      <c r="S1042">
        <v>84</v>
      </c>
      <c r="T1042" t="s">
        <v>584</v>
      </c>
      <c r="U1042" t="s">
        <v>585</v>
      </c>
      <c r="V1042">
        <v>0</v>
      </c>
      <c r="W1042">
        <v>1</v>
      </c>
      <c r="X1042">
        <v>0</v>
      </c>
    </row>
    <row r="1043" spans="1:31" hidden="1" x14ac:dyDescent="0.2">
      <c r="A1043" t="s">
        <v>3323</v>
      </c>
      <c r="B1043" t="s">
        <v>3324</v>
      </c>
      <c r="C1043">
        <v>1990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6.3</v>
      </c>
      <c r="O1043">
        <v>11915</v>
      </c>
      <c r="P1043">
        <v>11567449</v>
      </c>
      <c r="S1043">
        <v>136</v>
      </c>
      <c r="T1043" t="s">
        <v>2434</v>
      </c>
      <c r="U1043" t="s">
        <v>35</v>
      </c>
      <c r="V1043">
        <v>0</v>
      </c>
      <c r="W1043">
        <v>1</v>
      </c>
      <c r="X1043">
        <v>0</v>
      </c>
    </row>
    <row r="1044" spans="1:31" hidden="1" x14ac:dyDescent="0.2">
      <c r="A1044" t="s">
        <v>7402</v>
      </c>
      <c r="B1044" t="s">
        <v>7403</v>
      </c>
      <c r="C1044">
        <v>2013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8</v>
      </c>
      <c r="O1044">
        <v>506422</v>
      </c>
      <c r="P1044">
        <v>23000000</v>
      </c>
      <c r="Q1044">
        <v>25568251</v>
      </c>
      <c r="R1044">
        <v>48517427</v>
      </c>
      <c r="S1044">
        <v>126</v>
      </c>
      <c r="T1044" t="s">
        <v>4864</v>
      </c>
      <c r="U1044" t="s">
        <v>7404</v>
      </c>
      <c r="V1044">
        <v>0</v>
      </c>
      <c r="W1044">
        <v>0</v>
      </c>
      <c r="X1044">
        <v>1</v>
      </c>
    </row>
    <row r="1045" spans="1:31" hidden="1" x14ac:dyDescent="0.2">
      <c r="A1045" t="s">
        <v>3206</v>
      </c>
      <c r="B1045" t="s">
        <v>3207</v>
      </c>
      <c r="C1045">
        <v>1989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5.8</v>
      </c>
      <c r="O1045">
        <v>6563</v>
      </c>
      <c r="P1045">
        <v>18699037</v>
      </c>
      <c r="S1045">
        <v>94</v>
      </c>
      <c r="T1045" t="s">
        <v>3191</v>
      </c>
      <c r="U1045" t="s">
        <v>39</v>
      </c>
      <c r="V1045">
        <v>0</v>
      </c>
      <c r="W1045">
        <v>0</v>
      </c>
      <c r="X1045">
        <v>1</v>
      </c>
    </row>
    <row r="1046" spans="1:31" hidden="1" x14ac:dyDescent="0.2">
      <c r="A1046" t="s">
        <v>3996</v>
      </c>
      <c r="B1046" t="s">
        <v>3997</v>
      </c>
      <c r="C1046">
        <v>1995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6</v>
      </c>
      <c r="O1046">
        <v>6292</v>
      </c>
      <c r="P1046">
        <v>5831302</v>
      </c>
      <c r="Q1046">
        <v>26325256</v>
      </c>
      <c r="S1046">
        <v>113</v>
      </c>
      <c r="T1046" t="s">
        <v>3572</v>
      </c>
      <c r="U1046" t="s">
        <v>3273</v>
      </c>
      <c r="V1046">
        <v>1</v>
      </c>
      <c r="W1046">
        <v>0</v>
      </c>
      <c r="X1046">
        <v>0</v>
      </c>
    </row>
    <row r="1047" spans="1:31" hidden="1" x14ac:dyDescent="0.2">
      <c r="A1047" t="s">
        <v>4250</v>
      </c>
      <c r="B1047" t="s">
        <v>4251</v>
      </c>
      <c r="C1047">
        <v>1995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5.7</v>
      </c>
      <c r="O1047">
        <v>2722</v>
      </c>
      <c r="P1047">
        <v>14000000</v>
      </c>
      <c r="Q1047">
        <v>2473668</v>
      </c>
      <c r="R1047">
        <v>2473668</v>
      </c>
      <c r="S1047">
        <v>139</v>
      </c>
      <c r="T1047" t="s">
        <v>4252</v>
      </c>
      <c r="U1047" t="s">
        <v>2783</v>
      </c>
      <c r="V1047">
        <v>1</v>
      </c>
      <c r="W1047">
        <v>0</v>
      </c>
      <c r="X1047">
        <v>0</v>
      </c>
    </row>
    <row r="1048" spans="1:31" hidden="1" x14ac:dyDescent="0.2">
      <c r="A1048" t="s">
        <v>847</v>
      </c>
      <c r="B1048" t="s">
        <v>848</v>
      </c>
      <c r="C1048">
        <v>1945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6.7</v>
      </c>
      <c r="O1048">
        <v>1192</v>
      </c>
      <c r="S1048">
        <v>90</v>
      </c>
      <c r="T1048" t="s">
        <v>804</v>
      </c>
      <c r="U1048" t="s">
        <v>35</v>
      </c>
      <c r="V1048">
        <v>0</v>
      </c>
      <c r="W1048">
        <v>1</v>
      </c>
      <c r="X1048">
        <v>0</v>
      </c>
    </row>
    <row r="1049" spans="1:31" hidden="1" x14ac:dyDescent="0.2">
      <c r="A1049" t="s">
        <v>214</v>
      </c>
      <c r="B1049" t="s">
        <v>215</v>
      </c>
      <c r="C1049">
        <v>1934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6.2</v>
      </c>
      <c r="O1049">
        <v>754</v>
      </c>
      <c r="S1049">
        <v>87</v>
      </c>
      <c r="T1049" t="s">
        <v>48</v>
      </c>
      <c r="U1049" t="s">
        <v>39</v>
      </c>
      <c r="V1049">
        <v>0</v>
      </c>
      <c r="W1049">
        <v>0</v>
      </c>
      <c r="X1049">
        <v>1</v>
      </c>
    </row>
    <row r="1050" spans="1:31" hidden="1" x14ac:dyDescent="0.2">
      <c r="A1050" t="s">
        <v>6950</v>
      </c>
      <c r="B1050" t="s">
        <v>6951</v>
      </c>
      <c r="C1050">
        <v>2010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6.4</v>
      </c>
      <c r="O1050">
        <v>88790</v>
      </c>
      <c r="P1050">
        <v>50000000</v>
      </c>
      <c r="Q1050">
        <v>32746941</v>
      </c>
      <c r="R1050">
        <v>106956330</v>
      </c>
      <c r="S1050">
        <v>129</v>
      </c>
      <c r="T1050" t="s">
        <v>2004</v>
      </c>
      <c r="U1050" t="s">
        <v>39</v>
      </c>
      <c r="V1050">
        <v>0</v>
      </c>
      <c r="W1050">
        <v>0</v>
      </c>
      <c r="X1050">
        <v>1</v>
      </c>
    </row>
    <row r="1051" spans="1:31" hidden="1" x14ac:dyDescent="0.2">
      <c r="A1051" t="s">
        <v>163</v>
      </c>
      <c r="B1051" t="s">
        <v>164</v>
      </c>
      <c r="C1051">
        <v>1933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7.4</v>
      </c>
      <c r="O1051">
        <v>1975</v>
      </c>
      <c r="S1051">
        <v>76</v>
      </c>
      <c r="T1051" t="s">
        <v>79</v>
      </c>
      <c r="U1051" t="s">
        <v>147</v>
      </c>
      <c r="V1051">
        <v>0</v>
      </c>
      <c r="W1051">
        <v>0</v>
      </c>
      <c r="X1051">
        <v>1</v>
      </c>
    </row>
    <row r="1052" spans="1:31" hidden="1" x14ac:dyDescent="0.2">
      <c r="A1052" t="s">
        <v>4256</v>
      </c>
      <c r="B1052" t="s">
        <v>4257</v>
      </c>
      <c r="C1052">
        <v>1995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5.6</v>
      </c>
      <c r="O1052">
        <v>106947</v>
      </c>
      <c r="P1052">
        <v>90000000</v>
      </c>
      <c r="Q1052">
        <v>34693481</v>
      </c>
      <c r="R1052">
        <v>113493481</v>
      </c>
      <c r="S1052">
        <v>96</v>
      </c>
      <c r="T1052" t="s">
        <v>4258</v>
      </c>
      <c r="U1052" t="s">
        <v>3273</v>
      </c>
      <c r="V1052">
        <v>1</v>
      </c>
      <c r="W1052">
        <v>0</v>
      </c>
      <c r="X1052">
        <v>0</v>
      </c>
    </row>
    <row r="1053" spans="1:31" hidden="1" x14ac:dyDescent="0.2">
      <c r="A1053" t="s">
        <v>5108</v>
      </c>
      <c r="B1053" t="s">
        <v>5109</v>
      </c>
      <c r="C1053">
        <v>1998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6.6</v>
      </c>
      <c r="O1053">
        <v>9548</v>
      </c>
      <c r="P1053">
        <v>1960216</v>
      </c>
      <c r="S1053">
        <v>101</v>
      </c>
      <c r="T1053" t="s">
        <v>5110</v>
      </c>
      <c r="U1053" t="s">
        <v>5111</v>
      </c>
      <c r="V1053">
        <v>0</v>
      </c>
      <c r="W1053">
        <v>1</v>
      </c>
      <c r="X1053">
        <v>0</v>
      </c>
    </row>
    <row r="1054" spans="1:31" hidden="1" x14ac:dyDescent="0.2">
      <c r="A1054" t="s">
        <v>4261</v>
      </c>
      <c r="B1054" t="s">
        <v>4262</v>
      </c>
      <c r="C1054">
        <v>1995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7.1</v>
      </c>
      <c r="O1054">
        <v>70361</v>
      </c>
      <c r="P1054">
        <v>85709</v>
      </c>
      <c r="Q1054">
        <v>7412216</v>
      </c>
      <c r="S1054">
        <v>91</v>
      </c>
      <c r="T1054" t="s">
        <v>4263</v>
      </c>
      <c r="U1054" t="s">
        <v>4264</v>
      </c>
      <c r="V1054">
        <v>1</v>
      </c>
      <c r="W1054">
        <v>0</v>
      </c>
      <c r="X1054">
        <v>0</v>
      </c>
    </row>
    <row r="1055" spans="1:31" hidden="1" x14ac:dyDescent="0.2">
      <c r="A1055" t="s">
        <v>4268</v>
      </c>
      <c r="B1055" t="s">
        <v>4269</v>
      </c>
      <c r="C1055">
        <v>1995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5.4</v>
      </c>
      <c r="O1055">
        <v>5961</v>
      </c>
      <c r="P1055">
        <v>6820171</v>
      </c>
      <c r="Q1055">
        <v>1545374</v>
      </c>
      <c r="R1055">
        <v>1545374</v>
      </c>
      <c r="S1055">
        <v>93</v>
      </c>
      <c r="T1055" t="s">
        <v>4065</v>
      </c>
      <c r="U1055" t="s">
        <v>2783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</row>
    <row r="1056" spans="1:31" hidden="1" x14ac:dyDescent="0.2">
      <c r="A1056" t="s">
        <v>2045</v>
      </c>
      <c r="B1056" t="s">
        <v>2046</v>
      </c>
      <c r="C1056">
        <v>1973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7.5</v>
      </c>
      <c r="O1056">
        <v>47420</v>
      </c>
      <c r="P1056">
        <v>15700000</v>
      </c>
      <c r="S1056">
        <v>105</v>
      </c>
      <c r="T1056" t="s">
        <v>2004</v>
      </c>
      <c r="U1056" t="s">
        <v>1992</v>
      </c>
      <c r="V1056">
        <v>0</v>
      </c>
      <c r="W1056">
        <v>1</v>
      </c>
      <c r="X1056">
        <v>0</v>
      </c>
    </row>
    <row r="1057" spans="1:31" hidden="1" x14ac:dyDescent="0.2">
      <c r="A1057" t="s">
        <v>2649</v>
      </c>
      <c r="B1057" t="s">
        <v>2650</v>
      </c>
      <c r="C1057">
        <v>1983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6.1</v>
      </c>
      <c r="O1057">
        <v>4727</v>
      </c>
      <c r="P1057">
        <v>6156049</v>
      </c>
      <c r="Q1057">
        <v>28445927</v>
      </c>
      <c r="S1057">
        <v>105</v>
      </c>
      <c r="T1057" t="s">
        <v>2651</v>
      </c>
      <c r="U1057" t="s">
        <v>2652</v>
      </c>
      <c r="V1057">
        <v>0</v>
      </c>
      <c r="W1057">
        <v>0</v>
      </c>
      <c r="X1057">
        <v>1</v>
      </c>
    </row>
    <row r="1058" spans="1:31" hidden="1" x14ac:dyDescent="0.2">
      <c r="A1058" t="s">
        <v>586</v>
      </c>
      <c r="B1058" t="s">
        <v>587</v>
      </c>
      <c r="C1058">
        <v>1941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7.5</v>
      </c>
      <c r="O1058">
        <v>14279</v>
      </c>
      <c r="S1058">
        <v>100</v>
      </c>
      <c r="T1058" t="s">
        <v>474</v>
      </c>
      <c r="U1058" t="s">
        <v>39</v>
      </c>
      <c r="V1058">
        <v>0</v>
      </c>
      <c r="W1058">
        <v>0</v>
      </c>
      <c r="X1058">
        <v>1</v>
      </c>
    </row>
    <row r="1059" spans="1:31" hidden="1" x14ac:dyDescent="0.2">
      <c r="A1059" t="s">
        <v>1079</v>
      </c>
      <c r="B1059" t="s">
        <v>1080</v>
      </c>
      <c r="C1059">
        <v>1950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6.8</v>
      </c>
      <c r="O1059">
        <v>438</v>
      </c>
      <c r="S1059">
        <v>83</v>
      </c>
      <c r="T1059" t="s">
        <v>1081</v>
      </c>
      <c r="U1059" t="s">
        <v>39</v>
      </c>
      <c r="V1059">
        <v>0</v>
      </c>
      <c r="W1059">
        <v>0</v>
      </c>
      <c r="X1059">
        <v>1</v>
      </c>
    </row>
    <row r="1060" spans="1:31" hidden="1" x14ac:dyDescent="0.2">
      <c r="A1060" t="s">
        <v>748</v>
      </c>
      <c r="B1060" t="s">
        <v>749</v>
      </c>
      <c r="C1060">
        <v>1943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6.9</v>
      </c>
      <c r="O1060">
        <v>1380</v>
      </c>
      <c r="Q1060">
        <v>82</v>
      </c>
      <c r="S1060">
        <v>82</v>
      </c>
      <c r="T1060" t="s">
        <v>750</v>
      </c>
      <c r="U1060" t="s">
        <v>35</v>
      </c>
      <c r="V1060">
        <v>0</v>
      </c>
      <c r="W1060">
        <v>1</v>
      </c>
      <c r="X1060">
        <v>0</v>
      </c>
    </row>
    <row r="1061" spans="1:31" hidden="1" x14ac:dyDescent="0.2">
      <c r="A1061" t="s">
        <v>588</v>
      </c>
      <c r="B1061" t="s">
        <v>589</v>
      </c>
      <c r="C1061">
        <v>1941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7.5</v>
      </c>
      <c r="O1061">
        <v>3285</v>
      </c>
      <c r="S1061">
        <v>86</v>
      </c>
      <c r="T1061" t="s">
        <v>495</v>
      </c>
      <c r="U1061" t="s">
        <v>35</v>
      </c>
      <c r="V1061">
        <v>0</v>
      </c>
      <c r="W1061">
        <v>1</v>
      </c>
      <c r="X1061">
        <v>0</v>
      </c>
    </row>
    <row r="1062" spans="1:31" hidden="1" x14ac:dyDescent="0.2">
      <c r="A1062" t="s">
        <v>798</v>
      </c>
      <c r="B1062" t="s">
        <v>799</v>
      </c>
      <c r="C1062">
        <v>1944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7.1</v>
      </c>
      <c r="O1062">
        <v>1750</v>
      </c>
      <c r="Q1062">
        <v>124</v>
      </c>
      <c r="S1062">
        <v>124</v>
      </c>
      <c r="T1062" t="s">
        <v>739</v>
      </c>
      <c r="U1062" t="s">
        <v>39</v>
      </c>
      <c r="V1062">
        <v>0</v>
      </c>
      <c r="W1062">
        <v>0</v>
      </c>
      <c r="X1062">
        <v>1</v>
      </c>
    </row>
    <row r="1063" spans="1:31" hidden="1" x14ac:dyDescent="0.2">
      <c r="A1063" t="s">
        <v>1161</v>
      </c>
      <c r="B1063" t="s">
        <v>1162</v>
      </c>
      <c r="C1063">
        <v>1951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6.7</v>
      </c>
      <c r="O1063">
        <v>320</v>
      </c>
      <c r="Q1063">
        <v>77</v>
      </c>
      <c r="S1063">
        <v>77</v>
      </c>
      <c r="T1063" t="s">
        <v>1070</v>
      </c>
      <c r="U1063" t="s">
        <v>945</v>
      </c>
      <c r="V1063">
        <v>0</v>
      </c>
      <c r="W1063">
        <v>1</v>
      </c>
      <c r="X1063">
        <v>0</v>
      </c>
    </row>
    <row r="1064" spans="1:31" hidden="1" x14ac:dyDescent="0.2">
      <c r="A1064" t="s">
        <v>6249</v>
      </c>
      <c r="B1064" t="s">
        <v>6250</v>
      </c>
      <c r="C1064">
        <v>2006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6.5</v>
      </c>
      <c r="O1064">
        <v>32104</v>
      </c>
      <c r="P1064">
        <v>28000000</v>
      </c>
      <c r="Q1064">
        <v>14426251</v>
      </c>
      <c r="R1064">
        <v>16800438</v>
      </c>
      <c r="S1064">
        <v>126</v>
      </c>
      <c r="T1064" t="s">
        <v>6251</v>
      </c>
      <c r="U1064" t="s">
        <v>5459</v>
      </c>
      <c r="V1064">
        <v>0</v>
      </c>
      <c r="W1064">
        <v>1</v>
      </c>
      <c r="X1064">
        <v>0</v>
      </c>
    </row>
    <row r="1065" spans="1:31" hidden="1" x14ac:dyDescent="0.2">
      <c r="A1065" t="s">
        <v>4272</v>
      </c>
      <c r="B1065" t="s">
        <v>4273</v>
      </c>
      <c r="C1065">
        <v>1995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5.4</v>
      </c>
      <c r="O1065">
        <v>3021</v>
      </c>
      <c r="P1065">
        <v>6000000</v>
      </c>
      <c r="Q1065">
        <v>5221281</v>
      </c>
      <c r="R1065">
        <v>5221281</v>
      </c>
      <c r="S1065">
        <v>95</v>
      </c>
      <c r="T1065" t="s">
        <v>4274</v>
      </c>
      <c r="U1065" t="s">
        <v>4275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</row>
    <row r="1066" spans="1:31" hidden="1" x14ac:dyDescent="0.2">
      <c r="A1066" t="s">
        <v>4276</v>
      </c>
      <c r="B1066" t="s">
        <v>4277</v>
      </c>
      <c r="C1066">
        <v>1995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7</v>
      </c>
      <c r="O1066">
        <v>36816</v>
      </c>
      <c r="P1066">
        <v>15000000</v>
      </c>
      <c r="Q1066">
        <v>6468498</v>
      </c>
      <c r="R1066">
        <v>6468498</v>
      </c>
      <c r="S1066">
        <v>95</v>
      </c>
      <c r="T1066" t="s">
        <v>3227</v>
      </c>
      <c r="U1066" t="s">
        <v>4278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</row>
    <row r="1067" spans="1:31" hidden="1" x14ac:dyDescent="0.2">
      <c r="A1067" t="s">
        <v>4282</v>
      </c>
      <c r="B1067" t="s">
        <v>4283</v>
      </c>
      <c r="C1067">
        <v>1995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7.3</v>
      </c>
      <c r="O1067">
        <v>34424</v>
      </c>
      <c r="P1067">
        <v>23000000</v>
      </c>
      <c r="Q1067">
        <v>82569971</v>
      </c>
      <c r="R1067">
        <v>106269971</v>
      </c>
      <c r="S1067">
        <v>143</v>
      </c>
      <c r="T1067" t="s">
        <v>3899</v>
      </c>
      <c r="U1067" t="s">
        <v>3273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</row>
    <row r="1068" spans="1:31" hidden="1" x14ac:dyDescent="0.2">
      <c r="A1068" t="s">
        <v>1502</v>
      </c>
      <c r="B1068" t="s">
        <v>1503</v>
      </c>
      <c r="C1068">
        <v>1958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7</v>
      </c>
      <c r="O1068">
        <v>854</v>
      </c>
      <c r="S1068">
        <v>136</v>
      </c>
      <c r="T1068" t="s">
        <v>97</v>
      </c>
      <c r="U1068" t="s">
        <v>39</v>
      </c>
      <c r="V1068">
        <v>0</v>
      </c>
      <c r="W1068">
        <v>0</v>
      </c>
      <c r="X1068">
        <v>1</v>
      </c>
    </row>
    <row r="1069" spans="1:31" hidden="1" x14ac:dyDescent="0.2">
      <c r="A1069" t="s">
        <v>4688</v>
      </c>
      <c r="B1069" t="s">
        <v>4689</v>
      </c>
      <c r="C1069">
        <v>1998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5.0999999999999996</v>
      </c>
      <c r="O1069">
        <v>7848</v>
      </c>
      <c r="P1069">
        <v>3784023</v>
      </c>
      <c r="Q1069">
        <v>10493366</v>
      </c>
      <c r="S1069">
        <v>91</v>
      </c>
      <c r="T1069" t="s">
        <v>4690</v>
      </c>
      <c r="U1069" t="s">
        <v>4071</v>
      </c>
      <c r="V1069">
        <v>0</v>
      </c>
      <c r="W1069">
        <v>0</v>
      </c>
      <c r="X1069">
        <v>1</v>
      </c>
    </row>
    <row r="1070" spans="1:31" hidden="1" x14ac:dyDescent="0.2">
      <c r="A1070" t="s">
        <v>1264</v>
      </c>
      <c r="B1070" t="s">
        <v>1265</v>
      </c>
      <c r="C1070">
        <v>1953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7.1</v>
      </c>
      <c r="O1070">
        <v>8865</v>
      </c>
      <c r="S1070">
        <v>83</v>
      </c>
      <c r="T1070" t="s">
        <v>387</v>
      </c>
      <c r="U1070" t="s">
        <v>1195</v>
      </c>
      <c r="V1070">
        <v>0</v>
      </c>
      <c r="W1070">
        <v>0</v>
      </c>
      <c r="X1070">
        <v>1</v>
      </c>
    </row>
    <row r="1071" spans="1:31" hidden="1" x14ac:dyDescent="0.2">
      <c r="A1071" t="s">
        <v>5794</v>
      </c>
      <c r="B1071" t="s">
        <v>5795</v>
      </c>
      <c r="C1071">
        <v>2003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5.4</v>
      </c>
      <c r="O1071">
        <v>42226</v>
      </c>
      <c r="P1071">
        <v>18000000</v>
      </c>
      <c r="Q1071">
        <v>30308417</v>
      </c>
      <c r="R1071">
        <v>62228395</v>
      </c>
      <c r="S1071">
        <v>94</v>
      </c>
      <c r="T1071" t="s">
        <v>5796</v>
      </c>
      <c r="U1071" t="s">
        <v>35</v>
      </c>
      <c r="V1071">
        <v>0</v>
      </c>
      <c r="W1071">
        <v>1</v>
      </c>
      <c r="X1071">
        <v>0</v>
      </c>
    </row>
    <row r="1072" spans="1:31" hidden="1" x14ac:dyDescent="0.2">
      <c r="A1072" t="s">
        <v>2457</v>
      </c>
      <c r="B1072" t="s">
        <v>2458</v>
      </c>
      <c r="C1072">
        <v>1980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6.3</v>
      </c>
      <c r="O1072">
        <v>1273</v>
      </c>
      <c r="P1072">
        <v>17815212</v>
      </c>
      <c r="S1072">
        <v>119</v>
      </c>
      <c r="T1072" t="s">
        <v>2120</v>
      </c>
      <c r="U1072" t="s">
        <v>2165</v>
      </c>
      <c r="V1072">
        <v>0</v>
      </c>
      <c r="W1072">
        <v>0</v>
      </c>
      <c r="X1072">
        <v>1</v>
      </c>
    </row>
    <row r="1073" spans="1:31" hidden="1" x14ac:dyDescent="0.2">
      <c r="A1073" t="s">
        <v>2346</v>
      </c>
      <c r="B1073" t="s">
        <v>2347</v>
      </c>
      <c r="C1073">
        <v>1978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6.3</v>
      </c>
      <c r="O1073">
        <v>5762</v>
      </c>
      <c r="P1073">
        <v>78000000</v>
      </c>
      <c r="S1073">
        <v>99</v>
      </c>
      <c r="T1073" t="s">
        <v>2319</v>
      </c>
      <c r="U1073" t="s">
        <v>39</v>
      </c>
      <c r="V1073">
        <v>0</v>
      </c>
      <c r="W1073">
        <v>0</v>
      </c>
      <c r="X1073">
        <v>1</v>
      </c>
    </row>
    <row r="1074" spans="1:31" hidden="1" x14ac:dyDescent="0.2">
      <c r="A1074" t="s">
        <v>7128</v>
      </c>
      <c r="B1074" t="s">
        <v>7129</v>
      </c>
      <c r="C1074">
        <v>2011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5.4</v>
      </c>
      <c r="O1074">
        <v>29998</v>
      </c>
      <c r="P1074">
        <v>63000000</v>
      </c>
      <c r="Q1074">
        <v>108085305</v>
      </c>
      <c r="R1074">
        <v>183953723</v>
      </c>
      <c r="S1074">
        <v>95</v>
      </c>
      <c r="T1074" t="s">
        <v>7130</v>
      </c>
      <c r="U1074" t="s">
        <v>35</v>
      </c>
      <c r="V1074">
        <v>0</v>
      </c>
      <c r="W1074">
        <v>1</v>
      </c>
      <c r="X1074">
        <v>0</v>
      </c>
    </row>
    <row r="1075" spans="1:31" hidden="1" x14ac:dyDescent="0.2">
      <c r="A1075" t="s">
        <v>4287</v>
      </c>
      <c r="B1075" t="s">
        <v>4288</v>
      </c>
      <c r="C1075">
        <v>1995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7.1</v>
      </c>
      <c r="O1075">
        <v>27809</v>
      </c>
      <c r="P1075">
        <v>44000000</v>
      </c>
      <c r="Q1075">
        <v>13681765</v>
      </c>
      <c r="R1075">
        <v>13681765</v>
      </c>
      <c r="S1075">
        <v>192</v>
      </c>
      <c r="T1075" t="s">
        <v>2551</v>
      </c>
      <c r="U1075" t="s">
        <v>3952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</row>
    <row r="1076" spans="1:31" hidden="1" x14ac:dyDescent="0.2">
      <c r="A1076" t="s">
        <v>7217</v>
      </c>
      <c r="B1076" t="s">
        <v>7218</v>
      </c>
      <c r="C1076">
        <v>2011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6.9</v>
      </c>
      <c r="O1076">
        <v>409988</v>
      </c>
      <c r="P1076">
        <v>35000000</v>
      </c>
      <c r="Q1076">
        <v>117538559</v>
      </c>
      <c r="R1076">
        <v>209838559</v>
      </c>
      <c r="S1076">
        <v>98</v>
      </c>
      <c r="T1076" t="s">
        <v>5986</v>
      </c>
      <c r="U1076" t="s">
        <v>5604</v>
      </c>
      <c r="V1076">
        <v>0</v>
      </c>
      <c r="W1076">
        <v>0</v>
      </c>
      <c r="X1076">
        <v>1</v>
      </c>
    </row>
    <row r="1077" spans="1:31" hidden="1" x14ac:dyDescent="0.2">
      <c r="A1077" t="s">
        <v>7523</v>
      </c>
      <c r="B1077" t="s">
        <v>7524</v>
      </c>
      <c r="C1077">
        <v>2014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6.3</v>
      </c>
      <c r="O1077">
        <v>151447</v>
      </c>
      <c r="P1077">
        <v>42000000</v>
      </c>
      <c r="Q1077">
        <v>54445357</v>
      </c>
      <c r="R1077">
        <v>107645357</v>
      </c>
      <c r="S1077">
        <v>108</v>
      </c>
      <c r="T1077" t="s">
        <v>7525</v>
      </c>
      <c r="U1077" t="s">
        <v>7235</v>
      </c>
      <c r="V1077">
        <v>0</v>
      </c>
      <c r="W1077">
        <v>0</v>
      </c>
      <c r="X1077">
        <v>1</v>
      </c>
    </row>
    <row r="1078" spans="1:31" hidden="1" x14ac:dyDescent="0.2">
      <c r="A1078" t="s">
        <v>590</v>
      </c>
      <c r="B1078" t="s">
        <v>591</v>
      </c>
      <c r="C1078">
        <v>1941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6.1</v>
      </c>
      <c r="O1078">
        <v>589</v>
      </c>
      <c r="S1078">
        <v>60</v>
      </c>
      <c r="T1078" t="s">
        <v>592</v>
      </c>
      <c r="U1078" t="s">
        <v>35</v>
      </c>
      <c r="V1078">
        <v>0</v>
      </c>
      <c r="W1078">
        <v>1</v>
      </c>
      <c r="X1078">
        <v>0</v>
      </c>
    </row>
    <row r="1079" spans="1:31" hidden="1" x14ac:dyDescent="0.2">
      <c r="A1079" t="s">
        <v>4293</v>
      </c>
      <c r="B1079" t="s">
        <v>4294</v>
      </c>
      <c r="C1079">
        <v>1995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6.6</v>
      </c>
      <c r="O1079">
        <v>27744</v>
      </c>
      <c r="P1079">
        <v>7146973</v>
      </c>
      <c r="Q1079">
        <v>30862156</v>
      </c>
      <c r="S1079">
        <v>111</v>
      </c>
      <c r="T1079" t="s">
        <v>4295</v>
      </c>
      <c r="U1079" t="s">
        <v>3921</v>
      </c>
      <c r="V1079">
        <v>1</v>
      </c>
      <c r="W1079">
        <v>0</v>
      </c>
      <c r="X1079">
        <v>0</v>
      </c>
    </row>
    <row r="1080" spans="1:31" hidden="1" x14ac:dyDescent="0.2">
      <c r="A1080" t="s">
        <v>6238</v>
      </c>
      <c r="B1080" t="s">
        <v>6239</v>
      </c>
      <c r="C1080">
        <v>2007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7.8</v>
      </c>
      <c r="O1080">
        <v>444334</v>
      </c>
      <c r="P1080">
        <v>8000000</v>
      </c>
      <c r="Q1080">
        <v>23637265</v>
      </c>
      <c r="R1080">
        <v>80743363</v>
      </c>
      <c r="S1080">
        <v>121</v>
      </c>
      <c r="T1080" t="s">
        <v>5973</v>
      </c>
      <c r="U1080" t="s">
        <v>3729</v>
      </c>
      <c r="V1080">
        <v>0</v>
      </c>
      <c r="W1080">
        <v>1</v>
      </c>
      <c r="X1080">
        <v>0</v>
      </c>
    </row>
    <row r="1081" spans="1:31" hidden="1" x14ac:dyDescent="0.2">
      <c r="A1081" t="s">
        <v>7687</v>
      </c>
      <c r="B1081" t="s">
        <v>7688</v>
      </c>
      <c r="C1081">
        <v>2015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5.0999999999999996</v>
      </c>
      <c r="O1081">
        <v>46611</v>
      </c>
      <c r="P1081">
        <v>35000000</v>
      </c>
      <c r="Q1081">
        <v>34580201</v>
      </c>
      <c r="R1081">
        <v>51380201</v>
      </c>
      <c r="S1081">
        <v>87</v>
      </c>
      <c r="T1081" t="s">
        <v>6396</v>
      </c>
      <c r="U1081" t="s">
        <v>620</v>
      </c>
      <c r="V1081">
        <v>0</v>
      </c>
      <c r="W1081">
        <v>0</v>
      </c>
      <c r="X1081">
        <v>1</v>
      </c>
    </row>
    <row r="1082" spans="1:31" hidden="1" x14ac:dyDescent="0.2">
      <c r="A1082" t="s">
        <v>3105</v>
      </c>
      <c r="B1082" t="s">
        <v>3106</v>
      </c>
      <c r="C1082">
        <v>1988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4.5</v>
      </c>
      <c r="O1082">
        <v>2972</v>
      </c>
      <c r="P1082">
        <v>6436211</v>
      </c>
      <c r="T1082" t="s">
        <v>2916</v>
      </c>
      <c r="U1082" t="s">
        <v>39</v>
      </c>
      <c r="V1082">
        <v>0</v>
      </c>
      <c r="W1082">
        <v>0</v>
      </c>
      <c r="X1082">
        <v>1</v>
      </c>
    </row>
    <row r="1083" spans="1:31" hidden="1" x14ac:dyDescent="0.2">
      <c r="A1083" t="s">
        <v>1850</v>
      </c>
      <c r="B1083" t="s">
        <v>1851</v>
      </c>
      <c r="C1083">
        <v>1967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6.6</v>
      </c>
      <c r="O1083">
        <v>1125</v>
      </c>
      <c r="S1083">
        <v>124</v>
      </c>
      <c r="T1083" t="s">
        <v>1852</v>
      </c>
      <c r="U1083" t="s">
        <v>39</v>
      </c>
      <c r="V1083">
        <v>0</v>
      </c>
      <c r="W1083">
        <v>0</v>
      </c>
      <c r="X1083">
        <v>1</v>
      </c>
    </row>
    <row r="1084" spans="1:31" hidden="1" x14ac:dyDescent="0.2">
      <c r="A1084" t="s">
        <v>849</v>
      </c>
      <c r="B1084" t="s">
        <v>850</v>
      </c>
      <c r="C1084">
        <v>1945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6.8</v>
      </c>
      <c r="O1084">
        <v>608</v>
      </c>
      <c r="S1084">
        <v>98</v>
      </c>
      <c r="T1084" t="s">
        <v>834</v>
      </c>
      <c r="U1084" t="s">
        <v>39</v>
      </c>
      <c r="V1084">
        <v>0</v>
      </c>
      <c r="W1084">
        <v>0</v>
      </c>
      <c r="X1084">
        <v>1</v>
      </c>
    </row>
    <row r="1085" spans="1:31" hidden="1" x14ac:dyDescent="0.2">
      <c r="A1085" t="s">
        <v>851</v>
      </c>
      <c r="B1085" t="s">
        <v>852</v>
      </c>
      <c r="C1085">
        <v>1945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5.8</v>
      </c>
      <c r="O1085">
        <v>4542</v>
      </c>
      <c r="Q1085">
        <v>67</v>
      </c>
      <c r="S1085">
        <v>67</v>
      </c>
      <c r="T1085" t="s">
        <v>669</v>
      </c>
      <c r="U1085" t="s">
        <v>35</v>
      </c>
      <c r="V1085">
        <v>0</v>
      </c>
      <c r="W1085">
        <v>1</v>
      </c>
      <c r="X1085">
        <v>0</v>
      </c>
    </row>
    <row r="1086" spans="1:31" hidden="1" x14ac:dyDescent="0.2">
      <c r="A1086" t="s">
        <v>800</v>
      </c>
      <c r="B1086" t="s">
        <v>801</v>
      </c>
      <c r="C1086">
        <v>1944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6.3</v>
      </c>
      <c r="O1086">
        <v>5696</v>
      </c>
      <c r="Q1086">
        <v>71</v>
      </c>
      <c r="S1086">
        <v>71</v>
      </c>
      <c r="T1086" t="s">
        <v>669</v>
      </c>
      <c r="U1086" t="s">
        <v>35</v>
      </c>
      <c r="V1086">
        <v>0</v>
      </c>
      <c r="W1086">
        <v>1</v>
      </c>
      <c r="X1086">
        <v>0</v>
      </c>
    </row>
    <row r="1087" spans="1:31" hidden="1" x14ac:dyDescent="0.2">
      <c r="A1087" t="s">
        <v>896</v>
      </c>
      <c r="B1087" t="s">
        <v>897</v>
      </c>
      <c r="C1087">
        <v>1946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6.2</v>
      </c>
      <c r="O1087">
        <v>695</v>
      </c>
      <c r="Q1087">
        <v>65</v>
      </c>
      <c r="S1087">
        <v>65</v>
      </c>
      <c r="T1087" t="s">
        <v>804</v>
      </c>
      <c r="U1087" t="s">
        <v>35</v>
      </c>
      <c r="V1087">
        <v>0</v>
      </c>
      <c r="W1087">
        <v>1</v>
      </c>
      <c r="X1087">
        <v>0</v>
      </c>
    </row>
    <row r="1088" spans="1:31" hidden="1" x14ac:dyDescent="0.2">
      <c r="A1088" t="s">
        <v>1266</v>
      </c>
      <c r="B1088" t="s">
        <v>1267</v>
      </c>
      <c r="C1088">
        <v>1953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7.1</v>
      </c>
      <c r="O1088">
        <v>15338</v>
      </c>
      <c r="P1088">
        <v>23750000</v>
      </c>
      <c r="S1088">
        <v>88</v>
      </c>
      <c r="T1088" t="s">
        <v>1200</v>
      </c>
      <c r="U1088" t="s">
        <v>1216</v>
      </c>
      <c r="V1088">
        <v>0</v>
      </c>
      <c r="W1088">
        <v>0</v>
      </c>
      <c r="X1088">
        <v>1</v>
      </c>
    </row>
    <row r="1089" spans="1:24" hidden="1" x14ac:dyDescent="0.2">
      <c r="A1089" t="s">
        <v>1662</v>
      </c>
      <c r="B1089" t="s">
        <v>1663</v>
      </c>
      <c r="C1089">
        <v>1962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6.2</v>
      </c>
      <c r="O1089">
        <v>199</v>
      </c>
      <c r="Q1089">
        <v>85</v>
      </c>
      <c r="S1089">
        <v>85</v>
      </c>
      <c r="T1089" t="s">
        <v>1318</v>
      </c>
      <c r="U1089" t="s">
        <v>1216</v>
      </c>
      <c r="V1089">
        <v>0</v>
      </c>
      <c r="W1089">
        <v>0</v>
      </c>
      <c r="X1089">
        <v>1</v>
      </c>
    </row>
    <row r="1090" spans="1:24" hidden="1" x14ac:dyDescent="0.2">
      <c r="A1090" t="s">
        <v>5305</v>
      </c>
      <c r="B1090" t="s">
        <v>5306</v>
      </c>
      <c r="C1090">
        <v>1999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5.6</v>
      </c>
      <c r="O1090">
        <v>51822</v>
      </c>
      <c r="P1090">
        <v>37000000</v>
      </c>
      <c r="Q1090">
        <v>40846082</v>
      </c>
      <c r="R1090">
        <v>42593455</v>
      </c>
      <c r="S1090">
        <v>93</v>
      </c>
      <c r="T1090" t="s">
        <v>5307</v>
      </c>
      <c r="U1090" t="s">
        <v>5308</v>
      </c>
      <c r="V1090">
        <v>0</v>
      </c>
      <c r="W1090">
        <v>0</v>
      </c>
      <c r="X1090">
        <v>1</v>
      </c>
    </row>
    <row r="1091" spans="1:24" hidden="1" x14ac:dyDescent="0.2">
      <c r="A1091" t="s">
        <v>4299</v>
      </c>
      <c r="B1091" t="s">
        <v>4300</v>
      </c>
      <c r="C1091">
        <v>1995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6.6</v>
      </c>
      <c r="O1091">
        <v>8652</v>
      </c>
      <c r="P1091">
        <v>19000000</v>
      </c>
      <c r="Q1091">
        <v>4005941</v>
      </c>
      <c r="R1091">
        <v>4005941</v>
      </c>
      <c r="S1091">
        <v>117</v>
      </c>
      <c r="T1091" t="s">
        <v>4301</v>
      </c>
      <c r="U1091" t="s">
        <v>4302</v>
      </c>
      <c r="V1091">
        <v>1</v>
      </c>
      <c r="W1091">
        <v>0</v>
      </c>
      <c r="X1091">
        <v>0</v>
      </c>
    </row>
    <row r="1092" spans="1:24" hidden="1" x14ac:dyDescent="0.2">
      <c r="A1092" t="s">
        <v>3609</v>
      </c>
      <c r="B1092" t="s">
        <v>3610</v>
      </c>
      <c r="C1092">
        <v>1992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6.1</v>
      </c>
      <c r="O1092">
        <v>21435</v>
      </c>
      <c r="P1092">
        <v>58500635</v>
      </c>
      <c r="S1092">
        <v>102</v>
      </c>
      <c r="T1092" t="s">
        <v>2901</v>
      </c>
      <c r="U1092" t="s">
        <v>3230</v>
      </c>
      <c r="V1092">
        <v>0</v>
      </c>
      <c r="W1092">
        <v>1</v>
      </c>
      <c r="X1092">
        <v>0</v>
      </c>
    </row>
    <row r="1093" spans="1:24" hidden="1" x14ac:dyDescent="0.2">
      <c r="A1093" t="s">
        <v>5621</v>
      </c>
      <c r="B1093" t="s">
        <v>5622</v>
      </c>
      <c r="C1093">
        <v>2001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6.3</v>
      </c>
      <c r="O1093">
        <v>51624</v>
      </c>
      <c r="P1093">
        <v>7102260</v>
      </c>
      <c r="Q1093">
        <v>31283740</v>
      </c>
      <c r="S1093">
        <v>93</v>
      </c>
      <c r="T1093" t="s">
        <v>5623</v>
      </c>
      <c r="U1093" t="s">
        <v>4080</v>
      </c>
      <c r="V1093">
        <v>0</v>
      </c>
      <c r="W1093">
        <v>1</v>
      </c>
      <c r="X1093">
        <v>0</v>
      </c>
    </row>
    <row r="1094" spans="1:24" hidden="1" x14ac:dyDescent="0.2">
      <c r="A1094" t="s">
        <v>5244</v>
      </c>
      <c r="B1094" t="s">
        <v>5245</v>
      </c>
      <c r="C1094">
        <v>2000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6.2</v>
      </c>
      <c r="O1094">
        <v>195130</v>
      </c>
      <c r="P1094">
        <v>55082330</v>
      </c>
      <c r="Q1094">
        <v>345141403</v>
      </c>
      <c r="S1094">
        <v>104</v>
      </c>
      <c r="T1094" t="s">
        <v>2627</v>
      </c>
      <c r="U1094" t="s">
        <v>35</v>
      </c>
      <c r="V1094">
        <v>0</v>
      </c>
      <c r="W1094">
        <v>1</v>
      </c>
      <c r="X1094">
        <v>0</v>
      </c>
    </row>
    <row r="1095" spans="1:24" hidden="1" x14ac:dyDescent="0.2">
      <c r="A1095" t="s">
        <v>7013</v>
      </c>
      <c r="B1095" t="s">
        <v>7014</v>
      </c>
      <c r="C1095">
        <v>2016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6.1</v>
      </c>
      <c r="O1095">
        <v>77930</v>
      </c>
      <c r="P1095">
        <v>38000000</v>
      </c>
      <c r="Q1095">
        <v>46843513</v>
      </c>
      <c r="R1095">
        <v>112343513</v>
      </c>
      <c r="S1095">
        <v>110</v>
      </c>
      <c r="T1095" t="s">
        <v>7015</v>
      </c>
      <c r="U1095" t="s">
        <v>5604</v>
      </c>
      <c r="V1095">
        <v>0</v>
      </c>
      <c r="W1095">
        <v>0</v>
      </c>
      <c r="X1095">
        <v>1</v>
      </c>
    </row>
    <row r="1096" spans="1:24" hidden="1" x14ac:dyDescent="0.2">
      <c r="A1096" t="s">
        <v>5789</v>
      </c>
      <c r="B1096" t="s">
        <v>5790</v>
      </c>
      <c r="C1096">
        <v>2003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5.6</v>
      </c>
      <c r="O1096">
        <v>9047</v>
      </c>
      <c r="P1096">
        <v>16000000</v>
      </c>
      <c r="Q1096">
        <v>14195227</v>
      </c>
      <c r="R1096">
        <v>14390329</v>
      </c>
      <c r="T1096" t="s">
        <v>5791</v>
      </c>
      <c r="U1096" t="s">
        <v>5459</v>
      </c>
      <c r="V1096">
        <v>0</v>
      </c>
      <c r="W1096">
        <v>1</v>
      </c>
      <c r="X1096">
        <v>0</v>
      </c>
    </row>
    <row r="1097" spans="1:24" hidden="1" x14ac:dyDescent="0.2">
      <c r="A1097" t="s">
        <v>4240</v>
      </c>
      <c r="B1097" t="s">
        <v>4241</v>
      </c>
      <c r="C1097">
        <v>1995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6.3</v>
      </c>
      <c r="O1097">
        <v>10375</v>
      </c>
      <c r="P1097">
        <v>5790445</v>
      </c>
      <c r="Q1097">
        <v>41200020</v>
      </c>
      <c r="S1097">
        <v>117</v>
      </c>
      <c r="T1097" t="s">
        <v>4242</v>
      </c>
      <c r="U1097" t="s">
        <v>35</v>
      </c>
      <c r="V1097">
        <v>0</v>
      </c>
      <c r="W1097">
        <v>1</v>
      </c>
      <c r="X1097">
        <v>0</v>
      </c>
    </row>
    <row r="1098" spans="1:24" hidden="1" x14ac:dyDescent="0.2">
      <c r="A1098" t="s">
        <v>6681</v>
      </c>
      <c r="B1098" t="s">
        <v>6682</v>
      </c>
      <c r="C1098">
        <v>2010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8.1</v>
      </c>
      <c r="O1098">
        <v>638627</v>
      </c>
      <c r="P1098">
        <v>43732319</v>
      </c>
      <c r="Q1098">
        <v>494878759</v>
      </c>
      <c r="S1098">
        <v>98</v>
      </c>
      <c r="T1098" t="s">
        <v>6683</v>
      </c>
      <c r="U1098" t="s">
        <v>4956</v>
      </c>
      <c r="V1098">
        <v>0</v>
      </c>
      <c r="W1098">
        <v>1</v>
      </c>
      <c r="X1098">
        <v>0</v>
      </c>
    </row>
    <row r="1099" spans="1:24" hidden="1" x14ac:dyDescent="0.2">
      <c r="A1099" t="s">
        <v>2893</v>
      </c>
      <c r="B1099" t="s">
        <v>2894</v>
      </c>
      <c r="C1099">
        <v>1986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4.7</v>
      </c>
      <c r="O1099">
        <v>41323</v>
      </c>
      <c r="P1099">
        <v>37000000</v>
      </c>
      <c r="Q1099">
        <v>16295774</v>
      </c>
      <c r="R1099">
        <v>37962774</v>
      </c>
      <c r="S1099">
        <v>110</v>
      </c>
      <c r="T1099" t="s">
        <v>2895</v>
      </c>
      <c r="U1099" t="s">
        <v>35</v>
      </c>
      <c r="V1099">
        <v>0</v>
      </c>
      <c r="W1099">
        <v>1</v>
      </c>
      <c r="X1099">
        <v>0</v>
      </c>
    </row>
    <row r="1100" spans="1:24" hidden="1" x14ac:dyDescent="0.2">
      <c r="A1100" t="s">
        <v>7150</v>
      </c>
      <c r="B1100" t="s">
        <v>7151</v>
      </c>
      <c r="C1100">
        <v>2010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7.7</v>
      </c>
      <c r="O1100">
        <v>4055</v>
      </c>
      <c r="P1100">
        <v>413477</v>
      </c>
      <c r="Q1100">
        <v>74249729</v>
      </c>
      <c r="S1100">
        <v>45</v>
      </c>
      <c r="T1100" t="s">
        <v>7152</v>
      </c>
      <c r="U1100" t="s">
        <v>7153</v>
      </c>
      <c r="V1100">
        <v>0</v>
      </c>
      <c r="W1100">
        <v>0</v>
      </c>
      <c r="X1100">
        <v>1</v>
      </c>
    </row>
    <row r="1101" spans="1:24" hidden="1" x14ac:dyDescent="0.2">
      <c r="A1101" t="s">
        <v>5683</v>
      </c>
      <c r="B1101" t="s">
        <v>5684</v>
      </c>
      <c r="C1101">
        <v>2003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5.6</v>
      </c>
      <c r="O1101">
        <v>245622</v>
      </c>
      <c r="P1101">
        <v>137000000</v>
      </c>
      <c r="Q1101">
        <v>132177234</v>
      </c>
      <c r="R1101">
        <v>245285165</v>
      </c>
      <c r="S1101">
        <v>138</v>
      </c>
      <c r="T1101" t="s">
        <v>5086</v>
      </c>
      <c r="U1101" t="s">
        <v>35</v>
      </c>
      <c r="V1101">
        <v>0</v>
      </c>
      <c r="W1101">
        <v>1</v>
      </c>
      <c r="X1101">
        <v>0</v>
      </c>
    </row>
    <row r="1102" spans="1:24" hidden="1" x14ac:dyDescent="0.2">
      <c r="A1102" t="s">
        <v>898</v>
      </c>
      <c r="B1102" t="s">
        <v>899</v>
      </c>
      <c r="C1102">
        <v>1946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7.4</v>
      </c>
      <c r="O1102">
        <v>3719</v>
      </c>
      <c r="S1102">
        <v>125</v>
      </c>
      <c r="T1102" t="s">
        <v>793</v>
      </c>
      <c r="U1102" t="s">
        <v>39</v>
      </c>
      <c r="V1102">
        <v>0</v>
      </c>
      <c r="W1102">
        <v>0</v>
      </c>
      <c r="X1102">
        <v>1</v>
      </c>
    </row>
    <row r="1103" spans="1:24" hidden="1" x14ac:dyDescent="0.2">
      <c r="A1103" t="s">
        <v>107</v>
      </c>
      <c r="B1103" t="s">
        <v>108</v>
      </c>
      <c r="C1103">
        <v>1932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8.1999999999999993</v>
      </c>
      <c r="O1103">
        <v>11089</v>
      </c>
      <c r="S1103">
        <v>92</v>
      </c>
      <c r="T1103" t="s">
        <v>97</v>
      </c>
      <c r="U1103" t="s">
        <v>39</v>
      </c>
      <c r="V1103">
        <v>0</v>
      </c>
      <c r="W1103">
        <v>0</v>
      </c>
      <c r="X1103">
        <v>1</v>
      </c>
    </row>
    <row r="1104" spans="1:24" hidden="1" x14ac:dyDescent="0.2">
      <c r="A1104" t="s">
        <v>6480</v>
      </c>
      <c r="B1104" t="s">
        <v>6481</v>
      </c>
      <c r="C1104">
        <v>2007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7.2</v>
      </c>
      <c r="O1104">
        <v>662000</v>
      </c>
      <c r="P1104">
        <v>150000000</v>
      </c>
      <c r="Q1104">
        <v>256393010</v>
      </c>
      <c r="R1104">
        <v>585410052</v>
      </c>
      <c r="S1104">
        <v>101</v>
      </c>
      <c r="T1104" t="s">
        <v>5941</v>
      </c>
      <c r="U1104" t="s">
        <v>39</v>
      </c>
      <c r="V1104">
        <v>0</v>
      </c>
      <c r="W1104">
        <v>0</v>
      </c>
      <c r="X1104">
        <v>1</v>
      </c>
    </row>
    <row r="1105" spans="1:31" hidden="1" x14ac:dyDescent="0.2">
      <c r="A1105" t="s">
        <v>4303</v>
      </c>
      <c r="B1105" t="s">
        <v>4304</v>
      </c>
      <c r="C1105">
        <v>1995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6.4</v>
      </c>
      <c r="O1105">
        <v>1680</v>
      </c>
      <c r="P1105">
        <v>4038033</v>
      </c>
      <c r="Q1105">
        <v>12096881</v>
      </c>
      <c r="S1105">
        <v>108</v>
      </c>
      <c r="T1105" t="s">
        <v>1876</v>
      </c>
      <c r="U1105" t="s">
        <v>3273</v>
      </c>
      <c r="V1105">
        <v>1</v>
      </c>
      <c r="W1105">
        <v>0</v>
      </c>
      <c r="X1105">
        <v>0</v>
      </c>
    </row>
    <row r="1106" spans="1:31" hidden="1" x14ac:dyDescent="0.2">
      <c r="A1106" t="s">
        <v>1268</v>
      </c>
      <c r="B1106" t="s">
        <v>1269</v>
      </c>
      <c r="C1106">
        <v>1953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7.3</v>
      </c>
      <c r="O1106">
        <v>18046</v>
      </c>
      <c r="S1106">
        <v>95</v>
      </c>
      <c r="T1106" t="s">
        <v>706</v>
      </c>
      <c r="U1106" t="s">
        <v>39</v>
      </c>
      <c r="V1106">
        <v>0</v>
      </c>
      <c r="W1106">
        <v>0</v>
      </c>
      <c r="X1106">
        <v>1</v>
      </c>
    </row>
    <row r="1107" spans="1:31" hidden="1" x14ac:dyDescent="0.2">
      <c r="A1107" t="s">
        <v>1368</v>
      </c>
      <c r="B1107" t="s">
        <v>1369</v>
      </c>
      <c r="C1107">
        <v>1955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6.4</v>
      </c>
      <c r="O1107">
        <v>811</v>
      </c>
      <c r="Q1107">
        <v>109</v>
      </c>
      <c r="S1107">
        <v>109</v>
      </c>
      <c r="T1107" t="s">
        <v>960</v>
      </c>
      <c r="U1107" t="s">
        <v>39</v>
      </c>
      <c r="V1107">
        <v>0</v>
      </c>
      <c r="W1107">
        <v>0</v>
      </c>
      <c r="X1107">
        <v>1</v>
      </c>
    </row>
    <row r="1108" spans="1:31" hidden="1" x14ac:dyDescent="0.2">
      <c r="A1108" t="s">
        <v>4308</v>
      </c>
      <c r="B1108" t="s">
        <v>4309</v>
      </c>
      <c r="C1108">
        <v>1995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7.4</v>
      </c>
      <c r="O1108">
        <v>32153</v>
      </c>
      <c r="P1108">
        <v>7000000</v>
      </c>
      <c r="Q1108">
        <v>8367636</v>
      </c>
      <c r="R1108">
        <v>8367636</v>
      </c>
      <c r="S1108">
        <v>112</v>
      </c>
      <c r="T1108" t="s">
        <v>3816</v>
      </c>
      <c r="U1108" t="s">
        <v>3859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hidden="1" x14ac:dyDescent="0.2">
      <c r="A1109" t="s">
        <v>1896</v>
      </c>
      <c r="B1109" t="s">
        <v>1897</v>
      </c>
      <c r="C1109">
        <v>1968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6.3</v>
      </c>
      <c r="O1109">
        <v>2729</v>
      </c>
      <c r="S1109">
        <v>92</v>
      </c>
      <c r="T1109" t="s">
        <v>1898</v>
      </c>
      <c r="U1109" t="s">
        <v>1832</v>
      </c>
      <c r="V1109">
        <v>0</v>
      </c>
      <c r="W1109">
        <v>0</v>
      </c>
      <c r="X1109">
        <v>1</v>
      </c>
    </row>
    <row r="1110" spans="1:31" hidden="1" x14ac:dyDescent="0.2">
      <c r="A1110" t="s">
        <v>6551</v>
      </c>
      <c r="B1110" t="s">
        <v>6552</v>
      </c>
      <c r="C1110">
        <v>2007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5.9</v>
      </c>
      <c r="O1110">
        <v>137051</v>
      </c>
      <c r="P1110">
        <v>85000000</v>
      </c>
      <c r="Q1110">
        <v>120059556</v>
      </c>
      <c r="R1110">
        <v>187134117</v>
      </c>
      <c r="S1110">
        <v>115</v>
      </c>
      <c r="T1110" t="s">
        <v>3363</v>
      </c>
      <c r="U1110" t="s">
        <v>35</v>
      </c>
      <c r="V1110">
        <v>0</v>
      </c>
      <c r="W1110">
        <v>1</v>
      </c>
      <c r="X1110">
        <v>0</v>
      </c>
    </row>
    <row r="1111" spans="1:31" hidden="1" x14ac:dyDescent="0.2">
      <c r="A1111" t="s">
        <v>1163</v>
      </c>
      <c r="B1111" t="s">
        <v>1164</v>
      </c>
      <c r="C1111">
        <v>1951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6.2</v>
      </c>
      <c r="O1111">
        <v>638</v>
      </c>
      <c r="Q1111">
        <v>83</v>
      </c>
      <c r="S1111">
        <v>83</v>
      </c>
      <c r="T1111" t="s">
        <v>1165</v>
      </c>
      <c r="U1111" t="s">
        <v>39</v>
      </c>
      <c r="V1111">
        <v>0</v>
      </c>
      <c r="W1111">
        <v>0</v>
      </c>
      <c r="X1111">
        <v>1</v>
      </c>
    </row>
    <row r="1112" spans="1:31" hidden="1" x14ac:dyDescent="0.2">
      <c r="A1112" t="s">
        <v>2747</v>
      </c>
      <c r="B1112" t="s">
        <v>2748</v>
      </c>
      <c r="C1112">
        <v>1984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6.1</v>
      </c>
      <c r="O1112">
        <v>5029</v>
      </c>
      <c r="P1112">
        <v>7343032</v>
      </c>
      <c r="S1112">
        <v>100</v>
      </c>
      <c r="T1112" t="s">
        <v>2749</v>
      </c>
      <c r="U1112" t="s">
        <v>35</v>
      </c>
      <c r="V1112">
        <v>0</v>
      </c>
      <c r="W1112">
        <v>1</v>
      </c>
      <c r="X1112">
        <v>0</v>
      </c>
    </row>
    <row r="1113" spans="1:31" hidden="1" x14ac:dyDescent="0.2">
      <c r="A1113" t="s">
        <v>7479</v>
      </c>
      <c r="B1113" t="s">
        <v>7480</v>
      </c>
      <c r="C1113">
        <v>2013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5.7</v>
      </c>
      <c r="O1113">
        <v>119970</v>
      </c>
      <c r="P1113">
        <v>35000000</v>
      </c>
      <c r="Q1113">
        <v>134506920</v>
      </c>
      <c r="R1113">
        <v>173965010</v>
      </c>
      <c r="S1113">
        <v>111</v>
      </c>
      <c r="T1113" t="s">
        <v>5986</v>
      </c>
      <c r="U1113" t="s">
        <v>7481</v>
      </c>
      <c r="V1113">
        <v>0</v>
      </c>
      <c r="W1113">
        <v>1</v>
      </c>
      <c r="X1113">
        <v>0</v>
      </c>
    </row>
    <row r="1114" spans="1:31" hidden="1" x14ac:dyDescent="0.2">
      <c r="A1114" t="s">
        <v>6198</v>
      </c>
      <c r="B1114" t="s">
        <v>6199</v>
      </c>
      <c r="C1114">
        <v>2006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6.2</v>
      </c>
      <c r="O1114">
        <v>5067</v>
      </c>
      <c r="P1114">
        <v>5745780</v>
      </c>
      <c r="Q1114">
        <v>12643027</v>
      </c>
      <c r="S1114">
        <v>121</v>
      </c>
      <c r="T1114" t="s">
        <v>6200</v>
      </c>
      <c r="U1114" t="s">
        <v>4885</v>
      </c>
      <c r="V1114">
        <v>0</v>
      </c>
      <c r="W1114">
        <v>0</v>
      </c>
      <c r="X1114">
        <v>1</v>
      </c>
    </row>
    <row r="1115" spans="1:31" hidden="1" x14ac:dyDescent="0.2">
      <c r="A1115" t="s">
        <v>1664</v>
      </c>
      <c r="B1115" t="s">
        <v>1665</v>
      </c>
      <c r="C1115">
        <v>1962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7</v>
      </c>
      <c r="O1115">
        <v>971</v>
      </c>
      <c r="T1115" t="s">
        <v>1666</v>
      </c>
      <c r="U1115" t="s">
        <v>1667</v>
      </c>
      <c r="V1115">
        <v>0</v>
      </c>
      <c r="W1115">
        <v>1</v>
      </c>
      <c r="X1115">
        <v>0</v>
      </c>
    </row>
    <row r="1116" spans="1:31" hidden="1" x14ac:dyDescent="0.2">
      <c r="A1116" t="s">
        <v>7073</v>
      </c>
      <c r="B1116" t="s">
        <v>7074</v>
      </c>
      <c r="C1116">
        <v>2014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6.7</v>
      </c>
      <c r="O1116">
        <v>111900</v>
      </c>
      <c r="P1116">
        <v>11000000</v>
      </c>
      <c r="Q1116">
        <v>50474843</v>
      </c>
      <c r="R1116">
        <v>78274843</v>
      </c>
      <c r="S1116">
        <v>107</v>
      </c>
      <c r="T1116" t="s">
        <v>7075</v>
      </c>
      <c r="U1116" t="s">
        <v>4950</v>
      </c>
      <c r="V1116">
        <v>0</v>
      </c>
      <c r="W1116">
        <v>0</v>
      </c>
      <c r="X1116">
        <v>1</v>
      </c>
    </row>
    <row r="1117" spans="1:31" hidden="1" x14ac:dyDescent="0.2">
      <c r="A1117" t="s">
        <v>3454</v>
      </c>
      <c r="B1117" t="s">
        <v>3455</v>
      </c>
      <c r="C1117">
        <v>1991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5.8</v>
      </c>
      <c r="O1117">
        <v>6224</v>
      </c>
      <c r="P1117">
        <v>7788597</v>
      </c>
      <c r="S1117">
        <v>88</v>
      </c>
      <c r="T1117" t="s">
        <v>2971</v>
      </c>
      <c r="U1117" t="s">
        <v>39</v>
      </c>
      <c r="V1117">
        <v>0</v>
      </c>
      <c r="W1117">
        <v>0</v>
      </c>
      <c r="X1117">
        <v>1</v>
      </c>
    </row>
    <row r="1118" spans="1:31" hidden="1" x14ac:dyDescent="0.2">
      <c r="A1118" t="s">
        <v>1370</v>
      </c>
      <c r="B1118" t="s">
        <v>1371</v>
      </c>
      <c r="C1118">
        <v>1955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7</v>
      </c>
      <c r="O1118">
        <v>1500</v>
      </c>
      <c r="Q1118">
        <v>88</v>
      </c>
      <c r="S1118">
        <v>88</v>
      </c>
      <c r="T1118" t="s">
        <v>1372</v>
      </c>
      <c r="U1118" t="s">
        <v>39</v>
      </c>
      <c r="V1118">
        <v>0</v>
      </c>
      <c r="W1118">
        <v>0</v>
      </c>
      <c r="X1118">
        <v>1</v>
      </c>
    </row>
    <row r="1119" spans="1:31" hidden="1" x14ac:dyDescent="0.2">
      <c r="A1119" t="s">
        <v>69</v>
      </c>
      <c r="B1119" t="s">
        <v>70</v>
      </c>
      <c r="C1119">
        <v>1931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6.2</v>
      </c>
      <c r="O1119">
        <v>804</v>
      </c>
      <c r="T1119" t="s">
        <v>38</v>
      </c>
      <c r="U1119" t="s">
        <v>39</v>
      </c>
      <c r="V1119">
        <v>0</v>
      </c>
      <c r="W1119">
        <v>0</v>
      </c>
      <c r="X1119">
        <v>1</v>
      </c>
    </row>
    <row r="1120" spans="1:31" hidden="1" x14ac:dyDescent="0.2">
      <c r="A1120" t="s">
        <v>6227</v>
      </c>
      <c r="B1120" t="s">
        <v>6228</v>
      </c>
      <c r="C1120">
        <v>2005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6.8</v>
      </c>
      <c r="O1120">
        <v>28684</v>
      </c>
      <c r="P1120">
        <v>7900000</v>
      </c>
      <c r="Q1120">
        <v>672243</v>
      </c>
      <c r="R1120">
        <v>2635305</v>
      </c>
      <c r="S1120">
        <v>90</v>
      </c>
      <c r="T1120" t="s">
        <v>6229</v>
      </c>
      <c r="U1120" t="s">
        <v>5720</v>
      </c>
      <c r="V1120">
        <v>0</v>
      </c>
      <c r="W1120">
        <v>1</v>
      </c>
      <c r="X1120">
        <v>0</v>
      </c>
    </row>
    <row r="1121" spans="1:24" hidden="1" x14ac:dyDescent="0.2">
      <c r="A1121" t="s">
        <v>216</v>
      </c>
      <c r="B1121" t="s">
        <v>217</v>
      </c>
      <c r="C1121">
        <v>1934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7.5</v>
      </c>
      <c r="O1121">
        <v>3917</v>
      </c>
      <c r="Q1121">
        <v>111</v>
      </c>
      <c r="S1121">
        <v>111</v>
      </c>
      <c r="T1121" t="s">
        <v>218</v>
      </c>
      <c r="U1121" t="s">
        <v>35</v>
      </c>
      <c r="V1121">
        <v>0</v>
      </c>
      <c r="W1121">
        <v>1</v>
      </c>
      <c r="X1121">
        <v>0</v>
      </c>
    </row>
    <row r="1122" spans="1:24" hidden="1" x14ac:dyDescent="0.2">
      <c r="A1122" t="s">
        <v>6574</v>
      </c>
      <c r="B1122" t="s">
        <v>6575</v>
      </c>
      <c r="C1122">
        <v>2008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7.9</v>
      </c>
      <c r="O1122">
        <v>376897</v>
      </c>
      <c r="P1122">
        <v>15000000</v>
      </c>
      <c r="Q1122">
        <v>7800824</v>
      </c>
      <c r="R1122">
        <v>34085749</v>
      </c>
      <c r="S1122">
        <v>107</v>
      </c>
      <c r="T1122" t="s">
        <v>6576</v>
      </c>
      <c r="U1122" t="s">
        <v>5459</v>
      </c>
      <c r="V1122">
        <v>0</v>
      </c>
      <c r="W1122">
        <v>1</v>
      </c>
      <c r="X1122">
        <v>0</v>
      </c>
    </row>
    <row r="1123" spans="1:24" hidden="1" x14ac:dyDescent="0.2">
      <c r="A1123" t="s">
        <v>3208</v>
      </c>
      <c r="B1123" t="s">
        <v>3209</v>
      </c>
      <c r="C1123">
        <v>1989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5.8</v>
      </c>
      <c r="O1123">
        <v>2641</v>
      </c>
      <c r="P1123">
        <v>36505</v>
      </c>
      <c r="Q1123">
        <v>3531971</v>
      </c>
      <c r="S1123">
        <v>120</v>
      </c>
      <c r="T1123" t="s">
        <v>1721</v>
      </c>
      <c r="U1123" t="s">
        <v>39</v>
      </c>
      <c r="V1123">
        <v>0</v>
      </c>
      <c r="W1123">
        <v>0</v>
      </c>
      <c r="X1123">
        <v>1</v>
      </c>
    </row>
    <row r="1124" spans="1:24" hidden="1" x14ac:dyDescent="0.2">
      <c r="A1124" t="s">
        <v>4910</v>
      </c>
      <c r="B1124" t="s">
        <v>4911</v>
      </c>
      <c r="C1124">
        <v>1999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5.5</v>
      </c>
      <c r="O1124">
        <v>12014</v>
      </c>
      <c r="P1124">
        <v>3992449</v>
      </c>
      <c r="Q1124">
        <v>12017369</v>
      </c>
      <c r="S1124">
        <v>100</v>
      </c>
      <c r="T1124" t="s">
        <v>4496</v>
      </c>
      <c r="U1124" t="s">
        <v>2714</v>
      </c>
      <c r="V1124">
        <v>0</v>
      </c>
      <c r="W1124">
        <v>1</v>
      </c>
      <c r="X1124">
        <v>0</v>
      </c>
    </row>
    <row r="1125" spans="1:24" hidden="1" x14ac:dyDescent="0.2">
      <c r="A1125" t="s">
        <v>2459</v>
      </c>
      <c r="B1125" t="s">
        <v>2460</v>
      </c>
      <c r="C1125">
        <v>1980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5.5</v>
      </c>
      <c r="O1125">
        <v>925</v>
      </c>
      <c r="P1125">
        <v>5215015</v>
      </c>
      <c r="S1125">
        <v>97</v>
      </c>
      <c r="T1125" t="s">
        <v>2293</v>
      </c>
      <c r="U1125" t="s">
        <v>35</v>
      </c>
      <c r="V1125">
        <v>0</v>
      </c>
      <c r="W1125">
        <v>1</v>
      </c>
      <c r="X1125">
        <v>0</v>
      </c>
    </row>
    <row r="1126" spans="1:24" hidden="1" x14ac:dyDescent="0.2">
      <c r="A1126" t="s">
        <v>4126</v>
      </c>
      <c r="B1126" t="s">
        <v>4127</v>
      </c>
      <c r="C1126">
        <v>1995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5.9</v>
      </c>
      <c r="O1126">
        <v>3246</v>
      </c>
      <c r="P1126">
        <v>32000000</v>
      </c>
      <c r="Q1126">
        <v>8247627</v>
      </c>
      <c r="R1126">
        <v>11047627</v>
      </c>
      <c r="S1126">
        <v>96</v>
      </c>
      <c r="T1126" t="s">
        <v>3224</v>
      </c>
      <c r="U1126" t="s">
        <v>3921</v>
      </c>
      <c r="V1126">
        <v>1</v>
      </c>
      <c r="W1126">
        <v>0</v>
      </c>
      <c r="X1126">
        <v>0</v>
      </c>
    </row>
    <row r="1127" spans="1:24" hidden="1" x14ac:dyDescent="0.2">
      <c r="A1127" t="s">
        <v>802</v>
      </c>
      <c r="B1127" t="s">
        <v>803</v>
      </c>
      <c r="C1127">
        <v>1944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6.8</v>
      </c>
      <c r="O1127">
        <v>1787</v>
      </c>
      <c r="S1127">
        <v>75</v>
      </c>
      <c r="T1127" t="s">
        <v>804</v>
      </c>
      <c r="U1127" t="s">
        <v>694</v>
      </c>
      <c r="V1127">
        <v>0</v>
      </c>
      <c r="W1127">
        <v>1</v>
      </c>
      <c r="X1127">
        <v>0</v>
      </c>
    </row>
    <row r="1128" spans="1:24" hidden="1" x14ac:dyDescent="0.2">
      <c r="A1128" t="s">
        <v>4171</v>
      </c>
      <c r="B1128" t="s">
        <v>4172</v>
      </c>
      <c r="C1128">
        <v>1995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5.6</v>
      </c>
      <c r="O1128">
        <v>8803</v>
      </c>
      <c r="P1128">
        <v>12000000</v>
      </c>
      <c r="Q1128">
        <v>17736619</v>
      </c>
      <c r="R1128">
        <v>17736619</v>
      </c>
      <c r="S1128">
        <v>100</v>
      </c>
      <c r="T1128" t="s">
        <v>4173</v>
      </c>
      <c r="U1128" t="s">
        <v>3921</v>
      </c>
      <c r="V1128">
        <v>1</v>
      </c>
      <c r="W1128">
        <v>0</v>
      </c>
      <c r="X1128">
        <v>0</v>
      </c>
    </row>
    <row r="1129" spans="1:24" hidden="1" x14ac:dyDescent="0.2">
      <c r="A1129" t="s">
        <v>4188</v>
      </c>
      <c r="B1129" t="s">
        <v>4189</v>
      </c>
      <c r="C1129">
        <v>1995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6.3</v>
      </c>
      <c r="O1129">
        <v>12374</v>
      </c>
      <c r="P1129">
        <v>9000000</v>
      </c>
      <c r="Q1129">
        <v>868979</v>
      </c>
      <c r="R1129">
        <v>868979</v>
      </c>
      <c r="S1129">
        <v>111</v>
      </c>
      <c r="T1129" t="s">
        <v>4190</v>
      </c>
      <c r="U1129" t="s">
        <v>3859</v>
      </c>
      <c r="V1129">
        <v>1</v>
      </c>
      <c r="W1129">
        <v>0</v>
      </c>
      <c r="X1129">
        <v>0</v>
      </c>
    </row>
    <row r="1130" spans="1:24" hidden="1" x14ac:dyDescent="0.2">
      <c r="A1130" t="s">
        <v>7100</v>
      </c>
      <c r="B1130" t="s">
        <v>7101</v>
      </c>
      <c r="C1130">
        <v>2015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6.9</v>
      </c>
      <c r="O1130">
        <v>114742</v>
      </c>
      <c r="P1130">
        <v>100000000</v>
      </c>
      <c r="Q1130">
        <v>25020758</v>
      </c>
      <c r="R1130">
        <v>93920758</v>
      </c>
      <c r="S1130">
        <v>122</v>
      </c>
      <c r="T1130" t="s">
        <v>2627</v>
      </c>
      <c r="U1130" t="s">
        <v>39</v>
      </c>
      <c r="V1130">
        <v>0</v>
      </c>
      <c r="W1130">
        <v>0</v>
      </c>
      <c r="X1130">
        <v>1</v>
      </c>
    </row>
    <row r="1131" spans="1:24" hidden="1" x14ac:dyDescent="0.2">
      <c r="A1131" t="s">
        <v>6219</v>
      </c>
      <c r="B1131" t="s">
        <v>6220</v>
      </c>
      <c r="C1131">
        <v>2007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6.4</v>
      </c>
      <c r="O1131">
        <v>30465</v>
      </c>
      <c r="P1131">
        <v>10000000</v>
      </c>
      <c r="Q1131">
        <v>11052958</v>
      </c>
      <c r="R1131">
        <v>17562071</v>
      </c>
      <c r="S1131">
        <v>97</v>
      </c>
      <c r="T1131" t="s">
        <v>6221</v>
      </c>
      <c r="U1131" t="s">
        <v>4109</v>
      </c>
      <c r="V1131">
        <v>0</v>
      </c>
      <c r="W1131">
        <v>0</v>
      </c>
      <c r="X1131">
        <v>1</v>
      </c>
    </row>
    <row r="1132" spans="1:24" hidden="1" x14ac:dyDescent="0.2">
      <c r="A1132" t="s">
        <v>3808</v>
      </c>
      <c r="B1132" t="s">
        <v>3809</v>
      </c>
      <c r="C1132">
        <v>1993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8.1</v>
      </c>
      <c r="O1132">
        <v>148440</v>
      </c>
      <c r="P1132">
        <v>109805</v>
      </c>
      <c r="Q1132">
        <v>65796862</v>
      </c>
      <c r="S1132">
        <v>133</v>
      </c>
      <c r="T1132" t="s">
        <v>3810</v>
      </c>
      <c r="U1132" t="s">
        <v>3811</v>
      </c>
      <c r="V1132">
        <v>0</v>
      </c>
      <c r="W1132">
        <v>1</v>
      </c>
      <c r="X1132">
        <v>0</v>
      </c>
    </row>
    <row r="1133" spans="1:24" hidden="1" x14ac:dyDescent="0.2">
      <c r="A1133" t="s">
        <v>593</v>
      </c>
      <c r="B1133" t="s">
        <v>594</v>
      </c>
      <c r="C1133">
        <v>1941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6.8</v>
      </c>
      <c r="O1133">
        <v>2796</v>
      </c>
      <c r="S1133">
        <v>86</v>
      </c>
      <c r="T1133" t="s">
        <v>495</v>
      </c>
      <c r="U1133" t="s">
        <v>35</v>
      </c>
      <c r="V1133">
        <v>0</v>
      </c>
      <c r="W1133">
        <v>1</v>
      </c>
      <c r="X1133">
        <v>0</v>
      </c>
    </row>
    <row r="1134" spans="1:24" hidden="1" x14ac:dyDescent="0.2">
      <c r="A1134" t="s">
        <v>6465</v>
      </c>
      <c r="B1134" t="s">
        <v>6466</v>
      </c>
      <c r="C1134">
        <v>2007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7.1</v>
      </c>
      <c r="O1134">
        <v>67304</v>
      </c>
      <c r="P1134">
        <v>133557</v>
      </c>
      <c r="Q1134">
        <v>29541790</v>
      </c>
      <c r="S1134">
        <v>121</v>
      </c>
      <c r="T1134" t="s">
        <v>6467</v>
      </c>
      <c r="U1134" t="s">
        <v>5962</v>
      </c>
      <c r="V1134">
        <v>0</v>
      </c>
      <c r="W1134">
        <v>0</v>
      </c>
      <c r="X1134">
        <v>1</v>
      </c>
    </row>
    <row r="1135" spans="1:24" hidden="1" x14ac:dyDescent="0.2">
      <c r="A1135" t="s">
        <v>672</v>
      </c>
      <c r="B1135" t="s">
        <v>673</v>
      </c>
      <c r="C1135">
        <v>1942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7.4</v>
      </c>
      <c r="O1135">
        <v>3843</v>
      </c>
      <c r="S1135">
        <v>97</v>
      </c>
      <c r="T1135" t="s">
        <v>601</v>
      </c>
      <c r="U1135" t="s">
        <v>39</v>
      </c>
      <c r="V1135">
        <v>0</v>
      </c>
      <c r="W1135">
        <v>0</v>
      </c>
      <c r="X1135">
        <v>1</v>
      </c>
    </row>
    <row r="1136" spans="1:24" hidden="1" x14ac:dyDescent="0.2">
      <c r="A1136" t="s">
        <v>7090</v>
      </c>
      <c r="B1136" t="s">
        <v>7091</v>
      </c>
      <c r="C1136">
        <v>2010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8.8000000000000007</v>
      </c>
      <c r="O1136">
        <v>1943113</v>
      </c>
      <c r="P1136">
        <v>160000000</v>
      </c>
      <c r="Q1136">
        <v>292576195</v>
      </c>
      <c r="R1136">
        <v>829895144</v>
      </c>
      <c r="S1136">
        <v>148</v>
      </c>
      <c r="T1136" t="s">
        <v>5998</v>
      </c>
      <c r="U1136" t="s">
        <v>39</v>
      </c>
      <c r="V1136">
        <v>0</v>
      </c>
      <c r="W1136">
        <v>0</v>
      </c>
      <c r="X1136">
        <v>1</v>
      </c>
    </row>
    <row r="1137" spans="1:24" hidden="1" x14ac:dyDescent="0.2">
      <c r="A1137" t="s">
        <v>4697</v>
      </c>
      <c r="B1137" t="s">
        <v>4698</v>
      </c>
      <c r="C1137">
        <v>1997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6.6</v>
      </c>
      <c r="O1137">
        <v>3139</v>
      </c>
      <c r="Q1137">
        <v>108</v>
      </c>
      <c r="S1137">
        <v>108</v>
      </c>
      <c r="T1137" t="s">
        <v>2229</v>
      </c>
      <c r="U1137" t="s">
        <v>3240</v>
      </c>
      <c r="V1137">
        <v>0</v>
      </c>
      <c r="W1137">
        <v>0</v>
      </c>
      <c r="X1137">
        <v>1</v>
      </c>
    </row>
    <row r="1138" spans="1:24" hidden="1" x14ac:dyDescent="0.2">
      <c r="A1138" t="s">
        <v>4203</v>
      </c>
      <c r="B1138" t="s">
        <v>4204</v>
      </c>
      <c r="C1138">
        <v>1995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6.6</v>
      </c>
      <c r="O1138">
        <v>15917</v>
      </c>
      <c r="P1138">
        <v>40997769</v>
      </c>
      <c r="Q1138">
        <v>10904930</v>
      </c>
      <c r="R1138">
        <v>10904930</v>
      </c>
      <c r="S1138">
        <v>99</v>
      </c>
      <c r="T1138" t="s">
        <v>4205</v>
      </c>
      <c r="U1138" t="s">
        <v>3859</v>
      </c>
      <c r="V1138">
        <v>1</v>
      </c>
      <c r="W1138">
        <v>0</v>
      </c>
      <c r="X1138">
        <v>0</v>
      </c>
    </row>
    <row r="1139" spans="1:24" hidden="1" x14ac:dyDescent="0.2">
      <c r="A1139" t="s">
        <v>4012</v>
      </c>
      <c r="B1139" t="s">
        <v>4013</v>
      </c>
      <c r="C1139">
        <v>1995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4.8</v>
      </c>
      <c r="O1139">
        <v>2401</v>
      </c>
      <c r="P1139">
        <v>7000000</v>
      </c>
      <c r="Q1139">
        <v>7557877</v>
      </c>
      <c r="R1139">
        <v>7557877</v>
      </c>
      <c r="T1139" t="s">
        <v>4014</v>
      </c>
      <c r="U1139" t="s">
        <v>3921</v>
      </c>
      <c r="V1139">
        <v>1</v>
      </c>
      <c r="W1139">
        <v>0</v>
      </c>
      <c r="X1139">
        <v>0</v>
      </c>
    </row>
    <row r="1140" spans="1:24" hidden="1" x14ac:dyDescent="0.2">
      <c r="A1140" t="s">
        <v>1504</v>
      </c>
      <c r="B1140" t="s">
        <v>1505</v>
      </c>
      <c r="C1140">
        <v>1958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6.8</v>
      </c>
      <c r="O1140">
        <v>7302</v>
      </c>
      <c r="Q1140">
        <v>100</v>
      </c>
      <c r="S1140">
        <v>100</v>
      </c>
      <c r="T1140" t="s">
        <v>1506</v>
      </c>
      <c r="U1140" t="s">
        <v>39</v>
      </c>
      <c r="V1140">
        <v>0</v>
      </c>
      <c r="W1140">
        <v>0</v>
      </c>
      <c r="X1140">
        <v>1</v>
      </c>
    </row>
    <row r="1141" spans="1:24" hidden="1" x14ac:dyDescent="0.2">
      <c r="A1141" t="s">
        <v>6222</v>
      </c>
      <c r="B1141" t="s">
        <v>6223</v>
      </c>
      <c r="C1141">
        <v>2006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7</v>
      </c>
      <c r="O1141">
        <v>15944</v>
      </c>
      <c r="P1141">
        <v>13000000</v>
      </c>
      <c r="Q1141">
        <v>1151330</v>
      </c>
      <c r="R1141">
        <v>2689799</v>
      </c>
      <c r="S1141">
        <v>110</v>
      </c>
      <c r="T1141" t="s">
        <v>4420</v>
      </c>
      <c r="U1141" t="s">
        <v>5962</v>
      </c>
      <c r="V1141">
        <v>0</v>
      </c>
      <c r="W1141">
        <v>0</v>
      </c>
      <c r="X1141">
        <v>1</v>
      </c>
    </row>
    <row r="1142" spans="1:24" hidden="1" x14ac:dyDescent="0.2">
      <c r="A1142" t="s">
        <v>5950</v>
      </c>
      <c r="B1142" t="s">
        <v>5951</v>
      </c>
      <c r="C1142">
        <v>2009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8.3000000000000007</v>
      </c>
      <c r="O1142">
        <v>1196299</v>
      </c>
      <c r="P1142">
        <v>70000000</v>
      </c>
      <c r="Q1142">
        <v>120540719</v>
      </c>
      <c r="R1142">
        <v>321455689</v>
      </c>
      <c r="S1142">
        <v>153</v>
      </c>
      <c r="T1142" t="s">
        <v>4068</v>
      </c>
      <c r="U1142" t="s">
        <v>35</v>
      </c>
      <c r="V1142">
        <v>0</v>
      </c>
      <c r="W1142">
        <v>1</v>
      </c>
      <c r="X1142">
        <v>0</v>
      </c>
    </row>
    <row r="1143" spans="1:24" hidden="1" x14ac:dyDescent="0.2">
      <c r="A1143" t="s">
        <v>7399</v>
      </c>
      <c r="B1143" t="s">
        <v>7400</v>
      </c>
      <c r="C1143">
        <v>2014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6.7</v>
      </c>
      <c r="O1143">
        <v>89630</v>
      </c>
      <c r="P1143">
        <v>20000000</v>
      </c>
      <c r="Q1143">
        <v>8110975</v>
      </c>
      <c r="R1143">
        <v>14710975</v>
      </c>
      <c r="S1143">
        <v>148</v>
      </c>
      <c r="T1143" t="s">
        <v>5603</v>
      </c>
      <c r="U1143" t="s">
        <v>7401</v>
      </c>
      <c r="V1143">
        <v>0</v>
      </c>
      <c r="W1143">
        <v>0</v>
      </c>
      <c r="X1143">
        <v>1</v>
      </c>
    </row>
    <row r="1144" spans="1:24" hidden="1" x14ac:dyDescent="0.2">
      <c r="A1144" t="s">
        <v>6524</v>
      </c>
      <c r="B1144" t="s">
        <v>6525</v>
      </c>
      <c r="C1144">
        <v>2008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6.1</v>
      </c>
      <c r="O1144">
        <v>71316</v>
      </c>
      <c r="P1144">
        <v>60000000</v>
      </c>
      <c r="Q1144">
        <v>17303424</v>
      </c>
      <c r="R1144">
        <v>62803180</v>
      </c>
      <c r="S1144">
        <v>106</v>
      </c>
      <c r="T1144" t="s">
        <v>3712</v>
      </c>
      <c r="U1144" t="s">
        <v>5604</v>
      </c>
      <c r="V1144">
        <v>0</v>
      </c>
      <c r="W1144">
        <v>0</v>
      </c>
      <c r="X1144">
        <v>1</v>
      </c>
    </row>
    <row r="1145" spans="1:24" hidden="1" x14ac:dyDescent="0.2">
      <c r="A1145" t="s">
        <v>2975</v>
      </c>
      <c r="B1145" t="s">
        <v>2976</v>
      </c>
      <c r="C1145">
        <v>1987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6.8</v>
      </c>
      <c r="O1145">
        <v>51938</v>
      </c>
      <c r="P1145">
        <v>4739913</v>
      </c>
      <c r="Q1145">
        <v>25893810</v>
      </c>
      <c r="S1145">
        <v>120</v>
      </c>
      <c r="T1145" t="s">
        <v>2713</v>
      </c>
      <c r="U1145" t="s">
        <v>39</v>
      </c>
      <c r="V1145">
        <v>0</v>
      </c>
      <c r="W1145">
        <v>0</v>
      </c>
      <c r="X1145">
        <v>1</v>
      </c>
    </row>
    <row r="1146" spans="1:24" hidden="1" x14ac:dyDescent="0.2">
      <c r="A1146" t="s">
        <v>3611</v>
      </c>
      <c r="B1146" t="s">
        <v>3612</v>
      </c>
      <c r="C1146">
        <v>1992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6.2</v>
      </c>
      <c r="O1146">
        <v>8871</v>
      </c>
      <c r="P1146">
        <v>1857658</v>
      </c>
      <c r="Q1146">
        <v>4943279</v>
      </c>
      <c r="S1146">
        <v>112</v>
      </c>
      <c r="T1146" t="s">
        <v>2356</v>
      </c>
      <c r="U1146" t="s">
        <v>39</v>
      </c>
      <c r="V1146">
        <v>0</v>
      </c>
      <c r="W1146">
        <v>0</v>
      </c>
      <c r="X1146">
        <v>1</v>
      </c>
    </row>
    <row r="1147" spans="1:24" hidden="1" x14ac:dyDescent="0.2">
      <c r="A1147" t="s">
        <v>7268</v>
      </c>
      <c r="B1147" t="s">
        <v>7269</v>
      </c>
      <c r="C1147">
        <v>2010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5.7</v>
      </c>
      <c r="O1147">
        <v>1082</v>
      </c>
      <c r="T1147" t="s">
        <v>6702</v>
      </c>
      <c r="U1147" t="s">
        <v>6624</v>
      </c>
      <c r="V1147">
        <v>0</v>
      </c>
      <c r="W1147">
        <v>0</v>
      </c>
      <c r="X1147">
        <v>1</v>
      </c>
    </row>
    <row r="1148" spans="1:24" hidden="1" x14ac:dyDescent="0.2">
      <c r="A1148" t="s">
        <v>1782</v>
      </c>
      <c r="B1148" t="s">
        <v>1783</v>
      </c>
      <c r="C1148">
        <v>1965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6.2</v>
      </c>
      <c r="O1148">
        <v>3022</v>
      </c>
      <c r="S1148">
        <v>128</v>
      </c>
      <c r="T1148" t="s">
        <v>1620</v>
      </c>
      <c r="U1148" t="s">
        <v>1784</v>
      </c>
      <c r="V1148">
        <v>0</v>
      </c>
      <c r="W1148">
        <v>0</v>
      </c>
      <c r="X1148">
        <v>1</v>
      </c>
    </row>
    <row r="1149" spans="1:24" hidden="1" x14ac:dyDescent="0.2">
      <c r="A1149" t="s">
        <v>6364</v>
      </c>
      <c r="B1149" t="s">
        <v>6365</v>
      </c>
      <c r="C1149">
        <v>2006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7.6</v>
      </c>
      <c r="O1149">
        <v>324258</v>
      </c>
      <c r="P1149">
        <v>45000000</v>
      </c>
      <c r="Q1149">
        <v>88513495</v>
      </c>
      <c r="R1149">
        <v>186003591</v>
      </c>
      <c r="S1149">
        <v>129</v>
      </c>
      <c r="T1149" t="s">
        <v>3185</v>
      </c>
      <c r="U1149" t="s">
        <v>35</v>
      </c>
      <c r="V1149">
        <v>0</v>
      </c>
      <c r="W1149">
        <v>1</v>
      </c>
      <c r="X1149">
        <v>0</v>
      </c>
    </row>
    <row r="1150" spans="1:24" hidden="1" x14ac:dyDescent="0.2">
      <c r="A1150" t="s">
        <v>4253</v>
      </c>
      <c r="B1150" t="s">
        <v>4254</v>
      </c>
      <c r="C1150">
        <v>1995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6.5</v>
      </c>
      <c r="O1150">
        <v>879</v>
      </c>
      <c r="P1150">
        <v>5955</v>
      </c>
      <c r="Q1150">
        <v>14381</v>
      </c>
      <c r="R1150">
        <v>14381</v>
      </c>
      <c r="S1150">
        <v>91</v>
      </c>
      <c r="T1150" t="s">
        <v>4117</v>
      </c>
      <c r="U1150" t="s">
        <v>4255</v>
      </c>
      <c r="V1150">
        <v>1</v>
      </c>
      <c r="W1150">
        <v>0</v>
      </c>
      <c r="X1150">
        <v>0</v>
      </c>
    </row>
    <row r="1151" spans="1:24" hidden="1" x14ac:dyDescent="0.2">
      <c r="A1151" t="s">
        <v>4305</v>
      </c>
      <c r="B1151" t="s">
        <v>4306</v>
      </c>
      <c r="C1151">
        <v>1995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5.3</v>
      </c>
      <c r="O1151">
        <v>13927</v>
      </c>
      <c r="P1151">
        <v>4119086</v>
      </c>
      <c r="Q1151">
        <v>10382407</v>
      </c>
      <c r="S1151">
        <v>135</v>
      </c>
      <c r="T1151" t="s">
        <v>2905</v>
      </c>
      <c r="U1151" t="s">
        <v>4307</v>
      </c>
      <c r="V1151">
        <v>1</v>
      </c>
      <c r="W1151">
        <v>0</v>
      </c>
      <c r="X1151">
        <v>0</v>
      </c>
    </row>
    <row r="1152" spans="1:24" hidden="1" x14ac:dyDescent="0.2">
      <c r="A1152" t="s">
        <v>4328</v>
      </c>
      <c r="B1152" t="s">
        <v>4329</v>
      </c>
      <c r="C1152">
        <v>1995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5</v>
      </c>
      <c r="O1152">
        <v>1069</v>
      </c>
      <c r="P1152">
        <v>5772529</v>
      </c>
      <c r="S1152">
        <v>99</v>
      </c>
      <c r="T1152" t="s">
        <v>4330</v>
      </c>
      <c r="U1152" t="s">
        <v>3273</v>
      </c>
      <c r="V1152">
        <v>1</v>
      </c>
      <c r="W1152">
        <v>0</v>
      </c>
      <c r="X1152">
        <v>0</v>
      </c>
    </row>
    <row r="1153" spans="1:24" hidden="1" x14ac:dyDescent="0.2">
      <c r="A1153" t="s">
        <v>2826</v>
      </c>
      <c r="B1153" t="s">
        <v>2827</v>
      </c>
      <c r="C1153">
        <v>1985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6.5</v>
      </c>
      <c r="O1153">
        <v>10455</v>
      </c>
      <c r="P1153">
        <v>7562164</v>
      </c>
      <c r="S1153">
        <v>115</v>
      </c>
      <c r="T1153" t="s">
        <v>2356</v>
      </c>
      <c r="U1153" t="s">
        <v>35</v>
      </c>
      <c r="V1153">
        <v>0</v>
      </c>
      <c r="W1153">
        <v>1</v>
      </c>
      <c r="X1153">
        <v>0</v>
      </c>
    </row>
    <row r="1154" spans="1:24" hidden="1" x14ac:dyDescent="0.2">
      <c r="A1154" t="s">
        <v>7507</v>
      </c>
      <c r="B1154" t="s">
        <v>7508</v>
      </c>
      <c r="C1154">
        <v>2014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5.8</v>
      </c>
      <c r="O1154">
        <v>62542</v>
      </c>
      <c r="P1154">
        <v>50000000</v>
      </c>
      <c r="Q1154">
        <v>47602194</v>
      </c>
      <c r="R1154">
        <v>161502194</v>
      </c>
      <c r="S1154">
        <v>89</v>
      </c>
      <c r="T1154" t="s">
        <v>7303</v>
      </c>
      <c r="U1154" t="s">
        <v>7509</v>
      </c>
      <c r="V1154">
        <v>0</v>
      </c>
      <c r="W1154">
        <v>0</v>
      </c>
      <c r="X1154">
        <v>1</v>
      </c>
    </row>
    <row r="1155" spans="1:24" hidden="1" x14ac:dyDescent="0.2">
      <c r="A1155" t="s">
        <v>4325</v>
      </c>
      <c r="B1155" t="s">
        <v>4326</v>
      </c>
      <c r="C1155">
        <v>1995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6.8</v>
      </c>
      <c r="O1155">
        <v>25366</v>
      </c>
      <c r="P1155">
        <v>7000000</v>
      </c>
      <c r="Q1155">
        <v>529766</v>
      </c>
      <c r="R1155">
        <v>529766</v>
      </c>
      <c r="S1155">
        <v>115</v>
      </c>
      <c r="T1155" t="s">
        <v>4327</v>
      </c>
      <c r="U1155" t="s">
        <v>3859</v>
      </c>
      <c r="V1155">
        <v>1</v>
      </c>
      <c r="W1155">
        <v>0</v>
      </c>
      <c r="X1155">
        <v>0</v>
      </c>
    </row>
    <row r="1156" spans="1:24" hidden="1" x14ac:dyDescent="0.2">
      <c r="A1156" t="s">
        <v>5096</v>
      </c>
      <c r="B1156" t="s">
        <v>5097</v>
      </c>
      <c r="C1156">
        <v>2003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6.2</v>
      </c>
      <c r="O1156">
        <v>87925</v>
      </c>
      <c r="P1156">
        <v>60000000</v>
      </c>
      <c r="Q1156">
        <v>35327628</v>
      </c>
      <c r="R1156">
        <v>120801243</v>
      </c>
      <c r="S1156">
        <v>100</v>
      </c>
      <c r="T1156" t="s">
        <v>3402</v>
      </c>
      <c r="U1156" t="s">
        <v>35</v>
      </c>
      <c r="V1156">
        <v>0</v>
      </c>
      <c r="W1156">
        <v>1</v>
      </c>
      <c r="X1156">
        <v>0</v>
      </c>
    </row>
    <row r="1157" spans="1:24" hidden="1" x14ac:dyDescent="0.2">
      <c r="A1157" t="s">
        <v>6819</v>
      </c>
      <c r="B1157" t="s">
        <v>6820</v>
      </c>
      <c r="C1157">
        <v>2009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7.3</v>
      </c>
      <c r="O1157">
        <v>145094</v>
      </c>
      <c r="P1157">
        <v>60000000</v>
      </c>
      <c r="Q1157">
        <v>37491364</v>
      </c>
      <c r="R1157">
        <v>122426792</v>
      </c>
      <c r="S1157">
        <v>134</v>
      </c>
      <c r="T1157" t="s">
        <v>2004</v>
      </c>
      <c r="U1157" t="s">
        <v>39</v>
      </c>
      <c r="V1157">
        <v>0</v>
      </c>
      <c r="W1157">
        <v>0</v>
      </c>
      <c r="X1157">
        <v>1</v>
      </c>
    </row>
    <row r="1158" spans="1:24" hidden="1" x14ac:dyDescent="0.2">
      <c r="A1158" t="s">
        <v>674</v>
      </c>
      <c r="B1158" t="s">
        <v>675</v>
      </c>
      <c r="C1158">
        <v>1942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6.1</v>
      </c>
      <c r="O1158">
        <v>1581</v>
      </c>
      <c r="S1158">
        <v>81</v>
      </c>
      <c r="T1158" t="s">
        <v>676</v>
      </c>
      <c r="U1158" t="s">
        <v>677</v>
      </c>
      <c r="V1158">
        <v>0</v>
      </c>
      <c r="W1158">
        <v>1</v>
      </c>
      <c r="X1158">
        <v>0</v>
      </c>
    </row>
    <row r="1159" spans="1:24" hidden="1" x14ac:dyDescent="0.2">
      <c r="A1159" t="s">
        <v>519</v>
      </c>
      <c r="B1159" t="s">
        <v>520</v>
      </c>
      <c r="C1159">
        <v>1939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6.7</v>
      </c>
      <c r="O1159">
        <v>1295</v>
      </c>
      <c r="S1159">
        <v>81</v>
      </c>
      <c r="T1159" t="s">
        <v>48</v>
      </c>
      <c r="U1159" t="s">
        <v>39</v>
      </c>
      <c r="V1159">
        <v>0</v>
      </c>
      <c r="W1159">
        <v>0</v>
      </c>
      <c r="X1159">
        <v>1</v>
      </c>
    </row>
    <row r="1160" spans="1:24" hidden="1" x14ac:dyDescent="0.2">
      <c r="A1160" t="s">
        <v>7137</v>
      </c>
      <c r="B1160" t="s">
        <v>7138</v>
      </c>
      <c r="C1160">
        <v>2009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5.8</v>
      </c>
      <c r="O1160">
        <v>1102</v>
      </c>
      <c r="S1160">
        <v>115</v>
      </c>
      <c r="T1160" t="s">
        <v>7139</v>
      </c>
      <c r="U1160" t="s">
        <v>7140</v>
      </c>
      <c r="V1160">
        <v>0</v>
      </c>
      <c r="W1160">
        <v>0</v>
      </c>
      <c r="X1160">
        <v>1</v>
      </c>
    </row>
    <row r="1161" spans="1:24" hidden="1" x14ac:dyDescent="0.2">
      <c r="A1161" t="s">
        <v>4334</v>
      </c>
      <c r="B1161" t="s">
        <v>4335</v>
      </c>
      <c r="C1161">
        <v>1995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8.3000000000000007</v>
      </c>
      <c r="O1161">
        <v>844831</v>
      </c>
      <c r="P1161">
        <v>30000000</v>
      </c>
      <c r="Q1161">
        <v>222498679</v>
      </c>
      <c r="R1161">
        <v>404265438</v>
      </c>
      <c r="S1161">
        <v>81</v>
      </c>
      <c r="T1161" t="s">
        <v>4336</v>
      </c>
      <c r="U1161" t="s">
        <v>4337</v>
      </c>
      <c r="V1161">
        <v>1</v>
      </c>
      <c r="W1161">
        <v>0</v>
      </c>
      <c r="X1161">
        <v>0</v>
      </c>
    </row>
    <row r="1162" spans="1:24" hidden="1" x14ac:dyDescent="0.2">
      <c r="A1162" t="s">
        <v>71</v>
      </c>
      <c r="B1162" t="s">
        <v>72</v>
      </c>
      <c r="C1162">
        <v>1931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6.1</v>
      </c>
      <c r="O1162">
        <v>191</v>
      </c>
      <c r="Q1162">
        <v>73</v>
      </c>
      <c r="S1162">
        <v>73</v>
      </c>
      <c r="T1162" t="s">
        <v>63</v>
      </c>
      <c r="U1162" t="s">
        <v>35</v>
      </c>
      <c r="V1162">
        <v>0</v>
      </c>
      <c r="W1162">
        <v>1</v>
      </c>
      <c r="X1162">
        <v>0</v>
      </c>
    </row>
    <row r="1163" spans="1:24" hidden="1" x14ac:dyDescent="0.2">
      <c r="A1163" t="s">
        <v>4341</v>
      </c>
      <c r="B1163" t="s">
        <v>4342</v>
      </c>
      <c r="C1163">
        <v>1995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6.2</v>
      </c>
      <c r="O1163">
        <v>3152</v>
      </c>
      <c r="P1163">
        <v>26282</v>
      </c>
      <c r="S1163">
        <v>85</v>
      </c>
      <c r="T1163" t="s">
        <v>3021</v>
      </c>
      <c r="U1163" t="s">
        <v>3859</v>
      </c>
      <c r="V1163">
        <v>1</v>
      </c>
      <c r="W1163">
        <v>0</v>
      </c>
      <c r="X1163">
        <v>0</v>
      </c>
    </row>
    <row r="1164" spans="1:24" hidden="1" x14ac:dyDescent="0.2">
      <c r="A1164" t="s">
        <v>4576</v>
      </c>
      <c r="B1164" t="s">
        <v>4577</v>
      </c>
      <c r="C1164">
        <v>1995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5.4</v>
      </c>
      <c r="O1164">
        <v>5150</v>
      </c>
      <c r="P1164">
        <v>592871</v>
      </c>
      <c r="Q1164">
        <v>1141556</v>
      </c>
      <c r="S1164">
        <v>118</v>
      </c>
      <c r="T1164" t="s">
        <v>4578</v>
      </c>
      <c r="U1164" t="s">
        <v>4579</v>
      </c>
      <c r="V1164">
        <v>1</v>
      </c>
      <c r="W1164">
        <v>0</v>
      </c>
      <c r="X1164">
        <v>0</v>
      </c>
    </row>
    <row r="1165" spans="1:24" hidden="1" x14ac:dyDescent="0.2">
      <c r="A1165" t="s">
        <v>2750</v>
      </c>
      <c r="B1165" t="s">
        <v>2751</v>
      </c>
      <c r="C1165">
        <v>1984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5.8</v>
      </c>
      <c r="O1165">
        <v>2784</v>
      </c>
      <c r="P1165">
        <v>3076894</v>
      </c>
      <c r="Q1165">
        <v>12414210</v>
      </c>
      <c r="S1165">
        <v>113</v>
      </c>
      <c r="T1165" t="s">
        <v>2752</v>
      </c>
      <c r="U1165" t="s">
        <v>2753</v>
      </c>
      <c r="V1165">
        <v>0</v>
      </c>
      <c r="W1165">
        <v>0</v>
      </c>
      <c r="X1165">
        <v>1</v>
      </c>
    </row>
    <row r="1166" spans="1:24" hidden="1" x14ac:dyDescent="0.2">
      <c r="A1166" t="s">
        <v>7715</v>
      </c>
      <c r="B1166" t="s">
        <v>7716</v>
      </c>
      <c r="C1166">
        <v>2014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5.6</v>
      </c>
      <c r="O1166">
        <v>299</v>
      </c>
      <c r="Q1166">
        <v>100</v>
      </c>
      <c r="S1166">
        <v>100</v>
      </c>
      <c r="T1166" t="s">
        <v>7717</v>
      </c>
      <c r="U1166" t="s">
        <v>7718</v>
      </c>
      <c r="V1166">
        <v>0</v>
      </c>
      <c r="W1166">
        <v>1</v>
      </c>
      <c r="X1166">
        <v>0</v>
      </c>
    </row>
    <row r="1167" spans="1:24" hidden="1" x14ac:dyDescent="0.2">
      <c r="A1167" t="s">
        <v>1899</v>
      </c>
      <c r="B1167" t="s">
        <v>1900</v>
      </c>
      <c r="C1167">
        <v>1968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7</v>
      </c>
      <c r="O1167">
        <v>2050</v>
      </c>
      <c r="Q1167">
        <v>131</v>
      </c>
      <c r="S1167">
        <v>131</v>
      </c>
      <c r="T1167" t="s">
        <v>1901</v>
      </c>
      <c r="U1167" t="s">
        <v>1902</v>
      </c>
      <c r="V1167">
        <v>0</v>
      </c>
      <c r="W1167">
        <v>1</v>
      </c>
      <c r="X1167">
        <v>0</v>
      </c>
    </row>
    <row r="1168" spans="1:24" hidden="1" x14ac:dyDescent="0.2">
      <c r="A1168" t="s">
        <v>1270</v>
      </c>
      <c r="B1168" t="s">
        <v>1271</v>
      </c>
      <c r="C1168">
        <v>1953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6.9</v>
      </c>
      <c r="O1168">
        <v>2989</v>
      </c>
      <c r="S1168">
        <v>109</v>
      </c>
      <c r="T1168" t="s">
        <v>79</v>
      </c>
      <c r="U1168" t="s">
        <v>1195</v>
      </c>
      <c r="V1168">
        <v>0</v>
      </c>
      <c r="W1168">
        <v>0</v>
      </c>
      <c r="X1168">
        <v>1</v>
      </c>
    </row>
    <row r="1169" spans="1:31" hidden="1" x14ac:dyDescent="0.2">
      <c r="A1169" t="s">
        <v>310</v>
      </c>
      <c r="B1169" t="s">
        <v>311</v>
      </c>
      <c r="C1169">
        <v>1936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5.5</v>
      </c>
      <c r="O1169">
        <v>461</v>
      </c>
      <c r="Q1169">
        <v>60</v>
      </c>
      <c r="S1169">
        <v>60</v>
      </c>
      <c r="T1169" t="s">
        <v>312</v>
      </c>
      <c r="U1169" t="s">
        <v>39</v>
      </c>
      <c r="V1169">
        <v>0</v>
      </c>
      <c r="W1169">
        <v>0</v>
      </c>
      <c r="X1169">
        <v>1</v>
      </c>
    </row>
    <row r="1170" spans="1:31" hidden="1" x14ac:dyDescent="0.2">
      <c r="A1170" t="s">
        <v>5126</v>
      </c>
      <c r="B1170" t="s">
        <v>5127</v>
      </c>
      <c r="C1170">
        <v>2000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5.4</v>
      </c>
      <c r="O1170">
        <v>2228</v>
      </c>
      <c r="P1170">
        <v>44000000</v>
      </c>
      <c r="Q1170">
        <v>2962465</v>
      </c>
      <c r="R1170">
        <v>3003296</v>
      </c>
      <c r="S1170">
        <v>95</v>
      </c>
      <c r="T1170" t="s">
        <v>2582</v>
      </c>
      <c r="U1170" t="s">
        <v>3664</v>
      </c>
      <c r="V1170">
        <v>0</v>
      </c>
      <c r="W1170">
        <v>1</v>
      </c>
      <c r="X1170">
        <v>0</v>
      </c>
    </row>
    <row r="1171" spans="1:31" hidden="1" x14ac:dyDescent="0.2">
      <c r="A1171" t="s">
        <v>7107</v>
      </c>
      <c r="B1171" t="s">
        <v>7108</v>
      </c>
      <c r="C1171">
        <v>2017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7.3</v>
      </c>
      <c r="O1171">
        <v>427800</v>
      </c>
      <c r="P1171">
        <v>35000000</v>
      </c>
      <c r="Q1171">
        <v>328828874</v>
      </c>
      <c r="R1171">
        <v>701796444</v>
      </c>
      <c r="S1171">
        <v>135</v>
      </c>
      <c r="T1171" t="s">
        <v>7109</v>
      </c>
      <c r="U1171" t="s">
        <v>5604</v>
      </c>
      <c r="V1171">
        <v>0</v>
      </c>
      <c r="W1171">
        <v>0</v>
      </c>
      <c r="X1171">
        <v>1</v>
      </c>
    </row>
    <row r="1172" spans="1:31" hidden="1" x14ac:dyDescent="0.2">
      <c r="A1172" t="s">
        <v>524</v>
      </c>
      <c r="B1172" t="s">
        <v>525</v>
      </c>
      <c r="C1172">
        <v>1940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6.7</v>
      </c>
      <c r="O1172">
        <v>967</v>
      </c>
      <c r="Q1172">
        <v>97</v>
      </c>
      <c r="S1172">
        <v>97</v>
      </c>
      <c r="T1172" t="s">
        <v>412</v>
      </c>
      <c r="U1172" t="s">
        <v>39</v>
      </c>
      <c r="V1172">
        <v>0</v>
      </c>
      <c r="W1172">
        <v>0</v>
      </c>
      <c r="X1172">
        <v>1</v>
      </c>
    </row>
    <row r="1173" spans="1:31" hidden="1" x14ac:dyDescent="0.2">
      <c r="A1173" t="s">
        <v>1272</v>
      </c>
      <c r="B1173" t="s">
        <v>1273</v>
      </c>
      <c r="C1173">
        <v>1953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6.5</v>
      </c>
      <c r="O1173">
        <v>8077</v>
      </c>
      <c r="S1173">
        <v>81</v>
      </c>
      <c r="T1173" t="s">
        <v>1260</v>
      </c>
      <c r="U1173" t="s">
        <v>945</v>
      </c>
      <c r="V1173">
        <v>0</v>
      </c>
      <c r="W1173">
        <v>1</v>
      </c>
      <c r="X1173">
        <v>0</v>
      </c>
    </row>
    <row r="1174" spans="1:31" hidden="1" x14ac:dyDescent="0.2">
      <c r="A1174" t="s">
        <v>2348</v>
      </c>
      <c r="B1174" t="s">
        <v>2349</v>
      </c>
      <c r="C1174">
        <v>1978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5.2</v>
      </c>
      <c r="O1174">
        <v>1950</v>
      </c>
      <c r="Q1174">
        <v>91</v>
      </c>
      <c r="S1174">
        <v>91</v>
      </c>
      <c r="T1174" t="s">
        <v>2158</v>
      </c>
      <c r="U1174" t="s">
        <v>2350</v>
      </c>
      <c r="V1174">
        <v>0</v>
      </c>
      <c r="W1174">
        <v>0</v>
      </c>
      <c r="X1174">
        <v>1</v>
      </c>
    </row>
    <row r="1175" spans="1:31" hidden="1" x14ac:dyDescent="0.2">
      <c r="A1175" t="s">
        <v>595</v>
      </c>
      <c r="B1175" t="s">
        <v>596</v>
      </c>
      <c r="C1175">
        <v>1941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7.6</v>
      </c>
      <c r="O1175">
        <v>1136</v>
      </c>
      <c r="T1175" t="s">
        <v>331</v>
      </c>
      <c r="U1175" t="s">
        <v>35</v>
      </c>
      <c r="V1175">
        <v>0</v>
      </c>
      <c r="W1175">
        <v>1</v>
      </c>
      <c r="X1175">
        <v>0</v>
      </c>
    </row>
    <row r="1176" spans="1:31" hidden="1" x14ac:dyDescent="0.2">
      <c r="A1176" t="s">
        <v>4246</v>
      </c>
      <c r="B1176" t="s">
        <v>4247</v>
      </c>
      <c r="C1176">
        <v>1995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5.9</v>
      </c>
      <c r="O1176">
        <v>19547</v>
      </c>
      <c r="P1176">
        <v>19474589</v>
      </c>
      <c r="S1176">
        <v>101</v>
      </c>
      <c r="T1176" t="s">
        <v>4248</v>
      </c>
      <c r="U1176" t="s">
        <v>4249</v>
      </c>
      <c r="V1176">
        <v>0</v>
      </c>
      <c r="W1176">
        <v>0</v>
      </c>
      <c r="X1176">
        <v>1</v>
      </c>
    </row>
    <row r="1177" spans="1:31" hidden="1" x14ac:dyDescent="0.2">
      <c r="A1177" t="s">
        <v>1050</v>
      </c>
      <c r="B1177" t="s">
        <v>1051</v>
      </c>
      <c r="C1177">
        <v>1949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6.3</v>
      </c>
      <c r="O1177">
        <v>1397</v>
      </c>
      <c r="Q1177">
        <v>85</v>
      </c>
      <c r="S1177">
        <v>85</v>
      </c>
      <c r="T1177" t="s">
        <v>771</v>
      </c>
      <c r="U1177" t="s">
        <v>39</v>
      </c>
      <c r="V1177">
        <v>0</v>
      </c>
      <c r="W1177">
        <v>0</v>
      </c>
      <c r="X1177">
        <v>1</v>
      </c>
    </row>
    <row r="1178" spans="1:31" hidden="1" x14ac:dyDescent="0.2">
      <c r="A1178" t="s">
        <v>2156</v>
      </c>
      <c r="B1178" t="s">
        <v>2157</v>
      </c>
      <c r="C1178">
        <v>1974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5.8</v>
      </c>
      <c r="O1178">
        <v>6516</v>
      </c>
      <c r="S1178">
        <v>91</v>
      </c>
      <c r="T1178" t="s">
        <v>2158</v>
      </c>
      <c r="U1178" t="s">
        <v>39</v>
      </c>
      <c r="V1178">
        <v>0</v>
      </c>
      <c r="W1178">
        <v>0</v>
      </c>
      <c r="X1178">
        <v>1</v>
      </c>
    </row>
    <row r="1179" spans="1:31" hidden="1" x14ac:dyDescent="0.2">
      <c r="A1179" t="s">
        <v>6979</v>
      </c>
      <c r="B1179" t="s">
        <v>6980</v>
      </c>
      <c r="C1179">
        <v>2009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6.5</v>
      </c>
      <c r="O1179">
        <v>83460</v>
      </c>
      <c r="P1179">
        <v>85000000</v>
      </c>
      <c r="Q1179">
        <v>112735375</v>
      </c>
      <c r="R1179">
        <v>219103655</v>
      </c>
      <c r="T1179" t="s">
        <v>5856</v>
      </c>
      <c r="U1179" t="s">
        <v>35</v>
      </c>
      <c r="V1179">
        <v>0</v>
      </c>
      <c r="W1179">
        <v>1</v>
      </c>
      <c r="X1179">
        <v>0</v>
      </c>
    </row>
    <row r="1180" spans="1:31" hidden="1" x14ac:dyDescent="0.2">
      <c r="A1180" t="s">
        <v>6608</v>
      </c>
      <c r="B1180" t="s">
        <v>6609</v>
      </c>
      <c r="C1180">
        <v>2010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7.1</v>
      </c>
      <c r="O1180">
        <v>130120</v>
      </c>
      <c r="P1180">
        <v>8000000</v>
      </c>
      <c r="Q1180">
        <v>6363628</v>
      </c>
      <c r="R1180">
        <v>6491240</v>
      </c>
      <c r="S1180">
        <v>101</v>
      </c>
      <c r="T1180" t="s">
        <v>6610</v>
      </c>
      <c r="U1180" t="s">
        <v>5459</v>
      </c>
      <c r="V1180">
        <v>0</v>
      </c>
      <c r="W1180">
        <v>1</v>
      </c>
      <c r="X1180">
        <v>0</v>
      </c>
    </row>
    <row r="1181" spans="1:31" hidden="1" x14ac:dyDescent="0.2">
      <c r="A1181" t="s">
        <v>355</v>
      </c>
      <c r="B1181" t="s">
        <v>356</v>
      </c>
      <c r="C1181">
        <v>1937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7.5</v>
      </c>
      <c r="O1181">
        <v>1958</v>
      </c>
      <c r="Q1181">
        <v>90</v>
      </c>
      <c r="S1181">
        <v>90</v>
      </c>
      <c r="T1181" t="s">
        <v>38</v>
      </c>
      <c r="U1181" t="s">
        <v>39</v>
      </c>
      <c r="V1181">
        <v>0</v>
      </c>
      <c r="W1181">
        <v>0</v>
      </c>
      <c r="X1181">
        <v>1</v>
      </c>
    </row>
    <row r="1182" spans="1:31" hidden="1" x14ac:dyDescent="0.2">
      <c r="A1182" t="s">
        <v>4349</v>
      </c>
      <c r="B1182" t="s">
        <v>4350</v>
      </c>
      <c r="C1182">
        <v>1995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6.7</v>
      </c>
      <c r="O1182">
        <v>87737</v>
      </c>
      <c r="P1182">
        <v>17000000</v>
      </c>
      <c r="Q1182">
        <v>81057016</v>
      </c>
      <c r="R1182">
        <v>182057016</v>
      </c>
      <c r="S1182">
        <v>103</v>
      </c>
      <c r="T1182" t="s">
        <v>3542</v>
      </c>
      <c r="U1182" t="s">
        <v>3273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</row>
    <row r="1183" spans="1:31" hidden="1" x14ac:dyDescent="0.2">
      <c r="A1183" t="s">
        <v>7293</v>
      </c>
      <c r="B1183" t="s">
        <v>7294</v>
      </c>
      <c r="C1183">
        <v>2011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6.5</v>
      </c>
      <c r="O1183">
        <v>119024</v>
      </c>
      <c r="P1183">
        <v>35000000</v>
      </c>
      <c r="Q1183">
        <v>37306030</v>
      </c>
      <c r="R1183">
        <v>84920539</v>
      </c>
      <c r="S1183">
        <v>137</v>
      </c>
      <c r="T1183" t="s">
        <v>2004</v>
      </c>
      <c r="U1183" t="s">
        <v>3230</v>
      </c>
      <c r="V1183">
        <v>0</v>
      </c>
      <c r="W1183">
        <v>0</v>
      </c>
      <c r="X1183">
        <v>1</v>
      </c>
    </row>
    <row r="1184" spans="1:31" hidden="1" x14ac:dyDescent="0.2">
      <c r="A1184" t="s">
        <v>6925</v>
      </c>
      <c r="B1184" t="s">
        <v>6926</v>
      </c>
      <c r="C1184">
        <v>2010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3.8</v>
      </c>
      <c r="O1184">
        <v>523</v>
      </c>
      <c r="S1184">
        <v>94</v>
      </c>
      <c r="T1184" t="s">
        <v>6927</v>
      </c>
      <c r="U1184" t="s">
        <v>6928</v>
      </c>
      <c r="V1184">
        <v>0</v>
      </c>
      <c r="W1184">
        <v>0</v>
      </c>
      <c r="X1184">
        <v>1</v>
      </c>
    </row>
    <row r="1185" spans="1:24" hidden="1" x14ac:dyDescent="0.2">
      <c r="A1185" t="s">
        <v>4351</v>
      </c>
      <c r="B1185" t="s">
        <v>4352</v>
      </c>
      <c r="C1185">
        <v>1996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5.7</v>
      </c>
      <c r="O1185">
        <v>97136</v>
      </c>
      <c r="P1185">
        <v>75000000</v>
      </c>
      <c r="Q1185">
        <v>136189294</v>
      </c>
      <c r="R1185">
        <v>320689294</v>
      </c>
      <c r="S1185">
        <v>103</v>
      </c>
      <c r="T1185" t="s">
        <v>3899</v>
      </c>
      <c r="U1185" t="s">
        <v>2671</v>
      </c>
      <c r="V1185">
        <v>1</v>
      </c>
      <c r="W1185">
        <v>0</v>
      </c>
      <c r="X1185">
        <v>0</v>
      </c>
    </row>
    <row r="1186" spans="1:24" hidden="1" x14ac:dyDescent="0.2">
      <c r="A1186" t="s">
        <v>1207</v>
      </c>
      <c r="B1186" t="s">
        <v>1208</v>
      </c>
      <c r="C1186">
        <v>1952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6</v>
      </c>
      <c r="O1186">
        <v>2705</v>
      </c>
      <c r="S1186">
        <v>70</v>
      </c>
      <c r="T1186" t="s">
        <v>804</v>
      </c>
      <c r="U1186" t="s">
        <v>1209</v>
      </c>
      <c r="V1186">
        <v>0</v>
      </c>
      <c r="W1186">
        <v>0</v>
      </c>
      <c r="X1186">
        <v>1</v>
      </c>
    </row>
    <row r="1187" spans="1:24" hidden="1" x14ac:dyDescent="0.2">
      <c r="A1187" t="s">
        <v>5121</v>
      </c>
      <c r="B1187" t="s">
        <v>5122</v>
      </c>
      <c r="C1187">
        <v>1998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5.4</v>
      </c>
      <c r="O1187">
        <v>31559</v>
      </c>
      <c r="P1187">
        <v>85000000</v>
      </c>
      <c r="Q1187">
        <v>34562556</v>
      </c>
      <c r="R1187">
        <v>34562556</v>
      </c>
      <c r="S1187">
        <v>101</v>
      </c>
      <c r="T1187" t="s">
        <v>5123</v>
      </c>
      <c r="U1187" t="s">
        <v>39</v>
      </c>
      <c r="V1187">
        <v>0</v>
      </c>
      <c r="W1187">
        <v>0</v>
      </c>
      <c r="X1187">
        <v>1</v>
      </c>
    </row>
    <row r="1188" spans="1:24" hidden="1" x14ac:dyDescent="0.2">
      <c r="A1188" t="s">
        <v>7071</v>
      </c>
      <c r="B1188" t="s">
        <v>7072</v>
      </c>
      <c r="C1188">
        <v>2013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6.2</v>
      </c>
      <c r="O1188">
        <v>127698</v>
      </c>
      <c r="P1188">
        <v>195000000</v>
      </c>
      <c r="Q1188">
        <v>65187603</v>
      </c>
      <c r="R1188">
        <v>197687603</v>
      </c>
      <c r="S1188">
        <v>114</v>
      </c>
      <c r="T1188" t="s">
        <v>5899</v>
      </c>
      <c r="U1188" t="s">
        <v>5604</v>
      </c>
      <c r="V1188">
        <v>0</v>
      </c>
      <c r="W1188">
        <v>0</v>
      </c>
      <c r="X1188">
        <v>1</v>
      </c>
    </row>
    <row r="1189" spans="1:24" hidden="1" x14ac:dyDescent="0.2">
      <c r="A1189" t="s">
        <v>4356</v>
      </c>
      <c r="B1189" t="s">
        <v>4357</v>
      </c>
      <c r="C1189">
        <v>1996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6.1</v>
      </c>
      <c r="O1189">
        <v>7390</v>
      </c>
      <c r="P1189">
        <v>101176</v>
      </c>
      <c r="Q1189">
        <v>339379</v>
      </c>
      <c r="S1189">
        <v>94</v>
      </c>
      <c r="T1189" t="s">
        <v>4358</v>
      </c>
      <c r="U1189" t="s">
        <v>4359</v>
      </c>
      <c r="V1189">
        <v>1</v>
      </c>
      <c r="W1189">
        <v>0</v>
      </c>
      <c r="X1189">
        <v>0</v>
      </c>
    </row>
    <row r="1190" spans="1:24" hidden="1" x14ac:dyDescent="0.2">
      <c r="A1190" t="s">
        <v>4362</v>
      </c>
      <c r="B1190" t="s">
        <v>4363</v>
      </c>
      <c r="C1190">
        <v>1996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6.9</v>
      </c>
      <c r="O1190">
        <v>18828</v>
      </c>
      <c r="P1190">
        <v>3300000</v>
      </c>
      <c r="Q1190">
        <v>3011195</v>
      </c>
      <c r="R1190">
        <v>3011195</v>
      </c>
      <c r="S1190">
        <v>107</v>
      </c>
      <c r="T1190" t="s">
        <v>4364</v>
      </c>
      <c r="U1190" t="s">
        <v>4365</v>
      </c>
      <c r="V1190">
        <v>1</v>
      </c>
      <c r="W1190">
        <v>0</v>
      </c>
      <c r="X1190">
        <v>0</v>
      </c>
    </row>
    <row r="1191" spans="1:24" hidden="1" x14ac:dyDescent="0.2">
      <c r="A1191" t="s">
        <v>6214</v>
      </c>
      <c r="B1191" t="s">
        <v>6215</v>
      </c>
      <c r="C1191">
        <v>2005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7</v>
      </c>
      <c r="O1191">
        <v>168803</v>
      </c>
      <c r="P1191">
        <v>72000000</v>
      </c>
      <c r="Q1191">
        <v>62658220</v>
      </c>
      <c r="R1191">
        <v>97076152</v>
      </c>
      <c r="S1191">
        <v>125</v>
      </c>
      <c r="T1191" t="s">
        <v>6216</v>
      </c>
      <c r="U1191" t="s">
        <v>35</v>
      </c>
      <c r="V1191">
        <v>0</v>
      </c>
      <c r="W1191">
        <v>1</v>
      </c>
      <c r="X1191">
        <v>0</v>
      </c>
    </row>
    <row r="1192" spans="1:24" hidden="1" x14ac:dyDescent="0.2">
      <c r="A1192" t="s">
        <v>7836</v>
      </c>
      <c r="B1192" t="s">
        <v>7837</v>
      </c>
      <c r="C1192">
        <v>2016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6.6</v>
      </c>
      <c r="O1192">
        <v>199338</v>
      </c>
      <c r="P1192">
        <v>120000000</v>
      </c>
      <c r="Q1192">
        <v>162434410</v>
      </c>
      <c r="R1192">
        <v>415484914</v>
      </c>
      <c r="S1192">
        <v>123</v>
      </c>
      <c r="T1192" t="s">
        <v>5995</v>
      </c>
      <c r="U1192" t="s">
        <v>35</v>
      </c>
      <c r="V1192">
        <v>0</v>
      </c>
      <c r="W1192">
        <v>1</v>
      </c>
      <c r="X1192">
        <v>0</v>
      </c>
    </row>
    <row r="1193" spans="1:24" hidden="1" x14ac:dyDescent="0.2">
      <c r="A1193" t="s">
        <v>2208</v>
      </c>
      <c r="B1193" t="s">
        <v>2209</v>
      </c>
      <c r="C1193">
        <v>1975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8</v>
      </c>
      <c r="O1193">
        <v>525647</v>
      </c>
      <c r="P1193">
        <v>7000000</v>
      </c>
      <c r="Q1193">
        <v>260000000</v>
      </c>
      <c r="R1193">
        <v>471203004</v>
      </c>
      <c r="S1193">
        <v>124</v>
      </c>
      <c r="T1193" t="s">
        <v>2168</v>
      </c>
      <c r="U1193" t="s">
        <v>2126</v>
      </c>
      <c r="V1193">
        <v>0</v>
      </c>
      <c r="W1193">
        <v>1</v>
      </c>
      <c r="X1193">
        <v>0</v>
      </c>
    </row>
    <row r="1194" spans="1:24" hidden="1" x14ac:dyDescent="0.2">
      <c r="A1194" t="s">
        <v>2351</v>
      </c>
      <c r="B1194" t="s">
        <v>2352</v>
      </c>
      <c r="C1194">
        <v>1978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5.8</v>
      </c>
      <c r="O1194">
        <v>67419</v>
      </c>
      <c r="P1194">
        <v>9866023</v>
      </c>
      <c r="Q1194">
        <v>187884007</v>
      </c>
      <c r="S1194">
        <v>116</v>
      </c>
      <c r="T1194" t="s">
        <v>2353</v>
      </c>
      <c r="U1194" t="s">
        <v>35</v>
      </c>
      <c r="V1194">
        <v>0</v>
      </c>
      <c r="W1194">
        <v>1</v>
      </c>
      <c r="X1194">
        <v>0</v>
      </c>
    </row>
    <row r="1195" spans="1:24" hidden="1" x14ac:dyDescent="0.2">
      <c r="A1195" t="s">
        <v>2653</v>
      </c>
      <c r="B1195" t="s">
        <v>2654</v>
      </c>
      <c r="C1195">
        <v>1983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3.7</v>
      </c>
      <c r="O1195">
        <v>37561</v>
      </c>
      <c r="P1195">
        <v>13422500</v>
      </c>
      <c r="Q1195">
        <v>87987055</v>
      </c>
      <c r="S1195">
        <v>99</v>
      </c>
      <c r="T1195" t="s">
        <v>2655</v>
      </c>
      <c r="U1195" t="s">
        <v>35</v>
      </c>
      <c r="V1195">
        <v>0</v>
      </c>
      <c r="W1195">
        <v>1</v>
      </c>
      <c r="X1195">
        <v>0</v>
      </c>
    </row>
    <row r="1196" spans="1:24" hidden="1" x14ac:dyDescent="0.2">
      <c r="A1196" t="s">
        <v>2977</v>
      </c>
      <c r="B1196" t="s">
        <v>2978</v>
      </c>
      <c r="C1196">
        <v>1987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3</v>
      </c>
      <c r="O1196">
        <v>39110</v>
      </c>
      <c r="P1196">
        <v>7154890</v>
      </c>
      <c r="Q1196">
        <v>51881013</v>
      </c>
      <c r="S1196">
        <v>89</v>
      </c>
      <c r="T1196" t="s">
        <v>1923</v>
      </c>
      <c r="U1196" t="s">
        <v>35</v>
      </c>
      <c r="V1196">
        <v>0</v>
      </c>
      <c r="W1196">
        <v>1</v>
      </c>
      <c r="X1196">
        <v>0</v>
      </c>
    </row>
    <row r="1197" spans="1:24" hidden="1" x14ac:dyDescent="0.2">
      <c r="A1197" t="s">
        <v>4366</v>
      </c>
      <c r="B1197" t="s">
        <v>4367</v>
      </c>
      <c r="C1197">
        <v>1996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7.1</v>
      </c>
      <c r="O1197">
        <v>30474</v>
      </c>
      <c r="P1197">
        <v>2761790</v>
      </c>
      <c r="Q1197">
        <v>10597759</v>
      </c>
      <c r="S1197">
        <v>112</v>
      </c>
      <c r="T1197" t="s">
        <v>4083</v>
      </c>
      <c r="U1197" t="s">
        <v>3859</v>
      </c>
      <c r="V1197">
        <v>1</v>
      </c>
      <c r="W1197">
        <v>0</v>
      </c>
      <c r="X1197">
        <v>0</v>
      </c>
    </row>
    <row r="1198" spans="1:24" hidden="1" x14ac:dyDescent="0.2">
      <c r="A1198" t="s">
        <v>4368</v>
      </c>
      <c r="B1198" t="s">
        <v>4369</v>
      </c>
      <c r="C1198">
        <v>1996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6.1</v>
      </c>
      <c r="O1198">
        <v>7922</v>
      </c>
      <c r="P1198">
        <v>4023815</v>
      </c>
      <c r="Q1198">
        <v>8797839</v>
      </c>
      <c r="S1198">
        <v>108</v>
      </c>
      <c r="T1198" t="s">
        <v>4370</v>
      </c>
      <c r="U1198" t="s">
        <v>3921</v>
      </c>
      <c r="V1198">
        <v>1</v>
      </c>
      <c r="W1198">
        <v>0</v>
      </c>
      <c r="X1198">
        <v>0</v>
      </c>
    </row>
    <row r="1199" spans="1:24" hidden="1" x14ac:dyDescent="0.2">
      <c r="A1199" t="s">
        <v>7781</v>
      </c>
      <c r="B1199" t="s">
        <v>7782</v>
      </c>
      <c r="C1199">
        <v>2015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4.0999999999999996</v>
      </c>
      <c r="O1199">
        <v>7013</v>
      </c>
      <c r="P1199">
        <v>5000000</v>
      </c>
      <c r="Q1199">
        <v>2184640</v>
      </c>
      <c r="R1199">
        <v>2333684</v>
      </c>
      <c r="S1199">
        <v>118</v>
      </c>
      <c r="T1199" t="s">
        <v>6777</v>
      </c>
      <c r="U1199" t="s">
        <v>7783</v>
      </c>
      <c r="V1199">
        <v>0</v>
      </c>
      <c r="W1199">
        <v>1</v>
      </c>
      <c r="X1199">
        <v>0</v>
      </c>
    </row>
    <row r="1200" spans="1:24" hidden="1" x14ac:dyDescent="0.2">
      <c r="A1200" t="s">
        <v>2047</v>
      </c>
      <c r="B1200" t="s">
        <v>2048</v>
      </c>
      <c r="C1200">
        <v>1972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7.6</v>
      </c>
      <c r="O1200">
        <v>27175</v>
      </c>
      <c r="S1200">
        <v>108</v>
      </c>
      <c r="T1200" t="s">
        <v>2049</v>
      </c>
      <c r="U1200" t="s">
        <v>2050</v>
      </c>
      <c r="V1200">
        <v>0</v>
      </c>
      <c r="W1200">
        <v>0</v>
      </c>
      <c r="X1200">
        <v>1</v>
      </c>
    </row>
    <row r="1201" spans="1:24" hidden="1" x14ac:dyDescent="0.2">
      <c r="A1201" t="s">
        <v>7374</v>
      </c>
      <c r="B1201" t="s">
        <v>7375</v>
      </c>
      <c r="C1201">
        <v>2014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6.8</v>
      </c>
      <c r="O1201">
        <v>31602</v>
      </c>
      <c r="P1201">
        <v>40000000</v>
      </c>
      <c r="Q1201">
        <v>47047013</v>
      </c>
      <c r="R1201">
        <v>67647013</v>
      </c>
      <c r="S1201">
        <v>134</v>
      </c>
      <c r="T1201" t="s">
        <v>2004</v>
      </c>
      <c r="U1201" t="s">
        <v>7376</v>
      </c>
      <c r="V1201">
        <v>0</v>
      </c>
      <c r="W1201">
        <v>0</v>
      </c>
      <c r="X1201">
        <v>1</v>
      </c>
    </row>
    <row r="1202" spans="1:24" hidden="1" x14ac:dyDescent="0.2">
      <c r="A1202" t="s">
        <v>4376</v>
      </c>
      <c r="B1202" t="s">
        <v>4377</v>
      </c>
      <c r="C1202">
        <v>1996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4.9000000000000004</v>
      </c>
      <c r="O1202">
        <v>3367</v>
      </c>
      <c r="P1202">
        <v>516349</v>
      </c>
      <c r="S1202">
        <v>86</v>
      </c>
      <c r="T1202" t="s">
        <v>4378</v>
      </c>
      <c r="U1202" t="s">
        <v>3212</v>
      </c>
      <c r="V1202">
        <v>1</v>
      </c>
      <c r="W1202">
        <v>0</v>
      </c>
      <c r="X1202">
        <v>0</v>
      </c>
    </row>
    <row r="1203" spans="1:24" hidden="1" x14ac:dyDescent="0.2">
      <c r="A1203" t="s">
        <v>2102</v>
      </c>
      <c r="B1203" t="s">
        <v>2103</v>
      </c>
      <c r="C1203">
        <v>1973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7.4</v>
      </c>
      <c r="O1203">
        <v>24078</v>
      </c>
      <c r="S1203">
        <v>106</v>
      </c>
      <c r="T1203" t="s">
        <v>1721</v>
      </c>
      <c r="U1203" t="s">
        <v>35</v>
      </c>
      <c r="V1203">
        <v>0</v>
      </c>
      <c r="W1203">
        <v>1</v>
      </c>
      <c r="X1203">
        <v>0</v>
      </c>
    </row>
    <row r="1204" spans="1:24" hidden="1" x14ac:dyDescent="0.2">
      <c r="A1204" t="s">
        <v>109</v>
      </c>
      <c r="B1204" t="s">
        <v>110</v>
      </c>
      <c r="C1204">
        <v>1932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7.3</v>
      </c>
      <c r="O1204">
        <v>1678</v>
      </c>
      <c r="S1204">
        <v>68</v>
      </c>
      <c r="T1204" t="s">
        <v>111</v>
      </c>
      <c r="U1204" t="s">
        <v>39</v>
      </c>
      <c r="V1204">
        <v>0</v>
      </c>
      <c r="W1204">
        <v>0</v>
      </c>
      <c r="X1204">
        <v>1</v>
      </c>
    </row>
    <row r="1205" spans="1:24" hidden="1" x14ac:dyDescent="0.2">
      <c r="A1205" t="s">
        <v>415</v>
      </c>
      <c r="B1205" t="s">
        <v>416</v>
      </c>
      <c r="C1205">
        <v>1938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7.5</v>
      </c>
      <c r="O1205">
        <v>11374</v>
      </c>
      <c r="S1205">
        <v>104</v>
      </c>
      <c r="T1205" t="s">
        <v>152</v>
      </c>
      <c r="U1205" t="s">
        <v>39</v>
      </c>
      <c r="V1205">
        <v>0</v>
      </c>
      <c r="W1205">
        <v>0</v>
      </c>
      <c r="X1205">
        <v>1</v>
      </c>
    </row>
    <row r="1206" spans="1:24" hidden="1" x14ac:dyDescent="0.2">
      <c r="A1206" t="s">
        <v>3456</v>
      </c>
      <c r="B1206" t="s">
        <v>3457</v>
      </c>
      <c r="C1206">
        <v>1991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8</v>
      </c>
      <c r="O1206">
        <v>135586</v>
      </c>
      <c r="P1206">
        <v>40000000</v>
      </c>
      <c r="Q1206">
        <v>70405498</v>
      </c>
      <c r="R1206">
        <v>205405498</v>
      </c>
      <c r="S1206">
        <v>189</v>
      </c>
      <c r="T1206" t="s">
        <v>2551</v>
      </c>
      <c r="U1206" t="s">
        <v>39</v>
      </c>
      <c r="V1206">
        <v>0</v>
      </c>
      <c r="W1206">
        <v>0</v>
      </c>
      <c r="X1206">
        <v>1</v>
      </c>
    </row>
    <row r="1207" spans="1:24" hidden="1" x14ac:dyDescent="0.2">
      <c r="A1207" t="s">
        <v>1903</v>
      </c>
      <c r="B1207" t="s">
        <v>1904</v>
      </c>
      <c r="C1207">
        <v>1968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6.5</v>
      </c>
      <c r="O1207">
        <v>103</v>
      </c>
      <c r="Q1207">
        <v>97</v>
      </c>
      <c r="S1207">
        <v>97</v>
      </c>
      <c r="T1207" t="s">
        <v>1905</v>
      </c>
      <c r="U1207" t="s">
        <v>35</v>
      </c>
      <c r="V1207">
        <v>0</v>
      </c>
      <c r="W1207">
        <v>1</v>
      </c>
      <c r="X1207">
        <v>0</v>
      </c>
    </row>
    <row r="1208" spans="1:24" hidden="1" x14ac:dyDescent="0.2">
      <c r="A1208" t="s">
        <v>1166</v>
      </c>
      <c r="B1208" t="s">
        <v>1167</v>
      </c>
      <c r="C1208">
        <v>1951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6.9</v>
      </c>
      <c r="O1208">
        <v>1786</v>
      </c>
      <c r="S1208">
        <v>107</v>
      </c>
      <c r="T1208" t="s">
        <v>45</v>
      </c>
      <c r="U1208" t="s">
        <v>39</v>
      </c>
      <c r="V1208">
        <v>0</v>
      </c>
      <c r="W1208">
        <v>0</v>
      </c>
      <c r="X1208">
        <v>1</v>
      </c>
    </row>
    <row r="1209" spans="1:24" hidden="1" x14ac:dyDescent="0.2">
      <c r="A1209" t="s">
        <v>5575</v>
      </c>
      <c r="B1209" t="s">
        <v>5576</v>
      </c>
      <c r="C1209">
        <v>2001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6</v>
      </c>
      <c r="O1209">
        <v>29424</v>
      </c>
      <c r="P1209">
        <v>13832786</v>
      </c>
      <c r="Q1209">
        <v>102992536</v>
      </c>
      <c r="S1209">
        <v>82</v>
      </c>
      <c r="T1209" t="s">
        <v>5577</v>
      </c>
      <c r="U1209" t="s">
        <v>2483</v>
      </c>
      <c r="V1209">
        <v>0</v>
      </c>
      <c r="W1209">
        <v>1</v>
      </c>
      <c r="X1209">
        <v>0</v>
      </c>
    </row>
    <row r="1210" spans="1:24" hidden="1" x14ac:dyDescent="0.2">
      <c r="A1210" t="s">
        <v>219</v>
      </c>
      <c r="B1210" t="s">
        <v>220</v>
      </c>
      <c r="C1210">
        <v>1934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6.8</v>
      </c>
      <c r="O1210">
        <v>1515</v>
      </c>
      <c r="Q1210">
        <v>67</v>
      </c>
      <c r="S1210">
        <v>67</v>
      </c>
      <c r="T1210" t="s">
        <v>45</v>
      </c>
      <c r="U1210" t="s">
        <v>39</v>
      </c>
      <c r="V1210">
        <v>0</v>
      </c>
      <c r="W1210">
        <v>0</v>
      </c>
      <c r="X1210">
        <v>1</v>
      </c>
    </row>
    <row r="1211" spans="1:24" hidden="1" x14ac:dyDescent="0.2">
      <c r="A1211" t="s">
        <v>2051</v>
      </c>
      <c r="B1211" t="s">
        <v>2052</v>
      </c>
      <c r="C1211">
        <v>1972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6.5</v>
      </c>
      <c r="O1211">
        <v>15871</v>
      </c>
      <c r="P1211">
        <v>6330000</v>
      </c>
      <c r="S1211">
        <v>88</v>
      </c>
      <c r="T1211" t="s">
        <v>1407</v>
      </c>
      <c r="U1211" t="s">
        <v>1992</v>
      </c>
      <c r="V1211">
        <v>0</v>
      </c>
      <c r="W1211">
        <v>1</v>
      </c>
      <c r="X1211">
        <v>0</v>
      </c>
    </row>
    <row r="1212" spans="1:24" hidden="1" x14ac:dyDescent="0.2">
      <c r="A1212" t="s">
        <v>3325</v>
      </c>
      <c r="B1212" t="s">
        <v>3326</v>
      </c>
      <c r="C1212">
        <v>1990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5.8</v>
      </c>
      <c r="O1212">
        <v>33212</v>
      </c>
      <c r="P1212">
        <v>25000000</v>
      </c>
      <c r="Q1212">
        <v>39404261</v>
      </c>
      <c r="R1212">
        <v>39404261</v>
      </c>
      <c r="S1212">
        <v>102</v>
      </c>
      <c r="T1212" t="s">
        <v>3327</v>
      </c>
      <c r="U1212" t="s">
        <v>39</v>
      </c>
      <c r="V1212">
        <v>0</v>
      </c>
      <c r="W1212">
        <v>0</v>
      </c>
      <c r="X1212">
        <v>1</v>
      </c>
    </row>
    <row r="1213" spans="1:24" hidden="1" x14ac:dyDescent="0.2">
      <c r="A1213" t="s">
        <v>4379</v>
      </c>
      <c r="B1213" t="s">
        <v>4380</v>
      </c>
      <c r="C1213">
        <v>1996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7.1</v>
      </c>
      <c r="O1213">
        <v>17956</v>
      </c>
      <c r="P1213">
        <v>2576331</v>
      </c>
      <c r="S1213">
        <v>108</v>
      </c>
      <c r="T1213" t="s">
        <v>3555</v>
      </c>
      <c r="U1213" t="s">
        <v>3713</v>
      </c>
      <c r="V1213">
        <v>1</v>
      </c>
      <c r="W1213">
        <v>0</v>
      </c>
      <c r="X1213">
        <v>0</v>
      </c>
    </row>
    <row r="1214" spans="1:24" hidden="1" x14ac:dyDescent="0.2">
      <c r="A1214" t="s">
        <v>1052</v>
      </c>
      <c r="B1214" t="s">
        <v>1053</v>
      </c>
      <c r="C1214">
        <v>1949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6.3</v>
      </c>
      <c r="O1214">
        <v>371</v>
      </c>
      <c r="S1214">
        <v>96</v>
      </c>
      <c r="T1214" t="s">
        <v>771</v>
      </c>
      <c r="U1214" t="s">
        <v>39</v>
      </c>
      <c r="V1214">
        <v>0</v>
      </c>
      <c r="W1214">
        <v>0</v>
      </c>
      <c r="X1214">
        <v>1</v>
      </c>
    </row>
    <row r="1215" spans="1:24" hidden="1" x14ac:dyDescent="0.2">
      <c r="A1215" t="s">
        <v>990</v>
      </c>
      <c r="B1215" t="s">
        <v>991</v>
      </c>
      <c r="C1215">
        <v>1948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7.7</v>
      </c>
      <c r="O1215">
        <v>4082</v>
      </c>
      <c r="Q1215">
        <v>102</v>
      </c>
      <c r="S1215">
        <v>102</v>
      </c>
      <c r="T1215" t="s">
        <v>793</v>
      </c>
      <c r="U1215" t="s">
        <v>39</v>
      </c>
      <c r="V1215">
        <v>0</v>
      </c>
      <c r="W1215">
        <v>0</v>
      </c>
      <c r="X1215">
        <v>1</v>
      </c>
    </row>
    <row r="1216" spans="1:24" hidden="1" x14ac:dyDescent="0.2">
      <c r="A1216" t="s">
        <v>5605</v>
      </c>
      <c r="B1216" t="s">
        <v>5606</v>
      </c>
      <c r="C1216">
        <v>2003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6.2</v>
      </c>
      <c r="O1216">
        <v>142281</v>
      </c>
      <c r="P1216">
        <v>9134085</v>
      </c>
      <c r="Q1216">
        <v>160466000</v>
      </c>
      <c r="S1216">
        <v>89</v>
      </c>
      <c r="T1216" t="s">
        <v>4797</v>
      </c>
      <c r="U1216" t="s">
        <v>35</v>
      </c>
      <c r="V1216">
        <v>0</v>
      </c>
      <c r="W1216">
        <v>1</v>
      </c>
      <c r="X1216">
        <v>0</v>
      </c>
    </row>
    <row r="1217" spans="1:24" hidden="1" x14ac:dyDescent="0.2">
      <c r="A1217" t="s">
        <v>7311</v>
      </c>
      <c r="B1217" t="s">
        <v>7312</v>
      </c>
      <c r="C1217">
        <v>2011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6.3</v>
      </c>
      <c r="O1217">
        <v>115467</v>
      </c>
      <c r="P1217">
        <v>3833300</v>
      </c>
      <c r="Q1217">
        <v>160078586</v>
      </c>
      <c r="S1217">
        <v>101</v>
      </c>
      <c r="T1217" t="s">
        <v>4994</v>
      </c>
      <c r="U1217" t="s">
        <v>35</v>
      </c>
      <c r="V1217">
        <v>0</v>
      </c>
      <c r="W1217">
        <v>1</v>
      </c>
      <c r="X1217">
        <v>0</v>
      </c>
    </row>
    <row r="1218" spans="1:24" hidden="1" x14ac:dyDescent="0.2">
      <c r="A1218" t="s">
        <v>7926</v>
      </c>
      <c r="B1218" t="s">
        <v>7927</v>
      </c>
      <c r="C1218">
        <v>2018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6.2</v>
      </c>
      <c r="O1218">
        <v>56241</v>
      </c>
      <c r="P1218">
        <v>25000000</v>
      </c>
      <c r="Q1218">
        <v>4412170</v>
      </c>
      <c r="R1218">
        <v>158970776</v>
      </c>
      <c r="S1218">
        <v>89</v>
      </c>
      <c r="T1218" t="s">
        <v>7928</v>
      </c>
      <c r="U1218" t="s">
        <v>35</v>
      </c>
      <c r="V1218">
        <v>0</v>
      </c>
      <c r="W1218">
        <v>1</v>
      </c>
      <c r="X1218">
        <v>0</v>
      </c>
    </row>
    <row r="1219" spans="1:24" hidden="1" x14ac:dyDescent="0.2">
      <c r="A1219" t="s">
        <v>4386</v>
      </c>
      <c r="B1219" t="s">
        <v>4387</v>
      </c>
      <c r="C1219">
        <v>1996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5.3</v>
      </c>
      <c r="O1219">
        <v>9342</v>
      </c>
      <c r="P1219">
        <v>9255027</v>
      </c>
      <c r="S1219">
        <v>91</v>
      </c>
      <c r="T1219" t="s">
        <v>4388</v>
      </c>
      <c r="U1219" t="s">
        <v>3921</v>
      </c>
      <c r="V1219">
        <v>1</v>
      </c>
      <c r="W1219">
        <v>0</v>
      </c>
      <c r="X1219">
        <v>0</v>
      </c>
    </row>
    <row r="1220" spans="1:24" hidden="1" x14ac:dyDescent="0.2">
      <c r="A1220" t="s">
        <v>6828</v>
      </c>
      <c r="B1220" t="s">
        <v>6829</v>
      </c>
      <c r="C1220">
        <v>2010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4.7</v>
      </c>
      <c r="O1220">
        <v>53706</v>
      </c>
      <c r="P1220">
        <v>47000000</v>
      </c>
      <c r="Q1220">
        <v>10547117</v>
      </c>
      <c r="R1220">
        <v>10903312</v>
      </c>
      <c r="S1220">
        <v>81</v>
      </c>
      <c r="T1220" t="s">
        <v>6830</v>
      </c>
      <c r="U1220" t="s">
        <v>39</v>
      </c>
      <c r="V1220">
        <v>0</v>
      </c>
      <c r="W1220">
        <v>0</v>
      </c>
      <c r="X1220">
        <v>1</v>
      </c>
    </row>
    <row r="1221" spans="1:24" hidden="1" x14ac:dyDescent="0.2">
      <c r="A1221" t="s">
        <v>7110</v>
      </c>
      <c r="B1221" t="s">
        <v>7111</v>
      </c>
      <c r="C1221">
        <v>2012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5.8</v>
      </c>
      <c r="O1221">
        <v>88253</v>
      </c>
      <c r="P1221">
        <v>79000000</v>
      </c>
      <c r="Q1221">
        <v>103860290</v>
      </c>
      <c r="R1221">
        <v>335260290</v>
      </c>
      <c r="S1221">
        <v>94</v>
      </c>
      <c r="T1221" t="s">
        <v>7007</v>
      </c>
      <c r="U1221" t="s">
        <v>5604</v>
      </c>
      <c r="V1221">
        <v>0</v>
      </c>
      <c r="W1221">
        <v>0</v>
      </c>
      <c r="X1221">
        <v>1</v>
      </c>
    </row>
    <row r="1222" spans="1:24" hidden="1" x14ac:dyDescent="0.2">
      <c r="A1222" t="s">
        <v>5999</v>
      </c>
      <c r="B1222" t="s">
        <v>6000</v>
      </c>
      <c r="C1222">
        <v>2008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5.8</v>
      </c>
      <c r="O1222">
        <v>108897</v>
      </c>
      <c r="P1222">
        <v>60000000</v>
      </c>
      <c r="Q1222">
        <v>101704370</v>
      </c>
      <c r="R1222">
        <v>244232688</v>
      </c>
      <c r="S1222">
        <v>93</v>
      </c>
      <c r="T1222" t="s">
        <v>6001</v>
      </c>
      <c r="U1222" t="s">
        <v>5604</v>
      </c>
      <c r="V1222">
        <v>0</v>
      </c>
      <c r="W1222">
        <v>0</v>
      </c>
      <c r="X1222">
        <v>1</v>
      </c>
    </row>
    <row r="1223" spans="1:24" hidden="1" x14ac:dyDescent="0.2">
      <c r="A1223" t="s">
        <v>7357</v>
      </c>
      <c r="B1223" t="s">
        <v>7358</v>
      </c>
      <c r="C1223">
        <v>2012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5.7</v>
      </c>
      <c r="O1223">
        <v>7728</v>
      </c>
      <c r="P1223">
        <v>25000000</v>
      </c>
      <c r="Q1223">
        <v>30932113</v>
      </c>
      <c r="R1223">
        <v>31158113</v>
      </c>
      <c r="T1223" t="s">
        <v>7359</v>
      </c>
      <c r="U1223" t="s">
        <v>5181</v>
      </c>
      <c r="V1223">
        <v>0</v>
      </c>
      <c r="W1223">
        <v>0</v>
      </c>
      <c r="X1223">
        <v>1</v>
      </c>
    </row>
    <row r="1224" spans="1:24" hidden="1" x14ac:dyDescent="0.2">
      <c r="A1224" t="s">
        <v>450</v>
      </c>
      <c r="B1224" t="s">
        <v>451</v>
      </c>
      <c r="C1224">
        <v>1939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7</v>
      </c>
      <c r="O1224">
        <v>1877</v>
      </c>
      <c r="Q1224">
        <v>125</v>
      </c>
      <c r="S1224">
        <v>125</v>
      </c>
      <c r="T1224" t="s">
        <v>111</v>
      </c>
      <c r="U1224" t="s">
        <v>39</v>
      </c>
      <c r="V1224">
        <v>0</v>
      </c>
      <c r="W1224">
        <v>0</v>
      </c>
      <c r="X1224">
        <v>1</v>
      </c>
    </row>
    <row r="1225" spans="1:24" hidden="1" x14ac:dyDescent="0.2">
      <c r="A1225" t="s">
        <v>4391</v>
      </c>
      <c r="B1225" t="s">
        <v>4392</v>
      </c>
      <c r="C1225">
        <v>1996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7</v>
      </c>
      <c r="O1225">
        <v>6995</v>
      </c>
      <c r="P1225">
        <v>3000000</v>
      </c>
      <c r="Q1225">
        <v>285112</v>
      </c>
      <c r="R1225">
        <v>285112</v>
      </c>
      <c r="S1225">
        <v>106</v>
      </c>
      <c r="T1225" t="s">
        <v>4393</v>
      </c>
      <c r="U1225" t="s">
        <v>4394</v>
      </c>
      <c r="V1225">
        <v>1</v>
      </c>
      <c r="W1225">
        <v>0</v>
      </c>
      <c r="X1225">
        <v>0</v>
      </c>
    </row>
    <row r="1226" spans="1:24" hidden="1" x14ac:dyDescent="0.2">
      <c r="A1226" t="s">
        <v>3817</v>
      </c>
      <c r="B1226" t="s">
        <v>3818</v>
      </c>
      <c r="C1226">
        <v>1993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6.6</v>
      </c>
      <c r="O1226">
        <v>14763</v>
      </c>
      <c r="P1226">
        <v>4088955</v>
      </c>
      <c r="Q1226">
        <v>12526677</v>
      </c>
      <c r="S1226">
        <v>110</v>
      </c>
      <c r="T1226" t="s">
        <v>3819</v>
      </c>
      <c r="U1226" t="s">
        <v>3820</v>
      </c>
      <c r="V1226">
        <v>0</v>
      </c>
      <c r="W1226">
        <v>1</v>
      </c>
      <c r="X1226">
        <v>0</v>
      </c>
    </row>
    <row r="1227" spans="1:24" hidden="1" x14ac:dyDescent="0.2">
      <c r="A1227" t="s">
        <v>678</v>
      </c>
      <c r="B1227" t="s">
        <v>679</v>
      </c>
      <c r="C1227">
        <v>1942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6.2</v>
      </c>
      <c r="O1227">
        <v>355</v>
      </c>
      <c r="Q1227">
        <v>90</v>
      </c>
      <c r="S1227">
        <v>90</v>
      </c>
      <c r="T1227" t="s">
        <v>680</v>
      </c>
      <c r="U1227" t="s">
        <v>39</v>
      </c>
      <c r="V1227">
        <v>0</v>
      </c>
      <c r="W1227">
        <v>0</v>
      </c>
      <c r="X1227">
        <v>1</v>
      </c>
    </row>
    <row r="1228" spans="1:24" hidden="1" x14ac:dyDescent="0.2">
      <c r="A1228" t="s">
        <v>992</v>
      </c>
      <c r="B1228" t="s">
        <v>993</v>
      </c>
      <c r="C1228">
        <v>1948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7</v>
      </c>
      <c r="O1228">
        <v>1496</v>
      </c>
      <c r="Q1228">
        <v>96</v>
      </c>
      <c r="S1228">
        <v>96</v>
      </c>
      <c r="T1228" t="s">
        <v>994</v>
      </c>
      <c r="U1228" t="s">
        <v>39</v>
      </c>
      <c r="V1228">
        <v>0</v>
      </c>
      <c r="W1228">
        <v>0</v>
      </c>
      <c r="X1228">
        <v>1</v>
      </c>
    </row>
    <row r="1229" spans="1:24" hidden="1" x14ac:dyDescent="0.2">
      <c r="A1229" t="s">
        <v>4406</v>
      </c>
      <c r="B1229" t="s">
        <v>4407</v>
      </c>
      <c r="C1229">
        <v>1996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6.6</v>
      </c>
      <c r="O1229">
        <v>46239</v>
      </c>
      <c r="P1229">
        <v>3800000</v>
      </c>
      <c r="Q1229">
        <v>20109115</v>
      </c>
      <c r="R1229">
        <v>20949601</v>
      </c>
      <c r="S1229">
        <v>89</v>
      </c>
      <c r="T1229" t="s">
        <v>4408</v>
      </c>
      <c r="U1229" t="s">
        <v>4409</v>
      </c>
      <c r="V1229">
        <v>1</v>
      </c>
      <c r="W1229">
        <v>0</v>
      </c>
      <c r="X1229">
        <v>0</v>
      </c>
    </row>
    <row r="1230" spans="1:24" hidden="1" x14ac:dyDescent="0.2">
      <c r="A1230" t="s">
        <v>3458</v>
      </c>
      <c r="B1230" t="s">
        <v>3459</v>
      </c>
      <c r="C1230">
        <v>1991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6.5</v>
      </c>
      <c r="O1230">
        <v>16159</v>
      </c>
      <c r="P1230">
        <v>5332860</v>
      </c>
      <c r="Q1230">
        <v>43882682</v>
      </c>
      <c r="S1230">
        <v>132</v>
      </c>
      <c r="T1230" t="s">
        <v>3185</v>
      </c>
      <c r="U1230" t="s">
        <v>35</v>
      </c>
      <c r="V1230">
        <v>0</v>
      </c>
      <c r="W1230">
        <v>1</v>
      </c>
      <c r="X1230">
        <v>0</v>
      </c>
    </row>
    <row r="1231" spans="1:24" hidden="1" x14ac:dyDescent="0.2">
      <c r="A1231" t="s">
        <v>807</v>
      </c>
      <c r="B1231" t="s">
        <v>808</v>
      </c>
      <c r="C1231">
        <v>1944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5.0999999999999996</v>
      </c>
      <c r="O1231">
        <v>317</v>
      </c>
      <c r="Q1231">
        <v>61</v>
      </c>
      <c r="S1231">
        <v>61</v>
      </c>
      <c r="T1231" t="s">
        <v>731</v>
      </c>
      <c r="U1231" t="s">
        <v>35</v>
      </c>
      <c r="V1231">
        <v>0</v>
      </c>
      <c r="W1231">
        <v>1</v>
      </c>
      <c r="X1231">
        <v>0</v>
      </c>
    </row>
    <row r="1232" spans="1:24" hidden="1" x14ac:dyDescent="0.2">
      <c r="A1232" t="s">
        <v>4015</v>
      </c>
      <c r="B1232" t="s">
        <v>4016</v>
      </c>
      <c r="C1232">
        <v>1994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4.5999999999999996</v>
      </c>
      <c r="O1232">
        <v>62934</v>
      </c>
      <c r="P1232">
        <v>9803145</v>
      </c>
      <c r="Q1232">
        <v>108431355</v>
      </c>
      <c r="S1232">
        <v>109</v>
      </c>
      <c r="T1232" t="s">
        <v>2898</v>
      </c>
      <c r="U1232" t="s">
        <v>35</v>
      </c>
      <c r="V1232">
        <v>0</v>
      </c>
      <c r="W1232">
        <v>1</v>
      </c>
      <c r="X1232">
        <v>0</v>
      </c>
    </row>
    <row r="1233" spans="1:24" hidden="1" x14ac:dyDescent="0.2">
      <c r="A1233" t="s">
        <v>7295</v>
      </c>
      <c r="B1233" t="s">
        <v>7296</v>
      </c>
      <c r="C1233">
        <v>2015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5.3</v>
      </c>
      <c r="O1233">
        <v>172711</v>
      </c>
      <c r="P1233">
        <v>176000000</v>
      </c>
      <c r="Q1233">
        <v>47387723</v>
      </c>
      <c r="R1233">
        <v>183887723</v>
      </c>
      <c r="S1233">
        <v>127</v>
      </c>
      <c r="T1233" t="s">
        <v>5078</v>
      </c>
      <c r="U1233" t="s">
        <v>39</v>
      </c>
      <c r="V1233">
        <v>0</v>
      </c>
      <c r="W1233">
        <v>0</v>
      </c>
      <c r="X1233">
        <v>1</v>
      </c>
    </row>
    <row r="1234" spans="1:24" hidden="1" x14ac:dyDescent="0.2">
      <c r="A1234" t="s">
        <v>3821</v>
      </c>
      <c r="B1234" t="s">
        <v>3822</v>
      </c>
      <c r="C1234">
        <v>1993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8.1</v>
      </c>
      <c r="O1234">
        <v>821996</v>
      </c>
      <c r="P1234">
        <v>63000000</v>
      </c>
      <c r="Q1234">
        <v>402828120</v>
      </c>
      <c r="R1234">
        <v>1032020521</v>
      </c>
      <c r="S1234">
        <v>127</v>
      </c>
      <c r="T1234" t="s">
        <v>2168</v>
      </c>
      <c r="U1234" t="s">
        <v>35</v>
      </c>
      <c r="V1234">
        <v>0</v>
      </c>
      <c r="W1234">
        <v>1</v>
      </c>
      <c r="X1234">
        <v>0</v>
      </c>
    </row>
    <row r="1235" spans="1:24" hidden="1" x14ac:dyDescent="0.2">
      <c r="A1235" t="s">
        <v>5210</v>
      </c>
      <c r="B1235" t="s">
        <v>5211</v>
      </c>
      <c r="C1235">
        <v>2001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5.9</v>
      </c>
      <c r="O1235">
        <v>285411</v>
      </c>
      <c r="P1235">
        <v>93000000</v>
      </c>
      <c r="Q1235">
        <v>181171875</v>
      </c>
      <c r="R1235">
        <v>368780809</v>
      </c>
      <c r="S1235">
        <v>92</v>
      </c>
      <c r="T1235" t="s">
        <v>5075</v>
      </c>
      <c r="U1235" t="s">
        <v>35</v>
      </c>
      <c r="V1235">
        <v>0</v>
      </c>
      <c r="W1235">
        <v>1</v>
      </c>
      <c r="X1235">
        <v>0</v>
      </c>
    </row>
    <row r="1236" spans="1:24" hidden="1" x14ac:dyDescent="0.2">
      <c r="A1236" t="s">
        <v>5987</v>
      </c>
      <c r="B1236" t="s">
        <v>5988</v>
      </c>
      <c r="C1236">
        <v>2015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7</v>
      </c>
      <c r="O1236">
        <v>559330</v>
      </c>
      <c r="P1236">
        <v>150000000</v>
      </c>
      <c r="Q1236">
        <v>652270625</v>
      </c>
      <c r="R1236">
        <v>1670400637</v>
      </c>
      <c r="S1236">
        <v>124</v>
      </c>
      <c r="T1236" t="s">
        <v>5989</v>
      </c>
      <c r="U1236" t="s">
        <v>35</v>
      </c>
      <c r="V1236">
        <v>0</v>
      </c>
      <c r="W1236">
        <v>1</v>
      </c>
      <c r="X1236">
        <v>0</v>
      </c>
    </row>
    <row r="1237" spans="1:24" hidden="1" x14ac:dyDescent="0.2">
      <c r="A1237" t="s">
        <v>7879</v>
      </c>
      <c r="B1237" t="s">
        <v>7880</v>
      </c>
      <c r="C1237">
        <v>2018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6.2</v>
      </c>
      <c r="O1237">
        <v>244553</v>
      </c>
      <c r="P1237">
        <v>170000000</v>
      </c>
      <c r="Q1237">
        <v>417719760</v>
      </c>
      <c r="R1237">
        <v>1308467944</v>
      </c>
      <c r="S1237">
        <v>128</v>
      </c>
      <c r="T1237" t="s">
        <v>6403</v>
      </c>
      <c r="U1237" t="s">
        <v>35</v>
      </c>
      <c r="V1237">
        <v>0</v>
      </c>
      <c r="W1237">
        <v>1</v>
      </c>
      <c r="X1237">
        <v>0</v>
      </c>
    </row>
    <row r="1238" spans="1:24" hidden="1" x14ac:dyDescent="0.2">
      <c r="A1238" t="s">
        <v>4259</v>
      </c>
      <c r="B1238" t="s">
        <v>4260</v>
      </c>
      <c r="C1238">
        <v>1995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6.4</v>
      </c>
      <c r="O1238">
        <v>23456</v>
      </c>
      <c r="P1238">
        <v>36853222</v>
      </c>
      <c r="S1238">
        <v>102</v>
      </c>
      <c r="T1238" t="s">
        <v>3630</v>
      </c>
      <c r="U1238" t="s">
        <v>39</v>
      </c>
      <c r="V1238">
        <v>0</v>
      </c>
      <c r="W1238">
        <v>0</v>
      </c>
      <c r="X1238">
        <v>1</v>
      </c>
    </row>
    <row r="1239" spans="1:24" hidden="1" x14ac:dyDescent="0.2">
      <c r="A1239" t="s">
        <v>2463</v>
      </c>
      <c r="B1239" t="s">
        <v>2464</v>
      </c>
      <c r="C1239">
        <v>1980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5.5</v>
      </c>
      <c r="O1239">
        <v>522</v>
      </c>
      <c r="P1239">
        <v>2086905</v>
      </c>
      <c r="S1239">
        <v>112</v>
      </c>
      <c r="T1239" t="s">
        <v>1926</v>
      </c>
      <c r="U1239" t="s">
        <v>39</v>
      </c>
      <c r="V1239">
        <v>0</v>
      </c>
      <c r="W1239">
        <v>0</v>
      </c>
      <c r="X1239">
        <v>1</v>
      </c>
    </row>
    <row r="1240" spans="1:24" hidden="1" x14ac:dyDescent="0.2">
      <c r="A1240" t="s">
        <v>4416</v>
      </c>
      <c r="B1240" t="s">
        <v>4417</v>
      </c>
      <c r="C1240">
        <v>1996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5.2</v>
      </c>
      <c r="O1240">
        <v>9032</v>
      </c>
      <c r="P1240">
        <v>30000000</v>
      </c>
      <c r="Q1240">
        <v>31387164</v>
      </c>
      <c r="R1240">
        <v>31387164</v>
      </c>
      <c r="S1240">
        <v>100</v>
      </c>
      <c r="T1240" t="s">
        <v>2948</v>
      </c>
      <c r="U1240" t="s">
        <v>3848</v>
      </c>
      <c r="V1240">
        <v>1</v>
      </c>
      <c r="W1240">
        <v>0</v>
      </c>
      <c r="X1240">
        <v>0</v>
      </c>
    </row>
    <row r="1241" spans="1:24" hidden="1" x14ac:dyDescent="0.2">
      <c r="A1241" t="s">
        <v>6725</v>
      </c>
      <c r="B1241" t="s">
        <v>6726</v>
      </c>
      <c r="C1241">
        <v>2017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6.4</v>
      </c>
      <c r="O1241">
        <v>358187</v>
      </c>
      <c r="P1241">
        <v>300000000</v>
      </c>
      <c r="Q1241">
        <v>229024295</v>
      </c>
      <c r="R1241">
        <v>657924295</v>
      </c>
      <c r="S1241">
        <v>120</v>
      </c>
      <c r="T1241" t="s">
        <v>6166</v>
      </c>
      <c r="U1241" t="s">
        <v>39</v>
      </c>
      <c r="V1241">
        <v>0</v>
      </c>
      <c r="W1241">
        <v>0</v>
      </c>
      <c r="X1241">
        <v>1</v>
      </c>
    </row>
    <row r="1242" spans="1:24" hidden="1" x14ac:dyDescent="0.2">
      <c r="A1242" t="s">
        <v>5490</v>
      </c>
      <c r="B1242" t="s">
        <v>5491</v>
      </c>
      <c r="C1242">
        <v>2002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4.5999999999999996</v>
      </c>
      <c r="O1242">
        <v>5994</v>
      </c>
      <c r="P1242">
        <v>15600000</v>
      </c>
      <c r="Q1242">
        <v>13670733</v>
      </c>
      <c r="R1242">
        <v>13802599</v>
      </c>
      <c r="S1242">
        <v>91</v>
      </c>
      <c r="T1242" t="s">
        <v>5492</v>
      </c>
      <c r="U1242" t="s">
        <v>3240</v>
      </c>
      <c r="V1242">
        <v>0</v>
      </c>
      <c r="W1242">
        <v>0</v>
      </c>
      <c r="X1242">
        <v>1</v>
      </c>
    </row>
    <row r="1243" spans="1:24" hidden="1" x14ac:dyDescent="0.2">
      <c r="A1243" t="s">
        <v>3213</v>
      </c>
      <c r="B1243" t="s">
        <v>3214</v>
      </c>
      <c r="C1243">
        <v>1989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6</v>
      </c>
      <c r="O1243">
        <v>30368</v>
      </c>
      <c r="P1243">
        <v>7471035</v>
      </c>
      <c r="Q1243">
        <v>78247647</v>
      </c>
      <c r="S1243">
        <v>101</v>
      </c>
      <c r="T1243" t="s">
        <v>3215</v>
      </c>
      <c r="U1243" t="s">
        <v>3196</v>
      </c>
      <c r="V1243">
        <v>0</v>
      </c>
      <c r="W1243">
        <v>1</v>
      </c>
      <c r="X1243">
        <v>0</v>
      </c>
    </row>
    <row r="1244" spans="1:24" hidden="1" x14ac:dyDescent="0.2">
      <c r="A1244" t="s">
        <v>5528</v>
      </c>
      <c r="B1244" t="s">
        <v>5529</v>
      </c>
      <c r="C1244">
        <v>2003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4.4000000000000004</v>
      </c>
      <c r="O1244">
        <v>28202</v>
      </c>
      <c r="P1244">
        <v>60000000</v>
      </c>
      <c r="Q1244">
        <v>66934963</v>
      </c>
      <c r="R1244">
        <v>88929111</v>
      </c>
      <c r="S1244">
        <v>89</v>
      </c>
      <c r="T1244" t="s">
        <v>5355</v>
      </c>
      <c r="U1244" t="s">
        <v>4109</v>
      </c>
      <c r="V1244">
        <v>0</v>
      </c>
      <c r="W1244">
        <v>0</v>
      </c>
      <c r="X1244">
        <v>1</v>
      </c>
    </row>
    <row r="1245" spans="1:24" hidden="1" x14ac:dyDescent="0.2">
      <c r="A1245" t="s">
        <v>1105</v>
      </c>
      <c r="B1245" t="s">
        <v>1106</v>
      </c>
      <c r="C1245">
        <v>1950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6.3</v>
      </c>
      <c r="O1245">
        <v>932</v>
      </c>
      <c r="Q1245">
        <v>80</v>
      </c>
      <c r="S1245">
        <v>80</v>
      </c>
      <c r="T1245" t="s">
        <v>189</v>
      </c>
      <c r="U1245" t="s">
        <v>945</v>
      </c>
      <c r="V1245">
        <v>0</v>
      </c>
      <c r="W1245">
        <v>1</v>
      </c>
      <c r="X1245">
        <v>0</v>
      </c>
    </row>
    <row r="1246" spans="1:24" hidden="1" x14ac:dyDescent="0.2">
      <c r="A1246" t="s">
        <v>4418</v>
      </c>
      <c r="B1246" t="s">
        <v>4419</v>
      </c>
      <c r="C1246">
        <v>1996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6.6</v>
      </c>
      <c r="O1246">
        <v>34458</v>
      </c>
      <c r="P1246">
        <v>6000000</v>
      </c>
      <c r="Q1246">
        <v>22231658</v>
      </c>
      <c r="R1246">
        <v>22231658</v>
      </c>
      <c r="S1246">
        <v>120</v>
      </c>
      <c r="T1246" t="s">
        <v>4420</v>
      </c>
      <c r="U1246" t="s">
        <v>3859</v>
      </c>
      <c r="V1246">
        <v>1</v>
      </c>
      <c r="W1246">
        <v>0</v>
      </c>
      <c r="X1246">
        <v>0</v>
      </c>
    </row>
    <row r="1247" spans="1:24" hidden="1" x14ac:dyDescent="0.2">
      <c r="A1247" t="s">
        <v>4427</v>
      </c>
      <c r="B1247" t="s">
        <v>4428</v>
      </c>
      <c r="C1247">
        <v>1996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6.7</v>
      </c>
      <c r="O1247">
        <v>34360</v>
      </c>
      <c r="P1247">
        <v>131678</v>
      </c>
      <c r="Q1247">
        <v>9759200</v>
      </c>
      <c r="S1247">
        <v>101</v>
      </c>
      <c r="T1247" t="s">
        <v>3227</v>
      </c>
      <c r="U1247" t="s">
        <v>3859</v>
      </c>
      <c r="V1247">
        <v>1</v>
      </c>
      <c r="W1247">
        <v>0</v>
      </c>
      <c r="X1247">
        <v>0</v>
      </c>
    </row>
    <row r="1248" spans="1:24" hidden="1" x14ac:dyDescent="0.2">
      <c r="A1248" t="s">
        <v>7826</v>
      </c>
      <c r="B1248" t="s">
        <v>7827</v>
      </c>
      <c r="C1248">
        <v>2016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6.2</v>
      </c>
      <c r="O1248">
        <v>43806</v>
      </c>
      <c r="P1248">
        <v>15000000</v>
      </c>
      <c r="Q1248">
        <v>20591853</v>
      </c>
      <c r="R1248">
        <v>20651333</v>
      </c>
      <c r="S1248">
        <v>100</v>
      </c>
      <c r="T1248" t="s">
        <v>7828</v>
      </c>
      <c r="U1248" t="s">
        <v>7829</v>
      </c>
      <c r="V1248">
        <v>0</v>
      </c>
      <c r="W1248">
        <v>0</v>
      </c>
      <c r="X1248">
        <v>1</v>
      </c>
    </row>
    <row r="1249" spans="1:24" hidden="1" x14ac:dyDescent="0.2">
      <c r="A1249" t="s">
        <v>597</v>
      </c>
      <c r="B1249" t="s">
        <v>598</v>
      </c>
      <c r="C1249">
        <v>1941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6.8</v>
      </c>
      <c r="O1249">
        <v>1395</v>
      </c>
      <c r="Q1249">
        <v>86</v>
      </c>
      <c r="S1249">
        <v>86</v>
      </c>
      <c r="T1249" t="s">
        <v>495</v>
      </c>
      <c r="U1249" t="s">
        <v>35</v>
      </c>
      <c r="V1249">
        <v>0</v>
      </c>
      <c r="W1249">
        <v>1</v>
      </c>
      <c r="X1249">
        <v>0</v>
      </c>
    </row>
    <row r="1250" spans="1:24" hidden="1" x14ac:dyDescent="0.2">
      <c r="A1250" t="s">
        <v>4429</v>
      </c>
      <c r="B1250" t="s">
        <v>4430</v>
      </c>
      <c r="C1250">
        <v>1996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6.3</v>
      </c>
      <c r="O1250">
        <v>32990</v>
      </c>
      <c r="P1250">
        <v>195085</v>
      </c>
      <c r="Q1250">
        <v>141047179</v>
      </c>
      <c r="S1250">
        <v>135</v>
      </c>
      <c r="T1250" t="s">
        <v>2630</v>
      </c>
      <c r="U1250" t="s">
        <v>3273</v>
      </c>
      <c r="V1250">
        <v>1</v>
      </c>
      <c r="W1250">
        <v>0</v>
      </c>
      <c r="X1250">
        <v>0</v>
      </c>
    </row>
    <row r="1251" spans="1:24" hidden="1" x14ac:dyDescent="0.2">
      <c r="A1251" t="s">
        <v>995</v>
      </c>
      <c r="B1251" t="s">
        <v>996</v>
      </c>
      <c r="C1251">
        <v>1948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7.8</v>
      </c>
      <c r="O1251">
        <v>35487</v>
      </c>
      <c r="P1251">
        <v>9524420</v>
      </c>
      <c r="S1251">
        <v>100</v>
      </c>
      <c r="T1251" t="s">
        <v>601</v>
      </c>
      <c r="U1251" t="s">
        <v>39</v>
      </c>
      <c r="V1251">
        <v>0</v>
      </c>
      <c r="W1251">
        <v>0</v>
      </c>
      <c r="X1251">
        <v>1</v>
      </c>
    </row>
    <row r="1252" spans="1:24" hidden="1" x14ac:dyDescent="0.2">
      <c r="A1252" t="s">
        <v>6985</v>
      </c>
      <c r="B1252" t="s">
        <v>6986</v>
      </c>
      <c r="C1252">
        <v>2010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7.6</v>
      </c>
      <c r="O1252">
        <v>511842</v>
      </c>
      <c r="P1252">
        <v>30000000</v>
      </c>
      <c r="Q1252">
        <v>48071303</v>
      </c>
      <c r="R1252">
        <v>96188903</v>
      </c>
      <c r="S1252">
        <v>117</v>
      </c>
      <c r="T1252" t="s">
        <v>6987</v>
      </c>
      <c r="U1252" t="s">
        <v>6988</v>
      </c>
      <c r="V1252">
        <v>0</v>
      </c>
      <c r="W1252">
        <v>1</v>
      </c>
      <c r="X1252">
        <v>0</v>
      </c>
    </row>
    <row r="1253" spans="1:24" hidden="1" x14ac:dyDescent="0.2">
      <c r="A1253" t="s">
        <v>7327</v>
      </c>
      <c r="B1253" t="s">
        <v>7328</v>
      </c>
      <c r="C1253">
        <v>2013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6.5</v>
      </c>
      <c r="O1253">
        <v>247496</v>
      </c>
      <c r="P1253">
        <v>28000000</v>
      </c>
      <c r="Q1253">
        <v>28795985</v>
      </c>
      <c r="R1253">
        <v>60795985</v>
      </c>
      <c r="S1253">
        <v>103</v>
      </c>
      <c r="T1253" t="s">
        <v>6051</v>
      </c>
      <c r="U1253" t="s">
        <v>35</v>
      </c>
      <c r="V1253">
        <v>0</v>
      </c>
      <c r="W1253">
        <v>1</v>
      </c>
      <c r="X1253">
        <v>0</v>
      </c>
    </row>
    <row r="1254" spans="1:24" hidden="1" x14ac:dyDescent="0.2">
      <c r="A1254" t="s">
        <v>6052</v>
      </c>
      <c r="B1254" t="s">
        <v>6053</v>
      </c>
      <c r="C1254">
        <v>2005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5.6</v>
      </c>
      <c r="O1254">
        <v>34935</v>
      </c>
      <c r="P1254">
        <v>45000000</v>
      </c>
      <c r="Q1254">
        <v>52842724</v>
      </c>
      <c r="R1254">
        <v>56070433</v>
      </c>
      <c r="S1254">
        <v>95</v>
      </c>
      <c r="T1254" t="s">
        <v>5623</v>
      </c>
      <c r="U1254" t="s">
        <v>35</v>
      </c>
      <c r="V1254">
        <v>0</v>
      </c>
      <c r="W1254">
        <v>1</v>
      </c>
      <c r="X1254">
        <v>0</v>
      </c>
    </row>
    <row r="1255" spans="1:24" hidden="1" x14ac:dyDescent="0.2">
      <c r="A1255" t="s">
        <v>357</v>
      </c>
      <c r="B1255" t="s">
        <v>358</v>
      </c>
      <c r="C1255">
        <v>1937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7.2</v>
      </c>
      <c r="O1255">
        <v>2835</v>
      </c>
      <c r="Q1255">
        <v>102</v>
      </c>
      <c r="S1255">
        <v>102</v>
      </c>
      <c r="T1255" t="s">
        <v>45</v>
      </c>
      <c r="U1255" t="s">
        <v>39</v>
      </c>
      <c r="V1255">
        <v>0</v>
      </c>
      <c r="W1255">
        <v>0</v>
      </c>
      <c r="X1255">
        <v>1</v>
      </c>
    </row>
    <row r="1256" spans="1:24" hidden="1" x14ac:dyDescent="0.2">
      <c r="A1256" t="s">
        <v>4436</v>
      </c>
      <c r="B1256" t="s">
        <v>4437</v>
      </c>
      <c r="C1256">
        <v>1996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5.9</v>
      </c>
      <c r="O1256">
        <v>1909</v>
      </c>
      <c r="P1256">
        <v>13000000</v>
      </c>
      <c r="Q1256">
        <v>2104439</v>
      </c>
      <c r="R1256">
        <v>2104439</v>
      </c>
      <c r="S1256">
        <v>91</v>
      </c>
      <c r="T1256" t="s">
        <v>2080</v>
      </c>
      <c r="U1256" t="s">
        <v>3859</v>
      </c>
      <c r="V1256">
        <v>1</v>
      </c>
      <c r="W1256">
        <v>0</v>
      </c>
      <c r="X1256">
        <v>0</v>
      </c>
    </row>
    <row r="1257" spans="1:24" hidden="1" x14ac:dyDescent="0.2">
      <c r="A1257" t="s">
        <v>4440</v>
      </c>
      <c r="B1257" t="s">
        <v>4441</v>
      </c>
      <c r="C1257">
        <v>1996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5.2</v>
      </c>
      <c r="O1257">
        <v>9794</v>
      </c>
      <c r="P1257">
        <v>8434651</v>
      </c>
      <c r="Q1257">
        <v>26491793</v>
      </c>
      <c r="S1257">
        <v>101</v>
      </c>
      <c r="T1257" t="s">
        <v>4442</v>
      </c>
      <c r="U1257" t="s">
        <v>3921</v>
      </c>
      <c r="V1257">
        <v>1</v>
      </c>
      <c r="W1257">
        <v>0</v>
      </c>
      <c r="X1257">
        <v>0</v>
      </c>
    </row>
    <row r="1258" spans="1:24" hidden="1" x14ac:dyDescent="0.2">
      <c r="A1258" t="s">
        <v>4445</v>
      </c>
      <c r="B1258" t="s">
        <v>4446</v>
      </c>
      <c r="C1258">
        <v>1996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6.7</v>
      </c>
      <c r="O1258">
        <v>17105</v>
      </c>
      <c r="P1258">
        <v>7000000</v>
      </c>
      <c r="Q1258">
        <v>14702438</v>
      </c>
      <c r="R1258">
        <v>14702438</v>
      </c>
      <c r="S1258">
        <v>92</v>
      </c>
      <c r="T1258" t="s">
        <v>4447</v>
      </c>
      <c r="U1258" t="s">
        <v>3859</v>
      </c>
      <c r="V1258">
        <v>1</v>
      </c>
      <c r="W1258">
        <v>0</v>
      </c>
      <c r="X1258">
        <v>0</v>
      </c>
    </row>
    <row r="1259" spans="1:24" hidden="1" x14ac:dyDescent="0.2">
      <c r="A1259" t="s">
        <v>4450</v>
      </c>
      <c r="B1259" t="s">
        <v>4451</v>
      </c>
      <c r="C1259">
        <v>1996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7.2</v>
      </c>
      <c r="O1259">
        <v>275400</v>
      </c>
      <c r="P1259">
        <v>19000000</v>
      </c>
      <c r="Q1259">
        <v>25836616</v>
      </c>
      <c r="R1259">
        <v>25836616</v>
      </c>
      <c r="S1259">
        <v>108</v>
      </c>
      <c r="T1259" t="s">
        <v>4452</v>
      </c>
      <c r="U1259" t="s">
        <v>4453</v>
      </c>
      <c r="V1259">
        <v>1</v>
      </c>
      <c r="W1259">
        <v>0</v>
      </c>
      <c r="X1259">
        <v>0</v>
      </c>
    </row>
    <row r="1260" spans="1:24" hidden="1" x14ac:dyDescent="0.2">
      <c r="A1260" t="s">
        <v>3328</v>
      </c>
      <c r="B1260" t="s">
        <v>3329</v>
      </c>
      <c r="C1260">
        <v>1990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6.1</v>
      </c>
      <c r="O1260">
        <v>130610</v>
      </c>
      <c r="P1260">
        <v>15000000</v>
      </c>
      <c r="Q1260">
        <v>91457688</v>
      </c>
      <c r="R1260">
        <v>201957688</v>
      </c>
      <c r="S1260">
        <v>111</v>
      </c>
      <c r="T1260" t="s">
        <v>2898</v>
      </c>
      <c r="U1260" t="s">
        <v>3230</v>
      </c>
      <c r="V1260">
        <v>0</v>
      </c>
      <c r="W1260">
        <v>1</v>
      </c>
      <c r="X1260">
        <v>0</v>
      </c>
    </row>
    <row r="1261" spans="1:24" hidden="1" x14ac:dyDescent="0.2">
      <c r="A1261" t="s">
        <v>4468</v>
      </c>
      <c r="B1261" t="s">
        <v>4469</v>
      </c>
      <c r="C1261">
        <v>1996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5.2</v>
      </c>
      <c r="O1261">
        <v>18403</v>
      </c>
      <c r="P1261">
        <v>4000000</v>
      </c>
      <c r="Q1261">
        <v>9336886</v>
      </c>
      <c r="R1261">
        <v>9336886</v>
      </c>
      <c r="S1261">
        <v>85</v>
      </c>
      <c r="T1261" t="s">
        <v>4470</v>
      </c>
      <c r="U1261" t="s">
        <v>4453</v>
      </c>
      <c r="V1261">
        <v>1</v>
      </c>
      <c r="W1261">
        <v>0</v>
      </c>
      <c r="X1261">
        <v>0</v>
      </c>
    </row>
    <row r="1262" spans="1:24" hidden="1" x14ac:dyDescent="0.2">
      <c r="A1262" t="s">
        <v>7449</v>
      </c>
      <c r="B1262" t="s">
        <v>7450</v>
      </c>
      <c r="C1262">
        <v>2017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6.7</v>
      </c>
      <c r="O1262">
        <v>181246</v>
      </c>
      <c r="P1262">
        <v>175000000</v>
      </c>
      <c r="Q1262">
        <v>39175066</v>
      </c>
      <c r="R1262">
        <v>148675066</v>
      </c>
      <c r="S1262">
        <v>126</v>
      </c>
      <c r="T1262" t="s">
        <v>6739</v>
      </c>
      <c r="U1262" t="s">
        <v>39</v>
      </c>
      <c r="V1262">
        <v>0</v>
      </c>
      <c r="W1262">
        <v>0</v>
      </c>
      <c r="X1262">
        <v>1</v>
      </c>
    </row>
    <row r="1263" spans="1:24" hidden="1" x14ac:dyDescent="0.2">
      <c r="A1263" t="s">
        <v>5942</v>
      </c>
      <c r="B1263" t="s">
        <v>5943</v>
      </c>
      <c r="C1263">
        <v>2005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7.2</v>
      </c>
      <c r="O1263">
        <v>378682</v>
      </c>
      <c r="P1263">
        <v>207000000</v>
      </c>
      <c r="Q1263">
        <v>218080025</v>
      </c>
      <c r="R1263">
        <v>562363449</v>
      </c>
      <c r="S1263">
        <v>187</v>
      </c>
      <c r="T1263" t="s">
        <v>3988</v>
      </c>
      <c r="U1263" t="s">
        <v>35</v>
      </c>
      <c r="V1263">
        <v>0</v>
      </c>
      <c r="W1263">
        <v>1</v>
      </c>
      <c r="X1263">
        <v>0</v>
      </c>
    </row>
    <row r="1264" spans="1:24" hidden="1" x14ac:dyDescent="0.2">
      <c r="A1264" t="s">
        <v>40</v>
      </c>
      <c r="B1264" t="s">
        <v>41</v>
      </c>
      <c r="C1264">
        <v>1930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6.8</v>
      </c>
      <c r="O1264">
        <v>986</v>
      </c>
      <c r="S1264">
        <v>99</v>
      </c>
      <c r="T1264" t="s">
        <v>42</v>
      </c>
      <c r="U1264" t="s">
        <v>35</v>
      </c>
      <c r="V1264">
        <v>0</v>
      </c>
      <c r="W1264">
        <v>1</v>
      </c>
      <c r="X1264">
        <v>0</v>
      </c>
    </row>
    <row r="1265" spans="1:24" hidden="1" x14ac:dyDescent="0.2">
      <c r="A1265" t="s">
        <v>3823</v>
      </c>
      <c r="B1265" t="s">
        <v>3824</v>
      </c>
      <c r="C1265">
        <v>1993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7.4</v>
      </c>
      <c r="O1265">
        <v>7166</v>
      </c>
      <c r="P1265">
        <v>46476</v>
      </c>
      <c r="Q1265">
        <v>1214231</v>
      </c>
      <c r="S1265">
        <v>103</v>
      </c>
      <c r="T1265" t="s">
        <v>3825</v>
      </c>
      <c r="U1265" t="s">
        <v>2222</v>
      </c>
      <c r="V1265">
        <v>0</v>
      </c>
      <c r="W1265">
        <v>1</v>
      </c>
      <c r="X1265">
        <v>0</v>
      </c>
    </row>
    <row r="1266" spans="1:24" hidden="1" x14ac:dyDescent="0.2">
      <c r="A1266" t="s">
        <v>452</v>
      </c>
      <c r="B1266" t="s">
        <v>453</v>
      </c>
      <c r="C1266">
        <v>1939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6.4</v>
      </c>
      <c r="O1266">
        <v>931</v>
      </c>
      <c r="Q1266">
        <v>67</v>
      </c>
      <c r="S1266">
        <v>67</v>
      </c>
      <c r="T1266" t="s">
        <v>412</v>
      </c>
      <c r="U1266" t="s">
        <v>39</v>
      </c>
      <c r="V1266">
        <v>0</v>
      </c>
      <c r="W1266">
        <v>0</v>
      </c>
      <c r="X1266">
        <v>1</v>
      </c>
    </row>
    <row r="1267" spans="1:24" hidden="1" x14ac:dyDescent="0.2">
      <c r="A1267" t="s">
        <v>3460</v>
      </c>
      <c r="B1267" t="s">
        <v>3461</v>
      </c>
      <c r="C1267">
        <v>1991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5.3</v>
      </c>
      <c r="O1267">
        <v>14716</v>
      </c>
      <c r="P1267">
        <v>34002045</v>
      </c>
      <c r="S1267">
        <v>97</v>
      </c>
      <c r="T1267" t="s">
        <v>3462</v>
      </c>
      <c r="U1267" t="s">
        <v>35</v>
      </c>
      <c r="V1267">
        <v>0</v>
      </c>
      <c r="W1267">
        <v>1</v>
      </c>
      <c r="X1267">
        <v>0</v>
      </c>
    </row>
    <row r="1268" spans="1:24" hidden="1" x14ac:dyDescent="0.2">
      <c r="A1268" t="s">
        <v>1324</v>
      </c>
      <c r="B1268" t="s">
        <v>1325</v>
      </c>
      <c r="C1268">
        <v>1954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5.6</v>
      </c>
      <c r="O1268">
        <v>682</v>
      </c>
      <c r="S1268">
        <v>109</v>
      </c>
      <c r="T1268" t="s">
        <v>771</v>
      </c>
      <c r="U1268" t="s">
        <v>39</v>
      </c>
      <c r="V1268">
        <v>0</v>
      </c>
      <c r="W1268">
        <v>0</v>
      </c>
      <c r="X1268">
        <v>1</v>
      </c>
    </row>
    <row r="1269" spans="1:24" hidden="1" x14ac:dyDescent="0.2">
      <c r="A1269" t="s">
        <v>681</v>
      </c>
      <c r="B1269" t="s">
        <v>682</v>
      </c>
      <c r="C1269">
        <v>1942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7.5</v>
      </c>
      <c r="O1269">
        <v>3762</v>
      </c>
      <c r="S1269">
        <v>127</v>
      </c>
      <c r="T1269" t="s">
        <v>683</v>
      </c>
      <c r="U1269" t="s">
        <v>39</v>
      </c>
      <c r="V1269">
        <v>0</v>
      </c>
      <c r="W1269">
        <v>0</v>
      </c>
      <c r="X1269">
        <v>1</v>
      </c>
    </row>
    <row r="1270" spans="1:24" hidden="1" x14ac:dyDescent="0.2">
      <c r="A1270" t="s">
        <v>6006</v>
      </c>
      <c r="B1270" t="s">
        <v>6007</v>
      </c>
      <c r="C1270">
        <v>2005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7.5</v>
      </c>
      <c r="O1270">
        <v>208153</v>
      </c>
      <c r="P1270">
        <v>15000000</v>
      </c>
      <c r="Q1270">
        <v>4243756</v>
      </c>
      <c r="R1270">
        <v>15785148</v>
      </c>
      <c r="S1270">
        <v>103</v>
      </c>
      <c r="T1270" t="s">
        <v>6008</v>
      </c>
      <c r="U1270" t="s">
        <v>39</v>
      </c>
      <c r="V1270">
        <v>0</v>
      </c>
      <c r="W1270">
        <v>0</v>
      </c>
      <c r="X1270">
        <v>1</v>
      </c>
    </row>
    <row r="1271" spans="1:24" hidden="1" x14ac:dyDescent="0.2">
      <c r="A1271" t="s">
        <v>1744</v>
      </c>
      <c r="B1271" t="s">
        <v>1745</v>
      </c>
      <c r="C1271">
        <v>1964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5.5</v>
      </c>
      <c r="O1271">
        <v>520</v>
      </c>
      <c r="R1271">
        <v>113</v>
      </c>
      <c r="S1271">
        <v>113</v>
      </c>
      <c r="T1271" t="s">
        <v>680</v>
      </c>
      <c r="U1271" t="s">
        <v>39</v>
      </c>
      <c r="V1271">
        <v>0</v>
      </c>
      <c r="W1271">
        <v>0</v>
      </c>
      <c r="X1271">
        <v>1</v>
      </c>
    </row>
    <row r="1272" spans="1:24" hidden="1" x14ac:dyDescent="0.2">
      <c r="A1272" t="s">
        <v>4912</v>
      </c>
      <c r="B1272" t="s">
        <v>4913</v>
      </c>
      <c r="C1272">
        <v>1998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5.6</v>
      </c>
      <c r="O1272">
        <v>4696</v>
      </c>
      <c r="P1272">
        <v>4106588</v>
      </c>
      <c r="T1272" t="s">
        <v>4914</v>
      </c>
      <c r="U1272" t="s">
        <v>3820</v>
      </c>
      <c r="V1272">
        <v>0</v>
      </c>
      <c r="W1272">
        <v>1</v>
      </c>
      <c r="X1272">
        <v>0</v>
      </c>
    </row>
    <row r="1273" spans="1:24" hidden="1" x14ac:dyDescent="0.2">
      <c r="A1273" t="s">
        <v>6649</v>
      </c>
      <c r="B1273" t="s">
        <v>6650</v>
      </c>
      <c r="C1273">
        <v>2008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6.5</v>
      </c>
      <c r="O1273">
        <v>5423</v>
      </c>
      <c r="P1273">
        <v>10000000</v>
      </c>
      <c r="Q1273">
        <v>17657973</v>
      </c>
      <c r="R1273">
        <v>17657973</v>
      </c>
      <c r="S1273">
        <v>101</v>
      </c>
      <c r="T1273" t="s">
        <v>6651</v>
      </c>
      <c r="U1273" t="s">
        <v>6652</v>
      </c>
      <c r="V1273">
        <v>0</v>
      </c>
      <c r="W1273">
        <v>0</v>
      </c>
      <c r="X1273">
        <v>1</v>
      </c>
    </row>
    <row r="1274" spans="1:24" hidden="1" x14ac:dyDescent="0.2">
      <c r="A1274" t="s">
        <v>1746</v>
      </c>
      <c r="B1274" t="s">
        <v>1747</v>
      </c>
      <c r="C1274">
        <v>1964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4.8</v>
      </c>
      <c r="O1274">
        <v>1144</v>
      </c>
      <c r="Q1274">
        <v>83</v>
      </c>
      <c r="S1274">
        <v>83</v>
      </c>
      <c r="T1274" t="s">
        <v>1748</v>
      </c>
      <c r="U1274" t="s">
        <v>35</v>
      </c>
      <c r="V1274">
        <v>0</v>
      </c>
      <c r="W1274">
        <v>1</v>
      </c>
      <c r="X1274">
        <v>0</v>
      </c>
    </row>
    <row r="1275" spans="1:24" hidden="1" x14ac:dyDescent="0.2">
      <c r="A1275" t="s">
        <v>1997</v>
      </c>
      <c r="B1275" t="s">
        <v>1998</v>
      </c>
      <c r="C1275">
        <v>1971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7.1</v>
      </c>
      <c r="O1275">
        <v>20736</v>
      </c>
      <c r="P1275">
        <v>34050</v>
      </c>
      <c r="S1275">
        <v>114</v>
      </c>
      <c r="T1275" t="s">
        <v>1999</v>
      </c>
      <c r="U1275" t="s">
        <v>39</v>
      </c>
      <c r="V1275">
        <v>0</v>
      </c>
      <c r="W1275">
        <v>0</v>
      </c>
      <c r="X1275">
        <v>1</v>
      </c>
    </row>
    <row r="1276" spans="1:24" hidden="1" x14ac:dyDescent="0.2">
      <c r="A1276" t="s">
        <v>6468</v>
      </c>
      <c r="B1276" t="s">
        <v>6469</v>
      </c>
      <c r="C1276">
        <v>2007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6.9</v>
      </c>
      <c r="O1276">
        <v>340835</v>
      </c>
      <c r="P1276">
        <v>30000000</v>
      </c>
      <c r="Q1276">
        <v>148768917</v>
      </c>
      <c r="R1276">
        <v>219922417</v>
      </c>
      <c r="S1276">
        <v>129</v>
      </c>
      <c r="T1276" t="s">
        <v>6141</v>
      </c>
      <c r="U1276" t="s">
        <v>35</v>
      </c>
      <c r="V1276">
        <v>0</v>
      </c>
      <c r="W1276">
        <v>1</v>
      </c>
      <c r="X1276">
        <v>0</v>
      </c>
    </row>
    <row r="1277" spans="1:24" hidden="1" x14ac:dyDescent="0.2">
      <c r="A1277" t="s">
        <v>526</v>
      </c>
      <c r="B1277" t="s">
        <v>527</v>
      </c>
      <c r="C1277">
        <v>1940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6.8</v>
      </c>
      <c r="O1277">
        <v>1676</v>
      </c>
      <c r="Q1277">
        <v>98</v>
      </c>
      <c r="S1277">
        <v>98</v>
      </c>
      <c r="T1277" t="s">
        <v>48</v>
      </c>
      <c r="U1277" t="s">
        <v>39</v>
      </c>
      <c r="V1277">
        <v>0</v>
      </c>
      <c r="W1277">
        <v>0</v>
      </c>
      <c r="X1277">
        <v>1</v>
      </c>
    </row>
    <row r="1278" spans="1:24" hidden="1" x14ac:dyDescent="0.2">
      <c r="A1278" t="s">
        <v>7800</v>
      </c>
      <c r="B1278" t="s">
        <v>7801</v>
      </c>
      <c r="C1278">
        <v>2017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6.6</v>
      </c>
      <c r="O1278">
        <v>255302</v>
      </c>
      <c r="P1278">
        <v>185000000</v>
      </c>
      <c r="Q1278">
        <v>168052812</v>
      </c>
      <c r="R1278">
        <v>566652812</v>
      </c>
      <c r="S1278">
        <v>118</v>
      </c>
      <c r="T1278" t="s">
        <v>7802</v>
      </c>
      <c r="U1278" t="s">
        <v>39</v>
      </c>
      <c r="V1278">
        <v>0</v>
      </c>
      <c r="W1278">
        <v>0</v>
      </c>
      <c r="X1278">
        <v>1</v>
      </c>
    </row>
    <row r="1279" spans="1:24" hidden="1" x14ac:dyDescent="0.2">
      <c r="A1279" t="s">
        <v>7810</v>
      </c>
      <c r="B1279" t="s">
        <v>7811</v>
      </c>
      <c r="C1279">
        <v>2015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6.1</v>
      </c>
      <c r="O1279">
        <v>59254</v>
      </c>
      <c r="P1279">
        <v>15000000</v>
      </c>
      <c r="Q1279">
        <v>42725475</v>
      </c>
      <c r="R1279">
        <v>61548707</v>
      </c>
      <c r="S1279">
        <v>98</v>
      </c>
      <c r="T1279" t="s">
        <v>6666</v>
      </c>
      <c r="U1279" t="s">
        <v>6607</v>
      </c>
      <c r="V1279">
        <v>0</v>
      </c>
      <c r="W1279">
        <v>1</v>
      </c>
      <c r="X1279">
        <v>0</v>
      </c>
    </row>
    <row r="1280" spans="1:24" hidden="1" x14ac:dyDescent="0.2">
      <c r="A1280" t="s">
        <v>4471</v>
      </c>
      <c r="B1280" t="s">
        <v>4472</v>
      </c>
      <c r="C1280">
        <v>1996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5.8</v>
      </c>
      <c r="O1280">
        <v>54370</v>
      </c>
      <c r="P1280">
        <v>11191496</v>
      </c>
      <c r="Q1280">
        <v>58620973</v>
      </c>
      <c r="S1280">
        <v>113</v>
      </c>
      <c r="T1280" t="s">
        <v>1888</v>
      </c>
      <c r="U1280" t="s">
        <v>3273</v>
      </c>
      <c r="V1280">
        <v>1</v>
      </c>
      <c r="W1280">
        <v>0</v>
      </c>
      <c r="X1280">
        <v>0</v>
      </c>
    </row>
    <row r="1281" spans="1:24" hidden="1" x14ac:dyDescent="0.2">
      <c r="A1281" t="s">
        <v>2828</v>
      </c>
      <c r="B1281" t="s">
        <v>2829</v>
      </c>
      <c r="C1281">
        <v>1985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6.5</v>
      </c>
      <c r="O1281">
        <v>2735</v>
      </c>
      <c r="P1281">
        <v>2905293</v>
      </c>
      <c r="Q1281">
        <v>11052713</v>
      </c>
      <c r="S1281">
        <v>97</v>
      </c>
      <c r="T1281" t="s">
        <v>2233</v>
      </c>
      <c r="U1281" t="s">
        <v>2830</v>
      </c>
      <c r="V1281">
        <v>0</v>
      </c>
      <c r="W1281">
        <v>0</v>
      </c>
      <c r="X1281">
        <v>1</v>
      </c>
    </row>
    <row r="1282" spans="1:24" hidden="1" x14ac:dyDescent="0.2">
      <c r="A1282" t="s">
        <v>3613</v>
      </c>
      <c r="B1282" t="s">
        <v>3614</v>
      </c>
      <c r="C1282">
        <v>1992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5.9</v>
      </c>
      <c r="O1282">
        <v>9515</v>
      </c>
      <c r="P1282">
        <v>21142815</v>
      </c>
      <c r="S1282">
        <v>102</v>
      </c>
      <c r="T1282" t="s">
        <v>3615</v>
      </c>
      <c r="U1282" t="s">
        <v>3616</v>
      </c>
      <c r="V1282">
        <v>0</v>
      </c>
      <c r="W1282">
        <v>1</v>
      </c>
      <c r="X1282">
        <v>0</v>
      </c>
    </row>
    <row r="1283" spans="1:24" hidden="1" x14ac:dyDescent="0.2">
      <c r="A1283" t="s">
        <v>4703</v>
      </c>
      <c r="B1283" t="s">
        <v>4704</v>
      </c>
      <c r="C1283">
        <v>1997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4.9000000000000004</v>
      </c>
      <c r="O1283">
        <v>7520</v>
      </c>
      <c r="P1283">
        <v>3450145</v>
      </c>
      <c r="Q1283">
        <v>6112613</v>
      </c>
      <c r="S1283">
        <v>95</v>
      </c>
      <c r="T1283" t="s">
        <v>4705</v>
      </c>
      <c r="U1283" t="s">
        <v>35</v>
      </c>
      <c r="V1283">
        <v>0</v>
      </c>
      <c r="W1283">
        <v>1</v>
      </c>
      <c r="X1283">
        <v>0</v>
      </c>
    </row>
    <row r="1284" spans="1:24" hidden="1" x14ac:dyDescent="0.2">
      <c r="A1284" t="s">
        <v>4473</v>
      </c>
      <c r="B1284" t="s">
        <v>4474</v>
      </c>
      <c r="C1284">
        <v>1996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6.8</v>
      </c>
      <c r="O1284">
        <v>8769</v>
      </c>
      <c r="P1284">
        <v>5200601</v>
      </c>
      <c r="S1284">
        <v>112</v>
      </c>
      <c r="T1284" t="s">
        <v>2532</v>
      </c>
      <c r="U1284" t="s">
        <v>4475</v>
      </c>
      <c r="V1284">
        <v>1</v>
      </c>
      <c r="W1284">
        <v>0</v>
      </c>
      <c r="X1284">
        <v>0</v>
      </c>
    </row>
    <row r="1285" spans="1:24" hidden="1" x14ac:dyDescent="0.2">
      <c r="A1285" t="s">
        <v>6302</v>
      </c>
      <c r="B1285" t="s">
        <v>6303</v>
      </c>
      <c r="C1285">
        <v>2008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7.5</v>
      </c>
      <c r="O1285">
        <v>400770</v>
      </c>
      <c r="P1285">
        <v>130000000</v>
      </c>
      <c r="Q1285">
        <v>215434591</v>
      </c>
      <c r="R1285">
        <v>631746197</v>
      </c>
      <c r="S1285">
        <v>92</v>
      </c>
      <c r="T1285" t="s">
        <v>6304</v>
      </c>
      <c r="U1285" t="s">
        <v>4956</v>
      </c>
      <c r="V1285">
        <v>0</v>
      </c>
      <c r="W1285">
        <v>1</v>
      </c>
      <c r="X1285">
        <v>0</v>
      </c>
    </row>
    <row r="1286" spans="1:24" hidden="1" x14ac:dyDescent="0.2">
      <c r="A1286" t="s">
        <v>7023</v>
      </c>
      <c r="B1286" t="s">
        <v>7024</v>
      </c>
      <c r="C1286">
        <v>2011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7.2</v>
      </c>
      <c r="O1286">
        <v>241325</v>
      </c>
      <c r="P1286">
        <v>150000000</v>
      </c>
      <c r="Q1286">
        <v>165249063</v>
      </c>
      <c r="R1286">
        <v>665692281</v>
      </c>
      <c r="S1286">
        <v>90</v>
      </c>
      <c r="T1286" t="s">
        <v>7025</v>
      </c>
      <c r="U1286" t="s">
        <v>4956</v>
      </c>
      <c r="V1286">
        <v>0</v>
      </c>
      <c r="W1286">
        <v>1</v>
      </c>
      <c r="X1286">
        <v>0</v>
      </c>
    </row>
    <row r="1287" spans="1:24" hidden="1" x14ac:dyDescent="0.2">
      <c r="A1287" t="s">
        <v>4709</v>
      </c>
      <c r="B1287" t="s">
        <v>4710</v>
      </c>
      <c r="C1287">
        <v>1997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8.1999999999999993</v>
      </c>
      <c r="O1287">
        <v>511899</v>
      </c>
      <c r="P1287">
        <v>35000000</v>
      </c>
      <c r="Q1287">
        <v>64616940</v>
      </c>
      <c r="R1287">
        <v>126216940</v>
      </c>
      <c r="S1287">
        <v>138</v>
      </c>
      <c r="T1287" t="s">
        <v>3608</v>
      </c>
      <c r="U1287" t="s">
        <v>4385</v>
      </c>
      <c r="V1287">
        <v>0</v>
      </c>
      <c r="W1287">
        <v>0</v>
      </c>
      <c r="X1287">
        <v>1</v>
      </c>
    </row>
    <row r="1288" spans="1:24" hidden="1" x14ac:dyDescent="0.2">
      <c r="A1288" t="s">
        <v>7190</v>
      </c>
      <c r="B1288" t="s">
        <v>7191</v>
      </c>
      <c r="C1288">
        <v>2010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6.7</v>
      </c>
      <c r="O1288">
        <v>24669</v>
      </c>
      <c r="P1288">
        <v>8700000</v>
      </c>
      <c r="Q1288">
        <v>504030</v>
      </c>
      <c r="R1288">
        <v>57457528</v>
      </c>
      <c r="S1288">
        <v>105</v>
      </c>
      <c r="T1288" t="s">
        <v>7192</v>
      </c>
      <c r="U1288" t="s">
        <v>7193</v>
      </c>
      <c r="V1288">
        <v>0</v>
      </c>
      <c r="W1288">
        <v>1</v>
      </c>
      <c r="X1288">
        <v>0</v>
      </c>
    </row>
    <row r="1289" spans="1:24" hidden="1" x14ac:dyDescent="0.2">
      <c r="A1289" t="s">
        <v>6669</v>
      </c>
      <c r="B1289" t="s">
        <v>6670</v>
      </c>
      <c r="C1289">
        <v>2007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5.9</v>
      </c>
      <c r="O1289">
        <v>1187</v>
      </c>
      <c r="R1289">
        <v>1</v>
      </c>
      <c r="S1289">
        <v>95</v>
      </c>
      <c r="T1289" t="s">
        <v>6671</v>
      </c>
      <c r="U1289" t="s">
        <v>6672</v>
      </c>
      <c r="V1289">
        <v>0</v>
      </c>
      <c r="W1289">
        <v>0</v>
      </c>
      <c r="X1289">
        <v>1</v>
      </c>
    </row>
    <row r="1290" spans="1:24" hidden="1" x14ac:dyDescent="0.2">
      <c r="A1290" t="s">
        <v>6887</v>
      </c>
      <c r="B1290" t="s">
        <v>6888</v>
      </c>
      <c r="C1290">
        <v>2008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5.8</v>
      </c>
      <c r="O1290">
        <v>1918</v>
      </c>
      <c r="P1290">
        <v>602992</v>
      </c>
      <c r="S1290">
        <v>95</v>
      </c>
      <c r="T1290" t="s">
        <v>6797</v>
      </c>
      <c r="U1290" t="s">
        <v>3839</v>
      </c>
      <c r="V1290">
        <v>0</v>
      </c>
      <c r="W1290">
        <v>0</v>
      </c>
      <c r="X1290">
        <v>1</v>
      </c>
    </row>
    <row r="1291" spans="1:24" hidden="1" x14ac:dyDescent="0.2">
      <c r="A1291" t="s">
        <v>4476</v>
      </c>
      <c r="B1291" t="s">
        <v>4477</v>
      </c>
      <c r="C1291">
        <v>1996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3</v>
      </c>
      <c r="O1291">
        <v>22450</v>
      </c>
      <c r="P1291">
        <v>5001588</v>
      </c>
      <c r="Q1291">
        <v>18937262</v>
      </c>
      <c r="S1291">
        <v>93</v>
      </c>
      <c r="T1291" t="s">
        <v>3918</v>
      </c>
      <c r="U1291" t="s">
        <v>3212</v>
      </c>
      <c r="V1291">
        <v>1</v>
      </c>
      <c r="W1291">
        <v>0</v>
      </c>
      <c r="X1291">
        <v>0</v>
      </c>
    </row>
    <row r="1292" spans="1:24" hidden="1" x14ac:dyDescent="0.2">
      <c r="A1292" t="s">
        <v>169</v>
      </c>
      <c r="B1292" t="s">
        <v>170</v>
      </c>
      <c r="C1292">
        <v>1933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6.7</v>
      </c>
      <c r="O1292">
        <v>1296</v>
      </c>
      <c r="Q1292">
        <v>69</v>
      </c>
      <c r="S1292">
        <v>69</v>
      </c>
      <c r="T1292" t="s">
        <v>171</v>
      </c>
      <c r="U1292" t="s">
        <v>39</v>
      </c>
      <c r="V1292">
        <v>0</v>
      </c>
      <c r="W1292">
        <v>0</v>
      </c>
      <c r="X1292">
        <v>1</v>
      </c>
    </row>
    <row r="1293" spans="1:24" hidden="1" x14ac:dyDescent="0.2">
      <c r="A1293" t="s">
        <v>4478</v>
      </c>
      <c r="B1293" t="s">
        <v>4479</v>
      </c>
      <c r="C1293">
        <v>1996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5.7</v>
      </c>
      <c r="O1293">
        <v>3817</v>
      </c>
      <c r="P1293">
        <v>5939449</v>
      </c>
      <c r="S1293">
        <v>103</v>
      </c>
      <c r="T1293" t="s">
        <v>3191</v>
      </c>
      <c r="U1293" t="s">
        <v>2783</v>
      </c>
      <c r="V1293">
        <v>1</v>
      </c>
      <c r="W1293">
        <v>0</v>
      </c>
      <c r="X1293">
        <v>0</v>
      </c>
    </row>
    <row r="1294" spans="1:24" hidden="1" x14ac:dyDescent="0.2">
      <c r="A1294" t="s">
        <v>684</v>
      </c>
      <c r="B1294" t="s">
        <v>685</v>
      </c>
      <c r="C1294">
        <v>1942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5.8</v>
      </c>
      <c r="O1294">
        <v>434</v>
      </c>
      <c r="Q1294">
        <v>62</v>
      </c>
      <c r="S1294">
        <v>62</v>
      </c>
      <c r="T1294" t="s">
        <v>126</v>
      </c>
      <c r="U1294" t="s">
        <v>39</v>
      </c>
      <c r="V1294">
        <v>0</v>
      </c>
      <c r="W1294">
        <v>0</v>
      </c>
      <c r="X1294">
        <v>1</v>
      </c>
    </row>
    <row r="1295" spans="1:24" hidden="1" x14ac:dyDescent="0.2">
      <c r="A1295" t="s">
        <v>6348</v>
      </c>
      <c r="B1295" t="s">
        <v>6349</v>
      </c>
      <c r="C1295">
        <v>2006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5.5</v>
      </c>
      <c r="O1295">
        <v>92799</v>
      </c>
      <c r="P1295">
        <v>70000000</v>
      </c>
      <c r="Q1295">
        <v>42285169</v>
      </c>
      <c r="R1295">
        <v>72785169</v>
      </c>
      <c r="S1295">
        <v>110</v>
      </c>
      <c r="T1295" t="s">
        <v>4846</v>
      </c>
      <c r="U1295" t="s">
        <v>39</v>
      </c>
      <c r="V1295">
        <v>0</v>
      </c>
      <c r="W1295">
        <v>0</v>
      </c>
      <c r="X1295">
        <v>1</v>
      </c>
    </row>
    <row r="1296" spans="1:24" hidden="1" x14ac:dyDescent="0.2">
      <c r="A1296" t="s">
        <v>172</v>
      </c>
      <c r="B1296" t="s">
        <v>173</v>
      </c>
      <c r="C1296">
        <v>1933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7</v>
      </c>
      <c r="O1296">
        <v>1502</v>
      </c>
      <c r="Q1296">
        <v>76</v>
      </c>
      <c r="S1296">
        <v>76</v>
      </c>
      <c r="T1296" t="s">
        <v>51</v>
      </c>
      <c r="U1296" t="s">
        <v>39</v>
      </c>
      <c r="V1296">
        <v>0</v>
      </c>
      <c r="W1296">
        <v>0</v>
      </c>
      <c r="X1296">
        <v>1</v>
      </c>
    </row>
    <row r="1297" spans="1:31" hidden="1" x14ac:dyDescent="0.2">
      <c r="A1297" t="s">
        <v>857</v>
      </c>
      <c r="B1297" t="s">
        <v>858</v>
      </c>
      <c r="C1297">
        <v>1945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6.8</v>
      </c>
      <c r="O1297">
        <v>1538</v>
      </c>
      <c r="Q1297">
        <v>94</v>
      </c>
      <c r="S1297">
        <v>94</v>
      </c>
      <c r="T1297" t="s">
        <v>859</v>
      </c>
      <c r="U1297" t="s">
        <v>35</v>
      </c>
      <c r="V1297">
        <v>0</v>
      </c>
      <c r="W1297">
        <v>1</v>
      </c>
      <c r="X1297">
        <v>0</v>
      </c>
    </row>
    <row r="1298" spans="1:31" hidden="1" x14ac:dyDescent="0.2">
      <c r="A1298" t="s">
        <v>2831</v>
      </c>
      <c r="B1298" t="s">
        <v>2832</v>
      </c>
      <c r="C1298">
        <v>1985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7</v>
      </c>
      <c r="O1298">
        <v>41683</v>
      </c>
      <c r="P1298">
        <v>3450536</v>
      </c>
      <c r="Q1298">
        <v>18432000</v>
      </c>
      <c r="S1298">
        <v>121</v>
      </c>
      <c r="T1298" t="s">
        <v>2364</v>
      </c>
      <c r="U1298" t="s">
        <v>1427</v>
      </c>
      <c r="V1298">
        <v>0</v>
      </c>
      <c r="W1298">
        <v>0</v>
      </c>
      <c r="X1298">
        <v>1</v>
      </c>
    </row>
    <row r="1299" spans="1:31" hidden="1" x14ac:dyDescent="0.2">
      <c r="A1299" t="s">
        <v>1507</v>
      </c>
      <c r="B1299" t="s">
        <v>1508</v>
      </c>
      <c r="C1299">
        <v>1958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5.7</v>
      </c>
      <c r="O1299">
        <v>613</v>
      </c>
      <c r="Q1299">
        <v>93</v>
      </c>
      <c r="S1299">
        <v>93</v>
      </c>
      <c r="T1299" t="s">
        <v>79</v>
      </c>
      <c r="U1299" t="s">
        <v>39</v>
      </c>
      <c r="V1299">
        <v>0</v>
      </c>
      <c r="W1299">
        <v>0</v>
      </c>
      <c r="X1299">
        <v>1</v>
      </c>
    </row>
    <row r="1300" spans="1:31" hidden="1" x14ac:dyDescent="0.2">
      <c r="A1300" t="s">
        <v>6217</v>
      </c>
      <c r="B1300" t="s">
        <v>6218</v>
      </c>
      <c r="C1300">
        <v>2005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6.2</v>
      </c>
      <c r="O1300">
        <v>89319</v>
      </c>
      <c r="P1300">
        <v>15000000</v>
      </c>
      <c r="Q1300">
        <v>20700082</v>
      </c>
      <c r="R1300">
        <v>47074133</v>
      </c>
      <c r="S1300">
        <v>93</v>
      </c>
      <c r="T1300" t="s">
        <v>2605</v>
      </c>
      <c r="U1300" t="s">
        <v>35</v>
      </c>
      <c r="V1300">
        <v>0</v>
      </c>
      <c r="W1300">
        <v>1</v>
      </c>
      <c r="X1300">
        <v>0</v>
      </c>
    </row>
    <row r="1301" spans="1:31" hidden="1" x14ac:dyDescent="0.2">
      <c r="A1301" t="s">
        <v>6380</v>
      </c>
      <c r="B1301" t="s">
        <v>6381</v>
      </c>
      <c r="C1301">
        <v>2009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5.3</v>
      </c>
      <c r="O1301">
        <v>63262</v>
      </c>
      <c r="P1301">
        <v>100000000</v>
      </c>
      <c r="Q1301">
        <v>49438370</v>
      </c>
      <c r="R1301">
        <v>68777554</v>
      </c>
      <c r="S1301">
        <v>102</v>
      </c>
      <c r="T1301" t="s">
        <v>4183</v>
      </c>
      <c r="U1301" t="s">
        <v>35</v>
      </c>
      <c r="V1301">
        <v>0</v>
      </c>
      <c r="W1301">
        <v>1</v>
      </c>
      <c r="X1301">
        <v>0</v>
      </c>
    </row>
    <row r="1302" spans="1:31" hidden="1" x14ac:dyDescent="0.2">
      <c r="A1302" t="s">
        <v>1375</v>
      </c>
      <c r="B1302" t="s">
        <v>1376</v>
      </c>
      <c r="C1302">
        <v>1955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6.6</v>
      </c>
      <c r="O1302">
        <v>3492</v>
      </c>
      <c r="S1302">
        <v>106</v>
      </c>
      <c r="T1302" t="s">
        <v>106</v>
      </c>
      <c r="U1302" t="s">
        <v>1377</v>
      </c>
      <c r="V1302">
        <v>0</v>
      </c>
      <c r="W1302">
        <v>0</v>
      </c>
      <c r="X1302">
        <v>1</v>
      </c>
    </row>
    <row r="1303" spans="1:31" hidden="1" x14ac:dyDescent="0.2">
      <c r="A1303" t="s">
        <v>7265</v>
      </c>
      <c r="B1303" t="s">
        <v>7266</v>
      </c>
      <c r="C1303">
        <v>2011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6.1</v>
      </c>
      <c r="O1303">
        <v>61090</v>
      </c>
      <c r="P1303">
        <v>30000000</v>
      </c>
      <c r="Q1303">
        <v>35608245</v>
      </c>
      <c r="R1303">
        <v>75055070</v>
      </c>
      <c r="S1303">
        <v>98</v>
      </c>
      <c r="T1303" t="s">
        <v>7267</v>
      </c>
      <c r="U1303" t="s">
        <v>35</v>
      </c>
      <c r="V1303">
        <v>0</v>
      </c>
      <c r="W1303">
        <v>1</v>
      </c>
      <c r="X1303">
        <v>0</v>
      </c>
    </row>
    <row r="1304" spans="1:31" hidden="1" x14ac:dyDescent="0.2">
      <c r="A1304" t="s">
        <v>4486</v>
      </c>
      <c r="B1304" t="s">
        <v>4487</v>
      </c>
      <c r="C1304">
        <v>1996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6.7</v>
      </c>
      <c r="O1304">
        <v>24548</v>
      </c>
      <c r="P1304">
        <v>23000000</v>
      </c>
      <c r="Q1304">
        <v>12803305</v>
      </c>
      <c r="R1304">
        <v>12803305</v>
      </c>
      <c r="S1304">
        <v>98</v>
      </c>
      <c r="T1304" t="s">
        <v>4488</v>
      </c>
      <c r="U1304" t="s">
        <v>4489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hidden="1" x14ac:dyDescent="0.2">
      <c r="A1305" t="s">
        <v>112</v>
      </c>
      <c r="B1305" t="s">
        <v>113</v>
      </c>
      <c r="C1305">
        <v>1932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6.6</v>
      </c>
      <c r="O1305">
        <v>660</v>
      </c>
      <c r="Q1305">
        <v>72</v>
      </c>
      <c r="S1305">
        <v>72</v>
      </c>
      <c r="T1305" t="s">
        <v>111</v>
      </c>
      <c r="U1305" t="s">
        <v>39</v>
      </c>
      <c r="V1305">
        <v>0</v>
      </c>
      <c r="W1305">
        <v>0</v>
      </c>
      <c r="X1305">
        <v>1</v>
      </c>
    </row>
    <row r="1306" spans="1:31" hidden="1" x14ac:dyDescent="0.2">
      <c r="A1306" t="s">
        <v>3216</v>
      </c>
      <c r="B1306" t="s">
        <v>3217</v>
      </c>
      <c r="C1306">
        <v>1989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7.4</v>
      </c>
      <c r="O1306">
        <v>17293</v>
      </c>
      <c r="P1306">
        <v>5032605</v>
      </c>
      <c r="Q1306">
        <v>31906454</v>
      </c>
      <c r="S1306">
        <v>108</v>
      </c>
      <c r="T1306" t="s">
        <v>3218</v>
      </c>
      <c r="U1306" t="s">
        <v>3219</v>
      </c>
      <c r="V1306">
        <v>0</v>
      </c>
      <c r="W1306">
        <v>0</v>
      </c>
      <c r="X1306">
        <v>1</v>
      </c>
    </row>
    <row r="1307" spans="1:31" hidden="1" x14ac:dyDescent="0.2">
      <c r="A1307" t="s">
        <v>6959</v>
      </c>
      <c r="B1307" t="s">
        <v>6960</v>
      </c>
      <c r="C1307">
        <v>2010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6.5</v>
      </c>
      <c r="O1307">
        <v>90258</v>
      </c>
      <c r="P1307">
        <v>19000000</v>
      </c>
      <c r="Q1307">
        <v>25918920</v>
      </c>
      <c r="R1307">
        <v>32686500</v>
      </c>
      <c r="S1307">
        <v>100</v>
      </c>
      <c r="T1307" t="s">
        <v>5871</v>
      </c>
      <c r="U1307" t="s">
        <v>35</v>
      </c>
      <c r="V1307">
        <v>0</v>
      </c>
      <c r="W1307">
        <v>1</v>
      </c>
      <c r="X1307">
        <v>0</v>
      </c>
    </row>
    <row r="1308" spans="1:31" hidden="1" x14ac:dyDescent="0.2">
      <c r="A1308" t="s">
        <v>6032</v>
      </c>
      <c r="B1308" t="s">
        <v>6033</v>
      </c>
      <c r="C1308">
        <v>2008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6</v>
      </c>
      <c r="O1308">
        <v>30464</v>
      </c>
      <c r="P1308">
        <v>58000000</v>
      </c>
      <c r="Q1308">
        <v>31373938</v>
      </c>
      <c r="R1308">
        <v>41319039</v>
      </c>
      <c r="S1308">
        <v>114</v>
      </c>
      <c r="T1308" t="s">
        <v>5588</v>
      </c>
      <c r="U1308" t="s">
        <v>35</v>
      </c>
      <c r="V1308">
        <v>0</v>
      </c>
      <c r="W1308">
        <v>1</v>
      </c>
      <c r="X1308">
        <v>0</v>
      </c>
    </row>
    <row r="1309" spans="1:31" hidden="1" x14ac:dyDescent="0.2">
      <c r="A1309" t="s">
        <v>4711</v>
      </c>
      <c r="B1309" t="s">
        <v>4712</v>
      </c>
      <c r="C1309">
        <v>1997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5.0999999999999996</v>
      </c>
      <c r="O1309">
        <v>3870</v>
      </c>
      <c r="P1309">
        <v>3252450</v>
      </c>
      <c r="Q1309">
        <v>10925060</v>
      </c>
      <c r="S1309">
        <v>84</v>
      </c>
      <c r="T1309" t="s">
        <v>4713</v>
      </c>
      <c r="U1309" t="s">
        <v>3524</v>
      </c>
      <c r="V1309">
        <v>0</v>
      </c>
      <c r="W1309">
        <v>1</v>
      </c>
      <c r="X1309">
        <v>0</v>
      </c>
    </row>
    <row r="1310" spans="1:31" hidden="1" x14ac:dyDescent="0.2">
      <c r="A1310" t="s">
        <v>3617</v>
      </c>
      <c r="B1310" t="s">
        <v>3618</v>
      </c>
      <c r="C1310">
        <v>1992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6.6</v>
      </c>
      <c r="O1310">
        <v>1276</v>
      </c>
      <c r="P1310">
        <v>1514114</v>
      </c>
      <c r="S1310">
        <v>110</v>
      </c>
      <c r="T1310" t="s">
        <v>3619</v>
      </c>
      <c r="U1310" t="s">
        <v>3620</v>
      </c>
      <c r="V1310">
        <v>0</v>
      </c>
      <c r="W1310">
        <v>1</v>
      </c>
      <c r="X1310">
        <v>0</v>
      </c>
    </row>
    <row r="1311" spans="1:31" hidden="1" x14ac:dyDescent="0.2">
      <c r="A1311" t="s">
        <v>2896</v>
      </c>
      <c r="B1311" t="s">
        <v>2897</v>
      </c>
      <c r="C1311">
        <v>1986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6</v>
      </c>
      <c r="O1311">
        <v>9580</v>
      </c>
      <c r="P1311">
        <v>8043360</v>
      </c>
      <c r="Q1311">
        <v>93151591</v>
      </c>
      <c r="S1311">
        <v>116</v>
      </c>
      <c r="T1311" t="s">
        <v>2898</v>
      </c>
      <c r="U1311" t="s">
        <v>35</v>
      </c>
      <c r="V1311">
        <v>0</v>
      </c>
      <c r="W1311">
        <v>1</v>
      </c>
      <c r="X1311">
        <v>0</v>
      </c>
    </row>
    <row r="1312" spans="1:31" hidden="1" x14ac:dyDescent="0.2">
      <c r="A1312" t="s">
        <v>2833</v>
      </c>
      <c r="B1312" t="s">
        <v>2834</v>
      </c>
      <c r="C1312">
        <v>1985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6.5</v>
      </c>
      <c r="O1312">
        <v>57297</v>
      </c>
      <c r="P1312">
        <v>24500000</v>
      </c>
      <c r="Q1312">
        <v>15502112</v>
      </c>
      <c r="R1312">
        <v>15502112</v>
      </c>
      <c r="S1312">
        <v>94</v>
      </c>
      <c r="T1312" t="s">
        <v>2593</v>
      </c>
      <c r="U1312" t="s">
        <v>2835</v>
      </c>
      <c r="V1312">
        <v>0</v>
      </c>
      <c r="W1312">
        <v>1</v>
      </c>
      <c r="X1312">
        <v>0</v>
      </c>
    </row>
    <row r="1313" spans="1:24" hidden="1" x14ac:dyDescent="0.2">
      <c r="A1313" t="s">
        <v>7775</v>
      </c>
      <c r="B1313" t="s">
        <v>2834</v>
      </c>
      <c r="C1313">
        <v>2015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6.9</v>
      </c>
      <c r="O1313">
        <v>148608</v>
      </c>
      <c r="P1313">
        <v>30000000</v>
      </c>
      <c r="Q1313">
        <v>1872994</v>
      </c>
      <c r="R1313">
        <v>42972994</v>
      </c>
      <c r="S1313">
        <v>132</v>
      </c>
      <c r="T1313" t="s">
        <v>6363</v>
      </c>
      <c r="U1313" t="s">
        <v>7079</v>
      </c>
      <c r="V1313">
        <v>0</v>
      </c>
      <c r="W1313">
        <v>1</v>
      </c>
      <c r="X1313">
        <v>0</v>
      </c>
    </row>
    <row r="1314" spans="1:24" hidden="1" x14ac:dyDescent="0.2">
      <c r="A1314" t="s">
        <v>6964</v>
      </c>
      <c r="B1314" t="s">
        <v>6965</v>
      </c>
      <c r="C1314">
        <v>2010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6.9</v>
      </c>
      <c r="O1314">
        <v>75785</v>
      </c>
      <c r="P1314">
        <v>80000000</v>
      </c>
      <c r="Q1314">
        <v>55675313</v>
      </c>
      <c r="R1314">
        <v>140073390</v>
      </c>
      <c r="S1314">
        <v>97</v>
      </c>
      <c r="T1314" t="s">
        <v>6166</v>
      </c>
      <c r="U1314" t="s">
        <v>39</v>
      </c>
      <c r="V1314">
        <v>0</v>
      </c>
      <c r="W1314">
        <v>0</v>
      </c>
      <c r="X1314">
        <v>1</v>
      </c>
    </row>
    <row r="1315" spans="1:24" hidden="1" x14ac:dyDescent="0.2">
      <c r="A1315" t="s">
        <v>5877</v>
      </c>
      <c r="B1315" t="s">
        <v>5878</v>
      </c>
      <c r="C1315">
        <v>2004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6.8</v>
      </c>
      <c r="O1315">
        <v>190176</v>
      </c>
      <c r="P1315">
        <v>140000000</v>
      </c>
      <c r="Q1315">
        <v>118634549</v>
      </c>
      <c r="R1315">
        <v>211468235</v>
      </c>
      <c r="S1315">
        <v>108</v>
      </c>
      <c r="T1315" t="s">
        <v>4183</v>
      </c>
      <c r="U1315" t="s">
        <v>2483</v>
      </c>
      <c r="V1315">
        <v>0</v>
      </c>
      <c r="W1315">
        <v>1</v>
      </c>
      <c r="X1315">
        <v>0</v>
      </c>
    </row>
    <row r="1316" spans="1:24" hidden="1" x14ac:dyDescent="0.2">
      <c r="A1316" t="s">
        <v>7354</v>
      </c>
      <c r="B1316" t="s">
        <v>7355</v>
      </c>
      <c r="C1316">
        <v>2012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7.6</v>
      </c>
      <c r="O1316">
        <v>297262</v>
      </c>
      <c r="P1316">
        <v>61000000</v>
      </c>
      <c r="Q1316">
        <v>148809770</v>
      </c>
      <c r="R1316">
        <v>441809770</v>
      </c>
      <c r="S1316">
        <v>158</v>
      </c>
      <c r="T1316" t="s">
        <v>7356</v>
      </c>
      <c r="U1316" t="s">
        <v>35</v>
      </c>
      <c r="V1316">
        <v>0</v>
      </c>
      <c r="W1316">
        <v>1</v>
      </c>
      <c r="X1316">
        <v>0</v>
      </c>
    </row>
    <row r="1317" spans="1:24" hidden="1" x14ac:dyDescent="0.2">
      <c r="A1317" t="s">
        <v>2210</v>
      </c>
      <c r="B1317" t="s">
        <v>2211</v>
      </c>
      <c r="C1317">
        <v>1975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6.9</v>
      </c>
      <c r="O1317">
        <v>2675</v>
      </c>
      <c r="S1317">
        <v>110</v>
      </c>
      <c r="T1317" t="s">
        <v>2212</v>
      </c>
      <c r="U1317" t="s">
        <v>2213</v>
      </c>
      <c r="V1317">
        <v>0</v>
      </c>
      <c r="W1317">
        <v>0</v>
      </c>
      <c r="X1317">
        <v>1</v>
      </c>
    </row>
    <row r="1318" spans="1:24" hidden="1" x14ac:dyDescent="0.2">
      <c r="A1318" t="s">
        <v>6366</v>
      </c>
      <c r="B1318" t="s">
        <v>6367</v>
      </c>
      <c r="C1318">
        <v>2006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6</v>
      </c>
      <c r="O1318">
        <v>22339</v>
      </c>
      <c r="P1318">
        <v>2220050</v>
      </c>
      <c r="Q1318">
        <v>4630045</v>
      </c>
      <c r="S1318">
        <v>84</v>
      </c>
      <c r="T1318" t="s">
        <v>6368</v>
      </c>
      <c r="U1318" t="s">
        <v>6369</v>
      </c>
      <c r="V1318">
        <v>0</v>
      </c>
      <c r="W1318">
        <v>1</v>
      </c>
      <c r="X1318">
        <v>0</v>
      </c>
    </row>
    <row r="1319" spans="1:24" hidden="1" x14ac:dyDescent="0.2">
      <c r="A1319" t="s">
        <v>2979</v>
      </c>
      <c r="B1319" t="s">
        <v>2980</v>
      </c>
      <c r="C1319">
        <v>1987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7.6</v>
      </c>
      <c r="O1319">
        <v>227961</v>
      </c>
      <c r="P1319">
        <v>15000000</v>
      </c>
      <c r="Q1319">
        <v>65207127</v>
      </c>
      <c r="R1319">
        <v>120207127</v>
      </c>
      <c r="S1319">
        <v>109</v>
      </c>
      <c r="T1319" t="s">
        <v>2364</v>
      </c>
      <c r="U1319" t="s">
        <v>39</v>
      </c>
      <c r="V1319">
        <v>0</v>
      </c>
      <c r="W1319">
        <v>0</v>
      </c>
      <c r="X1319">
        <v>1</v>
      </c>
    </row>
    <row r="1320" spans="1:24" hidden="1" x14ac:dyDescent="0.2">
      <c r="A1320" t="s">
        <v>3220</v>
      </c>
      <c r="B1320" t="s">
        <v>3221</v>
      </c>
      <c r="C1320">
        <v>1989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7.2</v>
      </c>
      <c r="O1320">
        <v>155527</v>
      </c>
      <c r="P1320">
        <v>20388800</v>
      </c>
      <c r="Q1320">
        <v>227853986</v>
      </c>
      <c r="S1320">
        <v>114</v>
      </c>
      <c r="T1320" t="s">
        <v>2364</v>
      </c>
      <c r="U1320" t="s">
        <v>39</v>
      </c>
      <c r="V1320">
        <v>0</v>
      </c>
      <c r="W1320">
        <v>0</v>
      </c>
      <c r="X1320">
        <v>1</v>
      </c>
    </row>
    <row r="1321" spans="1:24" hidden="1" x14ac:dyDescent="0.2">
      <c r="A1321" t="s">
        <v>3621</v>
      </c>
      <c r="B1321" t="s">
        <v>3622</v>
      </c>
      <c r="C1321">
        <v>1992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6.7</v>
      </c>
      <c r="O1321">
        <v>151658</v>
      </c>
      <c r="P1321">
        <v>33243086</v>
      </c>
      <c r="Q1321">
        <v>321731527</v>
      </c>
      <c r="S1321">
        <v>118</v>
      </c>
      <c r="T1321" t="s">
        <v>2364</v>
      </c>
      <c r="U1321" t="s">
        <v>39</v>
      </c>
      <c r="V1321">
        <v>0</v>
      </c>
      <c r="W1321">
        <v>0</v>
      </c>
      <c r="X1321">
        <v>1</v>
      </c>
    </row>
    <row r="1322" spans="1:24" hidden="1" x14ac:dyDescent="0.2">
      <c r="A1322" t="s">
        <v>4990</v>
      </c>
      <c r="B1322" t="s">
        <v>4991</v>
      </c>
      <c r="C1322">
        <v>1998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6.6</v>
      </c>
      <c r="O1322">
        <v>148514</v>
      </c>
      <c r="P1322">
        <v>140000000</v>
      </c>
      <c r="Q1322">
        <v>130444603</v>
      </c>
      <c r="R1322">
        <v>285444603</v>
      </c>
      <c r="S1322">
        <v>127</v>
      </c>
      <c r="T1322" t="s">
        <v>2364</v>
      </c>
      <c r="U1322" t="s">
        <v>39</v>
      </c>
      <c r="V1322">
        <v>0</v>
      </c>
      <c r="W1322">
        <v>0</v>
      </c>
      <c r="X1322">
        <v>1</v>
      </c>
    </row>
    <row r="1323" spans="1:24" hidden="1" x14ac:dyDescent="0.2">
      <c r="A1323" t="s">
        <v>997</v>
      </c>
      <c r="B1323" t="s">
        <v>998</v>
      </c>
      <c r="C1323">
        <v>1948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8</v>
      </c>
      <c r="O1323">
        <v>10461</v>
      </c>
      <c r="S1323">
        <v>87</v>
      </c>
      <c r="T1323" t="s">
        <v>999</v>
      </c>
      <c r="U1323" t="s">
        <v>1000</v>
      </c>
      <c r="V1323">
        <v>0</v>
      </c>
      <c r="W1323">
        <v>1</v>
      </c>
      <c r="X1323">
        <v>0</v>
      </c>
    </row>
    <row r="1324" spans="1:24" hidden="1" x14ac:dyDescent="0.2">
      <c r="A1324" t="s">
        <v>6534</v>
      </c>
      <c r="B1324" t="s">
        <v>6535</v>
      </c>
      <c r="C1324">
        <v>2006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7.9</v>
      </c>
      <c r="O1324">
        <v>149903</v>
      </c>
      <c r="P1324">
        <v>19000000</v>
      </c>
      <c r="Q1324">
        <v>13756082</v>
      </c>
      <c r="R1324">
        <v>68673228</v>
      </c>
      <c r="S1324">
        <v>141</v>
      </c>
      <c r="T1324" t="s">
        <v>2004</v>
      </c>
      <c r="U1324" t="s">
        <v>4856</v>
      </c>
      <c r="V1324">
        <v>0</v>
      </c>
      <c r="W1324">
        <v>0</v>
      </c>
      <c r="X1324">
        <v>1</v>
      </c>
    </row>
    <row r="1325" spans="1:24" hidden="1" x14ac:dyDescent="0.2">
      <c r="A1325" t="s">
        <v>4714</v>
      </c>
      <c r="B1325" t="s">
        <v>4715</v>
      </c>
      <c r="C1325">
        <v>1997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6.9</v>
      </c>
      <c r="O1325">
        <v>270765</v>
      </c>
      <c r="P1325">
        <v>45000000</v>
      </c>
      <c r="Q1325">
        <v>181410615</v>
      </c>
      <c r="R1325">
        <v>302710615</v>
      </c>
      <c r="S1325">
        <v>86</v>
      </c>
      <c r="T1325" t="s">
        <v>3915</v>
      </c>
      <c r="U1325" t="s">
        <v>35</v>
      </c>
      <c r="V1325">
        <v>0</v>
      </c>
      <c r="W1325">
        <v>1</v>
      </c>
      <c r="X1325">
        <v>0</v>
      </c>
    </row>
    <row r="1326" spans="1:24" hidden="1" x14ac:dyDescent="0.2">
      <c r="A1326" t="s">
        <v>5225</v>
      </c>
      <c r="B1326" t="s">
        <v>5226</v>
      </c>
      <c r="C1326">
        <v>1999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7</v>
      </c>
      <c r="O1326">
        <v>6258</v>
      </c>
      <c r="P1326">
        <v>95247</v>
      </c>
      <c r="Q1326">
        <v>3736868</v>
      </c>
      <c r="S1326">
        <v>127</v>
      </c>
      <c r="T1326" t="s">
        <v>2871</v>
      </c>
      <c r="U1326" t="s">
        <v>4071</v>
      </c>
      <c r="V1326">
        <v>0</v>
      </c>
      <c r="W1326">
        <v>0</v>
      </c>
      <c r="X1326">
        <v>1</v>
      </c>
    </row>
    <row r="1327" spans="1:24" hidden="1" x14ac:dyDescent="0.2">
      <c r="A1327" t="s">
        <v>6553</v>
      </c>
      <c r="B1327" t="s">
        <v>6554</v>
      </c>
      <c r="C1327">
        <v>2007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5.3</v>
      </c>
      <c r="O1327">
        <v>37047</v>
      </c>
      <c r="P1327">
        <v>35000000</v>
      </c>
      <c r="Q1327">
        <v>43799818</v>
      </c>
      <c r="R1327">
        <v>70181325</v>
      </c>
      <c r="S1327">
        <v>91</v>
      </c>
      <c r="T1327" t="s">
        <v>2858</v>
      </c>
      <c r="U1327" t="s">
        <v>39</v>
      </c>
      <c r="V1327">
        <v>0</v>
      </c>
      <c r="W1327">
        <v>0</v>
      </c>
      <c r="X1327">
        <v>1</v>
      </c>
    </row>
    <row r="1328" spans="1:24" hidden="1" x14ac:dyDescent="0.2">
      <c r="A1328" t="s">
        <v>5007</v>
      </c>
      <c r="B1328" t="s">
        <v>5008</v>
      </c>
      <c r="C1328">
        <v>1999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6.8</v>
      </c>
      <c r="O1328">
        <v>43538</v>
      </c>
      <c r="P1328">
        <v>20414775</v>
      </c>
      <c r="Q1328">
        <v>73475268</v>
      </c>
      <c r="S1328">
        <v>108</v>
      </c>
      <c r="T1328" t="s">
        <v>4083</v>
      </c>
      <c r="U1328" t="s">
        <v>3230</v>
      </c>
      <c r="V1328">
        <v>0</v>
      </c>
      <c r="W1328">
        <v>1</v>
      </c>
      <c r="X1328">
        <v>0</v>
      </c>
    </row>
    <row r="1329" spans="1:31" hidden="1" x14ac:dyDescent="0.2">
      <c r="A1329" t="s">
        <v>6813</v>
      </c>
      <c r="B1329" t="s">
        <v>6814</v>
      </c>
      <c r="C1329">
        <v>2010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6.5</v>
      </c>
      <c r="O1329">
        <v>117810</v>
      </c>
      <c r="P1329">
        <v>38000000</v>
      </c>
      <c r="Q1329">
        <v>53374681</v>
      </c>
      <c r="R1329">
        <v>105734416</v>
      </c>
      <c r="T1329" t="s">
        <v>6815</v>
      </c>
      <c r="U1329" t="s">
        <v>6816</v>
      </c>
      <c r="V1329">
        <v>0</v>
      </c>
      <c r="W1329">
        <v>0</v>
      </c>
      <c r="X1329">
        <v>1</v>
      </c>
    </row>
    <row r="1330" spans="1:31" hidden="1" x14ac:dyDescent="0.2">
      <c r="A1330" t="s">
        <v>4497</v>
      </c>
      <c r="B1330" t="s">
        <v>4498</v>
      </c>
      <c r="C1330">
        <v>1996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3.9</v>
      </c>
      <c r="O1330">
        <v>4728</v>
      </c>
      <c r="P1330">
        <v>19000000</v>
      </c>
      <c r="Q1330">
        <v>12825141</v>
      </c>
      <c r="R1330">
        <v>12825141</v>
      </c>
      <c r="S1330">
        <v>96</v>
      </c>
      <c r="T1330" t="s">
        <v>2756</v>
      </c>
      <c r="U1330" t="s">
        <v>4499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</row>
    <row r="1331" spans="1:31" hidden="1" x14ac:dyDescent="0.2">
      <c r="A1331" t="s">
        <v>7898</v>
      </c>
      <c r="B1331" t="s">
        <v>7899</v>
      </c>
      <c r="C1331">
        <v>2018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5.6</v>
      </c>
      <c r="O1331">
        <v>30316</v>
      </c>
      <c r="P1331">
        <v>30000000</v>
      </c>
      <c r="Q1331">
        <v>53059911</v>
      </c>
      <c r="R1331">
        <v>65859911</v>
      </c>
      <c r="S1331">
        <v>105</v>
      </c>
      <c r="T1331" t="s">
        <v>7506</v>
      </c>
      <c r="U1331" t="s">
        <v>5604</v>
      </c>
      <c r="V1331">
        <v>0</v>
      </c>
      <c r="W1331">
        <v>0</v>
      </c>
      <c r="X1331">
        <v>1</v>
      </c>
    </row>
    <row r="1332" spans="1:31" hidden="1" x14ac:dyDescent="0.2">
      <c r="A1332" t="s">
        <v>948</v>
      </c>
      <c r="B1332" t="s">
        <v>949</v>
      </c>
      <c r="C1332">
        <v>1947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7.2</v>
      </c>
      <c r="O1332">
        <v>4405</v>
      </c>
      <c r="S1332">
        <v>118</v>
      </c>
      <c r="T1332" t="s">
        <v>45</v>
      </c>
      <c r="U1332" t="s">
        <v>39</v>
      </c>
      <c r="V1332">
        <v>0</v>
      </c>
      <c r="W1332">
        <v>0</v>
      </c>
      <c r="X1332">
        <v>1</v>
      </c>
    </row>
    <row r="1333" spans="1:31" hidden="1" x14ac:dyDescent="0.2">
      <c r="A1333" t="s">
        <v>4509</v>
      </c>
      <c r="B1333" t="s">
        <v>4510</v>
      </c>
      <c r="C1333">
        <v>1996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6.4</v>
      </c>
      <c r="O1333">
        <v>72780</v>
      </c>
      <c r="P1333">
        <v>16158901</v>
      </c>
      <c r="Q1333">
        <v>152036382</v>
      </c>
      <c r="S1333">
        <v>123</v>
      </c>
      <c r="T1333" t="s">
        <v>3542</v>
      </c>
      <c r="U1333" t="s">
        <v>2783</v>
      </c>
      <c r="V1333">
        <v>1</v>
      </c>
      <c r="W1333">
        <v>0</v>
      </c>
      <c r="X1333">
        <v>0</v>
      </c>
    </row>
    <row r="1334" spans="1:31" hidden="1" x14ac:dyDescent="0.2">
      <c r="A1334" t="s">
        <v>1168</v>
      </c>
      <c r="B1334" t="s">
        <v>1169</v>
      </c>
      <c r="C1334">
        <v>1951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6.6</v>
      </c>
      <c r="O1334">
        <v>631</v>
      </c>
      <c r="S1334">
        <v>91</v>
      </c>
      <c r="T1334" t="s">
        <v>1030</v>
      </c>
      <c r="U1334" t="s">
        <v>39</v>
      </c>
      <c r="V1334">
        <v>0</v>
      </c>
      <c r="W1334">
        <v>0</v>
      </c>
      <c r="X1334">
        <v>1</v>
      </c>
    </row>
    <row r="1335" spans="1:31" hidden="1" x14ac:dyDescent="0.2">
      <c r="A1335" t="s">
        <v>7870</v>
      </c>
      <c r="B1335" t="s">
        <v>7871</v>
      </c>
      <c r="C1335">
        <v>2016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6.3</v>
      </c>
      <c r="O1335">
        <v>108168</v>
      </c>
      <c r="P1335">
        <v>4900000</v>
      </c>
      <c r="Q1335">
        <v>67268835</v>
      </c>
      <c r="R1335">
        <v>148868835</v>
      </c>
      <c r="S1335">
        <v>81</v>
      </c>
      <c r="T1335" t="s">
        <v>7872</v>
      </c>
      <c r="U1335" t="s">
        <v>5604</v>
      </c>
      <c r="V1335">
        <v>0</v>
      </c>
      <c r="W1335">
        <v>0</v>
      </c>
      <c r="X1335">
        <v>1</v>
      </c>
    </row>
    <row r="1336" spans="1:31" hidden="1" x14ac:dyDescent="0.2">
      <c r="A1336" t="s">
        <v>6308</v>
      </c>
      <c r="B1336" t="s">
        <v>6309</v>
      </c>
      <c r="C1336">
        <v>2012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7.3</v>
      </c>
      <c r="O1336">
        <v>236399</v>
      </c>
      <c r="P1336">
        <v>65000000</v>
      </c>
      <c r="Q1336">
        <v>182207973</v>
      </c>
      <c r="R1336">
        <v>275293450</v>
      </c>
      <c r="S1336">
        <v>150</v>
      </c>
      <c r="T1336" t="s">
        <v>2168</v>
      </c>
      <c r="U1336" t="s">
        <v>4856</v>
      </c>
      <c r="V1336">
        <v>0</v>
      </c>
      <c r="W1336">
        <v>1</v>
      </c>
      <c r="X1336">
        <v>0</v>
      </c>
    </row>
    <row r="1337" spans="1:31" hidden="1" x14ac:dyDescent="0.2">
      <c r="A1337" t="s">
        <v>3330</v>
      </c>
      <c r="B1337" t="s">
        <v>3331</v>
      </c>
      <c r="C1337">
        <v>1990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6.2</v>
      </c>
      <c r="O1337">
        <v>31311</v>
      </c>
      <c r="P1337">
        <v>7094552</v>
      </c>
      <c r="Q1337">
        <v>24271196</v>
      </c>
      <c r="S1337">
        <v>108</v>
      </c>
      <c r="T1337" t="s">
        <v>3332</v>
      </c>
      <c r="U1337" t="s">
        <v>3333</v>
      </c>
      <c r="V1337">
        <v>0</v>
      </c>
      <c r="W1337">
        <v>1</v>
      </c>
      <c r="X1337">
        <v>0</v>
      </c>
    </row>
    <row r="1338" spans="1:31" hidden="1" x14ac:dyDescent="0.2">
      <c r="A1338" t="s">
        <v>260</v>
      </c>
      <c r="B1338" t="s">
        <v>261</v>
      </c>
      <c r="C1338">
        <v>1935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6.1</v>
      </c>
      <c r="O1338">
        <v>207</v>
      </c>
      <c r="Q1338">
        <v>78</v>
      </c>
      <c r="S1338">
        <v>78</v>
      </c>
      <c r="T1338" t="s">
        <v>45</v>
      </c>
      <c r="U1338" t="s">
        <v>39</v>
      </c>
      <c r="V1338">
        <v>0</v>
      </c>
      <c r="W1338">
        <v>0</v>
      </c>
      <c r="X1338">
        <v>1</v>
      </c>
    </row>
    <row r="1339" spans="1:31" hidden="1" x14ac:dyDescent="0.2">
      <c r="A1339" t="s">
        <v>4518</v>
      </c>
      <c r="B1339" t="s">
        <v>4519</v>
      </c>
      <c r="C1339">
        <v>1996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6.6</v>
      </c>
      <c r="O1339">
        <v>114682</v>
      </c>
      <c r="P1339">
        <v>34216088</v>
      </c>
      <c r="Q1339">
        <v>309492681</v>
      </c>
      <c r="S1339">
        <v>121</v>
      </c>
      <c r="T1339" t="s">
        <v>2627</v>
      </c>
      <c r="U1339" t="s">
        <v>2783</v>
      </c>
      <c r="V1339">
        <v>1</v>
      </c>
      <c r="W1339">
        <v>0</v>
      </c>
      <c r="X1339">
        <v>0</v>
      </c>
    </row>
    <row r="1340" spans="1:31" hidden="1" x14ac:dyDescent="0.2">
      <c r="A1340" t="s">
        <v>6723</v>
      </c>
      <c r="B1340" t="s">
        <v>6724</v>
      </c>
      <c r="C1340">
        <v>2010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5.5</v>
      </c>
      <c r="O1340">
        <v>102792</v>
      </c>
      <c r="P1340">
        <v>100000000</v>
      </c>
      <c r="Q1340">
        <v>148438600</v>
      </c>
      <c r="R1340">
        <v>310650585</v>
      </c>
      <c r="S1340">
        <v>98</v>
      </c>
      <c r="T1340" t="s">
        <v>5219</v>
      </c>
      <c r="U1340" t="s">
        <v>35</v>
      </c>
      <c r="V1340">
        <v>0</v>
      </c>
      <c r="W1340">
        <v>1</v>
      </c>
      <c r="X1340">
        <v>0</v>
      </c>
    </row>
    <row r="1341" spans="1:31" hidden="1" x14ac:dyDescent="0.2">
      <c r="A1341" t="s">
        <v>903</v>
      </c>
      <c r="B1341" t="s">
        <v>904</v>
      </c>
      <c r="C1341">
        <v>1946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7</v>
      </c>
      <c r="O1341">
        <v>1129</v>
      </c>
      <c r="Q1341">
        <v>91</v>
      </c>
      <c r="S1341">
        <v>91</v>
      </c>
      <c r="T1341" t="s">
        <v>905</v>
      </c>
      <c r="U1341" t="s">
        <v>906</v>
      </c>
      <c r="V1341">
        <v>0</v>
      </c>
      <c r="W1341">
        <v>1</v>
      </c>
      <c r="X1341">
        <v>0</v>
      </c>
    </row>
    <row r="1342" spans="1:31" hidden="1" x14ac:dyDescent="0.2">
      <c r="A1342" t="s">
        <v>4017</v>
      </c>
      <c r="B1342" t="s">
        <v>4018</v>
      </c>
      <c r="C1342">
        <v>1994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6.4</v>
      </c>
      <c r="O1342">
        <v>24723</v>
      </c>
      <c r="P1342">
        <v>4778029</v>
      </c>
      <c r="Q1342">
        <v>19306362</v>
      </c>
      <c r="S1342">
        <v>107</v>
      </c>
      <c r="T1342" t="s">
        <v>4019</v>
      </c>
      <c r="U1342" t="s">
        <v>39</v>
      </c>
      <c r="V1342">
        <v>0</v>
      </c>
      <c r="W1342">
        <v>0</v>
      </c>
      <c r="X1342">
        <v>1</v>
      </c>
    </row>
    <row r="1343" spans="1:31" hidden="1" x14ac:dyDescent="0.2">
      <c r="A1343" t="s">
        <v>4534</v>
      </c>
      <c r="B1343" t="s">
        <v>4535</v>
      </c>
      <c r="C1343">
        <v>1996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8</v>
      </c>
      <c r="O1343">
        <v>84487</v>
      </c>
      <c r="P1343">
        <v>1000000</v>
      </c>
      <c r="Q1343">
        <v>24444121</v>
      </c>
      <c r="R1343">
        <v>24444121</v>
      </c>
      <c r="S1343">
        <v>135</v>
      </c>
      <c r="T1343" t="s">
        <v>4536</v>
      </c>
      <c r="U1343" t="s">
        <v>3859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</row>
    <row r="1344" spans="1:31" hidden="1" x14ac:dyDescent="0.2">
      <c r="A1344" t="s">
        <v>2467</v>
      </c>
      <c r="B1344" t="s">
        <v>2468</v>
      </c>
      <c r="C1344">
        <v>1980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6.4</v>
      </c>
      <c r="O1344">
        <v>1247</v>
      </c>
      <c r="P1344">
        <v>6321392</v>
      </c>
      <c r="S1344">
        <v>103</v>
      </c>
      <c r="T1344" t="s">
        <v>2469</v>
      </c>
      <c r="U1344" t="s">
        <v>35</v>
      </c>
      <c r="V1344">
        <v>0</v>
      </c>
      <c r="W1344">
        <v>1</v>
      </c>
      <c r="X1344">
        <v>0</v>
      </c>
    </row>
    <row r="1345" spans="1:31" hidden="1" x14ac:dyDescent="0.2">
      <c r="A1345" t="s">
        <v>2899</v>
      </c>
      <c r="B1345" t="s">
        <v>2900</v>
      </c>
      <c r="C1345">
        <v>1986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7</v>
      </c>
      <c r="O1345">
        <v>61815</v>
      </c>
      <c r="P1345">
        <v>25000000</v>
      </c>
      <c r="Q1345">
        <v>38982260</v>
      </c>
      <c r="R1345">
        <v>38982260</v>
      </c>
      <c r="S1345">
        <v>94</v>
      </c>
      <c r="T1345" t="s">
        <v>2901</v>
      </c>
      <c r="U1345" t="s">
        <v>2902</v>
      </c>
      <c r="V1345">
        <v>0</v>
      </c>
      <c r="W1345">
        <v>0</v>
      </c>
      <c r="X1345">
        <v>1</v>
      </c>
    </row>
    <row r="1346" spans="1:31" hidden="1" x14ac:dyDescent="0.2">
      <c r="A1346" t="s">
        <v>4547</v>
      </c>
      <c r="B1346" t="s">
        <v>4548</v>
      </c>
      <c r="C1346">
        <v>1996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5.4</v>
      </c>
      <c r="O1346">
        <v>35072</v>
      </c>
      <c r="P1346">
        <v>18000000</v>
      </c>
      <c r="Q1346">
        <v>26960191</v>
      </c>
      <c r="R1346">
        <v>26960191</v>
      </c>
      <c r="S1346">
        <v>81</v>
      </c>
      <c r="T1346" t="s">
        <v>4549</v>
      </c>
      <c r="U1346" t="s">
        <v>3273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</row>
    <row r="1347" spans="1:31" hidden="1" x14ac:dyDescent="0.2">
      <c r="A1347" t="s">
        <v>4480</v>
      </c>
      <c r="B1347" t="s">
        <v>4481</v>
      </c>
      <c r="C1347">
        <v>1996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7.4</v>
      </c>
      <c r="O1347">
        <v>27075</v>
      </c>
      <c r="P1347">
        <v>232184</v>
      </c>
      <c r="Q1347">
        <v>12408986</v>
      </c>
      <c r="S1347">
        <v>135</v>
      </c>
      <c r="T1347" t="s">
        <v>4482</v>
      </c>
      <c r="U1347" t="s">
        <v>2273</v>
      </c>
      <c r="V1347">
        <v>0</v>
      </c>
      <c r="W1347">
        <v>0</v>
      </c>
      <c r="X1347">
        <v>1</v>
      </c>
    </row>
    <row r="1348" spans="1:31" hidden="1" x14ac:dyDescent="0.2">
      <c r="A1348" t="s">
        <v>6842</v>
      </c>
      <c r="B1348" t="s">
        <v>6843</v>
      </c>
      <c r="C1348">
        <v>2013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7.5</v>
      </c>
      <c r="O1348">
        <v>256605</v>
      </c>
      <c r="P1348">
        <v>40000000</v>
      </c>
      <c r="Q1348">
        <v>125095601</v>
      </c>
      <c r="R1348">
        <v>154802912</v>
      </c>
      <c r="S1348">
        <v>121</v>
      </c>
      <c r="T1348" t="s">
        <v>5821</v>
      </c>
      <c r="U1348" t="s">
        <v>6844</v>
      </c>
      <c r="V1348">
        <v>0</v>
      </c>
      <c r="W1348">
        <v>1</v>
      </c>
      <c r="X1348">
        <v>0</v>
      </c>
    </row>
    <row r="1349" spans="1:31" hidden="1" x14ac:dyDescent="0.2">
      <c r="A1349" t="s">
        <v>5505</v>
      </c>
      <c r="B1349" t="s">
        <v>5506</v>
      </c>
      <c r="C1349">
        <v>2002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4.7</v>
      </c>
      <c r="O1349">
        <v>5427</v>
      </c>
      <c r="R1349">
        <v>2</v>
      </c>
      <c r="S1349">
        <v>94</v>
      </c>
      <c r="T1349" t="s">
        <v>5507</v>
      </c>
      <c r="U1349" t="s">
        <v>2913</v>
      </c>
      <c r="V1349">
        <v>0</v>
      </c>
      <c r="W1349">
        <v>1</v>
      </c>
      <c r="X1349">
        <v>0</v>
      </c>
    </row>
    <row r="1350" spans="1:31" hidden="1" x14ac:dyDescent="0.2">
      <c r="A1350" t="s">
        <v>2559</v>
      </c>
      <c r="B1350" t="s">
        <v>2560</v>
      </c>
      <c r="C1350">
        <v>1981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6.1</v>
      </c>
      <c r="O1350">
        <v>4470</v>
      </c>
      <c r="S1350">
        <v>93</v>
      </c>
      <c r="T1350" t="s">
        <v>2561</v>
      </c>
      <c r="U1350" t="s">
        <v>2513</v>
      </c>
      <c r="V1350">
        <v>0</v>
      </c>
      <c r="W1350">
        <v>0</v>
      </c>
      <c r="X1350">
        <v>1</v>
      </c>
    </row>
    <row r="1351" spans="1:31" hidden="1" x14ac:dyDescent="0.2">
      <c r="A1351" t="s">
        <v>5784</v>
      </c>
      <c r="B1351" t="s">
        <v>5785</v>
      </c>
      <c r="C1351">
        <v>2003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5.7</v>
      </c>
      <c r="O1351">
        <v>31556</v>
      </c>
      <c r="P1351">
        <v>80000000</v>
      </c>
      <c r="Q1351">
        <v>20991364</v>
      </c>
      <c r="R1351">
        <v>68514844</v>
      </c>
      <c r="S1351">
        <v>93</v>
      </c>
      <c r="T1351" t="s">
        <v>2713</v>
      </c>
      <c r="U1351" t="s">
        <v>39</v>
      </c>
      <c r="V1351">
        <v>0</v>
      </c>
      <c r="W1351">
        <v>0</v>
      </c>
      <c r="X1351">
        <v>1</v>
      </c>
    </row>
    <row r="1352" spans="1:31" hidden="1" x14ac:dyDescent="0.2">
      <c r="A1352" t="s">
        <v>7873</v>
      </c>
      <c r="B1352" t="s">
        <v>7874</v>
      </c>
      <c r="C1352">
        <v>2015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5.8</v>
      </c>
      <c r="O1352">
        <v>780</v>
      </c>
      <c r="S1352">
        <v>74</v>
      </c>
      <c r="T1352" t="s">
        <v>7875</v>
      </c>
      <c r="U1352" t="s">
        <v>2565</v>
      </c>
      <c r="V1352">
        <v>0</v>
      </c>
      <c r="W1352">
        <v>0</v>
      </c>
      <c r="X1352">
        <v>1</v>
      </c>
    </row>
    <row r="1353" spans="1:31" hidden="1" x14ac:dyDescent="0.2">
      <c r="A1353" t="s">
        <v>3623</v>
      </c>
      <c r="B1353" t="s">
        <v>3624</v>
      </c>
      <c r="C1353">
        <v>1992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7.3</v>
      </c>
      <c r="O1353">
        <v>19719</v>
      </c>
      <c r="P1353">
        <v>79353</v>
      </c>
      <c r="Q1353">
        <v>7286388</v>
      </c>
      <c r="S1353">
        <v>129</v>
      </c>
      <c r="T1353" t="s">
        <v>3025</v>
      </c>
      <c r="U1353" t="s">
        <v>35</v>
      </c>
      <c r="V1353">
        <v>0</v>
      </c>
      <c r="W1353">
        <v>1</v>
      </c>
      <c r="X1353">
        <v>0</v>
      </c>
    </row>
    <row r="1354" spans="1:31" hidden="1" x14ac:dyDescent="0.2">
      <c r="A1354" t="s">
        <v>4483</v>
      </c>
      <c r="B1354" t="s">
        <v>4484</v>
      </c>
      <c r="C1354">
        <v>1997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7.6</v>
      </c>
      <c r="O1354">
        <v>124256</v>
      </c>
      <c r="P1354">
        <v>212710</v>
      </c>
      <c r="Q1354">
        <v>3703548</v>
      </c>
      <c r="S1354">
        <v>134</v>
      </c>
      <c r="T1354" t="s">
        <v>4485</v>
      </c>
      <c r="U1354" t="s">
        <v>3831</v>
      </c>
      <c r="V1354">
        <v>0</v>
      </c>
      <c r="W1354">
        <v>1</v>
      </c>
      <c r="X1354">
        <v>0</v>
      </c>
    </row>
    <row r="1355" spans="1:31" hidden="1" x14ac:dyDescent="0.2">
      <c r="A1355" t="s">
        <v>7576</v>
      </c>
      <c r="B1355" t="s">
        <v>7577</v>
      </c>
      <c r="C1355">
        <v>2014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5.8</v>
      </c>
      <c r="O1355">
        <v>16399</v>
      </c>
      <c r="P1355">
        <v>2000000</v>
      </c>
      <c r="Q1355">
        <v>45431</v>
      </c>
      <c r="R1355">
        <v>615500</v>
      </c>
      <c r="S1355">
        <v>95</v>
      </c>
      <c r="T1355" t="s">
        <v>7578</v>
      </c>
      <c r="U1355" t="s">
        <v>7579</v>
      </c>
      <c r="V1355">
        <v>0</v>
      </c>
      <c r="W1355">
        <v>0</v>
      </c>
      <c r="X1355">
        <v>1</v>
      </c>
    </row>
    <row r="1356" spans="1:31" hidden="1" x14ac:dyDescent="0.2">
      <c r="A1356" t="s">
        <v>6732</v>
      </c>
      <c r="B1356" t="s">
        <v>6733</v>
      </c>
      <c r="C1356">
        <v>2010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5</v>
      </c>
      <c r="O1356">
        <v>10253</v>
      </c>
      <c r="P1356">
        <v>17000000</v>
      </c>
      <c r="Q1356">
        <v>24719879</v>
      </c>
      <c r="R1356">
        <v>24719879</v>
      </c>
      <c r="T1356" t="s">
        <v>6734</v>
      </c>
      <c r="U1356" t="s">
        <v>5181</v>
      </c>
      <c r="V1356">
        <v>0</v>
      </c>
      <c r="W1356">
        <v>0</v>
      </c>
      <c r="X1356">
        <v>1</v>
      </c>
    </row>
    <row r="1357" spans="1:31" hidden="1" x14ac:dyDescent="0.2">
      <c r="A1357" t="s">
        <v>5760</v>
      </c>
      <c r="B1357" t="s">
        <v>5761</v>
      </c>
      <c r="C1357">
        <v>2003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7.6</v>
      </c>
      <c r="O1357">
        <v>409795</v>
      </c>
      <c r="P1357">
        <v>40000000</v>
      </c>
      <c r="Q1357">
        <v>59696144</v>
      </c>
      <c r="R1357">
        <v>244931766</v>
      </c>
      <c r="S1357">
        <v>135</v>
      </c>
      <c r="T1357" t="s">
        <v>5762</v>
      </c>
      <c r="U1357" t="s">
        <v>35</v>
      </c>
      <c r="V1357">
        <v>0</v>
      </c>
      <c r="W1357">
        <v>1</v>
      </c>
      <c r="X1357">
        <v>0</v>
      </c>
    </row>
    <row r="1358" spans="1:31" hidden="1" x14ac:dyDescent="0.2">
      <c r="A1358" t="s">
        <v>4023</v>
      </c>
      <c r="B1358" t="s">
        <v>4024</v>
      </c>
      <c r="C1358">
        <v>1994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6</v>
      </c>
      <c r="O1358">
        <v>4276</v>
      </c>
      <c r="P1358">
        <v>5438758</v>
      </c>
      <c r="Q1358">
        <v>18272894</v>
      </c>
      <c r="S1358">
        <v>108</v>
      </c>
      <c r="T1358" t="s">
        <v>3057</v>
      </c>
      <c r="U1358" t="s">
        <v>4025</v>
      </c>
      <c r="V1358">
        <v>0</v>
      </c>
      <c r="W1358">
        <v>0</v>
      </c>
      <c r="X1358">
        <v>1</v>
      </c>
    </row>
    <row r="1359" spans="1:31" hidden="1" x14ac:dyDescent="0.2">
      <c r="A1359" t="s">
        <v>313</v>
      </c>
      <c r="B1359" t="s">
        <v>314</v>
      </c>
      <c r="C1359">
        <v>1936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6.4</v>
      </c>
      <c r="O1359">
        <v>609</v>
      </c>
      <c r="Q1359">
        <v>70</v>
      </c>
      <c r="S1359">
        <v>70</v>
      </c>
      <c r="T1359" t="s">
        <v>315</v>
      </c>
      <c r="U1359" t="s">
        <v>35</v>
      </c>
      <c r="V1359">
        <v>0</v>
      </c>
      <c r="W1359">
        <v>1</v>
      </c>
      <c r="X1359">
        <v>0</v>
      </c>
    </row>
    <row r="1360" spans="1:31" hidden="1" x14ac:dyDescent="0.2">
      <c r="A1360" t="s">
        <v>6689</v>
      </c>
      <c r="B1360" t="s">
        <v>6690</v>
      </c>
      <c r="C1360">
        <v>2009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5.7</v>
      </c>
      <c r="O1360">
        <v>29966</v>
      </c>
      <c r="P1360">
        <v>18000000</v>
      </c>
      <c r="Q1360">
        <v>22965110</v>
      </c>
      <c r="R1360">
        <v>36088028</v>
      </c>
      <c r="T1360" t="s">
        <v>6691</v>
      </c>
      <c r="U1360" t="s">
        <v>35</v>
      </c>
      <c r="V1360">
        <v>0</v>
      </c>
      <c r="W1360">
        <v>1</v>
      </c>
      <c r="X1360">
        <v>0</v>
      </c>
    </row>
    <row r="1361" spans="1:31" hidden="1" x14ac:dyDescent="0.2">
      <c r="A1361" t="s">
        <v>4360</v>
      </c>
      <c r="B1361" t="s">
        <v>4361</v>
      </c>
      <c r="C1361">
        <v>1996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6.1</v>
      </c>
      <c r="O1361">
        <v>7262</v>
      </c>
      <c r="P1361">
        <v>12844057</v>
      </c>
      <c r="S1361">
        <v>114</v>
      </c>
      <c r="T1361" t="s">
        <v>3356</v>
      </c>
      <c r="U1361" t="s">
        <v>3273</v>
      </c>
      <c r="V1361">
        <v>1</v>
      </c>
      <c r="W1361">
        <v>1</v>
      </c>
      <c r="X1361">
        <v>0</v>
      </c>
    </row>
    <row r="1362" spans="1:31" hidden="1" x14ac:dyDescent="0.2">
      <c r="A1362" t="s">
        <v>1636</v>
      </c>
      <c r="B1362" t="s">
        <v>1637</v>
      </c>
      <c r="C1362">
        <v>1961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7.2</v>
      </c>
      <c r="O1362">
        <v>6604</v>
      </c>
      <c r="R1362">
        <v>7</v>
      </c>
      <c r="S1362">
        <v>107</v>
      </c>
      <c r="T1362" t="s">
        <v>1583</v>
      </c>
      <c r="U1362" t="s">
        <v>1621</v>
      </c>
      <c r="V1362">
        <v>0</v>
      </c>
      <c r="W1362">
        <v>1</v>
      </c>
      <c r="X1362">
        <v>0</v>
      </c>
    </row>
    <row r="1363" spans="1:31" hidden="1" x14ac:dyDescent="0.2">
      <c r="A1363" t="s">
        <v>2656</v>
      </c>
      <c r="B1363" t="s">
        <v>2657</v>
      </c>
      <c r="C1363">
        <v>1983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5.2</v>
      </c>
      <c r="O1363">
        <v>710</v>
      </c>
      <c r="P1363">
        <v>3093281</v>
      </c>
      <c r="Q1363">
        <v>10171304</v>
      </c>
      <c r="S1363">
        <v>95</v>
      </c>
      <c r="T1363" t="s">
        <v>2658</v>
      </c>
      <c r="U1363" t="s">
        <v>2513</v>
      </c>
      <c r="V1363">
        <v>0</v>
      </c>
      <c r="W1363">
        <v>0</v>
      </c>
      <c r="X1363">
        <v>1</v>
      </c>
    </row>
    <row r="1364" spans="1:31" hidden="1" x14ac:dyDescent="0.2">
      <c r="A1364" t="s">
        <v>4397</v>
      </c>
      <c r="B1364" t="s">
        <v>4398</v>
      </c>
      <c r="C1364">
        <v>1996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4.7</v>
      </c>
      <c r="O1364">
        <v>18586</v>
      </c>
      <c r="P1364">
        <v>13000000</v>
      </c>
      <c r="Q1364">
        <v>17917287</v>
      </c>
      <c r="R1364">
        <v>17917287</v>
      </c>
      <c r="S1364">
        <v>84</v>
      </c>
      <c r="T1364" t="s">
        <v>4399</v>
      </c>
      <c r="U1364" t="s">
        <v>4400</v>
      </c>
      <c r="V1364">
        <v>1</v>
      </c>
      <c r="W1364">
        <v>0</v>
      </c>
      <c r="X1364">
        <v>0</v>
      </c>
    </row>
    <row r="1365" spans="1:31" hidden="1" x14ac:dyDescent="0.2">
      <c r="A1365" t="s">
        <v>5867</v>
      </c>
      <c r="B1365" t="s">
        <v>5868</v>
      </c>
      <c r="C1365">
        <v>2007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5.9</v>
      </c>
      <c r="O1365">
        <v>19812</v>
      </c>
      <c r="P1365">
        <v>55000000</v>
      </c>
      <c r="Q1365">
        <v>5758950</v>
      </c>
      <c r="R1365">
        <v>8461686</v>
      </c>
      <c r="S1365">
        <v>124</v>
      </c>
      <c r="T1365" t="s">
        <v>3608</v>
      </c>
      <c r="U1365" t="s">
        <v>39</v>
      </c>
      <c r="V1365">
        <v>0</v>
      </c>
      <c r="W1365">
        <v>0</v>
      </c>
      <c r="X1365">
        <v>1</v>
      </c>
    </row>
    <row r="1366" spans="1:31" hidden="1" x14ac:dyDescent="0.2">
      <c r="A1366" t="s">
        <v>7677</v>
      </c>
      <c r="B1366" t="s">
        <v>7678</v>
      </c>
      <c r="C1366">
        <v>2014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6.4</v>
      </c>
      <c r="O1366">
        <v>423399</v>
      </c>
      <c r="P1366">
        <v>40000000</v>
      </c>
      <c r="Q1366">
        <v>126663600</v>
      </c>
      <c r="R1366">
        <v>458863600</v>
      </c>
      <c r="S1366">
        <v>89</v>
      </c>
      <c r="T1366" t="s">
        <v>7679</v>
      </c>
      <c r="U1366" t="s">
        <v>7680</v>
      </c>
      <c r="V1366">
        <v>0</v>
      </c>
      <c r="W1366">
        <v>1</v>
      </c>
      <c r="X1366">
        <v>0</v>
      </c>
    </row>
    <row r="1367" spans="1:31" hidden="1" x14ac:dyDescent="0.2">
      <c r="A1367" t="s">
        <v>6615</v>
      </c>
      <c r="B1367" t="s">
        <v>6616</v>
      </c>
      <c r="C1367">
        <v>2007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7.5</v>
      </c>
      <c r="O1367">
        <v>35748</v>
      </c>
      <c r="P1367">
        <v>15000000</v>
      </c>
      <c r="Q1367">
        <v>4604982</v>
      </c>
      <c r="R1367">
        <v>67091915</v>
      </c>
      <c r="S1367">
        <v>157</v>
      </c>
      <c r="T1367" t="s">
        <v>5086</v>
      </c>
      <c r="U1367" t="s">
        <v>6617</v>
      </c>
      <c r="V1367">
        <v>0</v>
      </c>
      <c r="W1367">
        <v>1</v>
      </c>
      <c r="X1367">
        <v>0</v>
      </c>
    </row>
    <row r="1368" spans="1:31" hidden="1" x14ac:dyDescent="0.2">
      <c r="A1368" t="s">
        <v>3832</v>
      </c>
      <c r="B1368" t="s">
        <v>3833</v>
      </c>
      <c r="C1368">
        <v>1993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6.8</v>
      </c>
      <c r="O1368">
        <v>8274</v>
      </c>
      <c r="P1368">
        <v>1498795</v>
      </c>
      <c r="S1368">
        <v>101</v>
      </c>
      <c r="T1368" t="s">
        <v>2717</v>
      </c>
      <c r="U1368" t="s">
        <v>3430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hidden="1" x14ac:dyDescent="0.2">
      <c r="A1369" t="s">
        <v>1107</v>
      </c>
      <c r="B1369" t="s">
        <v>1108</v>
      </c>
      <c r="C1369">
        <v>1950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6.9</v>
      </c>
      <c r="O1369">
        <v>685</v>
      </c>
      <c r="S1369">
        <v>79</v>
      </c>
      <c r="T1369" t="s">
        <v>750</v>
      </c>
      <c r="U1369" t="s">
        <v>945</v>
      </c>
      <c r="V1369">
        <v>0</v>
      </c>
      <c r="W1369">
        <v>1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</row>
    <row r="1370" spans="1:31" hidden="1" x14ac:dyDescent="0.2">
      <c r="A1370" t="s">
        <v>2297</v>
      </c>
      <c r="B1370" t="s">
        <v>2298</v>
      </c>
      <c r="C1370">
        <v>1977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6.6</v>
      </c>
      <c r="O1370">
        <v>4158</v>
      </c>
      <c r="P1370">
        <v>9000000</v>
      </c>
      <c r="S1370">
        <v>130</v>
      </c>
      <c r="T1370" t="s">
        <v>1923</v>
      </c>
      <c r="U1370" t="s">
        <v>35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</row>
    <row r="1371" spans="1:31" hidden="1" x14ac:dyDescent="0.2">
      <c r="A1371" t="s">
        <v>4718</v>
      </c>
      <c r="B1371" t="s">
        <v>4719</v>
      </c>
      <c r="C1371">
        <v>1997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6.3</v>
      </c>
      <c r="O1371">
        <v>18729</v>
      </c>
      <c r="P1371">
        <v>50000000</v>
      </c>
      <c r="Q1371">
        <v>10541523</v>
      </c>
      <c r="R1371">
        <v>10541523</v>
      </c>
      <c r="S1371">
        <v>114</v>
      </c>
      <c r="T1371" t="s">
        <v>2624</v>
      </c>
      <c r="U1371" t="s">
        <v>39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</row>
    <row r="1372" spans="1:31" hidden="1" x14ac:dyDescent="0.2">
      <c r="A1372" t="s">
        <v>3834</v>
      </c>
      <c r="B1372" t="s">
        <v>3835</v>
      </c>
      <c r="C1372">
        <v>1993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6.2</v>
      </c>
      <c r="O1372">
        <v>19831</v>
      </c>
      <c r="P1372">
        <v>19000000</v>
      </c>
      <c r="Q1372">
        <v>11081586</v>
      </c>
      <c r="R1372">
        <v>11081186</v>
      </c>
      <c r="S1372">
        <v>97</v>
      </c>
      <c r="T1372" t="s">
        <v>3836</v>
      </c>
      <c r="U1372" t="s">
        <v>35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</row>
    <row r="1373" spans="1:31" hidden="1" x14ac:dyDescent="0.2">
      <c r="A1373" t="s">
        <v>4421</v>
      </c>
      <c r="B1373" t="s">
        <v>4422</v>
      </c>
      <c r="C1373">
        <v>1996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7.4</v>
      </c>
      <c r="O1373">
        <v>172220</v>
      </c>
      <c r="P1373">
        <v>27000000</v>
      </c>
      <c r="Q1373">
        <v>78676425</v>
      </c>
      <c r="R1373">
        <v>231976425</v>
      </c>
      <c r="S1373">
        <v>162</v>
      </c>
      <c r="T1373" t="s">
        <v>3851</v>
      </c>
      <c r="U1373" t="s">
        <v>3859</v>
      </c>
      <c r="V1373">
        <v>1</v>
      </c>
      <c r="W1373">
        <v>0</v>
      </c>
      <c r="X1373">
        <v>0</v>
      </c>
    </row>
    <row r="1374" spans="1:31" hidden="1" x14ac:dyDescent="0.2">
      <c r="A1374" t="s">
        <v>7102</v>
      </c>
      <c r="B1374" t="s">
        <v>7103</v>
      </c>
      <c r="C1374">
        <v>2015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8.1</v>
      </c>
      <c r="O1374">
        <v>829685</v>
      </c>
      <c r="P1374">
        <v>150000000</v>
      </c>
      <c r="Q1374">
        <v>154058340</v>
      </c>
      <c r="R1374">
        <v>375209362</v>
      </c>
      <c r="S1374">
        <v>120</v>
      </c>
      <c r="T1374" t="s">
        <v>3025</v>
      </c>
      <c r="U1374" t="s">
        <v>39</v>
      </c>
      <c r="V1374">
        <v>0</v>
      </c>
      <c r="W1374">
        <v>0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</row>
    <row r="1375" spans="1:31" hidden="1" x14ac:dyDescent="0.2">
      <c r="A1375" t="s">
        <v>5921</v>
      </c>
      <c r="B1375" t="s">
        <v>5922</v>
      </c>
      <c r="C1375">
        <v>2005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6.9</v>
      </c>
      <c r="O1375">
        <v>349983</v>
      </c>
      <c r="P1375">
        <v>75000000</v>
      </c>
      <c r="Q1375">
        <v>193595521</v>
      </c>
      <c r="R1375">
        <v>542063846</v>
      </c>
      <c r="S1375">
        <v>86</v>
      </c>
      <c r="T1375" t="s">
        <v>4855</v>
      </c>
      <c r="U1375" t="s">
        <v>4956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</row>
    <row r="1376" spans="1:31" hidden="1" x14ac:dyDescent="0.2">
      <c r="A1376" t="s">
        <v>7003</v>
      </c>
      <c r="B1376" t="s">
        <v>7004</v>
      </c>
      <c r="C1376">
        <v>2012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6.8</v>
      </c>
      <c r="O1376">
        <v>155166</v>
      </c>
      <c r="P1376">
        <v>145000000</v>
      </c>
      <c r="Q1376">
        <v>216391482</v>
      </c>
      <c r="R1376">
        <v>746921274</v>
      </c>
      <c r="S1376">
        <v>93</v>
      </c>
      <c r="T1376" t="s">
        <v>4855</v>
      </c>
      <c r="U1376" t="s">
        <v>4956</v>
      </c>
      <c r="V1376">
        <v>0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</row>
    <row r="1377" spans="1:31" hidden="1" x14ac:dyDescent="0.2">
      <c r="A1377" t="s">
        <v>6475</v>
      </c>
      <c r="B1377" t="s">
        <v>6476</v>
      </c>
      <c r="C1377">
        <v>2008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6.6</v>
      </c>
      <c r="O1377">
        <v>195040</v>
      </c>
      <c r="P1377">
        <v>150000000</v>
      </c>
      <c r="Q1377">
        <v>180010950</v>
      </c>
      <c r="R1377">
        <v>603900354</v>
      </c>
      <c r="S1377">
        <v>89</v>
      </c>
      <c r="T1377" t="s">
        <v>4855</v>
      </c>
      <c r="U1377" t="s">
        <v>4956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</row>
    <row r="1378" spans="1:31" hidden="1" x14ac:dyDescent="0.2">
      <c r="A1378" t="s">
        <v>3111</v>
      </c>
      <c r="B1378" t="s">
        <v>3112</v>
      </c>
      <c r="C1378">
        <v>1988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6.7</v>
      </c>
      <c r="O1378">
        <v>1272</v>
      </c>
      <c r="P1378">
        <v>9000000</v>
      </c>
      <c r="Q1378">
        <v>3548238</v>
      </c>
      <c r="R1378">
        <v>3548238</v>
      </c>
      <c r="S1378">
        <v>122</v>
      </c>
      <c r="T1378" t="s">
        <v>2436</v>
      </c>
      <c r="U1378" t="s">
        <v>3113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</row>
    <row r="1379" spans="1:31" hidden="1" x14ac:dyDescent="0.2">
      <c r="A1379" t="s">
        <v>3837</v>
      </c>
      <c r="B1379" t="s">
        <v>3838</v>
      </c>
      <c r="C1379">
        <v>1993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5.0999999999999996</v>
      </c>
      <c r="O1379">
        <v>15190</v>
      </c>
      <c r="P1379">
        <v>22000000</v>
      </c>
      <c r="Q1379">
        <v>44942695</v>
      </c>
      <c r="R1379">
        <v>104942695</v>
      </c>
      <c r="S1379">
        <v>111</v>
      </c>
      <c r="T1379" t="s">
        <v>2729</v>
      </c>
      <c r="U1379" t="s">
        <v>3839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</row>
    <row r="1380" spans="1:31" hidden="1" x14ac:dyDescent="0.2">
      <c r="A1380" t="s">
        <v>1906</v>
      </c>
      <c r="B1380" t="s">
        <v>1907</v>
      </c>
      <c r="C1380">
        <v>1968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6.5</v>
      </c>
      <c r="O1380">
        <v>3145</v>
      </c>
      <c r="Q1380">
        <v>1100000</v>
      </c>
      <c r="S1380">
        <v>101</v>
      </c>
      <c r="T1380" t="s">
        <v>930</v>
      </c>
      <c r="U1380" t="s">
        <v>35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</row>
    <row r="1381" spans="1:31" hidden="1" x14ac:dyDescent="0.2">
      <c r="A1381" t="s">
        <v>4506</v>
      </c>
      <c r="B1381" t="s">
        <v>4507</v>
      </c>
      <c r="C1381">
        <v>1996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4.9000000000000004</v>
      </c>
      <c r="O1381">
        <v>7541</v>
      </c>
      <c r="P1381">
        <v>8000000</v>
      </c>
      <c r="Q1381">
        <v>5656388</v>
      </c>
      <c r="R1381">
        <v>5656388</v>
      </c>
      <c r="S1381">
        <v>98</v>
      </c>
      <c r="T1381" t="s">
        <v>4508</v>
      </c>
      <c r="U1381" t="s">
        <v>3859</v>
      </c>
      <c r="V1381">
        <v>1</v>
      </c>
      <c r="W1381">
        <v>0</v>
      </c>
      <c r="X1381">
        <v>0</v>
      </c>
    </row>
    <row r="1382" spans="1:31" hidden="1" x14ac:dyDescent="0.2">
      <c r="A1382" t="s">
        <v>7437</v>
      </c>
      <c r="B1382" t="s">
        <v>7438</v>
      </c>
      <c r="C1382">
        <v>2012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6.1</v>
      </c>
      <c r="O1382">
        <v>127455</v>
      </c>
      <c r="P1382">
        <v>7000000</v>
      </c>
      <c r="Q1382">
        <v>113721571</v>
      </c>
      <c r="R1382">
        <v>167739368</v>
      </c>
      <c r="S1382">
        <v>110</v>
      </c>
      <c r="T1382" t="s">
        <v>3825</v>
      </c>
      <c r="U1382" t="s">
        <v>7439</v>
      </c>
      <c r="V1382">
        <v>0</v>
      </c>
      <c r="W1382">
        <v>0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</row>
    <row r="1383" spans="1:31" hidden="1" x14ac:dyDescent="0.2">
      <c r="A1383" t="s">
        <v>7550</v>
      </c>
      <c r="B1383" t="s">
        <v>7551</v>
      </c>
      <c r="C1383">
        <v>2015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5.6</v>
      </c>
      <c r="O1383">
        <v>50259</v>
      </c>
      <c r="P1383">
        <v>14800000</v>
      </c>
      <c r="Q1383">
        <v>66013057</v>
      </c>
      <c r="R1383">
        <v>117813057</v>
      </c>
      <c r="S1383">
        <v>115</v>
      </c>
      <c r="T1383" t="s">
        <v>5961</v>
      </c>
      <c r="U1383" t="s">
        <v>39</v>
      </c>
      <c r="V1383">
        <v>0</v>
      </c>
      <c r="W1383">
        <v>0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</row>
    <row r="1384" spans="1:31" hidden="1" x14ac:dyDescent="0.2">
      <c r="A1384" t="s">
        <v>262</v>
      </c>
      <c r="B1384" t="s">
        <v>263</v>
      </c>
      <c r="C1384">
        <v>1935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6.9</v>
      </c>
      <c r="O1384">
        <v>722</v>
      </c>
      <c r="S1384">
        <v>112</v>
      </c>
      <c r="T1384" t="s">
        <v>218</v>
      </c>
      <c r="U1384" t="s">
        <v>35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</row>
    <row r="1385" spans="1:31" hidden="1" x14ac:dyDescent="0.2">
      <c r="A1385" t="s">
        <v>2107</v>
      </c>
      <c r="B1385" t="s">
        <v>2108</v>
      </c>
      <c r="C1385">
        <v>1973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7.2</v>
      </c>
      <c r="O1385">
        <v>53490</v>
      </c>
      <c r="Q1385">
        <v>39768000</v>
      </c>
      <c r="R1385">
        <v>39768000</v>
      </c>
      <c r="S1385">
        <v>124</v>
      </c>
      <c r="T1385" t="s">
        <v>2109</v>
      </c>
      <c r="U1385" t="s">
        <v>1992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</row>
    <row r="1386" spans="1:31" hidden="1" x14ac:dyDescent="0.2">
      <c r="A1386" t="s">
        <v>4029</v>
      </c>
      <c r="B1386" t="s">
        <v>4030</v>
      </c>
      <c r="C1386">
        <v>1994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5.6</v>
      </c>
      <c r="O1386">
        <v>24264</v>
      </c>
      <c r="P1386">
        <v>25000000</v>
      </c>
      <c r="Q1386">
        <v>30626182</v>
      </c>
      <c r="R1386">
        <v>30626182</v>
      </c>
      <c r="S1386">
        <v>105</v>
      </c>
      <c r="T1386" t="s">
        <v>3462</v>
      </c>
      <c r="U1386" t="s">
        <v>39</v>
      </c>
      <c r="V1386">
        <v>0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</row>
    <row r="1387" spans="1:31" hidden="1" x14ac:dyDescent="0.2">
      <c r="A1387" t="s">
        <v>4924</v>
      </c>
      <c r="B1387" t="s">
        <v>4925</v>
      </c>
      <c r="C1387">
        <v>1998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4.5999999999999996</v>
      </c>
      <c r="O1387">
        <v>6888</v>
      </c>
      <c r="P1387">
        <v>18000000</v>
      </c>
      <c r="Q1387">
        <v>3572443</v>
      </c>
      <c r="R1387">
        <v>3572443</v>
      </c>
      <c r="S1387">
        <v>100</v>
      </c>
      <c r="T1387" t="s">
        <v>4926</v>
      </c>
      <c r="U1387" t="s">
        <v>3240</v>
      </c>
      <c r="V1387">
        <v>0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</row>
    <row r="1388" spans="1:31" hidden="1" x14ac:dyDescent="0.2">
      <c r="A1388" t="s">
        <v>4031</v>
      </c>
      <c r="B1388" t="s">
        <v>4032</v>
      </c>
      <c r="C1388">
        <v>1995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6.2</v>
      </c>
      <c r="O1388">
        <v>29232</v>
      </c>
      <c r="P1388">
        <v>7011225</v>
      </c>
      <c r="Q1388">
        <v>29412050</v>
      </c>
      <c r="R1388">
        <v>30112050</v>
      </c>
      <c r="S1388">
        <v>95</v>
      </c>
      <c r="T1388" t="s">
        <v>2756</v>
      </c>
      <c r="U1388" t="s">
        <v>35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</row>
    <row r="1389" spans="1:31" hidden="1" x14ac:dyDescent="0.2">
      <c r="A1389" t="s">
        <v>3625</v>
      </c>
      <c r="B1389" t="s">
        <v>3626</v>
      </c>
      <c r="C1389">
        <v>1992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7.7</v>
      </c>
      <c r="O1389">
        <v>79383</v>
      </c>
      <c r="P1389">
        <v>33000000</v>
      </c>
      <c r="Q1389">
        <v>48169910</v>
      </c>
      <c r="R1389">
        <v>48169910</v>
      </c>
      <c r="S1389">
        <v>202</v>
      </c>
      <c r="T1389" t="s">
        <v>3185</v>
      </c>
      <c r="U1389" t="s">
        <v>3627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1</v>
      </c>
      <c r="AE1389">
        <v>0</v>
      </c>
    </row>
    <row r="1390" spans="1:31" hidden="1" x14ac:dyDescent="0.2">
      <c r="A1390" t="s">
        <v>4511</v>
      </c>
      <c r="B1390" t="s">
        <v>4512</v>
      </c>
      <c r="C1390">
        <v>1996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5.6</v>
      </c>
      <c r="O1390">
        <v>10579</v>
      </c>
      <c r="P1390">
        <v>7649752</v>
      </c>
      <c r="Q1390">
        <v>48102795</v>
      </c>
      <c r="S1390">
        <v>123</v>
      </c>
      <c r="T1390" t="s">
        <v>4086</v>
      </c>
      <c r="U1390" t="s">
        <v>4513</v>
      </c>
      <c r="V1390">
        <v>1</v>
      </c>
      <c r="W1390">
        <v>0</v>
      </c>
      <c r="X1390">
        <v>0</v>
      </c>
    </row>
    <row r="1391" spans="1:31" hidden="1" x14ac:dyDescent="0.2">
      <c r="A1391" t="s">
        <v>4520</v>
      </c>
      <c r="B1391" t="s">
        <v>4521</v>
      </c>
      <c r="C1391">
        <v>1996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5.2</v>
      </c>
      <c r="O1391">
        <v>2983</v>
      </c>
      <c r="P1391">
        <v>8543587</v>
      </c>
      <c r="S1391">
        <v>95</v>
      </c>
      <c r="T1391" t="s">
        <v>4522</v>
      </c>
      <c r="U1391" t="s">
        <v>3273</v>
      </c>
      <c r="V1391">
        <v>1</v>
      </c>
      <c r="W1391">
        <v>0</v>
      </c>
      <c r="X1391">
        <v>0</v>
      </c>
    </row>
    <row r="1392" spans="1:31" hidden="1" x14ac:dyDescent="0.2">
      <c r="A1392" t="s">
        <v>5822</v>
      </c>
      <c r="B1392" t="s">
        <v>5823</v>
      </c>
      <c r="C1392">
        <v>2003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5.0999999999999996</v>
      </c>
      <c r="O1392">
        <v>18111</v>
      </c>
      <c r="P1392">
        <v>15000000</v>
      </c>
      <c r="Q1392">
        <v>34432201</v>
      </c>
      <c r="R1392">
        <v>34622504</v>
      </c>
      <c r="S1392">
        <v>86</v>
      </c>
      <c r="T1392" t="s">
        <v>5504</v>
      </c>
      <c r="U1392" t="s">
        <v>39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</row>
    <row r="1393" spans="1:31" hidden="1" x14ac:dyDescent="0.2">
      <c r="A1393" t="s">
        <v>4270</v>
      </c>
      <c r="B1393" t="s">
        <v>4271</v>
      </c>
      <c r="C1393">
        <v>1995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7.1</v>
      </c>
      <c r="O1393">
        <v>112651</v>
      </c>
      <c r="P1393">
        <v>6000000</v>
      </c>
      <c r="Q1393">
        <v>2122561</v>
      </c>
      <c r="R1393">
        <v>2122561</v>
      </c>
      <c r="S1393">
        <v>94</v>
      </c>
      <c r="T1393" t="s">
        <v>3944</v>
      </c>
      <c r="U1393" t="s">
        <v>3757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</row>
    <row r="1394" spans="1:31" hidden="1" x14ac:dyDescent="0.2">
      <c r="A1394" t="s">
        <v>7477</v>
      </c>
      <c r="B1394" t="s">
        <v>7478</v>
      </c>
      <c r="C1394">
        <v>2013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6.2</v>
      </c>
      <c r="O1394">
        <v>164368</v>
      </c>
      <c r="P1394">
        <v>15000000</v>
      </c>
      <c r="Q1394">
        <v>71628180</v>
      </c>
      <c r="R1394">
        <v>146428180</v>
      </c>
      <c r="S1394">
        <v>100</v>
      </c>
      <c r="T1394" t="s">
        <v>7109</v>
      </c>
      <c r="U1394" t="s">
        <v>35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</row>
    <row r="1395" spans="1:31" hidden="1" x14ac:dyDescent="0.2">
      <c r="A1395" t="s">
        <v>6588</v>
      </c>
      <c r="B1395" t="s">
        <v>6589</v>
      </c>
      <c r="C1395">
        <v>2008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6.4</v>
      </c>
      <c r="O1395">
        <v>204585</v>
      </c>
      <c r="P1395">
        <v>52000000</v>
      </c>
      <c r="Q1395">
        <v>144169664</v>
      </c>
      <c r="R1395">
        <v>609896805</v>
      </c>
      <c r="S1395">
        <v>108</v>
      </c>
      <c r="T1395" t="s">
        <v>6590</v>
      </c>
      <c r="U1395" t="s">
        <v>35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hidden="1" x14ac:dyDescent="0.2">
      <c r="A1396" t="s">
        <v>7924</v>
      </c>
      <c r="B1396" t="s">
        <v>7925</v>
      </c>
      <c r="C1396">
        <v>2018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6.7</v>
      </c>
      <c r="O1396">
        <v>70448</v>
      </c>
      <c r="P1396">
        <v>75000000</v>
      </c>
      <c r="Q1396">
        <v>120634935</v>
      </c>
      <c r="R1396">
        <v>395044706</v>
      </c>
      <c r="S1396">
        <v>114</v>
      </c>
      <c r="T1396" t="s">
        <v>6229</v>
      </c>
      <c r="U1396" t="s">
        <v>35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</row>
    <row r="1397" spans="1:31" hidden="1" x14ac:dyDescent="0.2">
      <c r="A1397" t="s">
        <v>43</v>
      </c>
      <c r="B1397" t="s">
        <v>44</v>
      </c>
      <c r="C1397">
        <v>1930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5.8</v>
      </c>
      <c r="O1397">
        <v>140</v>
      </c>
      <c r="P1397">
        <v>786000</v>
      </c>
      <c r="Q1397">
        <v>947000</v>
      </c>
      <c r="R1397">
        <v>947000</v>
      </c>
      <c r="S1397">
        <v>84</v>
      </c>
      <c r="T1397" t="s">
        <v>45</v>
      </c>
      <c r="U1397" t="s">
        <v>39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</row>
    <row r="1398" spans="1:31" hidden="1" x14ac:dyDescent="0.2">
      <c r="A1398" t="s">
        <v>604</v>
      </c>
      <c r="B1398" t="s">
        <v>605</v>
      </c>
      <c r="C1398">
        <v>1941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6.2</v>
      </c>
      <c r="O1398">
        <v>1169</v>
      </c>
      <c r="P1398">
        <v>84000</v>
      </c>
      <c r="S1398">
        <v>60</v>
      </c>
      <c r="T1398" t="s">
        <v>592</v>
      </c>
      <c r="U1398" t="s">
        <v>35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hidden="1" x14ac:dyDescent="0.2">
      <c r="A1399" t="s">
        <v>6562</v>
      </c>
      <c r="B1399" t="s">
        <v>6563</v>
      </c>
      <c r="C1399">
        <v>2013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7</v>
      </c>
      <c r="O1399">
        <v>668742</v>
      </c>
      <c r="P1399">
        <v>225000000</v>
      </c>
      <c r="Q1399">
        <v>291045518</v>
      </c>
      <c r="R1399">
        <v>668045518</v>
      </c>
      <c r="S1399">
        <v>143</v>
      </c>
      <c r="T1399" t="s">
        <v>6166</v>
      </c>
      <c r="U1399" t="s">
        <v>39</v>
      </c>
      <c r="V1399">
        <v>0</v>
      </c>
      <c r="W1399">
        <v>0</v>
      </c>
      <c r="X1399">
        <v>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hidden="1" x14ac:dyDescent="0.2">
      <c r="A1400" t="s">
        <v>6506</v>
      </c>
      <c r="B1400" t="s">
        <v>6507</v>
      </c>
      <c r="C1400">
        <v>2006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6.2</v>
      </c>
      <c r="O1400">
        <v>31162</v>
      </c>
      <c r="P1400">
        <v>20000000</v>
      </c>
      <c r="Q1400">
        <v>37327390</v>
      </c>
      <c r="R1400">
        <v>42472472</v>
      </c>
      <c r="S1400">
        <v>115</v>
      </c>
      <c r="T1400" t="s">
        <v>2871</v>
      </c>
      <c r="U1400" t="s">
        <v>35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</row>
    <row r="1401" spans="1:31" hidden="1" x14ac:dyDescent="0.2">
      <c r="A1401" t="s">
        <v>114</v>
      </c>
      <c r="B1401" t="s">
        <v>115</v>
      </c>
      <c r="C1401">
        <v>1932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6.5</v>
      </c>
      <c r="O1401">
        <v>500</v>
      </c>
      <c r="S1401">
        <v>62</v>
      </c>
      <c r="T1401" t="s">
        <v>111</v>
      </c>
      <c r="U1401" t="s">
        <v>39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</row>
    <row r="1402" spans="1:31" hidden="1" x14ac:dyDescent="0.2">
      <c r="A1402" t="s">
        <v>1749</v>
      </c>
      <c r="B1402" t="s">
        <v>1750</v>
      </c>
      <c r="C1402">
        <v>1964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7.2</v>
      </c>
      <c r="O1402">
        <v>4522</v>
      </c>
      <c r="R1402">
        <v>6000000</v>
      </c>
      <c r="S1402">
        <v>120</v>
      </c>
      <c r="T1402" t="s">
        <v>106</v>
      </c>
      <c r="U1402" t="s">
        <v>1751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</row>
    <row r="1403" spans="1:31" hidden="1" x14ac:dyDescent="0.2">
      <c r="A1403" t="s">
        <v>223</v>
      </c>
      <c r="B1403" t="s">
        <v>224</v>
      </c>
      <c r="C1403">
        <v>1934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6.7</v>
      </c>
      <c r="O1403">
        <v>608</v>
      </c>
      <c r="P1403">
        <v>294000</v>
      </c>
      <c r="Q1403">
        <v>629000</v>
      </c>
      <c r="R1403">
        <v>629000</v>
      </c>
      <c r="S1403">
        <v>65</v>
      </c>
      <c r="T1403" t="s">
        <v>45</v>
      </c>
      <c r="U1403" t="s">
        <v>147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</row>
    <row r="1404" spans="1:31" hidden="1" x14ac:dyDescent="0.2">
      <c r="A1404" t="s">
        <v>4526</v>
      </c>
      <c r="B1404" t="s">
        <v>4527</v>
      </c>
      <c r="C1404">
        <v>1996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7.4</v>
      </c>
      <c r="O1404">
        <v>302420</v>
      </c>
      <c r="P1404">
        <v>25069525</v>
      </c>
      <c r="Q1404">
        <v>335062621</v>
      </c>
      <c r="S1404">
        <v>136</v>
      </c>
      <c r="T1404" t="s">
        <v>4528</v>
      </c>
      <c r="U1404" t="s">
        <v>3273</v>
      </c>
      <c r="V1404">
        <v>1</v>
      </c>
      <c r="W1404">
        <v>0</v>
      </c>
      <c r="X1404">
        <v>0</v>
      </c>
    </row>
    <row r="1405" spans="1:31" hidden="1" x14ac:dyDescent="0.2">
      <c r="A1405" t="s">
        <v>1513</v>
      </c>
      <c r="B1405" t="s">
        <v>1514</v>
      </c>
      <c r="C1405">
        <v>1958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6.2</v>
      </c>
      <c r="O1405">
        <v>894</v>
      </c>
      <c r="Q1405">
        <v>3000000</v>
      </c>
      <c r="S1405">
        <v>128</v>
      </c>
      <c r="T1405" t="s">
        <v>614</v>
      </c>
      <c r="U1405" t="s">
        <v>1515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</row>
    <row r="1406" spans="1:31" hidden="1" x14ac:dyDescent="0.2">
      <c r="A1406" t="s">
        <v>361</v>
      </c>
      <c r="B1406" t="s">
        <v>362</v>
      </c>
      <c r="C1406">
        <v>1937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7.2</v>
      </c>
      <c r="O1406">
        <v>3284</v>
      </c>
      <c r="S1406">
        <v>96</v>
      </c>
      <c r="T1406" t="s">
        <v>48</v>
      </c>
      <c r="U1406" t="s">
        <v>147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</row>
    <row r="1407" spans="1:31" hidden="1" x14ac:dyDescent="0.2">
      <c r="A1407" t="s">
        <v>1752</v>
      </c>
      <c r="B1407" t="s">
        <v>1753</v>
      </c>
      <c r="C1407">
        <v>1964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7.2</v>
      </c>
      <c r="O1407">
        <v>42369</v>
      </c>
      <c r="P1407">
        <v>3000000</v>
      </c>
      <c r="R1407">
        <v>7095</v>
      </c>
      <c r="S1407">
        <v>130</v>
      </c>
      <c r="T1407" t="s">
        <v>706</v>
      </c>
      <c r="U1407" t="s">
        <v>1754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</row>
    <row r="1408" spans="1:31" hidden="1" x14ac:dyDescent="0.2">
      <c r="A1408" t="s">
        <v>4552</v>
      </c>
      <c r="B1408" t="s">
        <v>4553</v>
      </c>
      <c r="C1408">
        <v>1996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6</v>
      </c>
      <c r="O1408">
        <v>573</v>
      </c>
      <c r="P1408">
        <v>31638</v>
      </c>
      <c r="S1408">
        <v>97</v>
      </c>
      <c r="T1408" t="s">
        <v>4554</v>
      </c>
      <c r="U1408" t="s">
        <v>3859</v>
      </c>
      <c r="V1408">
        <v>1</v>
      </c>
      <c r="W1408">
        <v>0</v>
      </c>
      <c r="X1408">
        <v>0</v>
      </c>
    </row>
    <row r="1409" spans="1:31" hidden="1" x14ac:dyDescent="0.2">
      <c r="A1409" t="s">
        <v>4592</v>
      </c>
      <c r="B1409" t="s">
        <v>4593</v>
      </c>
      <c r="C1409">
        <v>1996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7</v>
      </c>
      <c r="O1409">
        <v>2208</v>
      </c>
      <c r="P1409">
        <v>44722</v>
      </c>
      <c r="S1409">
        <v>123</v>
      </c>
      <c r="T1409" t="s">
        <v>4594</v>
      </c>
      <c r="U1409" t="s">
        <v>4595</v>
      </c>
      <c r="V1409">
        <v>1</v>
      </c>
      <c r="W1409">
        <v>0</v>
      </c>
      <c r="X1409">
        <v>0</v>
      </c>
    </row>
    <row r="1410" spans="1:31" hidden="1" x14ac:dyDescent="0.2">
      <c r="A1410" t="s">
        <v>4567</v>
      </c>
      <c r="B1410" t="s">
        <v>4568</v>
      </c>
      <c r="C1410">
        <v>1996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8.1</v>
      </c>
      <c r="O1410">
        <v>612572</v>
      </c>
      <c r="P1410">
        <v>3500000</v>
      </c>
      <c r="Q1410">
        <v>16491080</v>
      </c>
      <c r="R1410">
        <v>16593356</v>
      </c>
      <c r="S1410">
        <v>93</v>
      </c>
      <c r="T1410" t="s">
        <v>4569</v>
      </c>
      <c r="U1410" t="s">
        <v>3713</v>
      </c>
      <c r="V1410">
        <v>1</v>
      </c>
      <c r="W1410">
        <v>0</v>
      </c>
      <c r="X1410">
        <v>0</v>
      </c>
    </row>
    <row r="1411" spans="1:31" hidden="1" x14ac:dyDescent="0.2">
      <c r="A1411" t="s">
        <v>177</v>
      </c>
      <c r="B1411" t="s">
        <v>178</v>
      </c>
      <c r="C1411">
        <v>1933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6.5</v>
      </c>
      <c r="O1411">
        <v>348</v>
      </c>
      <c r="S1411">
        <v>72</v>
      </c>
      <c r="T1411" t="s">
        <v>48</v>
      </c>
      <c r="U1411" t="s">
        <v>39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</row>
    <row r="1412" spans="1:31" hidden="1" x14ac:dyDescent="0.2">
      <c r="A1412" t="s">
        <v>2836</v>
      </c>
      <c r="B1412" t="s">
        <v>2837</v>
      </c>
      <c r="C1412">
        <v>1985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7.2</v>
      </c>
      <c r="O1412">
        <v>24946</v>
      </c>
      <c r="P1412">
        <v>8000000</v>
      </c>
      <c r="Q1412">
        <v>48230162</v>
      </c>
      <c r="R1412">
        <v>48230162</v>
      </c>
      <c r="S1412">
        <v>120</v>
      </c>
      <c r="T1412" t="s">
        <v>2072</v>
      </c>
      <c r="U1412" t="s">
        <v>35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</row>
    <row r="1413" spans="1:31" hidden="1" x14ac:dyDescent="0.2">
      <c r="A1413" t="s">
        <v>5747</v>
      </c>
      <c r="B1413" t="s">
        <v>5748</v>
      </c>
      <c r="C1413">
        <v>2003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7.4</v>
      </c>
      <c r="O1413">
        <v>194867</v>
      </c>
      <c r="P1413">
        <v>150000000</v>
      </c>
      <c r="Q1413">
        <v>93927920</v>
      </c>
      <c r="R1413">
        <v>211622535</v>
      </c>
      <c r="S1413">
        <v>138</v>
      </c>
      <c r="T1413" t="s">
        <v>2910</v>
      </c>
      <c r="U1413" t="s">
        <v>1427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</row>
    <row r="1414" spans="1:31" hidden="1" x14ac:dyDescent="0.2">
      <c r="A1414" t="s">
        <v>5802</v>
      </c>
      <c r="B1414" t="s">
        <v>5803</v>
      </c>
      <c r="C1414">
        <v>2003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7.3</v>
      </c>
      <c r="O1414">
        <v>120565</v>
      </c>
      <c r="P1414">
        <v>62000000</v>
      </c>
      <c r="Q1414">
        <v>36906460</v>
      </c>
      <c r="R1414">
        <v>65565672</v>
      </c>
      <c r="S1414">
        <v>116</v>
      </c>
      <c r="T1414" t="s">
        <v>2593</v>
      </c>
      <c r="U1414" t="s">
        <v>39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</row>
    <row r="1415" spans="1:31" hidden="1" x14ac:dyDescent="0.2">
      <c r="A1415" t="s">
        <v>3844</v>
      </c>
      <c r="B1415" t="s">
        <v>3845</v>
      </c>
      <c r="C1415">
        <v>1993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6.9</v>
      </c>
      <c r="O1415">
        <v>8972</v>
      </c>
      <c r="P1415">
        <v>130000000</v>
      </c>
      <c r="Q1415">
        <v>9532895</v>
      </c>
      <c r="R1415">
        <v>9532895</v>
      </c>
      <c r="S1415">
        <v>99</v>
      </c>
      <c r="T1415" t="s">
        <v>2713</v>
      </c>
      <c r="U1415" t="s">
        <v>35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</row>
    <row r="1416" spans="1:31" hidden="1" x14ac:dyDescent="0.2">
      <c r="A1416" t="s">
        <v>4033</v>
      </c>
      <c r="B1416" t="s">
        <v>4034</v>
      </c>
      <c r="C1416">
        <v>1994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7</v>
      </c>
      <c r="O1416">
        <v>98148</v>
      </c>
      <c r="P1416">
        <v>75000000</v>
      </c>
      <c r="Q1416">
        <v>101631272</v>
      </c>
      <c r="R1416">
        <v>183031272</v>
      </c>
      <c r="S1416">
        <v>127</v>
      </c>
      <c r="T1416" t="s">
        <v>2364</v>
      </c>
      <c r="U1416" t="s">
        <v>4035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hidden="1" x14ac:dyDescent="0.2">
      <c r="A1417" t="s">
        <v>7743</v>
      </c>
      <c r="B1417" t="s">
        <v>7744</v>
      </c>
      <c r="C1417">
        <v>2015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6.7</v>
      </c>
      <c r="O1417">
        <v>24894</v>
      </c>
      <c r="P1417">
        <v>20000000</v>
      </c>
      <c r="Q1417">
        <v>42656255</v>
      </c>
      <c r="R1417">
        <v>43967255</v>
      </c>
      <c r="S1417">
        <v>111</v>
      </c>
      <c r="T1417" t="s">
        <v>3974</v>
      </c>
      <c r="U1417" t="s">
        <v>620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</row>
    <row r="1418" spans="1:31" hidden="1" x14ac:dyDescent="0.2">
      <c r="A1418" t="s">
        <v>4583</v>
      </c>
      <c r="B1418" t="s">
        <v>4584</v>
      </c>
      <c r="C1418">
        <v>1996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6.5</v>
      </c>
      <c r="O1418">
        <v>2003</v>
      </c>
      <c r="Q1418">
        <v>272542</v>
      </c>
      <c r="R1418">
        <v>272542</v>
      </c>
      <c r="S1418">
        <v>103</v>
      </c>
      <c r="T1418" t="s">
        <v>4585</v>
      </c>
      <c r="U1418" t="s">
        <v>4586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</row>
    <row r="1419" spans="1:31" hidden="1" x14ac:dyDescent="0.2">
      <c r="A1419" t="s">
        <v>4720</v>
      </c>
      <c r="B1419" t="s">
        <v>4721</v>
      </c>
      <c r="C1419">
        <v>1997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4.5999999999999996</v>
      </c>
      <c r="O1419">
        <v>6236</v>
      </c>
      <c r="P1419">
        <v>31190000</v>
      </c>
      <c r="Q1419">
        <v>4529843</v>
      </c>
      <c r="R1419">
        <v>4529843</v>
      </c>
      <c r="S1419">
        <v>108</v>
      </c>
      <c r="T1419" t="s">
        <v>4668</v>
      </c>
      <c r="U1419" t="s">
        <v>4722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</row>
    <row r="1420" spans="1:31" hidden="1" x14ac:dyDescent="0.2">
      <c r="A1420" t="s">
        <v>2159</v>
      </c>
      <c r="B1420" t="s">
        <v>2160</v>
      </c>
      <c r="C1420">
        <v>1974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6.3</v>
      </c>
      <c r="O1420">
        <v>4523</v>
      </c>
      <c r="Q1420">
        <v>9280710</v>
      </c>
      <c r="S1420">
        <v>111</v>
      </c>
      <c r="T1420" t="s">
        <v>1407</v>
      </c>
      <c r="U1420" t="s">
        <v>2161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</row>
    <row r="1421" spans="1:31" hidden="1" x14ac:dyDescent="0.2">
      <c r="A1421" t="s">
        <v>7636</v>
      </c>
      <c r="B1421" t="s">
        <v>7637</v>
      </c>
      <c r="C1421">
        <v>2016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7.4</v>
      </c>
      <c r="O1421">
        <v>191748</v>
      </c>
      <c r="P1421">
        <v>20000000</v>
      </c>
      <c r="Q1421">
        <v>56245075</v>
      </c>
      <c r="R1421">
        <v>208314186</v>
      </c>
      <c r="S1421">
        <v>106</v>
      </c>
      <c r="T1421" t="s">
        <v>7638</v>
      </c>
      <c r="U1421" t="s">
        <v>620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</row>
    <row r="1422" spans="1:31" hidden="1" x14ac:dyDescent="0.2">
      <c r="A1422" t="s">
        <v>4587</v>
      </c>
      <c r="B1422" t="s">
        <v>4588</v>
      </c>
      <c r="C1422">
        <v>1996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6.2</v>
      </c>
      <c r="O1422">
        <v>13086</v>
      </c>
      <c r="P1422">
        <v>60000000</v>
      </c>
      <c r="Q1422">
        <v>51088705</v>
      </c>
      <c r="R1422">
        <v>100688705</v>
      </c>
      <c r="S1422">
        <v>124</v>
      </c>
      <c r="T1422" t="s">
        <v>3449</v>
      </c>
      <c r="U1422" t="s">
        <v>2783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</row>
    <row r="1423" spans="1:31" hidden="1" x14ac:dyDescent="0.2">
      <c r="A1423" t="s">
        <v>4723</v>
      </c>
      <c r="B1423" t="s">
        <v>4724</v>
      </c>
      <c r="C1423">
        <v>1998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7.2</v>
      </c>
      <c r="O1423">
        <v>204459</v>
      </c>
      <c r="P1423">
        <v>90000000</v>
      </c>
      <c r="Q1423">
        <v>44619100</v>
      </c>
      <c r="R1423">
        <v>142940100</v>
      </c>
      <c r="S1423">
        <v>178</v>
      </c>
      <c r="T1423" t="s">
        <v>2399</v>
      </c>
      <c r="U1423" t="s">
        <v>35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</row>
    <row r="1424" spans="1:31" hidden="1" x14ac:dyDescent="0.2">
      <c r="A1424" t="s">
        <v>606</v>
      </c>
      <c r="B1424" t="s">
        <v>607</v>
      </c>
      <c r="C1424">
        <v>1941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7.7</v>
      </c>
      <c r="O1424">
        <v>11442</v>
      </c>
      <c r="S1424">
        <v>122</v>
      </c>
      <c r="T1424" t="s">
        <v>608</v>
      </c>
      <c r="U1424" t="s">
        <v>609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</row>
    <row r="1425" spans="1:31" hidden="1" x14ac:dyDescent="0.2">
      <c r="A1425" t="s">
        <v>5698</v>
      </c>
      <c r="B1425" t="s">
        <v>5699</v>
      </c>
      <c r="C1425">
        <v>2004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6.3</v>
      </c>
      <c r="O1425">
        <v>245049</v>
      </c>
      <c r="P1425">
        <v>80000000</v>
      </c>
      <c r="Q1425">
        <v>279261160</v>
      </c>
      <c r="R1425">
        <v>522657936</v>
      </c>
      <c r="S1425">
        <v>115</v>
      </c>
      <c r="T1425" t="s">
        <v>5089</v>
      </c>
      <c r="U1425" t="s">
        <v>35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</row>
    <row r="1426" spans="1:31" hidden="1" x14ac:dyDescent="0.2">
      <c r="A1426" t="s">
        <v>5384</v>
      </c>
      <c r="B1426" t="s">
        <v>5385</v>
      </c>
      <c r="C1426">
        <v>2000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7</v>
      </c>
      <c r="O1426">
        <v>301271</v>
      </c>
      <c r="P1426">
        <v>55000000</v>
      </c>
      <c r="Q1426">
        <v>166244045</v>
      </c>
      <c r="R1426">
        <v>330444045</v>
      </c>
      <c r="S1426">
        <v>108</v>
      </c>
      <c r="T1426" t="s">
        <v>5089</v>
      </c>
      <c r="U1426" t="s">
        <v>35</v>
      </c>
      <c r="V1426">
        <v>0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</row>
    <row r="1427" spans="1:31" hidden="1" x14ac:dyDescent="0.2">
      <c r="A1427" t="s">
        <v>4596</v>
      </c>
      <c r="B1427" t="s">
        <v>4597</v>
      </c>
      <c r="C1427">
        <v>1996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6.6</v>
      </c>
      <c r="O1427">
        <v>20481</v>
      </c>
      <c r="P1427">
        <v>38000000</v>
      </c>
      <c r="Q1427">
        <v>10292300</v>
      </c>
      <c r="R1427">
        <v>10292300</v>
      </c>
      <c r="S1427">
        <v>129</v>
      </c>
      <c r="T1427" t="s">
        <v>2593</v>
      </c>
      <c r="U1427" t="s">
        <v>3273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hidden="1" x14ac:dyDescent="0.2">
      <c r="A1428" t="s">
        <v>6751</v>
      </c>
      <c r="B1428" t="s">
        <v>6752</v>
      </c>
      <c r="C1428">
        <v>2010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7.2</v>
      </c>
      <c r="O1428">
        <v>217606</v>
      </c>
      <c r="P1428">
        <v>130000000</v>
      </c>
      <c r="Q1428">
        <v>148415853</v>
      </c>
      <c r="R1428">
        <v>321885765</v>
      </c>
      <c r="S1428">
        <v>95</v>
      </c>
      <c r="T1428" t="s">
        <v>6753</v>
      </c>
      <c r="U1428" t="s">
        <v>4956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</row>
    <row r="1429" spans="1:31" hidden="1" x14ac:dyDescent="0.2">
      <c r="A1429" t="s">
        <v>4816</v>
      </c>
      <c r="B1429" t="s">
        <v>4817</v>
      </c>
      <c r="C1429">
        <v>1997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6.1</v>
      </c>
      <c r="O1429">
        <v>4928</v>
      </c>
      <c r="P1429">
        <v>2931762</v>
      </c>
      <c r="Q1429">
        <v>7936780</v>
      </c>
      <c r="S1429">
        <v>105</v>
      </c>
      <c r="T1429" t="s">
        <v>4242</v>
      </c>
      <c r="U1429" t="s">
        <v>2783</v>
      </c>
      <c r="V1429">
        <v>1</v>
      </c>
      <c r="W1429">
        <v>0</v>
      </c>
      <c r="X1429">
        <v>0</v>
      </c>
    </row>
    <row r="1430" spans="1:31" hidden="1" x14ac:dyDescent="0.2">
      <c r="A1430" t="s">
        <v>2470</v>
      </c>
      <c r="B1430" t="s">
        <v>2471</v>
      </c>
      <c r="C1430">
        <v>1980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6.8</v>
      </c>
      <c r="O1430">
        <v>4219</v>
      </c>
      <c r="P1430">
        <v>7000000</v>
      </c>
      <c r="Q1430">
        <v>4309490</v>
      </c>
      <c r="R1430">
        <v>4309490</v>
      </c>
      <c r="S1430">
        <v>95</v>
      </c>
      <c r="T1430" t="s">
        <v>2472</v>
      </c>
      <c r="U1430" t="s">
        <v>35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</row>
    <row r="1431" spans="1:31" hidden="1" x14ac:dyDescent="0.2">
      <c r="A1431" t="s">
        <v>3639</v>
      </c>
      <c r="B1431" t="s">
        <v>3640</v>
      </c>
      <c r="C1431">
        <v>1992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6</v>
      </c>
      <c r="O1431">
        <v>21531</v>
      </c>
      <c r="P1431">
        <v>40000000</v>
      </c>
      <c r="Q1431">
        <v>14358033</v>
      </c>
      <c r="R1431">
        <v>14358033</v>
      </c>
      <c r="S1431">
        <v>99</v>
      </c>
      <c r="T1431" t="s">
        <v>2225</v>
      </c>
      <c r="U1431" t="s">
        <v>39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</row>
    <row r="1432" spans="1:31" hidden="1" x14ac:dyDescent="0.2">
      <c r="A1432" t="s">
        <v>3334</v>
      </c>
      <c r="B1432" t="s">
        <v>3335</v>
      </c>
      <c r="C1432">
        <v>1990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6.9</v>
      </c>
      <c r="O1432">
        <v>25923</v>
      </c>
      <c r="P1432">
        <v>23000000</v>
      </c>
      <c r="Q1432">
        <v>27441977</v>
      </c>
      <c r="R1432">
        <v>27441977</v>
      </c>
      <c r="S1432">
        <v>107</v>
      </c>
      <c r="T1432" t="s">
        <v>3336</v>
      </c>
      <c r="U1432" t="s">
        <v>3337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</row>
    <row r="1433" spans="1:31" hidden="1" x14ac:dyDescent="0.2">
      <c r="A1433" t="s">
        <v>3338</v>
      </c>
      <c r="B1433" t="s">
        <v>3339</v>
      </c>
      <c r="C1433">
        <v>1990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6.6</v>
      </c>
      <c r="O1433">
        <v>2287</v>
      </c>
      <c r="Q1433">
        <v>6070725</v>
      </c>
      <c r="R1433">
        <v>6070725</v>
      </c>
      <c r="S1433">
        <v>115</v>
      </c>
      <c r="T1433" t="s">
        <v>3340</v>
      </c>
      <c r="U1433" t="s">
        <v>2902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</row>
    <row r="1434" spans="1:31" hidden="1" x14ac:dyDescent="0.2">
      <c r="A1434" t="s">
        <v>4927</v>
      </c>
      <c r="B1434" t="s">
        <v>4928</v>
      </c>
      <c r="C1434">
        <v>1998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6.1</v>
      </c>
      <c r="O1434">
        <v>64960</v>
      </c>
      <c r="P1434">
        <v>60000000</v>
      </c>
      <c r="Q1434">
        <v>32935289</v>
      </c>
      <c r="R1434">
        <v>93107289</v>
      </c>
      <c r="S1434">
        <v>111</v>
      </c>
      <c r="T1434" t="s">
        <v>2866</v>
      </c>
      <c r="U1434" t="s">
        <v>35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</row>
    <row r="1435" spans="1:31" hidden="1" x14ac:dyDescent="0.2">
      <c r="A1435" t="s">
        <v>4603</v>
      </c>
      <c r="B1435" t="s">
        <v>4604</v>
      </c>
      <c r="C1435">
        <v>1997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3.5</v>
      </c>
      <c r="O1435">
        <v>3249</v>
      </c>
      <c r="P1435">
        <v>28992</v>
      </c>
      <c r="Q1435">
        <v>59921</v>
      </c>
      <c r="S1435">
        <v>86</v>
      </c>
      <c r="T1435" t="s">
        <v>1866</v>
      </c>
      <c r="U1435" t="s">
        <v>3952</v>
      </c>
      <c r="V1435">
        <v>1</v>
      </c>
      <c r="W1435">
        <v>0</v>
      </c>
      <c r="X1435">
        <v>0</v>
      </c>
    </row>
    <row r="1436" spans="1:31" hidden="1" x14ac:dyDescent="0.2">
      <c r="A1436" t="s">
        <v>1004</v>
      </c>
      <c r="B1436" t="s">
        <v>1005</v>
      </c>
      <c r="C1436">
        <v>1948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6.4</v>
      </c>
      <c r="O1436">
        <v>1055</v>
      </c>
      <c r="P1436">
        <v>1032000</v>
      </c>
      <c r="Q1436">
        <v>2200000</v>
      </c>
      <c r="R1436">
        <v>2200000</v>
      </c>
      <c r="S1436">
        <v>77</v>
      </c>
      <c r="T1436" t="s">
        <v>927</v>
      </c>
      <c r="U1436" t="s">
        <v>945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hidden="1" x14ac:dyDescent="0.2">
      <c r="A1437" t="s">
        <v>4605</v>
      </c>
      <c r="B1437" t="s">
        <v>4606</v>
      </c>
      <c r="C1437">
        <v>1997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5.0999999999999996</v>
      </c>
      <c r="O1437">
        <v>22431</v>
      </c>
      <c r="P1437">
        <v>7600878</v>
      </c>
      <c r="Q1437">
        <v>26570463</v>
      </c>
      <c r="S1437">
        <v>105</v>
      </c>
      <c r="T1437" t="s">
        <v>4607</v>
      </c>
      <c r="U1437" t="s">
        <v>3273</v>
      </c>
      <c r="V1437">
        <v>1</v>
      </c>
      <c r="W1437">
        <v>0</v>
      </c>
      <c r="X1437">
        <v>0</v>
      </c>
    </row>
    <row r="1438" spans="1:31" hidden="1" x14ac:dyDescent="0.2">
      <c r="A1438" t="s">
        <v>6254</v>
      </c>
      <c r="B1438" t="s">
        <v>6255</v>
      </c>
      <c r="C1438">
        <v>2006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6</v>
      </c>
      <c r="O1438">
        <v>106452</v>
      </c>
      <c r="P1438">
        <v>135000000</v>
      </c>
      <c r="Q1438">
        <v>63450470</v>
      </c>
      <c r="R1438">
        <v>164231296</v>
      </c>
      <c r="S1438">
        <v>132</v>
      </c>
      <c r="T1438" t="s">
        <v>4239</v>
      </c>
      <c r="U1438" t="s">
        <v>35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hidden="1" x14ac:dyDescent="0.2">
      <c r="A1439" t="s">
        <v>4490</v>
      </c>
      <c r="B1439" t="s">
        <v>4491</v>
      </c>
      <c r="C1439">
        <v>1996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5.7</v>
      </c>
      <c r="O1439">
        <v>39552</v>
      </c>
      <c r="P1439">
        <v>17435711</v>
      </c>
      <c r="Q1439">
        <v>95318203</v>
      </c>
      <c r="R1439">
        <v>119718203</v>
      </c>
      <c r="S1439">
        <v>105</v>
      </c>
      <c r="T1439" t="s">
        <v>4492</v>
      </c>
      <c r="U1439" t="s">
        <v>4493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</row>
    <row r="1440" spans="1:31" hidden="1" x14ac:dyDescent="0.2">
      <c r="A1440" t="s">
        <v>6407</v>
      </c>
      <c r="B1440" t="s">
        <v>6408</v>
      </c>
      <c r="C1440">
        <v>2007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7.2</v>
      </c>
      <c r="O1440">
        <v>151972</v>
      </c>
      <c r="P1440">
        <v>25000000</v>
      </c>
      <c r="Q1440">
        <v>49033882</v>
      </c>
      <c r="R1440">
        <v>92991835</v>
      </c>
      <c r="S1440">
        <v>119</v>
      </c>
      <c r="T1440" t="s">
        <v>6409</v>
      </c>
      <c r="U1440" t="s">
        <v>6410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</row>
    <row r="1441" spans="1:31" hidden="1" x14ac:dyDescent="0.2">
      <c r="A1441" t="s">
        <v>4494</v>
      </c>
      <c r="B1441" t="s">
        <v>4495</v>
      </c>
      <c r="C1441">
        <v>1996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7.2</v>
      </c>
      <c r="O1441">
        <v>28501</v>
      </c>
      <c r="P1441">
        <v>25000000</v>
      </c>
      <c r="Q1441">
        <v>11092559</v>
      </c>
      <c r="R1441">
        <v>11135803</v>
      </c>
      <c r="S1441">
        <v>133</v>
      </c>
      <c r="T1441" t="s">
        <v>4496</v>
      </c>
      <c r="U1441" t="s">
        <v>39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</row>
    <row r="1442" spans="1:31" hidden="1" x14ac:dyDescent="0.2">
      <c r="A1442" t="s">
        <v>5055</v>
      </c>
      <c r="B1442" t="s">
        <v>5056</v>
      </c>
      <c r="C1442">
        <v>1999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5.8</v>
      </c>
      <c r="O1442">
        <v>33671</v>
      </c>
      <c r="P1442">
        <v>75000000</v>
      </c>
      <c r="Q1442">
        <v>33864342</v>
      </c>
      <c r="R1442">
        <v>54264342</v>
      </c>
      <c r="S1442">
        <v>102</v>
      </c>
      <c r="T1442" t="s">
        <v>5057</v>
      </c>
      <c r="U1442" t="s">
        <v>4109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</row>
    <row r="1443" spans="1:31" hidden="1" x14ac:dyDescent="0.2">
      <c r="A1443" t="s">
        <v>6894</v>
      </c>
      <c r="B1443" t="s">
        <v>6895</v>
      </c>
      <c r="C1443">
        <v>2009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7.2</v>
      </c>
      <c r="O1443">
        <v>28127</v>
      </c>
      <c r="P1443">
        <v>42000000</v>
      </c>
      <c r="Q1443">
        <v>1262079</v>
      </c>
      <c r="R1443">
        <v>20550145</v>
      </c>
      <c r="S1443">
        <v>105</v>
      </c>
      <c r="T1443" t="s">
        <v>5890</v>
      </c>
      <c r="U1443" t="s">
        <v>6896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</row>
    <row r="1444" spans="1:31" hidden="1" x14ac:dyDescent="0.2">
      <c r="A1444" t="s">
        <v>4727</v>
      </c>
      <c r="B1444" t="s">
        <v>4728</v>
      </c>
      <c r="C1444">
        <v>1997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6.6</v>
      </c>
      <c r="O1444">
        <v>35785</v>
      </c>
      <c r="P1444">
        <v>35000000</v>
      </c>
      <c r="Q1444">
        <v>25105255</v>
      </c>
      <c r="R1444">
        <v>25105255</v>
      </c>
      <c r="S1444">
        <v>155</v>
      </c>
      <c r="T1444" t="s">
        <v>2004</v>
      </c>
      <c r="U1444" t="s">
        <v>39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</row>
    <row r="1445" spans="1:31" hidden="1" x14ac:dyDescent="0.2">
      <c r="A1445" t="s">
        <v>1591</v>
      </c>
      <c r="B1445" t="s">
        <v>1592</v>
      </c>
      <c r="C1445">
        <v>1960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6.8</v>
      </c>
      <c r="O1445">
        <v>4306</v>
      </c>
      <c r="P1445">
        <v>3500000</v>
      </c>
      <c r="Q1445">
        <v>7400000</v>
      </c>
      <c r="R1445">
        <v>7400000</v>
      </c>
      <c r="S1445">
        <v>103</v>
      </c>
      <c r="T1445" t="s">
        <v>1593</v>
      </c>
      <c r="U1445" t="s">
        <v>1557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hidden="1" x14ac:dyDescent="0.2">
      <c r="A1446" t="s">
        <v>4631</v>
      </c>
      <c r="B1446" t="s">
        <v>4632</v>
      </c>
      <c r="C1446">
        <v>1997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7.2</v>
      </c>
      <c r="O1446">
        <v>129078</v>
      </c>
      <c r="P1446">
        <v>250000</v>
      </c>
      <c r="Q1446">
        <v>12021272</v>
      </c>
      <c r="R1446">
        <v>12021272</v>
      </c>
      <c r="S1446">
        <v>113</v>
      </c>
      <c r="T1446" t="s">
        <v>3944</v>
      </c>
      <c r="U1446" t="s">
        <v>4633</v>
      </c>
      <c r="V1446">
        <v>1</v>
      </c>
      <c r="W1446">
        <v>0</v>
      </c>
      <c r="X1446">
        <v>0</v>
      </c>
    </row>
    <row r="1447" spans="1:31" hidden="1" x14ac:dyDescent="0.2">
      <c r="A1447" t="s">
        <v>3114</v>
      </c>
      <c r="B1447" t="s">
        <v>3115</v>
      </c>
      <c r="C1447">
        <v>1988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7.5</v>
      </c>
      <c r="O1447">
        <v>69317</v>
      </c>
      <c r="P1447">
        <v>30000000</v>
      </c>
      <c r="Q1447">
        <v>38413606</v>
      </c>
      <c r="R1447">
        <v>81613606</v>
      </c>
      <c r="S1447">
        <v>126</v>
      </c>
      <c r="T1447" t="s">
        <v>2399</v>
      </c>
      <c r="U1447" t="s">
        <v>35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</row>
    <row r="1448" spans="1:31" hidden="1" x14ac:dyDescent="0.2">
      <c r="A1448" t="s">
        <v>2242</v>
      </c>
      <c r="B1448" t="s">
        <v>2243</v>
      </c>
      <c r="C1448">
        <v>1976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6.8</v>
      </c>
      <c r="O1448">
        <v>17022</v>
      </c>
      <c r="Q1448">
        <v>4356666</v>
      </c>
      <c r="R1448">
        <v>43220000</v>
      </c>
      <c r="S1448">
        <v>132</v>
      </c>
      <c r="T1448" t="s">
        <v>1812</v>
      </c>
      <c r="U1448" t="s">
        <v>2244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</row>
    <row r="1449" spans="1:31" hidden="1" x14ac:dyDescent="0.2">
      <c r="A1449" t="s">
        <v>4634</v>
      </c>
      <c r="B1449" t="s">
        <v>4635</v>
      </c>
      <c r="C1449">
        <v>1997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6.9</v>
      </c>
      <c r="O1449">
        <v>266578</v>
      </c>
      <c r="P1449">
        <v>24131738</v>
      </c>
      <c r="Q1449">
        <v>224012234</v>
      </c>
      <c r="S1449">
        <v>115</v>
      </c>
      <c r="T1449" t="s">
        <v>4636</v>
      </c>
      <c r="U1449" t="s">
        <v>2783</v>
      </c>
      <c r="V1449">
        <v>1</v>
      </c>
      <c r="W1449">
        <v>0</v>
      </c>
      <c r="X1449">
        <v>0</v>
      </c>
    </row>
    <row r="1450" spans="1:31" hidden="1" x14ac:dyDescent="0.2">
      <c r="A1450" t="s">
        <v>4641</v>
      </c>
      <c r="B1450" t="s">
        <v>4642</v>
      </c>
      <c r="C1450">
        <v>1997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6.9</v>
      </c>
      <c r="O1450">
        <v>82776</v>
      </c>
      <c r="P1450">
        <v>15000000</v>
      </c>
      <c r="Q1450">
        <v>44862187</v>
      </c>
      <c r="R1450">
        <v>44862187</v>
      </c>
      <c r="S1450">
        <v>105</v>
      </c>
      <c r="T1450" t="s">
        <v>717</v>
      </c>
      <c r="U1450" t="s">
        <v>3859</v>
      </c>
      <c r="V1450">
        <v>1</v>
      </c>
      <c r="W1450">
        <v>0</v>
      </c>
      <c r="X1450">
        <v>0</v>
      </c>
    </row>
    <row r="1451" spans="1:31" hidden="1" x14ac:dyDescent="0.2">
      <c r="A1451" t="s">
        <v>2760</v>
      </c>
      <c r="B1451" t="s">
        <v>2761</v>
      </c>
      <c r="C1451">
        <v>1984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5.8</v>
      </c>
      <c r="O1451">
        <v>742</v>
      </c>
      <c r="P1451">
        <v>6300000</v>
      </c>
      <c r="Q1451">
        <v>1059966</v>
      </c>
      <c r="R1451">
        <v>1059966</v>
      </c>
      <c r="S1451">
        <v>109</v>
      </c>
      <c r="T1451" t="s">
        <v>2762</v>
      </c>
      <c r="U1451" t="s">
        <v>2763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</row>
    <row r="1452" spans="1:31" hidden="1" x14ac:dyDescent="0.2">
      <c r="A1452" t="s">
        <v>6762</v>
      </c>
      <c r="B1452" t="s">
        <v>6763</v>
      </c>
      <c r="C1452">
        <v>2008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7.5</v>
      </c>
      <c r="O1452">
        <v>160220</v>
      </c>
      <c r="P1452">
        <v>20000000</v>
      </c>
      <c r="Q1452">
        <v>31841299</v>
      </c>
      <c r="R1452">
        <v>54589558</v>
      </c>
      <c r="S1452">
        <v>128</v>
      </c>
      <c r="T1452" t="s">
        <v>4678</v>
      </c>
      <c r="U1452" t="s">
        <v>5459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</row>
    <row r="1453" spans="1:31" hidden="1" x14ac:dyDescent="0.2">
      <c r="A1453" t="s">
        <v>4654</v>
      </c>
      <c r="B1453" t="s">
        <v>4655</v>
      </c>
      <c r="C1453">
        <v>1997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7.3</v>
      </c>
      <c r="O1453">
        <v>337823</v>
      </c>
      <c r="P1453">
        <v>80000000</v>
      </c>
      <c r="Q1453">
        <v>112276146</v>
      </c>
      <c r="R1453">
        <v>245676146</v>
      </c>
      <c r="S1453">
        <v>138</v>
      </c>
      <c r="T1453" t="s">
        <v>3803</v>
      </c>
      <c r="U1453" t="s">
        <v>3848</v>
      </c>
      <c r="V1453">
        <v>1</v>
      </c>
      <c r="W1453">
        <v>0</v>
      </c>
      <c r="X1453">
        <v>0</v>
      </c>
    </row>
    <row r="1454" spans="1:31" hidden="1" x14ac:dyDescent="0.2">
      <c r="A1454" t="s">
        <v>6135</v>
      </c>
      <c r="B1454" t="s">
        <v>6136</v>
      </c>
      <c r="C1454">
        <v>2004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8.1</v>
      </c>
      <c r="O1454">
        <v>610228</v>
      </c>
      <c r="P1454">
        <v>30000000</v>
      </c>
      <c r="Q1454">
        <v>100492203</v>
      </c>
      <c r="R1454">
        <v>216763646</v>
      </c>
      <c r="S1454">
        <v>132</v>
      </c>
      <c r="T1454" t="s">
        <v>2004</v>
      </c>
      <c r="U1454" t="s">
        <v>39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</row>
    <row r="1455" spans="1:31" hidden="1" x14ac:dyDescent="0.2">
      <c r="A1455" t="s">
        <v>4663</v>
      </c>
      <c r="B1455" t="s">
        <v>4664</v>
      </c>
      <c r="C1455">
        <v>1997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7.2</v>
      </c>
      <c r="O1455">
        <v>3971</v>
      </c>
      <c r="P1455">
        <v>785482</v>
      </c>
      <c r="S1455">
        <v>103</v>
      </c>
      <c r="T1455" t="s">
        <v>4665</v>
      </c>
      <c r="U1455" t="s">
        <v>3694</v>
      </c>
      <c r="V1455">
        <v>1</v>
      </c>
      <c r="W1455">
        <v>0</v>
      </c>
      <c r="X1455">
        <v>0</v>
      </c>
    </row>
    <row r="1456" spans="1:31" hidden="1" x14ac:dyDescent="0.2">
      <c r="A1456" t="s">
        <v>7556</v>
      </c>
      <c r="B1456" t="s">
        <v>7557</v>
      </c>
      <c r="C1456">
        <v>2015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6.4</v>
      </c>
      <c r="O1456">
        <v>203493</v>
      </c>
      <c r="P1456">
        <v>74000000</v>
      </c>
      <c r="Q1456">
        <v>336045770</v>
      </c>
      <c r="R1456">
        <v>1159398397</v>
      </c>
      <c r="S1456">
        <v>91</v>
      </c>
      <c r="T1456" t="s">
        <v>7558</v>
      </c>
      <c r="U1456" t="s">
        <v>7559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</row>
    <row r="1457" spans="1:31" hidden="1" x14ac:dyDescent="0.2">
      <c r="A1457" t="s">
        <v>5278</v>
      </c>
      <c r="B1457" t="s">
        <v>5279</v>
      </c>
      <c r="C1457">
        <v>2002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7.6</v>
      </c>
      <c r="O1457">
        <v>487776</v>
      </c>
      <c r="P1457">
        <v>102000000</v>
      </c>
      <c r="Q1457">
        <v>132072926</v>
      </c>
      <c r="R1457">
        <v>358372926</v>
      </c>
      <c r="S1457">
        <v>145</v>
      </c>
      <c r="T1457" t="s">
        <v>2168</v>
      </c>
      <c r="U1457" t="s">
        <v>1427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</row>
    <row r="1458" spans="1:31" hidden="1" x14ac:dyDescent="0.2">
      <c r="A1458" t="s">
        <v>4747</v>
      </c>
      <c r="B1458" t="s">
        <v>4748</v>
      </c>
      <c r="C1458">
        <v>1997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7.4</v>
      </c>
      <c r="O1458">
        <v>4351</v>
      </c>
      <c r="P1458">
        <v>32017</v>
      </c>
      <c r="Q1458">
        <v>397517</v>
      </c>
      <c r="S1458">
        <v>110</v>
      </c>
      <c r="T1458" t="s">
        <v>4749</v>
      </c>
      <c r="U1458" t="s">
        <v>4750</v>
      </c>
      <c r="V1458">
        <v>1</v>
      </c>
      <c r="W1458">
        <v>0</v>
      </c>
      <c r="X1458">
        <v>0</v>
      </c>
    </row>
    <row r="1459" spans="1:31" hidden="1" x14ac:dyDescent="0.2">
      <c r="A1459" t="s">
        <v>1428</v>
      </c>
      <c r="B1459" t="s">
        <v>1429</v>
      </c>
      <c r="C1459">
        <v>1956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7.1</v>
      </c>
      <c r="O1459">
        <v>1084</v>
      </c>
      <c r="S1459">
        <v>108</v>
      </c>
      <c r="T1459" t="s">
        <v>1257</v>
      </c>
      <c r="U1459" t="s">
        <v>39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</row>
    <row r="1460" spans="1:31" hidden="1" x14ac:dyDescent="0.2">
      <c r="A1460" t="s">
        <v>5386</v>
      </c>
      <c r="B1460" t="s">
        <v>5387</v>
      </c>
      <c r="C1460">
        <v>2000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6.2</v>
      </c>
      <c r="O1460">
        <v>178675</v>
      </c>
      <c r="P1460">
        <v>45000000</v>
      </c>
      <c r="Q1460">
        <v>106807667</v>
      </c>
      <c r="R1460">
        <v>212742720</v>
      </c>
      <c r="S1460">
        <v>109</v>
      </c>
      <c r="T1460" t="s">
        <v>3356</v>
      </c>
      <c r="U1460" t="s">
        <v>4109</v>
      </c>
      <c r="V1460">
        <v>0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</row>
    <row r="1461" spans="1:31" hidden="1" x14ac:dyDescent="0.2">
      <c r="A1461" t="s">
        <v>6060</v>
      </c>
      <c r="B1461" t="s">
        <v>6061</v>
      </c>
      <c r="C1461">
        <v>2005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5.0999999999999996</v>
      </c>
      <c r="O1461">
        <v>66946</v>
      </c>
      <c r="P1461">
        <v>45000000</v>
      </c>
      <c r="Q1461">
        <v>48478006</v>
      </c>
      <c r="R1461">
        <v>101393569</v>
      </c>
      <c r="S1461">
        <v>115</v>
      </c>
      <c r="T1461" t="s">
        <v>4100</v>
      </c>
      <c r="U1461" t="s">
        <v>4109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</row>
    <row r="1462" spans="1:31" hidden="1" x14ac:dyDescent="0.2">
      <c r="A1462" t="s">
        <v>6720</v>
      </c>
      <c r="B1462" t="s">
        <v>6721</v>
      </c>
      <c r="C1462">
        <v>2008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7.1</v>
      </c>
      <c r="O1462">
        <v>25632</v>
      </c>
      <c r="Q1462">
        <v>12313694</v>
      </c>
      <c r="R1462">
        <v>16724933</v>
      </c>
      <c r="S1462">
        <v>92</v>
      </c>
      <c r="T1462" t="s">
        <v>6722</v>
      </c>
      <c r="U1462" t="s">
        <v>5459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</row>
    <row r="1463" spans="1:31" hidden="1" x14ac:dyDescent="0.2">
      <c r="A1463" t="s">
        <v>2622</v>
      </c>
      <c r="B1463" t="s">
        <v>2623</v>
      </c>
      <c r="C1463">
        <v>1982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7.7</v>
      </c>
      <c r="O1463">
        <v>17605</v>
      </c>
      <c r="P1463">
        <v>9500000</v>
      </c>
      <c r="Q1463">
        <v>14000000</v>
      </c>
      <c r="R1463">
        <v>14000000</v>
      </c>
      <c r="S1463">
        <v>122</v>
      </c>
      <c r="T1463" t="s">
        <v>2624</v>
      </c>
      <c r="U1463" t="s">
        <v>2533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</row>
    <row r="1464" spans="1:31" hidden="1" x14ac:dyDescent="0.2">
      <c r="A1464" t="s">
        <v>4672</v>
      </c>
      <c r="B1464" t="s">
        <v>4673</v>
      </c>
      <c r="C1464">
        <v>1997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5.9</v>
      </c>
      <c r="O1464">
        <v>70833</v>
      </c>
      <c r="P1464">
        <v>11094241</v>
      </c>
      <c r="Q1464">
        <v>48169156</v>
      </c>
      <c r="S1464">
        <v>125</v>
      </c>
      <c r="T1464" t="s">
        <v>2593</v>
      </c>
      <c r="U1464" t="s">
        <v>3921</v>
      </c>
      <c r="V1464">
        <v>1</v>
      </c>
      <c r="W1464">
        <v>0</v>
      </c>
      <c r="X1464">
        <v>0</v>
      </c>
    </row>
    <row r="1465" spans="1:31" hidden="1" x14ac:dyDescent="0.2">
      <c r="A1465" t="s">
        <v>751</v>
      </c>
      <c r="B1465" t="s">
        <v>752</v>
      </c>
      <c r="C1465">
        <v>1943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5.4</v>
      </c>
      <c r="O1465">
        <v>814</v>
      </c>
      <c r="P1465">
        <v>1516000</v>
      </c>
      <c r="Q1465">
        <v>1200000</v>
      </c>
      <c r="R1465">
        <v>1649000</v>
      </c>
      <c r="S1465">
        <v>123</v>
      </c>
      <c r="T1465" t="s">
        <v>45</v>
      </c>
      <c r="U1465" t="s">
        <v>39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</row>
    <row r="1466" spans="1:31" hidden="1" x14ac:dyDescent="0.2">
      <c r="A1466" t="s">
        <v>1378</v>
      </c>
      <c r="B1466" t="s">
        <v>1379</v>
      </c>
      <c r="C1466">
        <v>1955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7.7</v>
      </c>
      <c r="O1466">
        <v>14729</v>
      </c>
      <c r="P1466">
        <v>2300000</v>
      </c>
      <c r="Q1466">
        <v>21200000</v>
      </c>
      <c r="S1466">
        <v>123</v>
      </c>
      <c r="T1466" t="s">
        <v>1380</v>
      </c>
      <c r="U1466" t="s">
        <v>1381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</row>
    <row r="1467" spans="1:31" hidden="1" x14ac:dyDescent="0.2">
      <c r="A1467" t="s">
        <v>3341</v>
      </c>
      <c r="B1467" t="s">
        <v>3342</v>
      </c>
      <c r="C1467">
        <v>1990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6.6</v>
      </c>
      <c r="O1467">
        <v>10391</v>
      </c>
      <c r="P1467">
        <v>10000000</v>
      </c>
      <c r="Q1467">
        <v>16153593</v>
      </c>
      <c r="R1467">
        <v>16153593</v>
      </c>
      <c r="S1467">
        <v>129</v>
      </c>
      <c r="T1467" t="s">
        <v>3185</v>
      </c>
      <c r="U1467" t="s">
        <v>35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</row>
    <row r="1468" spans="1:31" hidden="1" x14ac:dyDescent="0.2">
      <c r="A1468" t="s">
        <v>4674</v>
      </c>
      <c r="B1468" t="s">
        <v>4675</v>
      </c>
      <c r="C1468">
        <v>1997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4.9000000000000004</v>
      </c>
      <c r="O1468">
        <v>9158</v>
      </c>
      <c r="P1468">
        <v>5784123</v>
      </c>
      <c r="Q1468">
        <v>19745922</v>
      </c>
      <c r="S1468">
        <v>94</v>
      </c>
      <c r="T1468" t="s">
        <v>4154</v>
      </c>
      <c r="U1468" t="s">
        <v>3921</v>
      </c>
      <c r="V1468">
        <v>1</v>
      </c>
      <c r="W1468">
        <v>0</v>
      </c>
      <c r="X1468">
        <v>0</v>
      </c>
    </row>
    <row r="1469" spans="1:31" hidden="1" x14ac:dyDescent="0.2">
      <c r="A1469" t="s">
        <v>3472</v>
      </c>
      <c r="B1469" t="s">
        <v>3473</v>
      </c>
      <c r="C1469">
        <v>1991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6</v>
      </c>
      <c r="O1469">
        <v>8126</v>
      </c>
      <c r="P1469">
        <v>23000000</v>
      </c>
      <c r="Q1469">
        <v>20246790</v>
      </c>
      <c r="R1469">
        <v>20246790</v>
      </c>
      <c r="S1469">
        <v>104</v>
      </c>
      <c r="T1469" t="s">
        <v>3474</v>
      </c>
      <c r="U1469" t="s">
        <v>35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</row>
    <row r="1470" spans="1:31" hidden="1" x14ac:dyDescent="0.2">
      <c r="A1470" t="s">
        <v>4676</v>
      </c>
      <c r="B1470" t="s">
        <v>4677</v>
      </c>
      <c r="C1470">
        <v>1997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8.3000000000000007</v>
      </c>
      <c r="O1470">
        <v>814118</v>
      </c>
      <c r="P1470">
        <v>10000000</v>
      </c>
      <c r="Q1470">
        <v>138433435</v>
      </c>
      <c r="R1470">
        <v>225933435</v>
      </c>
      <c r="S1470">
        <v>126</v>
      </c>
      <c r="T1470" t="s">
        <v>4678</v>
      </c>
      <c r="U1470" t="s">
        <v>4679</v>
      </c>
      <c r="V1470">
        <v>1</v>
      </c>
      <c r="W1470">
        <v>0</v>
      </c>
      <c r="X1470">
        <v>0</v>
      </c>
    </row>
    <row r="1471" spans="1:31" hidden="1" x14ac:dyDescent="0.2">
      <c r="A1471" t="s">
        <v>4682</v>
      </c>
      <c r="B1471" t="s">
        <v>4683</v>
      </c>
      <c r="C1471">
        <v>1997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7.3</v>
      </c>
      <c r="O1471">
        <v>85072</v>
      </c>
      <c r="P1471">
        <v>6870397</v>
      </c>
      <c r="Q1471">
        <v>28084357</v>
      </c>
      <c r="S1471">
        <v>107</v>
      </c>
      <c r="T1471" t="s">
        <v>4684</v>
      </c>
      <c r="U1471" t="s">
        <v>3273</v>
      </c>
      <c r="V1471">
        <v>1</v>
      </c>
      <c r="W1471">
        <v>0</v>
      </c>
      <c r="X1471">
        <v>0</v>
      </c>
    </row>
    <row r="1472" spans="1:31" hidden="1" x14ac:dyDescent="0.2">
      <c r="A1472" t="s">
        <v>6684</v>
      </c>
      <c r="B1472" t="s">
        <v>6685</v>
      </c>
      <c r="C1472">
        <v>2009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6.4</v>
      </c>
      <c r="O1472">
        <v>141547</v>
      </c>
      <c r="P1472">
        <v>175000000</v>
      </c>
      <c r="Q1472">
        <v>198351526</v>
      </c>
      <c r="R1472">
        <v>381509870</v>
      </c>
      <c r="S1472">
        <v>94</v>
      </c>
      <c r="T1472" t="s">
        <v>6686</v>
      </c>
      <c r="U1472" t="s">
        <v>4956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</row>
    <row r="1473" spans="1:32" hidden="1" x14ac:dyDescent="0.2">
      <c r="A1473" t="s">
        <v>4701</v>
      </c>
      <c r="B1473" t="s">
        <v>4702</v>
      </c>
      <c r="C1473">
        <v>1997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7.5</v>
      </c>
      <c r="O1473">
        <v>302032</v>
      </c>
      <c r="P1473">
        <v>12000000</v>
      </c>
      <c r="Q1473">
        <v>39673162</v>
      </c>
      <c r="R1473">
        <v>39673162</v>
      </c>
      <c r="S1473">
        <v>154</v>
      </c>
      <c r="T1473" t="s">
        <v>4068</v>
      </c>
      <c r="U1473" t="s">
        <v>3859</v>
      </c>
      <c r="V1473">
        <v>1</v>
      </c>
      <c r="W1473">
        <v>0</v>
      </c>
      <c r="X1473">
        <v>0</v>
      </c>
    </row>
    <row r="1474" spans="1:32" hidden="1" x14ac:dyDescent="0.2">
      <c r="A1474" t="s">
        <v>1109</v>
      </c>
      <c r="B1474" t="s">
        <v>1110</v>
      </c>
      <c r="C1474">
        <v>1950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6.2</v>
      </c>
      <c r="O1474">
        <v>1012</v>
      </c>
      <c r="P1474">
        <v>2000000</v>
      </c>
      <c r="Q1474">
        <v>3647000</v>
      </c>
      <c r="R1474">
        <v>3647000</v>
      </c>
      <c r="S1474">
        <v>76</v>
      </c>
      <c r="T1474" t="s">
        <v>189</v>
      </c>
      <c r="U1474" t="s">
        <v>39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</row>
    <row r="1475" spans="1:32" hidden="1" x14ac:dyDescent="0.2">
      <c r="A1475" t="s">
        <v>3120</v>
      </c>
      <c r="B1475" t="s">
        <v>3121</v>
      </c>
      <c r="C1475">
        <v>1988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6</v>
      </c>
      <c r="O1475">
        <v>5238</v>
      </c>
      <c r="P1475">
        <v>20000000</v>
      </c>
      <c r="Q1475">
        <v>11444204</v>
      </c>
      <c r="R1475">
        <v>11444204</v>
      </c>
      <c r="S1475">
        <v>103</v>
      </c>
      <c r="T1475" t="s">
        <v>2080</v>
      </c>
      <c r="U1475" t="s">
        <v>35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50</v>
      </c>
    </row>
    <row r="1476" spans="1:32" hidden="1" x14ac:dyDescent="0.2">
      <c r="A1476" t="s">
        <v>811</v>
      </c>
      <c r="B1476" t="s">
        <v>812</v>
      </c>
      <c r="C1476">
        <v>1944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7</v>
      </c>
      <c r="O1476">
        <v>28</v>
      </c>
      <c r="S1476">
        <v>60</v>
      </c>
      <c r="T1476" t="s">
        <v>492</v>
      </c>
      <c r="U1476" t="s">
        <v>35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</row>
    <row r="1477" spans="1:32" hidden="1" x14ac:dyDescent="0.2">
      <c r="A1477" t="s">
        <v>4706</v>
      </c>
      <c r="B1477" t="s">
        <v>4707</v>
      </c>
      <c r="C1477">
        <v>1997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7</v>
      </c>
      <c r="O1477">
        <v>25210</v>
      </c>
      <c r="P1477">
        <v>72095</v>
      </c>
      <c r="Q1477">
        <v>5684789</v>
      </c>
      <c r="S1477">
        <v>134</v>
      </c>
      <c r="T1477" t="s">
        <v>2139</v>
      </c>
      <c r="U1477" t="s">
        <v>4708</v>
      </c>
      <c r="V1477">
        <v>1</v>
      </c>
      <c r="W1477">
        <v>0</v>
      </c>
      <c r="X1477">
        <v>0</v>
      </c>
    </row>
    <row r="1478" spans="1:32" hidden="1" x14ac:dyDescent="0.2">
      <c r="A1478" t="s">
        <v>2411</v>
      </c>
      <c r="B1478" t="s">
        <v>2412</v>
      </c>
      <c r="C1478">
        <v>1979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5.3</v>
      </c>
      <c r="O1478">
        <v>3868</v>
      </c>
      <c r="P1478">
        <v>3000000</v>
      </c>
      <c r="Q1478">
        <v>15014674</v>
      </c>
      <c r="R1478">
        <v>15014674</v>
      </c>
      <c r="S1478">
        <v>110</v>
      </c>
      <c r="T1478" t="s">
        <v>2413</v>
      </c>
      <c r="U1478" t="s">
        <v>2414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</row>
    <row r="1479" spans="1:32" hidden="1" x14ac:dyDescent="0.2">
      <c r="A1479" t="s">
        <v>7255</v>
      </c>
      <c r="B1479" t="s">
        <v>7256</v>
      </c>
      <c r="C1479">
        <v>2018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6.1</v>
      </c>
      <c r="O1479">
        <v>92657</v>
      </c>
      <c r="P1479">
        <v>100000000</v>
      </c>
      <c r="Q1479">
        <v>15951040</v>
      </c>
      <c r="R1479">
        <v>83672673</v>
      </c>
      <c r="S1479">
        <v>128</v>
      </c>
      <c r="T1479" t="s">
        <v>7257</v>
      </c>
      <c r="U1479" t="s">
        <v>7258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</row>
    <row r="1480" spans="1:32" hidden="1" x14ac:dyDescent="0.2">
      <c r="A1480" t="s">
        <v>3122</v>
      </c>
      <c r="B1480" t="s">
        <v>3123</v>
      </c>
      <c r="C1480">
        <v>1988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6.2</v>
      </c>
      <c r="O1480">
        <v>4902</v>
      </c>
      <c r="Q1480">
        <v>10815378</v>
      </c>
      <c r="R1480">
        <v>10815378</v>
      </c>
      <c r="S1480">
        <v>89</v>
      </c>
      <c r="T1480" t="s">
        <v>3124</v>
      </c>
      <c r="U1480" t="s">
        <v>39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</row>
    <row r="1481" spans="1:32" hidden="1" x14ac:dyDescent="0.2">
      <c r="A1481" t="s">
        <v>7588</v>
      </c>
      <c r="B1481" t="s">
        <v>7589</v>
      </c>
      <c r="C1481">
        <v>2018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6.5</v>
      </c>
      <c r="O1481">
        <v>52223</v>
      </c>
      <c r="S1481">
        <v>104</v>
      </c>
      <c r="T1481" t="s">
        <v>7590</v>
      </c>
      <c r="U1481" t="s">
        <v>7591</v>
      </c>
      <c r="V1481">
        <v>0</v>
      </c>
      <c r="W1481">
        <v>0</v>
      </c>
      <c r="X1481">
        <v>1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</row>
    <row r="1482" spans="1:32" hidden="1" x14ac:dyDescent="0.2">
      <c r="A1482" t="s">
        <v>4621</v>
      </c>
      <c r="B1482" t="s">
        <v>4622</v>
      </c>
      <c r="C1482">
        <v>1997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8.6</v>
      </c>
      <c r="O1482">
        <v>588638</v>
      </c>
      <c r="P1482">
        <v>20000000</v>
      </c>
      <c r="Q1482">
        <v>57563264</v>
      </c>
      <c r="R1482">
        <v>230098753</v>
      </c>
      <c r="S1482">
        <v>116</v>
      </c>
      <c r="T1482" t="s">
        <v>4623</v>
      </c>
      <c r="U1482" t="s">
        <v>4624</v>
      </c>
      <c r="V1482">
        <v>1</v>
      </c>
      <c r="W1482">
        <v>0</v>
      </c>
      <c r="X1482">
        <v>0</v>
      </c>
    </row>
    <row r="1483" spans="1:32" hidden="1" x14ac:dyDescent="0.2">
      <c r="A1483" t="s">
        <v>3641</v>
      </c>
      <c r="B1483" t="s">
        <v>3642</v>
      </c>
      <c r="C1483">
        <v>1992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6</v>
      </c>
      <c r="O1483">
        <v>9672</v>
      </c>
      <c r="P1483">
        <v>40000000</v>
      </c>
      <c r="Q1483">
        <v>20883046</v>
      </c>
      <c r="R1483">
        <v>20883046</v>
      </c>
      <c r="S1483">
        <v>108</v>
      </c>
      <c r="T1483" t="s">
        <v>2749</v>
      </c>
      <c r="U1483" t="s">
        <v>3643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</row>
    <row r="1484" spans="1:32" hidden="1" x14ac:dyDescent="0.2">
      <c r="A1484" t="s">
        <v>6352</v>
      </c>
      <c r="B1484" t="s">
        <v>6353</v>
      </c>
      <c r="C1484">
        <v>2007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6.4</v>
      </c>
      <c r="O1484">
        <v>110817</v>
      </c>
      <c r="P1484">
        <v>25000000</v>
      </c>
      <c r="Q1484">
        <v>33302167</v>
      </c>
      <c r="R1484">
        <v>232225908</v>
      </c>
      <c r="S1484">
        <v>90</v>
      </c>
      <c r="T1484" t="s">
        <v>6354</v>
      </c>
      <c r="U1484" t="s">
        <v>35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2" hidden="1" x14ac:dyDescent="0.2">
      <c r="A1485" t="s">
        <v>4725</v>
      </c>
      <c r="B1485" t="s">
        <v>4726</v>
      </c>
      <c r="C1485">
        <v>1997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5.5</v>
      </c>
      <c r="O1485">
        <v>24825</v>
      </c>
      <c r="P1485">
        <v>55000000</v>
      </c>
      <c r="Q1485">
        <v>32000301</v>
      </c>
      <c r="R1485">
        <v>32000301</v>
      </c>
      <c r="S1485">
        <v>117</v>
      </c>
      <c r="T1485" t="s">
        <v>3893</v>
      </c>
      <c r="U1485" t="s">
        <v>2783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</row>
    <row r="1486" spans="1:32" hidden="1" x14ac:dyDescent="0.2">
      <c r="A1486" t="s">
        <v>4732</v>
      </c>
      <c r="B1486" t="s">
        <v>4733</v>
      </c>
      <c r="C1486">
        <v>1997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5.9</v>
      </c>
      <c r="O1486">
        <v>44387</v>
      </c>
      <c r="P1486">
        <v>30000000</v>
      </c>
      <c r="Q1486">
        <v>25480490</v>
      </c>
      <c r="R1486">
        <v>25480490</v>
      </c>
      <c r="S1486">
        <v>105</v>
      </c>
      <c r="T1486" t="s">
        <v>4734</v>
      </c>
      <c r="U1486" t="s">
        <v>4453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</row>
    <row r="1487" spans="1:32" hidden="1" x14ac:dyDescent="0.2">
      <c r="A1487" t="s">
        <v>813</v>
      </c>
      <c r="B1487" t="s">
        <v>814</v>
      </c>
      <c r="C1487">
        <v>1944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7.7</v>
      </c>
      <c r="O1487">
        <v>5156</v>
      </c>
      <c r="P1487">
        <v>1521000</v>
      </c>
      <c r="Q1487">
        <v>3871000</v>
      </c>
      <c r="R1487">
        <v>3871000</v>
      </c>
      <c r="S1487">
        <v>146</v>
      </c>
      <c r="T1487" t="s">
        <v>468</v>
      </c>
      <c r="U1487" t="s">
        <v>39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</row>
    <row r="1488" spans="1:32" hidden="1" x14ac:dyDescent="0.2">
      <c r="A1488" t="s">
        <v>3849</v>
      </c>
      <c r="B1488" t="s">
        <v>3850</v>
      </c>
      <c r="C1488">
        <v>1993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5.9</v>
      </c>
      <c r="O1488">
        <v>2992</v>
      </c>
      <c r="P1488">
        <v>13000000</v>
      </c>
      <c r="Q1488">
        <v>3125424</v>
      </c>
      <c r="R1488">
        <v>3125424</v>
      </c>
      <c r="S1488">
        <v>98</v>
      </c>
      <c r="T1488" t="s">
        <v>3851</v>
      </c>
      <c r="U1488" t="s">
        <v>3852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</row>
    <row r="1489" spans="1:31" hidden="1" x14ac:dyDescent="0.2">
      <c r="A1489" t="s">
        <v>4685</v>
      </c>
      <c r="B1489" t="s">
        <v>4686</v>
      </c>
      <c r="C1489">
        <v>1997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7.2</v>
      </c>
      <c r="O1489">
        <v>12940</v>
      </c>
      <c r="Q1489">
        <v>9229808</v>
      </c>
      <c r="R1489">
        <v>9229808</v>
      </c>
      <c r="S1489">
        <v>101</v>
      </c>
      <c r="T1489" t="s">
        <v>3773</v>
      </c>
      <c r="U1489" t="s">
        <v>4687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</row>
    <row r="1490" spans="1:31" hidden="1" x14ac:dyDescent="0.2">
      <c r="A1490" t="s">
        <v>4744</v>
      </c>
      <c r="B1490" t="s">
        <v>4745</v>
      </c>
      <c r="C1490">
        <v>1997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6.7</v>
      </c>
      <c r="O1490">
        <v>42561</v>
      </c>
      <c r="P1490">
        <v>25000000</v>
      </c>
      <c r="Q1490">
        <v>44480039</v>
      </c>
      <c r="R1490">
        <v>44480039</v>
      </c>
      <c r="S1490">
        <v>98</v>
      </c>
      <c r="T1490" t="s">
        <v>4151</v>
      </c>
      <c r="U1490" t="s">
        <v>4746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</row>
    <row r="1491" spans="1:31" hidden="1" x14ac:dyDescent="0.2">
      <c r="A1491" t="s">
        <v>4753</v>
      </c>
      <c r="B1491" t="s">
        <v>4754</v>
      </c>
      <c r="C1491">
        <v>1997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5.6</v>
      </c>
      <c r="O1491">
        <v>7094</v>
      </c>
      <c r="P1491">
        <v>1937374</v>
      </c>
      <c r="Q1491">
        <v>4166918</v>
      </c>
      <c r="S1491">
        <v>94</v>
      </c>
      <c r="T1491" t="s">
        <v>4755</v>
      </c>
      <c r="U1491" t="s">
        <v>4756</v>
      </c>
      <c r="V1491">
        <v>1</v>
      </c>
      <c r="W1491">
        <v>0</v>
      </c>
      <c r="X1491">
        <v>0</v>
      </c>
    </row>
    <row r="1492" spans="1:31" hidden="1" x14ac:dyDescent="0.2">
      <c r="A1492" t="s">
        <v>4764</v>
      </c>
      <c r="B1492" t="s">
        <v>4765</v>
      </c>
      <c r="C1492">
        <v>1997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6.8</v>
      </c>
      <c r="O1492">
        <v>6688</v>
      </c>
      <c r="P1492">
        <v>311253</v>
      </c>
      <c r="Q1492">
        <v>589304</v>
      </c>
      <c r="S1492">
        <v>106</v>
      </c>
      <c r="T1492" t="s">
        <v>4766</v>
      </c>
      <c r="U1492" t="s">
        <v>3273</v>
      </c>
      <c r="V1492">
        <v>1</v>
      </c>
      <c r="W1492">
        <v>0</v>
      </c>
      <c r="X1492">
        <v>0</v>
      </c>
    </row>
    <row r="1493" spans="1:31" hidden="1" x14ac:dyDescent="0.2">
      <c r="A1493" t="s">
        <v>6153</v>
      </c>
      <c r="B1493" t="s">
        <v>6154</v>
      </c>
      <c r="C1493">
        <v>2005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7.5</v>
      </c>
      <c r="O1493">
        <v>204656</v>
      </c>
      <c r="P1493">
        <v>70000000</v>
      </c>
      <c r="Q1493">
        <v>47403685</v>
      </c>
      <c r="R1493">
        <v>130982129</v>
      </c>
      <c r="S1493">
        <v>164</v>
      </c>
      <c r="T1493" t="s">
        <v>2168</v>
      </c>
      <c r="U1493" t="s">
        <v>4856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</row>
    <row r="1494" spans="1:31" hidden="1" x14ac:dyDescent="0.2">
      <c r="A1494" t="s">
        <v>1817</v>
      </c>
      <c r="B1494" t="s">
        <v>1818</v>
      </c>
      <c r="C1494">
        <v>1966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6.5</v>
      </c>
      <c r="O1494">
        <v>1696</v>
      </c>
      <c r="P1494">
        <v>600000</v>
      </c>
      <c r="S1494">
        <v>96</v>
      </c>
      <c r="T1494" t="s">
        <v>1819</v>
      </c>
      <c r="U1494" t="s">
        <v>35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hidden="1" x14ac:dyDescent="0.2">
      <c r="A1495" t="s">
        <v>4739</v>
      </c>
      <c r="B1495" t="s">
        <v>4740</v>
      </c>
      <c r="C1495">
        <v>1997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8.4</v>
      </c>
      <c r="O1495">
        <v>317058</v>
      </c>
      <c r="P1495">
        <v>144446</v>
      </c>
      <c r="Q1495">
        <v>162112497</v>
      </c>
      <c r="S1495">
        <v>134</v>
      </c>
      <c r="T1495" t="s">
        <v>4741</v>
      </c>
      <c r="U1495" t="s">
        <v>3643</v>
      </c>
      <c r="V1495">
        <v>1</v>
      </c>
      <c r="W1495">
        <v>0</v>
      </c>
      <c r="X1495">
        <v>0</v>
      </c>
    </row>
    <row r="1496" spans="1:31" hidden="1" x14ac:dyDescent="0.2">
      <c r="A1496" t="s">
        <v>4742</v>
      </c>
      <c r="B1496" t="s">
        <v>4743</v>
      </c>
      <c r="C1496">
        <v>1997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6.1</v>
      </c>
      <c r="O1496">
        <v>27602</v>
      </c>
      <c r="P1496">
        <v>40000000</v>
      </c>
      <c r="Q1496">
        <v>25804707</v>
      </c>
      <c r="R1496">
        <v>25804707</v>
      </c>
      <c r="S1496">
        <v>107</v>
      </c>
      <c r="T1496" t="s">
        <v>4220</v>
      </c>
      <c r="U1496" t="s">
        <v>39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</row>
    <row r="1497" spans="1:31" hidden="1" x14ac:dyDescent="0.2">
      <c r="A1497" t="s">
        <v>5547</v>
      </c>
      <c r="B1497" t="s">
        <v>5548</v>
      </c>
      <c r="C1497">
        <v>2002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6.2</v>
      </c>
      <c r="O1497">
        <v>51327</v>
      </c>
      <c r="P1497">
        <v>50000000</v>
      </c>
      <c r="Q1497">
        <v>31945749</v>
      </c>
      <c r="R1497">
        <v>56714147</v>
      </c>
      <c r="S1497">
        <v>115</v>
      </c>
      <c r="T1497" t="s">
        <v>4370</v>
      </c>
      <c r="U1497" t="s">
        <v>39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hidden="1" x14ac:dyDescent="0.2">
      <c r="A1498" t="s">
        <v>4284</v>
      </c>
      <c r="B1498" t="s">
        <v>4285</v>
      </c>
      <c r="C1498">
        <v>1995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7.3</v>
      </c>
      <c r="O1498">
        <v>25580</v>
      </c>
      <c r="P1498">
        <v>23000000</v>
      </c>
      <c r="Q1498">
        <v>17381942</v>
      </c>
      <c r="R1498">
        <v>17381942</v>
      </c>
      <c r="S1498">
        <v>122</v>
      </c>
      <c r="T1498" t="s">
        <v>4286</v>
      </c>
      <c r="U1498" t="s">
        <v>39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</row>
    <row r="1499" spans="1:31" hidden="1" x14ac:dyDescent="0.2">
      <c r="A1499" t="s">
        <v>124</v>
      </c>
      <c r="B1499" t="s">
        <v>125</v>
      </c>
      <c r="C1499">
        <v>1932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6.4</v>
      </c>
      <c r="O1499">
        <v>3509</v>
      </c>
      <c r="P1499">
        <v>190000</v>
      </c>
      <c r="S1499">
        <v>61</v>
      </c>
      <c r="T1499" t="s">
        <v>126</v>
      </c>
      <c r="U1499" t="s">
        <v>35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</row>
    <row r="1500" spans="1:31" hidden="1" x14ac:dyDescent="0.2">
      <c r="A1500" t="s">
        <v>6543</v>
      </c>
      <c r="B1500" t="s">
        <v>6544</v>
      </c>
      <c r="C1500">
        <v>2007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6.5</v>
      </c>
      <c r="O1500">
        <v>94045</v>
      </c>
      <c r="P1500">
        <v>40000000</v>
      </c>
      <c r="Q1500">
        <v>50572589</v>
      </c>
      <c r="R1500">
        <v>145896422</v>
      </c>
      <c r="S1500">
        <v>104</v>
      </c>
      <c r="T1500" t="s">
        <v>5759</v>
      </c>
      <c r="U1500" t="s">
        <v>4109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</row>
    <row r="1501" spans="1:31" hidden="1" x14ac:dyDescent="0.2">
      <c r="A1501" t="s">
        <v>4523</v>
      </c>
      <c r="B1501" t="s">
        <v>4524</v>
      </c>
      <c r="C1501">
        <v>1997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6</v>
      </c>
      <c r="O1501">
        <v>11458</v>
      </c>
      <c r="Q1501">
        <v>105</v>
      </c>
      <c r="S1501">
        <v>105</v>
      </c>
      <c r="T1501" t="s">
        <v>4525</v>
      </c>
      <c r="U1501" t="s">
        <v>3859</v>
      </c>
      <c r="V1501">
        <v>1</v>
      </c>
      <c r="W1501">
        <v>0</v>
      </c>
      <c r="X1501">
        <v>0</v>
      </c>
    </row>
    <row r="1502" spans="1:31" hidden="1" x14ac:dyDescent="0.2">
      <c r="A1502" t="s">
        <v>6193</v>
      </c>
      <c r="B1502" t="s">
        <v>6194</v>
      </c>
      <c r="C1502">
        <v>2005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5.9</v>
      </c>
      <c r="O1502">
        <v>29840</v>
      </c>
      <c r="P1502">
        <v>30000000</v>
      </c>
      <c r="Q1502">
        <v>43894863</v>
      </c>
      <c r="R1502">
        <v>58231520</v>
      </c>
      <c r="S1502">
        <v>98</v>
      </c>
      <c r="T1502" t="s">
        <v>6195</v>
      </c>
      <c r="U1502" t="s">
        <v>39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</row>
    <row r="1503" spans="1:31" hidden="1" x14ac:dyDescent="0.2">
      <c r="A1503" t="s">
        <v>3347</v>
      </c>
      <c r="B1503" t="s">
        <v>3348</v>
      </c>
      <c r="C1503">
        <v>1990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6.3</v>
      </c>
      <c r="O1503">
        <v>17979</v>
      </c>
      <c r="Q1503">
        <v>23591472</v>
      </c>
      <c r="R1503">
        <v>23591472</v>
      </c>
      <c r="S1503">
        <v>97</v>
      </c>
      <c r="T1503" t="s">
        <v>2106</v>
      </c>
      <c r="U1503" t="s">
        <v>2772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</row>
    <row r="1504" spans="1:31" hidden="1" x14ac:dyDescent="0.2">
      <c r="A1504" t="s">
        <v>4775</v>
      </c>
      <c r="B1504" t="s">
        <v>4776</v>
      </c>
      <c r="C1504">
        <v>1997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5.9</v>
      </c>
      <c r="O1504">
        <v>8804</v>
      </c>
      <c r="P1504">
        <v>4472937</v>
      </c>
      <c r="Q1504">
        <v>15448043</v>
      </c>
      <c r="S1504">
        <v>95</v>
      </c>
      <c r="T1504" t="s">
        <v>4777</v>
      </c>
      <c r="U1504" t="s">
        <v>3921</v>
      </c>
      <c r="V1504">
        <v>1</v>
      </c>
      <c r="W1504">
        <v>0</v>
      </c>
      <c r="X1504">
        <v>0</v>
      </c>
    </row>
    <row r="1505" spans="1:31" hidden="1" x14ac:dyDescent="0.2">
      <c r="A1505" t="s">
        <v>5178</v>
      </c>
      <c r="B1505" t="s">
        <v>5179</v>
      </c>
      <c r="C1505">
        <v>2000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7</v>
      </c>
      <c r="O1505">
        <v>18761</v>
      </c>
      <c r="P1505">
        <v>6000000</v>
      </c>
      <c r="Q1505">
        <v>34134641</v>
      </c>
      <c r="R1505">
        <v>35547761</v>
      </c>
      <c r="S1505">
        <v>95</v>
      </c>
      <c r="T1505" t="s">
        <v>5180</v>
      </c>
      <c r="U1505" t="s">
        <v>5181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1</v>
      </c>
      <c r="AE1505">
        <v>0</v>
      </c>
    </row>
    <row r="1506" spans="1:31" hidden="1" x14ac:dyDescent="0.2">
      <c r="A1506" t="s">
        <v>1757</v>
      </c>
      <c r="B1506" t="s">
        <v>1758</v>
      </c>
      <c r="C1506">
        <v>1964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7.8</v>
      </c>
      <c r="O1506">
        <v>83055</v>
      </c>
      <c r="P1506">
        <v>17000000</v>
      </c>
      <c r="Q1506">
        <v>72560711</v>
      </c>
      <c r="R1506">
        <v>72661442</v>
      </c>
      <c r="S1506">
        <v>170</v>
      </c>
      <c r="T1506" t="s">
        <v>940</v>
      </c>
      <c r="U1506" t="s">
        <v>39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hidden="1" x14ac:dyDescent="0.2">
      <c r="A1507" t="s">
        <v>4778</v>
      </c>
      <c r="B1507" t="s">
        <v>4779</v>
      </c>
      <c r="C1507">
        <v>1997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6.2</v>
      </c>
      <c r="O1507">
        <v>40314</v>
      </c>
      <c r="P1507">
        <v>29235353</v>
      </c>
      <c r="S1507">
        <v>92</v>
      </c>
      <c r="T1507" t="s">
        <v>4780</v>
      </c>
      <c r="U1507" t="s">
        <v>2783</v>
      </c>
      <c r="V1507">
        <v>1</v>
      </c>
      <c r="W1507">
        <v>0</v>
      </c>
      <c r="X1507">
        <v>0</v>
      </c>
    </row>
    <row r="1508" spans="1:31" hidden="1" x14ac:dyDescent="0.2">
      <c r="A1508" t="s">
        <v>4500</v>
      </c>
      <c r="B1508" t="s">
        <v>4501</v>
      </c>
      <c r="C1508">
        <v>1996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6.5</v>
      </c>
      <c r="O1508">
        <v>13744</v>
      </c>
      <c r="P1508">
        <v>21500000</v>
      </c>
      <c r="Q1508">
        <v>22313201</v>
      </c>
      <c r="R1508">
        <v>22313201</v>
      </c>
      <c r="S1508">
        <v>101</v>
      </c>
      <c r="T1508" t="s">
        <v>4502</v>
      </c>
      <c r="U1508" t="s">
        <v>4503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</row>
    <row r="1509" spans="1:31" hidden="1" x14ac:dyDescent="0.2">
      <c r="A1509" t="s">
        <v>4931</v>
      </c>
      <c r="B1509" t="s">
        <v>4932</v>
      </c>
      <c r="C1509">
        <v>1998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5</v>
      </c>
      <c r="O1509">
        <v>6449</v>
      </c>
      <c r="Q1509">
        <v>3117795</v>
      </c>
      <c r="R1509">
        <v>8072007</v>
      </c>
      <c r="S1509">
        <v>103</v>
      </c>
      <c r="T1509" t="s">
        <v>4933</v>
      </c>
      <c r="U1509" t="s">
        <v>4109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</row>
    <row r="1510" spans="1:31" hidden="1" x14ac:dyDescent="0.2">
      <c r="A1510" t="s">
        <v>533</v>
      </c>
      <c r="B1510" t="s">
        <v>534</v>
      </c>
      <c r="C1510">
        <v>1940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6.9</v>
      </c>
      <c r="O1510">
        <v>2457</v>
      </c>
      <c r="P1510">
        <v>625000</v>
      </c>
      <c r="Q1510">
        <v>2000000</v>
      </c>
      <c r="R1510">
        <v>2000000</v>
      </c>
      <c r="S1510">
        <v>83</v>
      </c>
      <c r="T1510" t="s">
        <v>492</v>
      </c>
      <c r="U1510" t="s">
        <v>35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</row>
    <row r="1511" spans="1:31" hidden="1" x14ac:dyDescent="0.2">
      <c r="A1511" t="s">
        <v>1467</v>
      </c>
      <c r="B1511" t="s">
        <v>1468</v>
      </c>
      <c r="C1511">
        <v>1957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6.3</v>
      </c>
      <c r="O1511">
        <v>759</v>
      </c>
      <c r="S1511">
        <v>92</v>
      </c>
      <c r="T1511" t="s">
        <v>331</v>
      </c>
      <c r="U1511" t="s">
        <v>945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</row>
    <row r="1512" spans="1:31" hidden="1" x14ac:dyDescent="0.2">
      <c r="A1512" t="s">
        <v>907</v>
      </c>
      <c r="B1512" t="s">
        <v>908</v>
      </c>
      <c r="C1512">
        <v>1946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7</v>
      </c>
      <c r="O1512">
        <v>1226</v>
      </c>
      <c r="P1512">
        <v>1106000</v>
      </c>
      <c r="Q1512">
        <v>3000000</v>
      </c>
      <c r="R1512">
        <v>4001000</v>
      </c>
      <c r="S1512">
        <v>94</v>
      </c>
      <c r="T1512" t="s">
        <v>680</v>
      </c>
      <c r="U1512" t="s">
        <v>39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</row>
    <row r="1513" spans="1:31" hidden="1" x14ac:dyDescent="0.2">
      <c r="A1513" t="s">
        <v>4784</v>
      </c>
      <c r="B1513" t="s">
        <v>4785</v>
      </c>
      <c r="C1513">
        <v>1997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6.2</v>
      </c>
      <c r="O1513">
        <v>150669</v>
      </c>
      <c r="P1513">
        <v>24000000</v>
      </c>
      <c r="Q1513">
        <v>101363301</v>
      </c>
      <c r="R1513">
        <v>172363301</v>
      </c>
      <c r="S1513">
        <v>120</v>
      </c>
      <c r="T1513" t="s">
        <v>2890</v>
      </c>
      <c r="U1513" t="s">
        <v>4453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</row>
    <row r="1514" spans="1:31" hidden="1" x14ac:dyDescent="0.2">
      <c r="A1514" t="s">
        <v>5070</v>
      </c>
      <c r="B1514" t="s">
        <v>5071</v>
      </c>
      <c r="C1514">
        <v>1999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6.1</v>
      </c>
      <c r="O1514">
        <v>60277</v>
      </c>
      <c r="P1514">
        <v>68000000</v>
      </c>
      <c r="Q1514">
        <v>29762011</v>
      </c>
      <c r="R1514">
        <v>33461011</v>
      </c>
      <c r="S1514">
        <v>121</v>
      </c>
      <c r="T1514" t="s">
        <v>5072</v>
      </c>
      <c r="U1514" t="s">
        <v>35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hidden="1" x14ac:dyDescent="0.2">
      <c r="A1515" t="s">
        <v>267</v>
      </c>
      <c r="B1515" t="s">
        <v>268</v>
      </c>
      <c r="C1515">
        <v>1935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6.6</v>
      </c>
      <c r="O1515">
        <v>382</v>
      </c>
      <c r="P1515">
        <v>213375</v>
      </c>
      <c r="S1515">
        <v>87</v>
      </c>
      <c r="T1515" t="s">
        <v>269</v>
      </c>
      <c r="U1515" t="s">
        <v>35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</row>
    <row r="1516" spans="1:31" hidden="1" x14ac:dyDescent="0.2">
      <c r="A1516" t="s">
        <v>181</v>
      </c>
      <c r="B1516" t="s">
        <v>182</v>
      </c>
      <c r="C1516">
        <v>1933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6.8</v>
      </c>
      <c r="O1516">
        <v>4339</v>
      </c>
      <c r="P1516">
        <v>279000</v>
      </c>
      <c r="Q1516">
        <v>1106000</v>
      </c>
      <c r="R1516">
        <v>1106000</v>
      </c>
      <c r="S1516">
        <v>77</v>
      </c>
      <c r="T1516" t="s">
        <v>45</v>
      </c>
      <c r="U1516" t="s">
        <v>39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</row>
    <row r="1517" spans="1:31" hidden="1" x14ac:dyDescent="0.2">
      <c r="A1517" t="s">
        <v>4786</v>
      </c>
      <c r="B1517" t="s">
        <v>4787</v>
      </c>
      <c r="C1517">
        <v>1997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4.9000000000000004</v>
      </c>
      <c r="O1517">
        <v>4289</v>
      </c>
      <c r="P1517">
        <v>45000000</v>
      </c>
      <c r="Q1517">
        <v>2312463</v>
      </c>
      <c r="R1517">
        <v>2312463</v>
      </c>
      <c r="S1517">
        <v>103</v>
      </c>
      <c r="T1517" t="s">
        <v>2676</v>
      </c>
      <c r="U1517" t="s">
        <v>3952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</row>
    <row r="1518" spans="1:31" hidden="1" x14ac:dyDescent="0.2">
      <c r="A1518" t="s">
        <v>6473</v>
      </c>
      <c r="B1518" t="s">
        <v>6474</v>
      </c>
      <c r="C1518">
        <v>2007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5.9</v>
      </c>
      <c r="O1518">
        <v>18762</v>
      </c>
      <c r="P1518">
        <v>20000000</v>
      </c>
      <c r="Q1518">
        <v>25612520</v>
      </c>
      <c r="R1518">
        <v>30666930</v>
      </c>
      <c r="S1518">
        <v>99</v>
      </c>
      <c r="T1518" t="s">
        <v>5767</v>
      </c>
      <c r="U1518" t="s">
        <v>39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1</v>
      </c>
    </row>
    <row r="1519" spans="1:31" hidden="1" x14ac:dyDescent="0.2">
      <c r="A1519" t="s">
        <v>454</v>
      </c>
      <c r="B1519" t="s">
        <v>455</v>
      </c>
      <c r="C1519">
        <v>1939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7</v>
      </c>
      <c r="O1519">
        <v>631</v>
      </c>
      <c r="Q1519">
        <v>60</v>
      </c>
      <c r="S1519">
        <v>60</v>
      </c>
      <c r="T1519" t="s">
        <v>294</v>
      </c>
      <c r="U1519" t="s">
        <v>39</v>
      </c>
      <c r="V1519">
        <v>0</v>
      </c>
      <c r="W1519">
        <v>0</v>
      </c>
      <c r="X1519">
        <v>1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1</v>
      </c>
    </row>
    <row r="1520" spans="1:31" hidden="1" x14ac:dyDescent="0.2">
      <c r="A1520" t="s">
        <v>417</v>
      </c>
      <c r="B1520" t="s">
        <v>418</v>
      </c>
      <c r="C1520">
        <v>1938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6.9</v>
      </c>
      <c r="O1520">
        <v>771</v>
      </c>
      <c r="Q1520">
        <v>66</v>
      </c>
      <c r="S1520">
        <v>66</v>
      </c>
      <c r="T1520" t="s">
        <v>294</v>
      </c>
      <c r="U1520" t="s">
        <v>39</v>
      </c>
      <c r="V1520">
        <v>0</v>
      </c>
      <c r="W1520">
        <v>0</v>
      </c>
      <c r="X1520">
        <v>1</v>
      </c>
      <c r="Y1520">
        <v>1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1</v>
      </c>
    </row>
    <row r="1521" spans="1:31" hidden="1" x14ac:dyDescent="0.2">
      <c r="A1521" t="s">
        <v>456</v>
      </c>
      <c r="B1521" t="s">
        <v>457</v>
      </c>
      <c r="C1521">
        <v>1939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6.7</v>
      </c>
      <c r="O1521">
        <v>989</v>
      </c>
      <c r="Q1521">
        <v>68</v>
      </c>
      <c r="S1521">
        <v>68</v>
      </c>
      <c r="T1521" t="s">
        <v>294</v>
      </c>
      <c r="U1521" t="s">
        <v>147</v>
      </c>
      <c r="V1521">
        <v>0</v>
      </c>
      <c r="W1521">
        <v>0</v>
      </c>
      <c r="X1521">
        <v>1</v>
      </c>
      <c r="Y1521">
        <v>1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1</v>
      </c>
    </row>
    <row r="1522" spans="1:31" hidden="1" x14ac:dyDescent="0.2">
      <c r="A1522" t="s">
        <v>458</v>
      </c>
      <c r="B1522" t="s">
        <v>459</v>
      </c>
      <c r="C1522">
        <v>1939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7</v>
      </c>
      <c r="O1522">
        <v>536</v>
      </c>
      <c r="Q1522">
        <v>68</v>
      </c>
      <c r="S1522">
        <v>68</v>
      </c>
      <c r="T1522" t="s">
        <v>294</v>
      </c>
      <c r="U1522" t="s">
        <v>39</v>
      </c>
      <c r="V1522">
        <v>0</v>
      </c>
      <c r="W1522">
        <v>0</v>
      </c>
      <c r="X1522">
        <v>1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1</v>
      </c>
    </row>
    <row r="1523" spans="1:31" hidden="1" x14ac:dyDescent="0.2">
      <c r="A1523" t="s">
        <v>7134</v>
      </c>
      <c r="B1523" t="s">
        <v>7135</v>
      </c>
      <c r="C1523">
        <v>2010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6.1</v>
      </c>
      <c r="O1523">
        <v>26674</v>
      </c>
      <c r="P1523">
        <v>35000000</v>
      </c>
      <c r="Q1523">
        <v>29011215</v>
      </c>
      <c r="R1523">
        <v>93251121</v>
      </c>
      <c r="S1523">
        <v>109</v>
      </c>
      <c r="T1523" t="s">
        <v>7136</v>
      </c>
      <c r="U1523" t="s">
        <v>35</v>
      </c>
      <c r="V1523">
        <v>0</v>
      </c>
      <c r="W1523">
        <v>1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</row>
    <row r="1524" spans="1:31" hidden="1" x14ac:dyDescent="0.2">
      <c r="A1524" t="s">
        <v>4788</v>
      </c>
      <c r="B1524" t="s">
        <v>4789</v>
      </c>
      <c r="C1524">
        <v>1997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5.9</v>
      </c>
      <c r="O1524">
        <v>7831</v>
      </c>
      <c r="P1524">
        <v>18000000</v>
      </c>
      <c r="Q1524">
        <v>7281450</v>
      </c>
      <c r="R1524">
        <v>7281450</v>
      </c>
      <c r="S1524">
        <v>100</v>
      </c>
      <c r="T1524" t="s">
        <v>4585</v>
      </c>
      <c r="U1524" t="s">
        <v>3859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</row>
    <row r="1525" spans="1:31" hidden="1" x14ac:dyDescent="0.2">
      <c r="A1525" t="s">
        <v>3349</v>
      </c>
      <c r="B1525" t="s">
        <v>3350</v>
      </c>
      <c r="C1525">
        <v>1990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6.6</v>
      </c>
      <c r="O1525">
        <v>7305</v>
      </c>
      <c r="Q1525">
        <v>10873237</v>
      </c>
      <c r="R1525">
        <v>10873237</v>
      </c>
      <c r="S1525">
        <v>97</v>
      </c>
      <c r="T1525" t="s">
        <v>3351</v>
      </c>
      <c r="U1525" t="s">
        <v>3266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</row>
    <row r="1526" spans="1:31" hidden="1" x14ac:dyDescent="0.2">
      <c r="A1526" t="s">
        <v>2354</v>
      </c>
      <c r="B1526" t="s">
        <v>2355</v>
      </c>
      <c r="C1526">
        <v>1978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7.5</v>
      </c>
      <c r="O1526">
        <v>108195</v>
      </c>
      <c r="P1526">
        <v>3000000</v>
      </c>
      <c r="Q1526">
        <v>141600000</v>
      </c>
      <c r="R1526">
        <v>141600000</v>
      </c>
      <c r="S1526">
        <v>109</v>
      </c>
      <c r="T1526" t="s">
        <v>2356</v>
      </c>
      <c r="U1526" t="s">
        <v>35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</row>
    <row r="1527" spans="1:31" hidden="1" x14ac:dyDescent="0.2">
      <c r="A1527" t="s">
        <v>3222</v>
      </c>
      <c r="B1527" t="s">
        <v>3223</v>
      </c>
      <c r="C1527">
        <v>1989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7.6</v>
      </c>
      <c r="O1527">
        <v>146777</v>
      </c>
      <c r="P1527">
        <v>11750203</v>
      </c>
      <c r="Q1527">
        <v>72705146</v>
      </c>
      <c r="S1527">
        <v>97</v>
      </c>
      <c r="T1527" t="s">
        <v>3224</v>
      </c>
      <c r="U1527" t="s">
        <v>39</v>
      </c>
      <c r="V1527">
        <v>0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</row>
    <row r="1528" spans="1:31" hidden="1" x14ac:dyDescent="0.2">
      <c r="A1528" t="s">
        <v>2841</v>
      </c>
      <c r="B1528" t="s">
        <v>2842</v>
      </c>
      <c r="C1528">
        <v>1985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6.2</v>
      </c>
      <c r="O1528">
        <v>55428</v>
      </c>
      <c r="P1528">
        <v>12329627</v>
      </c>
      <c r="Q1528">
        <v>49364621</v>
      </c>
      <c r="S1528">
        <v>95</v>
      </c>
      <c r="T1528" t="s">
        <v>2620</v>
      </c>
      <c r="U1528" t="s">
        <v>2667</v>
      </c>
      <c r="V1528">
        <v>0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</row>
    <row r="1529" spans="1:31" hidden="1" x14ac:dyDescent="0.2">
      <c r="A1529" t="s">
        <v>2665</v>
      </c>
      <c r="B1529" t="s">
        <v>2666</v>
      </c>
      <c r="C1529">
        <v>1983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7.4</v>
      </c>
      <c r="O1529">
        <v>91623</v>
      </c>
      <c r="P1529">
        <v>8333358</v>
      </c>
      <c r="Q1529">
        <v>61399552</v>
      </c>
      <c r="S1529">
        <v>98</v>
      </c>
      <c r="T1529" t="s">
        <v>2449</v>
      </c>
      <c r="U1529" t="s">
        <v>2667</v>
      </c>
      <c r="V1529">
        <v>0</v>
      </c>
      <c r="W1529">
        <v>0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</row>
    <row r="1530" spans="1:31" hidden="1" x14ac:dyDescent="0.2">
      <c r="A1530" t="s">
        <v>4042</v>
      </c>
      <c r="B1530" t="s">
        <v>4043</v>
      </c>
      <c r="C1530">
        <v>1994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7.3</v>
      </c>
      <c r="O1530">
        <v>208271</v>
      </c>
      <c r="P1530">
        <v>34000000</v>
      </c>
      <c r="Q1530">
        <v>50282766</v>
      </c>
      <c r="R1530">
        <v>50282766</v>
      </c>
      <c r="S1530">
        <v>118</v>
      </c>
      <c r="T1530" t="s">
        <v>2551</v>
      </c>
      <c r="U1530" t="s">
        <v>39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</row>
    <row r="1531" spans="1:31" hidden="1" x14ac:dyDescent="0.2">
      <c r="A1531" t="s">
        <v>5618</v>
      </c>
      <c r="B1531" t="s">
        <v>5619</v>
      </c>
      <c r="C1531">
        <v>2003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6.5</v>
      </c>
      <c r="O1531">
        <v>24918</v>
      </c>
      <c r="P1531">
        <v>43704</v>
      </c>
      <c r="Q1531">
        <v>86959</v>
      </c>
      <c r="R1531">
        <v>6585516</v>
      </c>
      <c r="S1531">
        <v>110</v>
      </c>
      <c r="T1531" t="s">
        <v>5620</v>
      </c>
      <c r="U1531" t="s">
        <v>3635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</row>
    <row r="1532" spans="1:31" hidden="1" x14ac:dyDescent="0.2">
      <c r="A1532" t="s">
        <v>7469</v>
      </c>
      <c r="B1532" t="s">
        <v>7470</v>
      </c>
      <c r="C1532">
        <v>2014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6.3</v>
      </c>
      <c r="O1532">
        <v>275918</v>
      </c>
      <c r="P1532">
        <v>18000000</v>
      </c>
      <c r="Q1532">
        <v>150157400</v>
      </c>
      <c r="R1532">
        <v>270665134</v>
      </c>
      <c r="S1532">
        <v>97</v>
      </c>
      <c r="T1532" t="s">
        <v>6595</v>
      </c>
      <c r="U1532" t="s">
        <v>7471</v>
      </c>
      <c r="V1532">
        <v>0</v>
      </c>
      <c r="W1532">
        <v>1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</row>
    <row r="1533" spans="1:31" hidden="1" x14ac:dyDescent="0.2">
      <c r="A1533" t="s">
        <v>7841</v>
      </c>
      <c r="B1533" t="s">
        <v>7842</v>
      </c>
      <c r="C1533">
        <v>2016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5.7</v>
      </c>
      <c r="O1533">
        <v>108721</v>
      </c>
      <c r="P1533">
        <v>35000000</v>
      </c>
      <c r="Q1533">
        <v>55455765</v>
      </c>
      <c r="R1533">
        <v>108007109</v>
      </c>
      <c r="S1533">
        <v>92</v>
      </c>
      <c r="T1533" t="s">
        <v>6595</v>
      </c>
      <c r="U1533" t="s">
        <v>35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</row>
    <row r="1534" spans="1:31" hidden="1" x14ac:dyDescent="0.2">
      <c r="A1534" t="s">
        <v>4806</v>
      </c>
      <c r="B1534" t="s">
        <v>4807</v>
      </c>
      <c r="C1534">
        <v>1997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7.2</v>
      </c>
      <c r="O1534">
        <v>258621</v>
      </c>
      <c r="P1534">
        <v>105000000</v>
      </c>
      <c r="Q1534">
        <v>54814377</v>
      </c>
      <c r="R1534">
        <v>121214377</v>
      </c>
      <c r="S1534">
        <v>129</v>
      </c>
      <c r="T1534" t="s">
        <v>4808</v>
      </c>
      <c r="U1534" t="s">
        <v>4809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</row>
    <row r="1535" spans="1:31" hidden="1" x14ac:dyDescent="0.2">
      <c r="A1535" t="s">
        <v>610</v>
      </c>
      <c r="B1535" t="s">
        <v>611</v>
      </c>
      <c r="C1535">
        <v>1941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7.2</v>
      </c>
      <c r="O1535">
        <v>2056</v>
      </c>
      <c r="S1535">
        <v>71</v>
      </c>
      <c r="T1535" t="s">
        <v>492</v>
      </c>
      <c r="U1535" t="s">
        <v>35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</row>
    <row r="1536" spans="1:31" hidden="1" x14ac:dyDescent="0.2">
      <c r="A1536" t="s">
        <v>909</v>
      </c>
      <c r="B1536" t="s">
        <v>910</v>
      </c>
      <c r="C1536">
        <v>1946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6.8</v>
      </c>
      <c r="O1536">
        <v>743</v>
      </c>
      <c r="P1536">
        <v>1011000</v>
      </c>
      <c r="Q1536">
        <v>2603000</v>
      </c>
      <c r="R1536">
        <v>2603000</v>
      </c>
      <c r="S1536">
        <v>97</v>
      </c>
      <c r="T1536" t="s">
        <v>911</v>
      </c>
      <c r="U1536" t="s">
        <v>39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</row>
    <row r="1537" spans="1:31" hidden="1" x14ac:dyDescent="0.2">
      <c r="A1537" t="s">
        <v>3475</v>
      </c>
      <c r="B1537" t="s">
        <v>3476</v>
      </c>
      <c r="C1537">
        <v>1991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6.7</v>
      </c>
      <c r="O1537">
        <v>30079</v>
      </c>
      <c r="P1537">
        <v>8000000</v>
      </c>
      <c r="Q1537">
        <v>47624353</v>
      </c>
      <c r="R1537">
        <v>47624353</v>
      </c>
      <c r="S1537">
        <v>97</v>
      </c>
      <c r="T1537" t="s">
        <v>3477</v>
      </c>
      <c r="U1537" t="s">
        <v>39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</row>
    <row r="1538" spans="1:31" hidden="1" x14ac:dyDescent="0.2">
      <c r="A1538" t="s">
        <v>7278</v>
      </c>
      <c r="B1538" t="s">
        <v>7279</v>
      </c>
      <c r="C1538">
        <v>2011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5.7</v>
      </c>
      <c r="O1538">
        <v>79309</v>
      </c>
      <c r="P1538">
        <v>56000000</v>
      </c>
      <c r="Q1538">
        <v>54544638</v>
      </c>
      <c r="R1538">
        <v>142044638</v>
      </c>
      <c r="S1538">
        <v>118</v>
      </c>
      <c r="T1538" t="s">
        <v>3035</v>
      </c>
      <c r="U1538" t="s">
        <v>5604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</row>
    <row r="1539" spans="1:31" hidden="1" x14ac:dyDescent="0.2">
      <c r="A1539" t="s">
        <v>1382</v>
      </c>
      <c r="B1539" t="s">
        <v>1383</v>
      </c>
      <c r="C1539">
        <v>1955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7</v>
      </c>
      <c r="O1539">
        <v>456</v>
      </c>
      <c r="Q1539">
        <v>1300000</v>
      </c>
      <c r="S1539">
        <v>88</v>
      </c>
      <c r="T1539" t="s">
        <v>1384</v>
      </c>
      <c r="U1539" t="s">
        <v>1385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</row>
    <row r="1540" spans="1:31" hidden="1" x14ac:dyDescent="0.2">
      <c r="A1540" t="s">
        <v>5963</v>
      </c>
      <c r="B1540" t="s">
        <v>5964</v>
      </c>
      <c r="C1540">
        <v>2004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5</v>
      </c>
      <c r="O1540">
        <v>21029</v>
      </c>
      <c r="P1540">
        <v>30000000</v>
      </c>
      <c r="Q1540">
        <v>14071441</v>
      </c>
      <c r="R1540">
        <v>21289826</v>
      </c>
      <c r="S1540">
        <v>91</v>
      </c>
      <c r="T1540" t="s">
        <v>5687</v>
      </c>
      <c r="U1540" t="s">
        <v>39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</row>
    <row r="1541" spans="1:31" hidden="1" x14ac:dyDescent="0.2">
      <c r="A1541" t="s">
        <v>4693</v>
      </c>
      <c r="B1541" t="s">
        <v>4694</v>
      </c>
      <c r="C1541">
        <v>1997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6.6</v>
      </c>
      <c r="O1541">
        <v>7414</v>
      </c>
      <c r="P1541">
        <v>63266</v>
      </c>
      <c r="Q1541">
        <v>626057</v>
      </c>
      <c r="S1541">
        <v>85</v>
      </c>
      <c r="T1541" t="s">
        <v>4695</v>
      </c>
      <c r="U1541" t="s">
        <v>4696</v>
      </c>
      <c r="V1541">
        <v>1</v>
      </c>
      <c r="W1541">
        <v>0</v>
      </c>
      <c r="X1541">
        <v>0</v>
      </c>
    </row>
    <row r="1542" spans="1:31" hidden="1" x14ac:dyDescent="0.2">
      <c r="A1542" t="s">
        <v>912</v>
      </c>
      <c r="B1542" t="s">
        <v>913</v>
      </c>
      <c r="C1542">
        <v>1946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6.2</v>
      </c>
      <c r="O1542">
        <v>2570</v>
      </c>
      <c r="S1542">
        <v>128</v>
      </c>
      <c r="T1542" t="s">
        <v>45</v>
      </c>
      <c r="U1542" t="s">
        <v>39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</row>
    <row r="1543" spans="1:31" hidden="1" x14ac:dyDescent="0.2">
      <c r="A1543" t="s">
        <v>4792</v>
      </c>
      <c r="B1543" t="s">
        <v>4793</v>
      </c>
      <c r="C1543">
        <v>1997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5.7</v>
      </c>
      <c r="O1543">
        <v>5254</v>
      </c>
      <c r="P1543">
        <v>4128178</v>
      </c>
      <c r="Q1543">
        <v>14772788</v>
      </c>
      <c r="S1543">
        <v>107</v>
      </c>
      <c r="T1543" t="s">
        <v>3572</v>
      </c>
      <c r="U1543" t="s">
        <v>4794</v>
      </c>
      <c r="V1543">
        <v>1</v>
      </c>
      <c r="W1543">
        <v>0</v>
      </c>
      <c r="X1543">
        <v>0</v>
      </c>
    </row>
    <row r="1544" spans="1:31" hidden="1" x14ac:dyDescent="0.2">
      <c r="A1544" t="s">
        <v>695</v>
      </c>
      <c r="B1544" t="s">
        <v>696</v>
      </c>
      <c r="C1544">
        <v>1942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6.3</v>
      </c>
      <c r="O1544">
        <v>1094</v>
      </c>
      <c r="S1544">
        <v>73</v>
      </c>
      <c r="T1544" t="s">
        <v>405</v>
      </c>
      <c r="U1544" t="s">
        <v>35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</row>
    <row r="1545" spans="1:31" hidden="1" x14ac:dyDescent="0.2">
      <c r="A1545" t="s">
        <v>77</v>
      </c>
      <c r="B1545" t="s">
        <v>78</v>
      </c>
      <c r="C1545">
        <v>1931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7.1</v>
      </c>
      <c r="O1545">
        <v>3137</v>
      </c>
      <c r="P1545">
        <v>260000</v>
      </c>
      <c r="S1545">
        <v>72</v>
      </c>
      <c r="T1545" t="s">
        <v>79</v>
      </c>
      <c r="U1545" t="s">
        <v>39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</row>
    <row r="1546" spans="1:31" hidden="1" x14ac:dyDescent="0.2">
      <c r="A1546" t="s">
        <v>1469</v>
      </c>
      <c r="B1546" t="s">
        <v>1470</v>
      </c>
      <c r="C1546">
        <v>1957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6.7</v>
      </c>
      <c r="O1546">
        <v>3339</v>
      </c>
      <c r="Q1546">
        <v>2600000</v>
      </c>
      <c r="S1546">
        <v>90</v>
      </c>
      <c r="T1546" t="s">
        <v>1471</v>
      </c>
      <c r="U1546" t="s">
        <v>945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</row>
    <row r="1547" spans="1:31" hidden="1" x14ac:dyDescent="0.2">
      <c r="A1547" t="s">
        <v>2625</v>
      </c>
      <c r="B1547" t="s">
        <v>2626</v>
      </c>
      <c r="C1547">
        <v>1982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6.6</v>
      </c>
      <c r="O1547">
        <v>13301</v>
      </c>
      <c r="Q1547">
        <v>21095638</v>
      </c>
      <c r="R1547">
        <v>21095638</v>
      </c>
      <c r="S1547">
        <v>106</v>
      </c>
      <c r="T1547" t="s">
        <v>2627</v>
      </c>
      <c r="U1547" t="s">
        <v>2165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</row>
    <row r="1548" spans="1:31" hidden="1" x14ac:dyDescent="0.2">
      <c r="A1548" t="s">
        <v>950</v>
      </c>
      <c r="B1548" t="s">
        <v>951</v>
      </c>
      <c r="C1548">
        <v>1949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5.8</v>
      </c>
      <c r="O1548">
        <v>325</v>
      </c>
      <c r="P1548">
        <v>1810000</v>
      </c>
      <c r="Q1548">
        <v>449000</v>
      </c>
      <c r="R1548">
        <v>698000</v>
      </c>
      <c r="S1548">
        <v>84</v>
      </c>
      <c r="T1548" t="s">
        <v>930</v>
      </c>
      <c r="U1548" t="s">
        <v>39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</row>
    <row r="1549" spans="1:31" hidden="1" x14ac:dyDescent="0.2">
      <c r="A1549" t="s">
        <v>127</v>
      </c>
      <c r="B1549" t="s">
        <v>128</v>
      </c>
      <c r="C1549">
        <v>1932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6.9</v>
      </c>
      <c r="O1549">
        <v>308</v>
      </c>
      <c r="S1549">
        <v>58</v>
      </c>
      <c r="T1549" t="s">
        <v>129</v>
      </c>
      <c r="U1549" t="s">
        <v>35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</row>
    <row r="1550" spans="1:31" hidden="1" x14ac:dyDescent="0.2">
      <c r="A1550" t="s">
        <v>2568</v>
      </c>
      <c r="B1550" t="s">
        <v>2569</v>
      </c>
      <c r="C1550">
        <v>1981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6.4</v>
      </c>
      <c r="O1550">
        <v>16421</v>
      </c>
      <c r="P1550">
        <v>5000000</v>
      </c>
      <c r="Q1550">
        <v>14905359</v>
      </c>
      <c r="R1550">
        <v>19905359</v>
      </c>
      <c r="S1550">
        <v>99</v>
      </c>
      <c r="T1550" t="s">
        <v>2570</v>
      </c>
      <c r="U1550" t="s">
        <v>35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</row>
    <row r="1551" spans="1:31" hidden="1" x14ac:dyDescent="0.2">
      <c r="A1551" t="s">
        <v>2672</v>
      </c>
      <c r="B1551" t="s">
        <v>2673</v>
      </c>
      <c r="C1551">
        <v>1983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5.8</v>
      </c>
      <c r="O1551">
        <v>2777</v>
      </c>
      <c r="P1551">
        <v>6000000</v>
      </c>
      <c r="Q1551">
        <v>6670680</v>
      </c>
      <c r="R1551">
        <v>6670680</v>
      </c>
      <c r="S1551">
        <v>99</v>
      </c>
      <c r="T1551" t="s">
        <v>1923</v>
      </c>
      <c r="U1551" t="s">
        <v>35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</row>
    <row r="1552" spans="1:31" hidden="1" x14ac:dyDescent="0.2">
      <c r="A1552" t="s">
        <v>6712</v>
      </c>
      <c r="B1552" t="s">
        <v>6713</v>
      </c>
      <c r="C1552">
        <v>2008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6</v>
      </c>
      <c r="O1552">
        <v>22156</v>
      </c>
      <c r="P1552">
        <v>30000000</v>
      </c>
      <c r="Q1552">
        <v>41850659</v>
      </c>
      <c r="R1552">
        <v>84375346</v>
      </c>
      <c r="S1552">
        <v>97</v>
      </c>
      <c r="T1552" t="s">
        <v>6714</v>
      </c>
      <c r="U1552" t="s">
        <v>39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</row>
    <row r="1553" spans="1:31" hidden="1" x14ac:dyDescent="0.2">
      <c r="A1553" t="s">
        <v>6918</v>
      </c>
      <c r="B1553" t="s">
        <v>6919</v>
      </c>
      <c r="C1553">
        <v>2009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6.3</v>
      </c>
      <c r="O1553">
        <v>66408</v>
      </c>
      <c r="P1553">
        <v>40000000</v>
      </c>
      <c r="Q1553">
        <v>38122883</v>
      </c>
      <c r="R1553">
        <v>61601280</v>
      </c>
      <c r="S1553">
        <v>99</v>
      </c>
      <c r="T1553" t="s">
        <v>6276</v>
      </c>
      <c r="U1553" t="s">
        <v>39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</row>
    <row r="1554" spans="1:31" hidden="1" x14ac:dyDescent="0.2">
      <c r="A1554" t="s">
        <v>4847</v>
      </c>
      <c r="B1554" t="s">
        <v>4848</v>
      </c>
      <c r="C1554">
        <v>1997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7.1</v>
      </c>
      <c r="O1554">
        <v>10091</v>
      </c>
      <c r="P1554">
        <v>183610</v>
      </c>
      <c r="Q1554">
        <v>13692848</v>
      </c>
      <c r="S1554">
        <v>102</v>
      </c>
      <c r="T1554" t="s">
        <v>3712</v>
      </c>
      <c r="U1554" t="s">
        <v>3859</v>
      </c>
      <c r="V1554">
        <v>1</v>
      </c>
      <c r="W1554">
        <v>0</v>
      </c>
      <c r="X1554">
        <v>0</v>
      </c>
    </row>
    <row r="1555" spans="1:31" hidden="1" x14ac:dyDescent="0.2">
      <c r="A1555" t="s">
        <v>1969</v>
      </c>
      <c r="B1555" t="s">
        <v>1970</v>
      </c>
      <c r="C1555">
        <v>1970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6</v>
      </c>
      <c r="O1555">
        <v>1377</v>
      </c>
      <c r="P1555">
        <v>1500000</v>
      </c>
      <c r="S1555">
        <v>96</v>
      </c>
      <c r="T1555" t="s">
        <v>1971</v>
      </c>
      <c r="U1555" t="s">
        <v>1972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</row>
    <row r="1556" spans="1:31" hidden="1" x14ac:dyDescent="0.2">
      <c r="A1556" t="s">
        <v>4831</v>
      </c>
      <c r="B1556" t="s">
        <v>4832</v>
      </c>
      <c r="C1556">
        <v>1997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6.7</v>
      </c>
      <c r="O1556">
        <v>3072</v>
      </c>
      <c r="P1556">
        <v>15000000</v>
      </c>
      <c r="Q1556">
        <v>1851761</v>
      </c>
      <c r="R1556">
        <v>1851761</v>
      </c>
      <c r="S1556">
        <v>115</v>
      </c>
      <c r="T1556" t="s">
        <v>4833</v>
      </c>
      <c r="U1556" t="s">
        <v>4834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</row>
    <row r="1557" spans="1:31" hidden="1" x14ac:dyDescent="0.2">
      <c r="A1557" t="s">
        <v>1516</v>
      </c>
      <c r="B1557" t="s">
        <v>1517</v>
      </c>
      <c r="C1557">
        <v>1959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7.2</v>
      </c>
      <c r="O1557">
        <v>1944</v>
      </c>
      <c r="S1557">
        <v>77</v>
      </c>
      <c r="T1557" t="s">
        <v>1260</v>
      </c>
      <c r="U1557" t="s">
        <v>945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</row>
    <row r="1558" spans="1:31" hidden="1" x14ac:dyDescent="0.2">
      <c r="A1558" t="s">
        <v>6487</v>
      </c>
      <c r="B1558" t="s">
        <v>6488</v>
      </c>
      <c r="C1558">
        <v>2007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6.3</v>
      </c>
      <c r="O1558">
        <v>68490</v>
      </c>
      <c r="P1558">
        <v>28000000</v>
      </c>
      <c r="Q1558">
        <v>43107979</v>
      </c>
      <c r="R1558">
        <v>92601050</v>
      </c>
      <c r="S1558">
        <v>104</v>
      </c>
      <c r="T1558" t="s">
        <v>4974</v>
      </c>
      <c r="U1558" t="s">
        <v>4109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</row>
    <row r="1559" spans="1:31" hidden="1" x14ac:dyDescent="0.2">
      <c r="A1559" t="s">
        <v>1518</v>
      </c>
      <c r="B1559" t="s">
        <v>1519</v>
      </c>
      <c r="C1559">
        <v>1958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7.6</v>
      </c>
      <c r="O1559">
        <v>3486</v>
      </c>
      <c r="Q1559">
        <v>7500000</v>
      </c>
      <c r="S1559">
        <v>119</v>
      </c>
      <c r="T1559" t="s">
        <v>97</v>
      </c>
      <c r="U1559" t="s">
        <v>39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hidden="1" x14ac:dyDescent="0.2">
      <c r="A1560" t="s">
        <v>914</v>
      </c>
      <c r="B1560" t="s">
        <v>915</v>
      </c>
      <c r="C1560">
        <v>1946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7</v>
      </c>
      <c r="O1560">
        <v>1226</v>
      </c>
      <c r="S1560">
        <v>100</v>
      </c>
      <c r="T1560" t="s">
        <v>793</v>
      </c>
      <c r="U1560" t="s">
        <v>39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</row>
    <row r="1561" spans="1:31" hidden="1" x14ac:dyDescent="0.2">
      <c r="A1561" t="s">
        <v>4841</v>
      </c>
      <c r="B1561" t="s">
        <v>4842</v>
      </c>
      <c r="C1561">
        <v>1997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6.8</v>
      </c>
      <c r="O1561">
        <v>6724</v>
      </c>
      <c r="P1561">
        <v>9000000</v>
      </c>
      <c r="Q1561">
        <v>334319</v>
      </c>
      <c r="R1561">
        <v>334319</v>
      </c>
      <c r="S1561">
        <v>103</v>
      </c>
      <c r="T1561" t="s">
        <v>4843</v>
      </c>
      <c r="U1561" t="s">
        <v>3859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</row>
    <row r="1562" spans="1:31" hidden="1" x14ac:dyDescent="0.2">
      <c r="A1562" t="s">
        <v>7482</v>
      </c>
      <c r="B1562" t="s">
        <v>7483</v>
      </c>
      <c r="C1562">
        <v>2014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6.9</v>
      </c>
      <c r="O1562">
        <v>242501</v>
      </c>
      <c r="P1562">
        <v>50000000</v>
      </c>
      <c r="Q1562">
        <v>92168600</v>
      </c>
      <c r="R1562">
        <v>222809600</v>
      </c>
      <c r="S1562">
        <v>106</v>
      </c>
      <c r="T1562" t="s">
        <v>7116</v>
      </c>
      <c r="U1562" t="s">
        <v>3729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</row>
    <row r="1563" spans="1:31" hidden="1" x14ac:dyDescent="0.2">
      <c r="A1563" t="s">
        <v>6095</v>
      </c>
      <c r="B1563" t="s">
        <v>6096</v>
      </c>
      <c r="C1563">
        <v>2005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7.3</v>
      </c>
      <c r="O1563">
        <v>38347</v>
      </c>
      <c r="P1563">
        <v>35000000</v>
      </c>
      <c r="Q1563">
        <v>18337722</v>
      </c>
      <c r="R1563">
        <v>25211175</v>
      </c>
      <c r="S1563">
        <v>126</v>
      </c>
      <c r="T1563" t="s">
        <v>6097</v>
      </c>
      <c r="U1563" t="s">
        <v>39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</row>
    <row r="1564" spans="1:31" hidden="1" x14ac:dyDescent="0.2">
      <c r="A1564" t="s">
        <v>4322</v>
      </c>
      <c r="B1564" t="s">
        <v>4323</v>
      </c>
      <c r="C1564">
        <v>1996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4.9000000000000004</v>
      </c>
      <c r="O1564">
        <v>1109</v>
      </c>
      <c r="P1564">
        <v>18000000</v>
      </c>
      <c r="S1564">
        <v>90</v>
      </c>
      <c r="T1564" t="s">
        <v>4324</v>
      </c>
      <c r="U1564" t="s">
        <v>39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</row>
    <row r="1565" spans="1:31" hidden="1" x14ac:dyDescent="0.2">
      <c r="A1565" t="s">
        <v>3478</v>
      </c>
      <c r="B1565" t="s">
        <v>3479</v>
      </c>
      <c r="C1565">
        <v>1991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5.0999999999999996</v>
      </c>
      <c r="O1565">
        <v>21754</v>
      </c>
      <c r="P1565">
        <v>40000000</v>
      </c>
      <c r="Q1565">
        <v>8479793</v>
      </c>
      <c r="R1565">
        <v>8479793</v>
      </c>
      <c r="S1565">
        <v>94</v>
      </c>
      <c r="T1565" t="s">
        <v>3480</v>
      </c>
      <c r="U1565" t="s">
        <v>2957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</row>
    <row r="1566" spans="1:31" hidden="1" x14ac:dyDescent="0.2">
      <c r="A1566" t="s">
        <v>4849</v>
      </c>
      <c r="B1566" t="s">
        <v>4850</v>
      </c>
      <c r="C1566">
        <v>1998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5.9</v>
      </c>
      <c r="O1566">
        <v>30831</v>
      </c>
      <c r="P1566">
        <v>13000000</v>
      </c>
      <c r="Q1566">
        <v>16757163</v>
      </c>
      <c r="R1566">
        <v>16757163</v>
      </c>
      <c r="S1566">
        <v>93</v>
      </c>
      <c r="T1566" t="s">
        <v>4851</v>
      </c>
      <c r="U1566" t="s">
        <v>4852</v>
      </c>
      <c r="V1566">
        <v>1</v>
      </c>
      <c r="W1566">
        <v>0</v>
      </c>
      <c r="X1566">
        <v>0</v>
      </c>
    </row>
    <row r="1567" spans="1:31" hidden="1" x14ac:dyDescent="0.2">
      <c r="A1567" t="s">
        <v>5021</v>
      </c>
      <c r="B1567" t="s">
        <v>5022</v>
      </c>
      <c r="C1567">
        <v>1999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7.1</v>
      </c>
      <c r="O1567">
        <v>258802</v>
      </c>
      <c r="P1567">
        <v>42000000</v>
      </c>
      <c r="Q1567">
        <v>116089678</v>
      </c>
      <c r="R1567">
        <v>363944522</v>
      </c>
      <c r="S1567">
        <v>124</v>
      </c>
      <c r="T1567" t="s">
        <v>5023</v>
      </c>
      <c r="U1567" t="s">
        <v>4097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</row>
    <row r="1568" spans="1:31" hidden="1" x14ac:dyDescent="0.2">
      <c r="A1568" t="s">
        <v>4877</v>
      </c>
      <c r="B1568" t="s">
        <v>4878</v>
      </c>
      <c r="C1568">
        <v>1998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7.2</v>
      </c>
      <c r="O1568">
        <v>256722</v>
      </c>
      <c r="P1568">
        <v>120000000</v>
      </c>
      <c r="Q1568">
        <v>162798565</v>
      </c>
      <c r="R1568">
        <v>363258859</v>
      </c>
      <c r="S1568">
        <v>95</v>
      </c>
      <c r="T1568" t="s">
        <v>4336</v>
      </c>
      <c r="U1568" t="s">
        <v>4337</v>
      </c>
      <c r="V1568">
        <v>1</v>
      </c>
      <c r="W1568">
        <v>0</v>
      </c>
      <c r="X1568">
        <v>0</v>
      </c>
    </row>
    <row r="1569" spans="1:32" hidden="1" x14ac:dyDescent="0.2">
      <c r="A1569" t="s">
        <v>697</v>
      </c>
      <c r="B1569" t="s">
        <v>698</v>
      </c>
      <c r="C1569">
        <v>1942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7.9</v>
      </c>
      <c r="O1569">
        <v>14346</v>
      </c>
      <c r="P1569">
        <v>877000</v>
      </c>
      <c r="Q1569">
        <v>4177000</v>
      </c>
      <c r="R1569">
        <v>4177000</v>
      </c>
      <c r="S1569">
        <v>117</v>
      </c>
      <c r="T1569" t="s">
        <v>614</v>
      </c>
      <c r="U1569" t="s">
        <v>39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</row>
    <row r="1570" spans="1:32" hidden="1" x14ac:dyDescent="0.2">
      <c r="A1570" t="s">
        <v>2983</v>
      </c>
      <c r="B1570" t="s">
        <v>2984</v>
      </c>
      <c r="C1570">
        <v>1987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6.6</v>
      </c>
      <c r="O1570">
        <v>5663</v>
      </c>
      <c r="P1570">
        <v>25000000</v>
      </c>
      <c r="Q1570">
        <v>30950002</v>
      </c>
      <c r="R1570">
        <v>30950002</v>
      </c>
      <c r="S1570">
        <v>116</v>
      </c>
      <c r="T1570" t="s">
        <v>2985</v>
      </c>
      <c r="U1570" t="s">
        <v>39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2" hidden="1" x14ac:dyDescent="0.2">
      <c r="A1571" t="s">
        <v>5138</v>
      </c>
      <c r="B1571" t="s">
        <v>5139</v>
      </c>
      <c r="C1571">
        <v>2000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4.4000000000000004</v>
      </c>
      <c r="O1571">
        <v>47042</v>
      </c>
      <c r="P1571">
        <v>84000000</v>
      </c>
      <c r="Q1571">
        <v>123309890</v>
      </c>
      <c r="R1571">
        <v>166339890</v>
      </c>
      <c r="S1571">
        <v>106</v>
      </c>
      <c r="T1571" t="s">
        <v>4502</v>
      </c>
      <c r="U1571" t="s">
        <v>35</v>
      </c>
      <c r="V1571">
        <v>0</v>
      </c>
      <c r="W1571">
        <v>1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</row>
    <row r="1572" spans="1:32" hidden="1" x14ac:dyDescent="0.2">
      <c r="A1572" t="s">
        <v>4886</v>
      </c>
      <c r="B1572" t="s">
        <v>4887</v>
      </c>
      <c r="C1572">
        <v>1998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6.6</v>
      </c>
      <c r="O1572">
        <v>26643</v>
      </c>
      <c r="P1572">
        <v>70079</v>
      </c>
      <c r="Q1572">
        <v>56709981</v>
      </c>
      <c r="S1572">
        <v>115</v>
      </c>
      <c r="T1572" t="s">
        <v>4888</v>
      </c>
      <c r="U1572" t="s">
        <v>2783</v>
      </c>
      <c r="V1572">
        <v>1</v>
      </c>
      <c r="W1572">
        <v>0</v>
      </c>
      <c r="X1572">
        <v>0</v>
      </c>
    </row>
    <row r="1573" spans="1:32" hidden="1" x14ac:dyDescent="0.2">
      <c r="A1573" t="s">
        <v>860</v>
      </c>
      <c r="B1573" t="s">
        <v>861</v>
      </c>
      <c r="C1573">
        <v>1945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7.3</v>
      </c>
      <c r="O1573">
        <v>4198</v>
      </c>
      <c r="P1573">
        <v>1592000</v>
      </c>
      <c r="R1573">
        <v>3961000</v>
      </c>
      <c r="S1573">
        <v>142</v>
      </c>
      <c r="T1573" t="s">
        <v>474</v>
      </c>
      <c r="U1573" t="s">
        <v>39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</row>
    <row r="1574" spans="1:32" hidden="1" x14ac:dyDescent="0.2">
      <c r="A1574" t="s">
        <v>7205</v>
      </c>
      <c r="B1574" t="s">
        <v>7206</v>
      </c>
      <c r="C1574">
        <v>2013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7</v>
      </c>
      <c r="O1574">
        <v>469534</v>
      </c>
      <c r="P1574">
        <v>120000000</v>
      </c>
      <c r="Q1574">
        <v>89107235</v>
      </c>
      <c r="R1574">
        <v>286168572</v>
      </c>
      <c r="S1574">
        <v>124</v>
      </c>
      <c r="T1574" t="s">
        <v>6859</v>
      </c>
      <c r="U1574" t="s">
        <v>35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</row>
    <row r="1575" spans="1:32" hidden="1" x14ac:dyDescent="0.2">
      <c r="A1575" t="s">
        <v>1594</v>
      </c>
      <c r="B1575" t="s">
        <v>1595</v>
      </c>
      <c r="C1575">
        <v>1960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6.6</v>
      </c>
      <c r="O1575">
        <v>19071</v>
      </c>
      <c r="P1575">
        <v>2800000</v>
      </c>
      <c r="Q1575">
        <v>5000000</v>
      </c>
      <c r="S1575">
        <v>127</v>
      </c>
      <c r="T1575" t="s">
        <v>34</v>
      </c>
      <c r="U1575" t="s">
        <v>1596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</row>
    <row r="1576" spans="1:32" hidden="1" x14ac:dyDescent="0.2">
      <c r="A1576" t="s">
        <v>7946</v>
      </c>
      <c r="B1576" t="s">
        <v>7947</v>
      </c>
      <c r="C1576">
        <v>2001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7.7</v>
      </c>
      <c r="O1576">
        <v>495058</v>
      </c>
      <c r="P1576">
        <v>85000000</v>
      </c>
      <c r="Q1576">
        <v>183417150</v>
      </c>
      <c r="R1576">
        <v>450717150</v>
      </c>
      <c r="S1576">
        <v>116</v>
      </c>
      <c r="T1576" t="s">
        <v>3825</v>
      </c>
      <c r="U1576" t="s">
        <v>39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41</v>
      </c>
    </row>
    <row r="1577" spans="1:32" hidden="1" x14ac:dyDescent="0.2">
      <c r="A1577" t="s">
        <v>7891</v>
      </c>
      <c r="B1577" t="s">
        <v>7892</v>
      </c>
      <c r="C1577">
        <v>2018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6.2</v>
      </c>
      <c r="O1577">
        <v>165119</v>
      </c>
      <c r="P1577">
        <v>70000000</v>
      </c>
      <c r="Q1577">
        <v>140218711</v>
      </c>
      <c r="R1577">
        <v>297718711</v>
      </c>
      <c r="S1577">
        <v>110</v>
      </c>
      <c r="T1577" t="s">
        <v>5834</v>
      </c>
      <c r="U1577" t="s">
        <v>39</v>
      </c>
      <c r="V1577">
        <v>0</v>
      </c>
      <c r="W1577">
        <v>0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</row>
    <row r="1578" spans="1:32" hidden="1" x14ac:dyDescent="0.2">
      <c r="A1578" t="s">
        <v>6532</v>
      </c>
      <c r="B1578" t="s">
        <v>6533</v>
      </c>
      <c r="C1578">
        <v>2007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6.9</v>
      </c>
      <c r="O1578">
        <v>308411</v>
      </c>
      <c r="P1578">
        <v>85000000</v>
      </c>
      <c r="Q1578">
        <v>117154724</v>
      </c>
      <c r="R1578">
        <v>311312624</v>
      </c>
      <c r="S1578">
        <v>122</v>
      </c>
      <c r="T1578" t="s">
        <v>3825</v>
      </c>
      <c r="U1578" t="s">
        <v>39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</row>
    <row r="1579" spans="1:32" hidden="1" x14ac:dyDescent="0.2">
      <c r="A1579" t="s">
        <v>5910</v>
      </c>
      <c r="B1579" t="s">
        <v>5911</v>
      </c>
      <c r="C1579">
        <v>2004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6.5</v>
      </c>
      <c r="O1579">
        <v>344283</v>
      </c>
      <c r="P1579">
        <v>110000000</v>
      </c>
      <c r="Q1579">
        <v>125544280</v>
      </c>
      <c r="R1579">
        <v>362744280</v>
      </c>
      <c r="S1579">
        <v>125</v>
      </c>
      <c r="T1579" t="s">
        <v>3825</v>
      </c>
      <c r="U1579" t="s">
        <v>39</v>
      </c>
      <c r="V1579">
        <v>0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</row>
    <row r="1580" spans="1:32" hidden="1" x14ac:dyDescent="0.2">
      <c r="A1580" t="s">
        <v>5073</v>
      </c>
      <c r="B1580" t="s">
        <v>5074</v>
      </c>
      <c r="C1580">
        <v>1999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7.8</v>
      </c>
      <c r="O1580">
        <v>78320</v>
      </c>
      <c r="P1580">
        <v>25000000</v>
      </c>
      <c r="Q1580">
        <v>32570685</v>
      </c>
      <c r="R1580">
        <v>34698685</v>
      </c>
      <c r="S1580">
        <v>108</v>
      </c>
      <c r="T1580" t="s">
        <v>5075</v>
      </c>
      <c r="U1580" t="s">
        <v>35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</v>
      </c>
    </row>
    <row r="1581" spans="1:32" hidden="1" x14ac:dyDescent="0.2">
      <c r="A1581" t="s">
        <v>4951</v>
      </c>
      <c r="B1581" t="s">
        <v>4952</v>
      </c>
      <c r="C1581">
        <v>1998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6.5</v>
      </c>
      <c r="O1581">
        <v>2555</v>
      </c>
      <c r="P1581">
        <v>1130732</v>
      </c>
      <c r="S1581">
        <v>117</v>
      </c>
      <c r="T1581" t="s">
        <v>3974</v>
      </c>
      <c r="U1581" t="s">
        <v>3713</v>
      </c>
      <c r="V1581">
        <v>1</v>
      </c>
      <c r="W1581">
        <v>0</v>
      </c>
      <c r="X1581">
        <v>0</v>
      </c>
    </row>
    <row r="1582" spans="1:32" hidden="1" x14ac:dyDescent="0.2">
      <c r="A1582" t="s">
        <v>2674</v>
      </c>
      <c r="B1582" t="s">
        <v>2675</v>
      </c>
      <c r="C1582">
        <v>1983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6.1</v>
      </c>
      <c r="O1582">
        <v>2616</v>
      </c>
      <c r="P1582">
        <v>4000000</v>
      </c>
      <c r="Q1582">
        <v>1080470</v>
      </c>
      <c r="R1582">
        <v>1080470</v>
      </c>
      <c r="S1582">
        <v>89</v>
      </c>
      <c r="T1582" t="s">
        <v>2676</v>
      </c>
      <c r="U1582" t="s">
        <v>39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</row>
    <row r="1583" spans="1:32" hidden="1" x14ac:dyDescent="0.2">
      <c r="A1583" t="s">
        <v>4857</v>
      </c>
      <c r="B1583" t="s">
        <v>4858</v>
      </c>
      <c r="C1583">
        <v>1998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6.7</v>
      </c>
      <c r="O1583">
        <v>383810</v>
      </c>
      <c r="P1583">
        <v>36089972</v>
      </c>
      <c r="Q1583">
        <v>553709788</v>
      </c>
      <c r="S1583">
        <v>151</v>
      </c>
      <c r="T1583" t="s">
        <v>4528</v>
      </c>
      <c r="U1583" t="s">
        <v>2783</v>
      </c>
      <c r="V1583">
        <v>1</v>
      </c>
      <c r="W1583">
        <v>0</v>
      </c>
      <c r="X1583">
        <v>0</v>
      </c>
    </row>
    <row r="1584" spans="1:32" hidden="1" x14ac:dyDescent="0.2">
      <c r="A1584" t="s">
        <v>2299</v>
      </c>
      <c r="B1584" t="s">
        <v>2300</v>
      </c>
      <c r="C1584">
        <v>1977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6.6</v>
      </c>
      <c r="O1584">
        <v>8309</v>
      </c>
      <c r="Q1584">
        <v>41687243</v>
      </c>
      <c r="R1584">
        <v>41687243</v>
      </c>
      <c r="S1584">
        <v>98</v>
      </c>
      <c r="T1584" t="s">
        <v>2301</v>
      </c>
      <c r="U1584" t="s">
        <v>39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</row>
    <row r="1585" spans="1:31" hidden="1" x14ac:dyDescent="0.2">
      <c r="A1585" t="s">
        <v>2476</v>
      </c>
      <c r="B1585" t="s">
        <v>2477</v>
      </c>
      <c r="C1585">
        <v>1980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5.2</v>
      </c>
      <c r="O1585">
        <v>2021</v>
      </c>
      <c r="Q1585">
        <v>14504277</v>
      </c>
      <c r="R1585">
        <v>14504277</v>
      </c>
      <c r="S1585">
        <v>94</v>
      </c>
      <c r="T1585" t="s">
        <v>2422</v>
      </c>
      <c r="U1585" t="s">
        <v>39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</row>
    <row r="1586" spans="1:31" hidden="1" x14ac:dyDescent="0.2">
      <c r="A1586" t="s">
        <v>753</v>
      </c>
      <c r="B1586" t="s">
        <v>754</v>
      </c>
      <c r="C1586">
        <v>1943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7.5</v>
      </c>
      <c r="O1586">
        <v>2796</v>
      </c>
      <c r="P1586">
        <v>1070000</v>
      </c>
      <c r="Q1586">
        <v>2700000</v>
      </c>
      <c r="R1586">
        <v>3639000</v>
      </c>
      <c r="S1586">
        <v>110</v>
      </c>
      <c r="T1586" t="s">
        <v>468</v>
      </c>
      <c r="U1586" t="s">
        <v>39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hidden="1" x14ac:dyDescent="0.2">
      <c r="A1587" t="s">
        <v>4859</v>
      </c>
      <c r="B1587" t="s">
        <v>4860</v>
      </c>
      <c r="C1587">
        <v>1998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5.9</v>
      </c>
      <c r="O1587">
        <v>3221</v>
      </c>
      <c r="P1587">
        <v>39371</v>
      </c>
      <c r="S1587">
        <v>92</v>
      </c>
      <c r="T1587" t="s">
        <v>4861</v>
      </c>
      <c r="U1587" t="s">
        <v>3859</v>
      </c>
      <c r="V1587">
        <v>1</v>
      </c>
      <c r="W1587">
        <v>0</v>
      </c>
      <c r="X1587">
        <v>0</v>
      </c>
    </row>
    <row r="1588" spans="1:31" hidden="1" x14ac:dyDescent="0.2">
      <c r="A1588" t="s">
        <v>4055</v>
      </c>
      <c r="B1588" t="s">
        <v>4056</v>
      </c>
      <c r="C1588">
        <v>1994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4.5999999999999996</v>
      </c>
      <c r="O1588">
        <v>21438</v>
      </c>
      <c r="P1588">
        <v>50000000</v>
      </c>
      <c r="Q1588">
        <v>38590458</v>
      </c>
      <c r="R1588">
        <v>38590458</v>
      </c>
      <c r="S1588">
        <v>101</v>
      </c>
      <c r="T1588" t="s">
        <v>4057</v>
      </c>
      <c r="U1588" t="s">
        <v>4058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</row>
    <row r="1589" spans="1:31" hidden="1" x14ac:dyDescent="0.2">
      <c r="A1589" t="s">
        <v>429</v>
      </c>
      <c r="B1589" t="s">
        <v>430</v>
      </c>
      <c r="C1589">
        <v>1939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6.2</v>
      </c>
      <c r="O1589">
        <v>280</v>
      </c>
      <c r="Q1589">
        <v>95100</v>
      </c>
      <c r="S1589">
        <v>62</v>
      </c>
      <c r="T1589" t="s">
        <v>294</v>
      </c>
      <c r="U1589" t="s">
        <v>39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</row>
    <row r="1590" spans="1:31" hidden="1" x14ac:dyDescent="0.2">
      <c r="A1590" t="s">
        <v>2571</v>
      </c>
      <c r="B1590" t="s">
        <v>2572</v>
      </c>
      <c r="C1590">
        <v>1981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7.6</v>
      </c>
      <c r="O1590">
        <v>26386</v>
      </c>
      <c r="P1590">
        <v>15000000</v>
      </c>
      <c r="Q1590">
        <v>119285432</v>
      </c>
      <c r="R1590">
        <v>119285432</v>
      </c>
      <c r="S1590">
        <v>109</v>
      </c>
      <c r="T1590" t="s">
        <v>2032</v>
      </c>
      <c r="U1590" t="s">
        <v>2573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</row>
    <row r="1591" spans="1:31" hidden="1" x14ac:dyDescent="0.2">
      <c r="A1591" t="s">
        <v>4866</v>
      </c>
      <c r="B1591" t="s">
        <v>4867</v>
      </c>
      <c r="C1591">
        <v>1998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6</v>
      </c>
      <c r="O1591">
        <v>6888</v>
      </c>
      <c r="P1591">
        <v>8165551</v>
      </c>
      <c r="Q1591">
        <v>22852487</v>
      </c>
      <c r="S1591">
        <v>172</v>
      </c>
      <c r="T1591" t="s">
        <v>2472</v>
      </c>
      <c r="U1591" t="s">
        <v>4868</v>
      </c>
      <c r="V1591">
        <v>1</v>
      </c>
      <c r="W1591">
        <v>0</v>
      </c>
      <c r="X1591">
        <v>0</v>
      </c>
    </row>
    <row r="1592" spans="1:31" hidden="1" x14ac:dyDescent="0.2">
      <c r="A1592" t="s">
        <v>3481</v>
      </c>
      <c r="B1592" t="s">
        <v>3482</v>
      </c>
      <c r="C1592">
        <v>1991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6.5</v>
      </c>
      <c r="O1592">
        <v>3873</v>
      </c>
      <c r="P1592">
        <v>16000000</v>
      </c>
      <c r="Q1592">
        <v>14851083</v>
      </c>
      <c r="R1592">
        <v>14851083</v>
      </c>
      <c r="S1592">
        <v>115</v>
      </c>
      <c r="T1592" t="s">
        <v>3483</v>
      </c>
      <c r="U1592" t="s">
        <v>3484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</row>
    <row r="1593" spans="1:31" hidden="1" x14ac:dyDescent="0.2">
      <c r="A1593" t="s">
        <v>2764</v>
      </c>
      <c r="B1593" t="s">
        <v>2765</v>
      </c>
      <c r="C1593">
        <v>1984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8.4</v>
      </c>
      <c r="O1593">
        <v>293927</v>
      </c>
      <c r="P1593">
        <v>30000000</v>
      </c>
      <c r="Q1593">
        <v>5472914</v>
      </c>
      <c r="R1593">
        <v>5472914</v>
      </c>
      <c r="S1593">
        <v>229</v>
      </c>
      <c r="T1593" t="s">
        <v>2766</v>
      </c>
      <c r="U1593" t="s">
        <v>2513</v>
      </c>
      <c r="V1593">
        <v>0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hidden="1" x14ac:dyDescent="0.2">
      <c r="A1594" t="s">
        <v>2214</v>
      </c>
      <c r="B1594" t="s">
        <v>2215</v>
      </c>
      <c r="C1594">
        <v>1975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8.6999999999999993</v>
      </c>
      <c r="O1594">
        <v>872227</v>
      </c>
      <c r="P1594">
        <v>3000000</v>
      </c>
      <c r="Q1594">
        <v>108981275</v>
      </c>
      <c r="R1594">
        <v>108981275</v>
      </c>
      <c r="S1594">
        <v>133</v>
      </c>
      <c r="T1594" t="s">
        <v>2216</v>
      </c>
      <c r="U1594" t="s">
        <v>2217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</row>
    <row r="1595" spans="1:31" hidden="1" x14ac:dyDescent="0.2">
      <c r="A1595" t="s">
        <v>612</v>
      </c>
      <c r="B1595" t="s">
        <v>613</v>
      </c>
      <c r="C1595">
        <v>1941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6.8</v>
      </c>
      <c r="O1595">
        <v>1075</v>
      </c>
      <c r="S1595">
        <v>108</v>
      </c>
      <c r="T1595" t="s">
        <v>614</v>
      </c>
      <c r="U1595" t="s">
        <v>39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</row>
    <row r="1596" spans="1:31" hidden="1" x14ac:dyDescent="0.2">
      <c r="A1596" t="s">
        <v>4648</v>
      </c>
      <c r="B1596" t="s">
        <v>4649</v>
      </c>
      <c r="C1596">
        <v>1998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6.1</v>
      </c>
      <c r="O1596">
        <v>32095</v>
      </c>
      <c r="P1596">
        <v>4737793</v>
      </c>
      <c r="Q1596">
        <v>11203026</v>
      </c>
      <c r="S1596">
        <v>106</v>
      </c>
      <c r="T1596" t="s">
        <v>4650</v>
      </c>
      <c r="U1596" t="s">
        <v>4651</v>
      </c>
      <c r="V1596">
        <v>1</v>
      </c>
      <c r="W1596">
        <v>0</v>
      </c>
      <c r="X1596">
        <v>0</v>
      </c>
    </row>
    <row r="1597" spans="1:31" hidden="1" x14ac:dyDescent="0.2">
      <c r="A1597" t="s">
        <v>4891</v>
      </c>
      <c r="B1597" t="s">
        <v>4892</v>
      </c>
      <c r="C1597">
        <v>1998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7.3</v>
      </c>
      <c r="O1597">
        <v>220449</v>
      </c>
      <c r="P1597">
        <v>20038573</v>
      </c>
      <c r="Q1597">
        <v>250849789</v>
      </c>
      <c r="S1597">
        <v>132</v>
      </c>
      <c r="T1597" t="s">
        <v>3468</v>
      </c>
      <c r="U1597" t="s">
        <v>2783</v>
      </c>
      <c r="V1597">
        <v>1</v>
      </c>
      <c r="W1597">
        <v>0</v>
      </c>
      <c r="X1597">
        <v>0</v>
      </c>
    </row>
    <row r="1598" spans="1:31" hidden="1" x14ac:dyDescent="0.2">
      <c r="A1598" t="s">
        <v>363</v>
      </c>
      <c r="B1598" t="s">
        <v>364</v>
      </c>
      <c r="C1598">
        <v>1937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6.7</v>
      </c>
      <c r="O1598">
        <v>878</v>
      </c>
      <c r="P1598">
        <v>762000</v>
      </c>
      <c r="Q1598">
        <v>2270200</v>
      </c>
      <c r="R1598">
        <v>2270200</v>
      </c>
      <c r="S1598">
        <v>84</v>
      </c>
      <c r="T1598" t="s">
        <v>331</v>
      </c>
      <c r="U1598" t="s">
        <v>35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</row>
    <row r="1599" spans="1:31" hidden="1" x14ac:dyDescent="0.2">
      <c r="A1599" t="s">
        <v>5012</v>
      </c>
      <c r="B1599" t="s">
        <v>5013</v>
      </c>
      <c r="C1599">
        <v>1998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6.9</v>
      </c>
      <c r="O1599">
        <v>42496</v>
      </c>
      <c r="P1599">
        <v>7610663</v>
      </c>
      <c r="Q1599">
        <v>21567853</v>
      </c>
      <c r="S1599">
        <v>136</v>
      </c>
      <c r="T1599" t="s">
        <v>3185</v>
      </c>
      <c r="U1599" t="s">
        <v>2783</v>
      </c>
      <c r="V1599">
        <v>1</v>
      </c>
      <c r="W1599">
        <v>0</v>
      </c>
      <c r="X1599">
        <v>0</v>
      </c>
    </row>
    <row r="1600" spans="1:31" hidden="1" x14ac:dyDescent="0.2">
      <c r="A1600" t="s">
        <v>4937</v>
      </c>
      <c r="B1600" t="s">
        <v>4938</v>
      </c>
      <c r="C1600">
        <v>1998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7</v>
      </c>
      <c r="O1600">
        <v>10983</v>
      </c>
      <c r="P1600">
        <v>30000000</v>
      </c>
      <c r="Q1600">
        <v>23245840</v>
      </c>
      <c r="R1600">
        <v>26616840</v>
      </c>
      <c r="S1600">
        <v>127</v>
      </c>
      <c r="T1600" t="s">
        <v>4939</v>
      </c>
      <c r="U1600" t="s">
        <v>4940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</row>
    <row r="1601" spans="1:31" hidden="1" x14ac:dyDescent="0.2">
      <c r="A1601" t="s">
        <v>132</v>
      </c>
      <c r="B1601" t="s">
        <v>133</v>
      </c>
      <c r="C1601">
        <v>1932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7.5</v>
      </c>
      <c r="O1601">
        <v>3237</v>
      </c>
      <c r="P1601">
        <v>350000</v>
      </c>
      <c r="Q1601">
        <v>1108000</v>
      </c>
      <c r="R1601">
        <v>1108000</v>
      </c>
      <c r="S1601">
        <v>67</v>
      </c>
      <c r="T1601" t="s">
        <v>134</v>
      </c>
      <c r="U1601" t="s">
        <v>39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</row>
    <row r="1602" spans="1:31" hidden="1" x14ac:dyDescent="0.2">
      <c r="A1602" t="s">
        <v>1111</v>
      </c>
      <c r="B1602" t="s">
        <v>1112</v>
      </c>
      <c r="C1602">
        <v>1950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6.8</v>
      </c>
      <c r="O1602">
        <v>350</v>
      </c>
      <c r="S1602">
        <v>79</v>
      </c>
      <c r="T1602" t="s">
        <v>1113</v>
      </c>
      <c r="U1602" t="s">
        <v>945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</row>
    <row r="1603" spans="1:31" hidden="1" x14ac:dyDescent="0.2">
      <c r="A1603" t="s">
        <v>2478</v>
      </c>
      <c r="B1603" t="s">
        <v>2479</v>
      </c>
      <c r="C1603">
        <v>1980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6.1</v>
      </c>
      <c r="O1603">
        <v>569</v>
      </c>
      <c r="Q1603">
        <v>843215</v>
      </c>
      <c r="R1603">
        <v>843215</v>
      </c>
      <c r="S1603">
        <v>98</v>
      </c>
      <c r="T1603" t="s">
        <v>2480</v>
      </c>
      <c r="U1603" t="s">
        <v>39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</row>
    <row r="1604" spans="1:31" hidden="1" x14ac:dyDescent="0.2">
      <c r="A1604" t="s">
        <v>1522</v>
      </c>
      <c r="B1604" t="s">
        <v>1523</v>
      </c>
      <c r="C1604">
        <v>1958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6</v>
      </c>
      <c r="O1604">
        <v>497</v>
      </c>
      <c r="P1604">
        <v>960000</v>
      </c>
      <c r="S1604">
        <v>111</v>
      </c>
      <c r="T1604" t="s">
        <v>1224</v>
      </c>
      <c r="U1604" t="s">
        <v>39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</row>
    <row r="1605" spans="1:31" hidden="1" x14ac:dyDescent="0.2">
      <c r="A1605" t="s">
        <v>4908</v>
      </c>
      <c r="B1605" t="s">
        <v>4909</v>
      </c>
      <c r="C1605">
        <v>1998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4.9000000000000004</v>
      </c>
      <c r="O1605">
        <v>18602</v>
      </c>
      <c r="P1605">
        <v>5106919</v>
      </c>
      <c r="Q1605">
        <v>12069719</v>
      </c>
      <c r="S1605">
        <v>114</v>
      </c>
      <c r="T1605" t="s">
        <v>3899</v>
      </c>
      <c r="U1605" t="s">
        <v>3921</v>
      </c>
      <c r="V1605">
        <v>1</v>
      </c>
      <c r="W1605">
        <v>0</v>
      </c>
      <c r="X1605">
        <v>0</v>
      </c>
    </row>
    <row r="1606" spans="1:31" hidden="1" x14ac:dyDescent="0.2">
      <c r="A1606" t="s">
        <v>1170</v>
      </c>
      <c r="B1606" t="s">
        <v>1171</v>
      </c>
      <c r="C1606">
        <v>1951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6.7</v>
      </c>
      <c r="O1606">
        <v>3053</v>
      </c>
      <c r="P1606">
        <v>1465000</v>
      </c>
      <c r="Q1606">
        <v>2450000</v>
      </c>
      <c r="R1606">
        <v>3863000</v>
      </c>
      <c r="S1606">
        <v>111</v>
      </c>
      <c r="T1606" t="s">
        <v>592</v>
      </c>
      <c r="U1606" t="s">
        <v>39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</row>
    <row r="1607" spans="1:31" hidden="1" x14ac:dyDescent="0.2">
      <c r="A1607" t="s">
        <v>1551</v>
      </c>
      <c r="B1607" t="s">
        <v>1552</v>
      </c>
      <c r="C1607">
        <v>1959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7.3</v>
      </c>
      <c r="O1607">
        <v>11875</v>
      </c>
      <c r="Q1607">
        <v>23300000</v>
      </c>
      <c r="S1607">
        <v>124</v>
      </c>
      <c r="T1607" t="s">
        <v>1553</v>
      </c>
      <c r="U1607" t="s">
        <v>1554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</row>
    <row r="1608" spans="1:31" hidden="1" x14ac:dyDescent="0.2">
      <c r="A1608" t="s">
        <v>3354</v>
      </c>
      <c r="B1608" t="s">
        <v>3355</v>
      </c>
      <c r="C1608">
        <v>1990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6.1</v>
      </c>
      <c r="O1608">
        <v>2750</v>
      </c>
      <c r="P1608">
        <v>13000000</v>
      </c>
      <c r="Q1608">
        <v>11359129</v>
      </c>
      <c r="R1608">
        <v>11359129</v>
      </c>
      <c r="S1608">
        <v>103</v>
      </c>
      <c r="T1608" t="s">
        <v>3356</v>
      </c>
      <c r="U1608" t="s">
        <v>3058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</row>
    <row r="1609" spans="1:31" hidden="1" x14ac:dyDescent="0.2">
      <c r="A1609" t="s">
        <v>5014</v>
      </c>
      <c r="B1609" t="s">
        <v>5015</v>
      </c>
      <c r="C1609">
        <v>1997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6.2</v>
      </c>
      <c r="O1609">
        <v>33529</v>
      </c>
      <c r="P1609">
        <v>1000000</v>
      </c>
      <c r="Q1609">
        <v>602302</v>
      </c>
      <c r="R1609">
        <v>602302</v>
      </c>
      <c r="S1609">
        <v>94</v>
      </c>
      <c r="T1609" t="s">
        <v>5016</v>
      </c>
      <c r="U1609" t="s">
        <v>5017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</row>
    <row r="1610" spans="1:31" hidden="1" x14ac:dyDescent="0.2">
      <c r="A1610" t="s">
        <v>4915</v>
      </c>
      <c r="B1610" t="s">
        <v>4916</v>
      </c>
      <c r="C1610">
        <v>1998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5</v>
      </c>
      <c r="O1610">
        <v>5096</v>
      </c>
      <c r="P1610">
        <v>7571115</v>
      </c>
      <c r="S1610">
        <v>94</v>
      </c>
      <c r="T1610" t="s">
        <v>3265</v>
      </c>
      <c r="U1610" t="s">
        <v>4917</v>
      </c>
      <c r="V1610">
        <v>1</v>
      </c>
      <c r="W1610">
        <v>0</v>
      </c>
      <c r="X1610">
        <v>0</v>
      </c>
    </row>
    <row r="1611" spans="1:31" hidden="1" x14ac:dyDescent="0.2">
      <c r="A1611" t="s">
        <v>5280</v>
      </c>
      <c r="B1611" t="s">
        <v>5281</v>
      </c>
      <c r="C1611">
        <v>2001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6.3</v>
      </c>
      <c r="O1611">
        <v>31095</v>
      </c>
      <c r="P1611">
        <v>70000000</v>
      </c>
      <c r="Q1611">
        <v>13596911</v>
      </c>
      <c r="R1611">
        <v>14026418</v>
      </c>
      <c r="S1611">
        <v>95</v>
      </c>
      <c r="T1611" t="s">
        <v>5282</v>
      </c>
      <c r="U1611" t="s">
        <v>39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</row>
    <row r="1612" spans="1:31" hidden="1" x14ac:dyDescent="0.2">
      <c r="A1612" t="s">
        <v>80</v>
      </c>
      <c r="B1612" t="s">
        <v>81</v>
      </c>
      <c r="C1612">
        <v>1931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6.6</v>
      </c>
      <c r="O1612">
        <v>1043</v>
      </c>
      <c r="S1612">
        <v>71</v>
      </c>
      <c r="T1612" t="s">
        <v>79</v>
      </c>
      <c r="U1612" t="s">
        <v>39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</row>
    <row r="1613" spans="1:31" hidden="1" x14ac:dyDescent="0.2">
      <c r="A1613" t="s">
        <v>3491</v>
      </c>
      <c r="B1613" t="s">
        <v>3492</v>
      </c>
      <c r="C1613">
        <v>1991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6.2</v>
      </c>
      <c r="O1613">
        <v>7618</v>
      </c>
      <c r="Q1613">
        <v>25682090</v>
      </c>
      <c r="R1613">
        <v>25682090</v>
      </c>
      <c r="S1613">
        <v>103</v>
      </c>
      <c r="T1613" t="s">
        <v>1721</v>
      </c>
      <c r="U1613" t="s">
        <v>39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hidden="1" x14ac:dyDescent="0.2">
      <c r="A1614" t="s">
        <v>6938</v>
      </c>
      <c r="B1614" t="s">
        <v>6939</v>
      </c>
      <c r="C1614">
        <v>2014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4.5</v>
      </c>
      <c r="O1614">
        <v>45906</v>
      </c>
      <c r="P1614">
        <v>5000000</v>
      </c>
      <c r="Q1614">
        <v>50856010</v>
      </c>
      <c r="R1614">
        <v>103687316</v>
      </c>
      <c r="S1614">
        <v>89</v>
      </c>
      <c r="T1614" t="s">
        <v>6940</v>
      </c>
      <c r="U1614" t="s">
        <v>35</v>
      </c>
      <c r="V1614">
        <v>0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hidden="1" x14ac:dyDescent="0.2">
      <c r="A1615" t="s">
        <v>7838</v>
      </c>
      <c r="B1615" t="s">
        <v>7839</v>
      </c>
      <c r="C1615">
        <v>2016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6.1</v>
      </c>
      <c r="O1615">
        <v>50661</v>
      </c>
      <c r="P1615">
        <v>9000000</v>
      </c>
      <c r="Q1615">
        <v>35144505</v>
      </c>
      <c r="R1615">
        <v>81705746</v>
      </c>
      <c r="S1615">
        <v>99</v>
      </c>
      <c r="T1615" t="s">
        <v>7840</v>
      </c>
      <c r="U1615" t="s">
        <v>7783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hidden="1" x14ac:dyDescent="0.2">
      <c r="A1616" t="s">
        <v>6767</v>
      </c>
      <c r="B1616" t="s">
        <v>6768</v>
      </c>
      <c r="C1616">
        <v>2015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6.1</v>
      </c>
      <c r="O1616">
        <v>19761</v>
      </c>
      <c r="P1616">
        <v>28000000</v>
      </c>
      <c r="Q1616">
        <v>7002261</v>
      </c>
      <c r="R1616">
        <v>8527658</v>
      </c>
      <c r="S1616">
        <v>107</v>
      </c>
      <c r="T1616" t="s">
        <v>6769</v>
      </c>
      <c r="U1616" t="s">
        <v>6770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hidden="1" x14ac:dyDescent="0.2">
      <c r="A1617" t="s">
        <v>5160</v>
      </c>
      <c r="B1617" t="s">
        <v>5161</v>
      </c>
      <c r="C1617">
        <v>1998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6.9</v>
      </c>
      <c r="O1617">
        <v>15407</v>
      </c>
      <c r="P1617">
        <v>93722</v>
      </c>
      <c r="Q1617">
        <v>4611784</v>
      </c>
      <c r="S1617">
        <v>97</v>
      </c>
      <c r="T1617" t="s">
        <v>3555</v>
      </c>
      <c r="U1617" t="s">
        <v>3859</v>
      </c>
      <c r="V1617">
        <v>1</v>
      </c>
      <c r="W1617">
        <v>0</v>
      </c>
      <c r="X1617">
        <v>0</v>
      </c>
    </row>
    <row r="1618" spans="1:31" hidden="1" x14ac:dyDescent="0.2">
      <c r="A1618" t="s">
        <v>3493</v>
      </c>
      <c r="B1618" t="s">
        <v>3494</v>
      </c>
      <c r="C1618">
        <v>1991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6.1</v>
      </c>
      <c r="O1618">
        <v>20563</v>
      </c>
      <c r="P1618">
        <v>14000000</v>
      </c>
      <c r="Q1618">
        <v>39673161</v>
      </c>
      <c r="R1618">
        <v>39673161</v>
      </c>
      <c r="S1618">
        <v>91</v>
      </c>
      <c r="T1618" t="s">
        <v>1917</v>
      </c>
      <c r="U1618" t="s">
        <v>3495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</row>
    <row r="1619" spans="1:31" hidden="1" x14ac:dyDescent="0.2">
      <c r="A1619" t="s">
        <v>2843</v>
      </c>
      <c r="B1619" t="s">
        <v>2844</v>
      </c>
      <c r="C1619">
        <v>1985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7.2</v>
      </c>
      <c r="O1619">
        <v>68228</v>
      </c>
      <c r="P1619">
        <v>31000000</v>
      </c>
      <c r="Q1619">
        <v>87071205</v>
      </c>
      <c r="R1619">
        <v>227542205</v>
      </c>
      <c r="S1619">
        <v>161</v>
      </c>
      <c r="T1619" t="s">
        <v>2049</v>
      </c>
      <c r="U1619" t="s">
        <v>2845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</row>
    <row r="1620" spans="1:31" hidden="1" x14ac:dyDescent="0.2">
      <c r="A1620" t="s">
        <v>4941</v>
      </c>
      <c r="B1620" t="s">
        <v>4942</v>
      </c>
      <c r="C1620">
        <v>1998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7</v>
      </c>
      <c r="O1620">
        <v>82168</v>
      </c>
      <c r="P1620">
        <v>48000000</v>
      </c>
      <c r="Q1620">
        <v>37562568</v>
      </c>
      <c r="R1620">
        <v>77745568</v>
      </c>
      <c r="S1620">
        <v>123</v>
      </c>
      <c r="T1620" t="s">
        <v>3825</v>
      </c>
      <c r="U1620" t="s">
        <v>35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</row>
    <row r="1621" spans="1:31" hidden="1" x14ac:dyDescent="0.2">
      <c r="A1621" t="s">
        <v>615</v>
      </c>
      <c r="B1621" t="s">
        <v>616</v>
      </c>
      <c r="C1621">
        <v>1941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6.9</v>
      </c>
      <c r="O1621">
        <v>1225</v>
      </c>
      <c r="S1621">
        <v>85</v>
      </c>
      <c r="T1621" t="s">
        <v>384</v>
      </c>
      <c r="U1621" t="s">
        <v>39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hidden="1" x14ac:dyDescent="0.2">
      <c r="A1622" t="s">
        <v>3646</v>
      </c>
      <c r="B1622" t="s">
        <v>3647</v>
      </c>
      <c r="C1622">
        <v>1992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5.4</v>
      </c>
      <c r="O1622">
        <v>1495</v>
      </c>
      <c r="P1622">
        <v>11000000</v>
      </c>
      <c r="Q1622">
        <v>1659542</v>
      </c>
      <c r="R1622">
        <v>1659542</v>
      </c>
      <c r="S1622">
        <v>63</v>
      </c>
      <c r="T1622" t="s">
        <v>3258</v>
      </c>
      <c r="U1622" t="s">
        <v>3212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</row>
    <row r="1623" spans="1:31" hidden="1" x14ac:dyDescent="0.2">
      <c r="A1623" t="s">
        <v>4289</v>
      </c>
      <c r="B1623" t="s">
        <v>4290</v>
      </c>
      <c r="C1623">
        <v>1995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6.6</v>
      </c>
      <c r="O1623">
        <v>112628</v>
      </c>
      <c r="P1623">
        <v>50000000</v>
      </c>
      <c r="Q1623">
        <v>68659650</v>
      </c>
      <c r="R1623">
        <v>189859560</v>
      </c>
      <c r="S1623">
        <v>127</v>
      </c>
      <c r="T1623" t="s">
        <v>2792</v>
      </c>
      <c r="U1623" t="s">
        <v>39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</row>
    <row r="1624" spans="1:31" hidden="1" x14ac:dyDescent="0.2">
      <c r="A1624" t="s">
        <v>4921</v>
      </c>
      <c r="B1624" t="s">
        <v>4922</v>
      </c>
      <c r="C1624">
        <v>1998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5.6</v>
      </c>
      <c r="O1624">
        <v>14183</v>
      </c>
      <c r="P1624">
        <v>10000000</v>
      </c>
      <c r="Q1624">
        <v>19889299</v>
      </c>
      <c r="R1624">
        <v>19889299</v>
      </c>
      <c r="S1624">
        <v>87</v>
      </c>
      <c r="T1624" t="s">
        <v>2925</v>
      </c>
      <c r="U1624" t="s">
        <v>4923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</row>
    <row r="1625" spans="1:31" hidden="1" x14ac:dyDescent="0.2">
      <c r="A1625" t="s">
        <v>4929</v>
      </c>
      <c r="B1625" t="s">
        <v>4930</v>
      </c>
      <c r="C1625">
        <v>1998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5.6</v>
      </c>
      <c r="O1625">
        <v>26732</v>
      </c>
      <c r="P1625">
        <v>90000000</v>
      </c>
      <c r="Q1625">
        <v>50632037</v>
      </c>
      <c r="R1625">
        <v>50632037</v>
      </c>
      <c r="S1625">
        <v>114</v>
      </c>
      <c r="T1625" t="s">
        <v>3384</v>
      </c>
      <c r="U1625" t="s">
        <v>2602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</row>
    <row r="1626" spans="1:31" hidden="1" x14ac:dyDescent="0.2">
      <c r="A1626" t="s">
        <v>5809</v>
      </c>
      <c r="B1626" t="s">
        <v>5810</v>
      </c>
      <c r="C1626">
        <v>2006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6.7</v>
      </c>
      <c r="O1626">
        <v>153513</v>
      </c>
      <c r="P1626">
        <v>80000000</v>
      </c>
      <c r="Q1626">
        <v>155019340</v>
      </c>
      <c r="R1626">
        <v>339795890</v>
      </c>
      <c r="S1626">
        <v>83</v>
      </c>
      <c r="T1626" t="s">
        <v>5811</v>
      </c>
      <c r="U1626" t="s">
        <v>4956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hidden="1" x14ac:dyDescent="0.2">
      <c r="A1627" t="s">
        <v>2988</v>
      </c>
      <c r="B1627" t="s">
        <v>2989</v>
      </c>
      <c r="C1627">
        <v>1987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5.8</v>
      </c>
      <c r="O1627">
        <v>48103</v>
      </c>
      <c r="P1627">
        <v>25000000</v>
      </c>
      <c r="Q1627">
        <v>16057580</v>
      </c>
      <c r="R1627">
        <v>16057580</v>
      </c>
      <c r="S1627">
        <v>93</v>
      </c>
      <c r="T1627" t="s">
        <v>2990</v>
      </c>
      <c r="U1627" t="s">
        <v>2991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</row>
    <row r="1628" spans="1:31" hidden="1" x14ac:dyDescent="0.2">
      <c r="A1628" t="s">
        <v>4751</v>
      </c>
      <c r="B1628" t="s">
        <v>4752</v>
      </c>
      <c r="C1628">
        <v>1998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5.5</v>
      </c>
      <c r="O1628">
        <v>19038</v>
      </c>
      <c r="P1628">
        <v>5624282</v>
      </c>
      <c r="S1628">
        <v>96</v>
      </c>
      <c r="T1628" t="s">
        <v>4235</v>
      </c>
      <c r="U1628" t="s">
        <v>3859</v>
      </c>
      <c r="V1628">
        <v>1</v>
      </c>
      <c r="W1628">
        <v>0</v>
      </c>
      <c r="X1628">
        <v>0</v>
      </c>
    </row>
    <row r="1629" spans="1:31" hidden="1" x14ac:dyDescent="0.2">
      <c r="A1629" t="s">
        <v>7341</v>
      </c>
      <c r="B1629" t="s">
        <v>7342</v>
      </c>
      <c r="C1629">
        <v>2013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6.9</v>
      </c>
      <c r="O1629">
        <v>454739</v>
      </c>
      <c r="P1629">
        <v>190000000</v>
      </c>
      <c r="Q1629">
        <v>101802906</v>
      </c>
      <c r="R1629">
        <v>411002906</v>
      </c>
      <c r="S1629">
        <v>131</v>
      </c>
      <c r="T1629" t="s">
        <v>4734</v>
      </c>
      <c r="U1629" t="s">
        <v>39</v>
      </c>
      <c r="V1629">
        <v>0</v>
      </c>
      <c r="W1629">
        <v>0</v>
      </c>
      <c r="X1629">
        <v>1</v>
      </c>
    </row>
    <row r="1630" spans="1:31" hidden="1" x14ac:dyDescent="0.2">
      <c r="A1630" t="s">
        <v>7615</v>
      </c>
      <c r="B1630" t="s">
        <v>7616</v>
      </c>
      <c r="C1630">
        <v>2018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5.6</v>
      </c>
      <c r="O1630">
        <v>99142</v>
      </c>
      <c r="P1630">
        <v>150000000</v>
      </c>
      <c r="Q1630">
        <v>59874525</v>
      </c>
      <c r="R1630">
        <v>290930148</v>
      </c>
      <c r="S1630">
        <v>111</v>
      </c>
      <c r="T1630" t="s">
        <v>7617</v>
      </c>
      <c r="U1630" t="s">
        <v>6607</v>
      </c>
      <c r="V1630">
        <v>0</v>
      </c>
      <c r="W1630">
        <v>1</v>
      </c>
      <c r="X1630">
        <v>0</v>
      </c>
    </row>
    <row r="1631" spans="1:31" hidden="1" x14ac:dyDescent="0.2">
      <c r="A1631" t="s">
        <v>270</v>
      </c>
      <c r="B1631" t="s">
        <v>271</v>
      </c>
      <c r="C1631">
        <v>1935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6.7</v>
      </c>
      <c r="O1631">
        <v>1191</v>
      </c>
      <c r="Q1631">
        <v>93</v>
      </c>
      <c r="S1631">
        <v>93</v>
      </c>
      <c r="T1631" t="s">
        <v>97</v>
      </c>
      <c r="U1631" t="s">
        <v>39</v>
      </c>
      <c r="V1631">
        <v>0</v>
      </c>
      <c r="W1631">
        <v>0</v>
      </c>
      <c r="X1631">
        <v>1</v>
      </c>
    </row>
    <row r="1632" spans="1:31" hidden="1" x14ac:dyDescent="0.2">
      <c r="A1632" t="s">
        <v>2846</v>
      </c>
      <c r="B1632" t="s">
        <v>2847</v>
      </c>
      <c r="C1632">
        <v>1985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7.3</v>
      </c>
      <c r="O1632">
        <v>50135</v>
      </c>
      <c r="P1632">
        <v>9119111</v>
      </c>
      <c r="Q1632">
        <v>41410568</v>
      </c>
      <c r="S1632">
        <v>115</v>
      </c>
      <c r="T1632" t="s">
        <v>2004</v>
      </c>
      <c r="U1632" t="s">
        <v>1992</v>
      </c>
      <c r="V1632">
        <v>0</v>
      </c>
      <c r="W1632">
        <v>0</v>
      </c>
      <c r="X1632">
        <v>1</v>
      </c>
    </row>
    <row r="1633" spans="1:24" hidden="1" x14ac:dyDescent="0.2">
      <c r="A1633" t="s">
        <v>4943</v>
      </c>
      <c r="B1633" t="s">
        <v>4944</v>
      </c>
      <c r="C1633">
        <v>1998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6.1</v>
      </c>
      <c r="O1633">
        <v>7380</v>
      </c>
      <c r="P1633">
        <v>2876753</v>
      </c>
      <c r="Q1633">
        <v>5878911</v>
      </c>
      <c r="S1633">
        <v>114</v>
      </c>
      <c r="T1633" t="s">
        <v>4945</v>
      </c>
      <c r="U1633" t="s">
        <v>4109</v>
      </c>
      <c r="V1633">
        <v>0</v>
      </c>
      <c r="W1633">
        <v>0</v>
      </c>
      <c r="X1633">
        <v>1</v>
      </c>
    </row>
    <row r="1634" spans="1:24" hidden="1" x14ac:dyDescent="0.2">
      <c r="A1634" t="s">
        <v>7741</v>
      </c>
      <c r="B1634" t="s">
        <v>7742</v>
      </c>
      <c r="C1634">
        <v>2015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5.7</v>
      </c>
      <c r="O1634">
        <v>57941</v>
      </c>
      <c r="P1634">
        <v>150000000</v>
      </c>
      <c r="Q1634">
        <v>35088320</v>
      </c>
      <c r="R1634">
        <v>128388320</v>
      </c>
      <c r="S1634">
        <v>111</v>
      </c>
      <c r="T1634" t="s">
        <v>6187</v>
      </c>
      <c r="U1634" t="s">
        <v>39</v>
      </c>
      <c r="V1634">
        <v>0</v>
      </c>
      <c r="W1634">
        <v>0</v>
      </c>
      <c r="X1634">
        <v>1</v>
      </c>
    </row>
    <row r="1635" spans="1:24" hidden="1" x14ac:dyDescent="0.2">
      <c r="A1635" t="s">
        <v>4291</v>
      </c>
      <c r="B1635" t="s">
        <v>4292</v>
      </c>
      <c r="C1635">
        <v>1995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6.5</v>
      </c>
      <c r="O1635">
        <v>2166</v>
      </c>
      <c r="P1635">
        <v>6834525</v>
      </c>
      <c r="T1635" t="s">
        <v>3477</v>
      </c>
      <c r="U1635" t="s">
        <v>3757</v>
      </c>
      <c r="V1635">
        <v>0</v>
      </c>
      <c r="W1635">
        <v>1</v>
      </c>
      <c r="X1635">
        <v>0</v>
      </c>
    </row>
    <row r="1636" spans="1:24" hidden="1" x14ac:dyDescent="0.2">
      <c r="A1636" t="s">
        <v>5153</v>
      </c>
      <c r="B1636" t="s">
        <v>5154</v>
      </c>
      <c r="C1636">
        <v>1998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7</v>
      </c>
      <c r="O1636">
        <v>18200</v>
      </c>
      <c r="P1636">
        <v>26669</v>
      </c>
      <c r="Q1636">
        <v>3970078</v>
      </c>
      <c r="S1636">
        <v>121</v>
      </c>
      <c r="T1636" t="s">
        <v>5155</v>
      </c>
      <c r="U1636" t="s">
        <v>3512</v>
      </c>
      <c r="V1636">
        <v>1</v>
      </c>
      <c r="W1636">
        <v>0</v>
      </c>
      <c r="X1636">
        <v>0</v>
      </c>
    </row>
    <row r="1637" spans="1:24" hidden="1" x14ac:dyDescent="0.2">
      <c r="A1637" t="s">
        <v>7306</v>
      </c>
      <c r="B1637" t="s">
        <v>7307</v>
      </c>
      <c r="C1637">
        <v>2012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7</v>
      </c>
      <c r="O1637">
        <v>90549</v>
      </c>
      <c r="P1637">
        <v>14087050</v>
      </c>
      <c r="Q1637">
        <v>107139399</v>
      </c>
      <c r="S1637">
        <v>92</v>
      </c>
      <c r="T1637" t="s">
        <v>7308</v>
      </c>
      <c r="U1637" t="s">
        <v>5459</v>
      </c>
      <c r="V1637">
        <v>0</v>
      </c>
      <c r="W1637">
        <v>1</v>
      </c>
      <c r="X1637">
        <v>0</v>
      </c>
    </row>
    <row r="1638" spans="1:24" hidden="1" x14ac:dyDescent="0.2">
      <c r="A1638" t="s">
        <v>3228</v>
      </c>
      <c r="B1638" t="s">
        <v>3229</v>
      </c>
      <c r="C1638">
        <v>1989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7</v>
      </c>
      <c r="O1638">
        <v>42788</v>
      </c>
      <c r="P1638">
        <v>10506450</v>
      </c>
      <c r="Q1638">
        <v>126297830</v>
      </c>
      <c r="S1638">
        <v>124</v>
      </c>
      <c r="T1638" t="s">
        <v>2627</v>
      </c>
      <c r="U1638" t="s">
        <v>3230</v>
      </c>
      <c r="V1638">
        <v>0</v>
      </c>
      <c r="W1638">
        <v>1</v>
      </c>
      <c r="X1638">
        <v>0</v>
      </c>
    </row>
    <row r="1639" spans="1:24" hidden="1" x14ac:dyDescent="0.2">
      <c r="A1639" t="s">
        <v>1642</v>
      </c>
      <c r="B1639" t="s">
        <v>1643</v>
      </c>
      <c r="C1639">
        <v>1961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6.5</v>
      </c>
      <c r="O1639">
        <v>922</v>
      </c>
      <c r="S1639">
        <v>138</v>
      </c>
      <c r="T1639" t="s">
        <v>739</v>
      </c>
      <c r="U1639" t="s">
        <v>39</v>
      </c>
      <c r="V1639">
        <v>0</v>
      </c>
      <c r="W1639">
        <v>0</v>
      </c>
      <c r="X1639">
        <v>1</v>
      </c>
    </row>
    <row r="1640" spans="1:24" hidden="1" x14ac:dyDescent="0.2">
      <c r="A1640" t="s">
        <v>820</v>
      </c>
      <c r="B1640" t="s">
        <v>821</v>
      </c>
      <c r="C1640">
        <v>1944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6.9</v>
      </c>
      <c r="O1640">
        <v>3782</v>
      </c>
      <c r="Q1640">
        <v>109</v>
      </c>
      <c r="S1640">
        <v>109</v>
      </c>
      <c r="T1640" t="s">
        <v>45</v>
      </c>
      <c r="U1640" t="s">
        <v>39</v>
      </c>
      <c r="V1640">
        <v>0</v>
      </c>
      <c r="W1640">
        <v>0</v>
      </c>
      <c r="X1640">
        <v>1</v>
      </c>
    </row>
    <row r="1641" spans="1:24" hidden="1" x14ac:dyDescent="0.2">
      <c r="A1641" t="s">
        <v>5041</v>
      </c>
      <c r="B1641" t="s">
        <v>5042</v>
      </c>
      <c r="C1641">
        <v>1998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7.3</v>
      </c>
      <c r="O1641">
        <v>138627</v>
      </c>
      <c r="P1641">
        <v>12000000</v>
      </c>
      <c r="Q1641">
        <v>22912409</v>
      </c>
      <c r="R1641">
        <v>22912409</v>
      </c>
      <c r="S1641">
        <v>121</v>
      </c>
      <c r="T1641" t="s">
        <v>5043</v>
      </c>
      <c r="U1641" t="s">
        <v>3859</v>
      </c>
      <c r="V1641">
        <v>1</v>
      </c>
      <c r="W1641">
        <v>0</v>
      </c>
      <c r="X1641">
        <v>0</v>
      </c>
    </row>
    <row r="1642" spans="1:24" hidden="1" x14ac:dyDescent="0.2">
      <c r="A1642" t="s">
        <v>3651</v>
      </c>
      <c r="B1642" t="s">
        <v>3652</v>
      </c>
      <c r="C1642">
        <v>1992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5.9</v>
      </c>
      <c r="O1642">
        <v>43412</v>
      </c>
      <c r="P1642">
        <v>10513925</v>
      </c>
      <c r="Q1642">
        <v>44065653</v>
      </c>
      <c r="S1642">
        <v>84</v>
      </c>
      <c r="T1642" t="s">
        <v>3653</v>
      </c>
      <c r="U1642" t="s">
        <v>39</v>
      </c>
      <c r="V1642">
        <v>0</v>
      </c>
      <c r="W1642">
        <v>0</v>
      </c>
      <c r="X1642">
        <v>1</v>
      </c>
    </row>
    <row r="1643" spans="1:24" hidden="1" x14ac:dyDescent="0.2">
      <c r="A1643" t="s">
        <v>5053</v>
      </c>
      <c r="B1643" t="s">
        <v>5054</v>
      </c>
      <c r="C1643">
        <v>1998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6.8</v>
      </c>
      <c r="O1643">
        <v>99595</v>
      </c>
      <c r="P1643">
        <v>25262280</v>
      </c>
      <c r="Q1643">
        <v>202292902</v>
      </c>
      <c r="S1643">
        <v>115</v>
      </c>
      <c r="T1643" t="s">
        <v>3915</v>
      </c>
      <c r="U1643" t="s">
        <v>35</v>
      </c>
      <c r="V1643">
        <v>0</v>
      </c>
      <c r="W1643">
        <v>1</v>
      </c>
      <c r="X1643">
        <v>0</v>
      </c>
    </row>
    <row r="1644" spans="1:24" hidden="1" x14ac:dyDescent="0.2">
      <c r="A1644" t="s">
        <v>6851</v>
      </c>
      <c r="B1644" t="s">
        <v>6852</v>
      </c>
      <c r="C1644">
        <v>2011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7</v>
      </c>
      <c r="O1644">
        <v>227663</v>
      </c>
      <c r="P1644">
        <v>40000000</v>
      </c>
      <c r="Q1644">
        <v>37412945</v>
      </c>
      <c r="R1644">
        <v>97984015</v>
      </c>
      <c r="S1644">
        <v>104</v>
      </c>
      <c r="T1644" t="s">
        <v>6850</v>
      </c>
      <c r="U1644" t="s">
        <v>35</v>
      </c>
      <c r="V1644">
        <v>0</v>
      </c>
      <c r="W1644">
        <v>1</v>
      </c>
      <c r="X1644">
        <v>0</v>
      </c>
    </row>
    <row r="1645" spans="1:24" hidden="1" x14ac:dyDescent="0.2">
      <c r="A1645" t="s">
        <v>5408</v>
      </c>
      <c r="B1645" t="s">
        <v>5409</v>
      </c>
      <c r="C1645">
        <v>2000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7.2</v>
      </c>
      <c r="O1645">
        <v>109810</v>
      </c>
      <c r="P1645">
        <v>40000000</v>
      </c>
      <c r="Q1645">
        <v>33519628</v>
      </c>
      <c r="R1645">
        <v>55707411</v>
      </c>
      <c r="S1645">
        <v>123</v>
      </c>
      <c r="T1645" t="s">
        <v>5410</v>
      </c>
      <c r="U1645" t="s">
        <v>39</v>
      </c>
      <c r="V1645">
        <v>0</v>
      </c>
      <c r="W1645">
        <v>0</v>
      </c>
      <c r="X1645">
        <v>1</v>
      </c>
    </row>
    <row r="1646" spans="1:24" hidden="1" x14ac:dyDescent="0.2">
      <c r="A1646" t="s">
        <v>5044</v>
      </c>
      <c r="B1646" t="s">
        <v>5045</v>
      </c>
      <c r="C1646">
        <v>1998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7.7</v>
      </c>
      <c r="O1646">
        <v>162733</v>
      </c>
      <c r="P1646">
        <v>43666</v>
      </c>
      <c r="Q1646">
        <v>17195500</v>
      </c>
      <c r="S1646">
        <v>93</v>
      </c>
      <c r="T1646" t="s">
        <v>5046</v>
      </c>
      <c r="U1646" t="s">
        <v>5047</v>
      </c>
      <c r="V1646">
        <v>1</v>
      </c>
      <c r="W1646">
        <v>0</v>
      </c>
      <c r="X1646">
        <v>0</v>
      </c>
    </row>
    <row r="1647" spans="1:24" hidden="1" x14ac:dyDescent="0.2">
      <c r="A1647" t="s">
        <v>2848</v>
      </c>
      <c r="B1647" t="s">
        <v>2849</v>
      </c>
      <c r="C1647">
        <v>1985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7</v>
      </c>
      <c r="O1647">
        <v>47824</v>
      </c>
      <c r="P1647">
        <v>6000000</v>
      </c>
      <c r="Q1647">
        <v>40940662</v>
      </c>
      <c r="R1647">
        <v>40940662</v>
      </c>
      <c r="S1647">
        <v>91</v>
      </c>
      <c r="T1647" t="s">
        <v>2850</v>
      </c>
      <c r="U1647" t="s">
        <v>39</v>
      </c>
      <c r="V1647">
        <v>0</v>
      </c>
      <c r="W1647">
        <v>0</v>
      </c>
      <c r="X1647">
        <v>1</v>
      </c>
    </row>
    <row r="1648" spans="1:24" hidden="1" x14ac:dyDescent="0.2">
      <c r="A1648" t="s">
        <v>7435</v>
      </c>
      <c r="B1648" t="s">
        <v>7436</v>
      </c>
      <c r="C1648">
        <v>2014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6.7</v>
      </c>
      <c r="O1648">
        <v>75657</v>
      </c>
      <c r="P1648">
        <v>25447444</v>
      </c>
      <c r="Q1648">
        <v>373515621</v>
      </c>
      <c r="S1648">
        <v>92</v>
      </c>
      <c r="T1648" t="s">
        <v>4855</v>
      </c>
      <c r="U1648" t="s">
        <v>4956</v>
      </c>
      <c r="V1648">
        <v>0</v>
      </c>
      <c r="W1648">
        <v>1</v>
      </c>
      <c r="X1648">
        <v>0</v>
      </c>
    </row>
    <row r="1649" spans="1:31" hidden="1" x14ac:dyDescent="0.2">
      <c r="A1649" t="s">
        <v>1386</v>
      </c>
      <c r="B1649" t="s">
        <v>1387</v>
      </c>
      <c r="C1649">
        <v>1955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6.4</v>
      </c>
      <c r="O1649">
        <v>1027</v>
      </c>
      <c r="S1649">
        <v>95</v>
      </c>
      <c r="T1649" t="s">
        <v>1388</v>
      </c>
      <c r="U1649" t="s">
        <v>1389</v>
      </c>
      <c r="V1649">
        <v>0</v>
      </c>
      <c r="W1649">
        <v>0</v>
      </c>
      <c r="X1649">
        <v>1</v>
      </c>
    </row>
    <row r="1650" spans="1:31" hidden="1" x14ac:dyDescent="0.2">
      <c r="A1650" t="s">
        <v>5094</v>
      </c>
      <c r="B1650" t="s">
        <v>5095</v>
      </c>
      <c r="C1650">
        <v>1998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7.1</v>
      </c>
      <c r="O1650">
        <v>207915</v>
      </c>
      <c r="P1650">
        <v>25000000</v>
      </c>
      <c r="Q1650">
        <v>100317794</v>
      </c>
      <c r="R1650">
        <v>289317794</v>
      </c>
      <c r="S1650">
        <v>123</v>
      </c>
      <c r="T1650" t="s">
        <v>3773</v>
      </c>
      <c r="U1650" t="s">
        <v>35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</row>
    <row r="1651" spans="1:31" hidden="1" x14ac:dyDescent="0.2">
      <c r="A1651" t="s">
        <v>5018</v>
      </c>
      <c r="B1651" t="s">
        <v>5019</v>
      </c>
      <c r="C1651">
        <v>1998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6.9</v>
      </c>
      <c r="O1651">
        <v>20130</v>
      </c>
      <c r="P1651">
        <v>30000000</v>
      </c>
      <c r="Q1651">
        <v>18253415</v>
      </c>
      <c r="R1651">
        <v>18253415</v>
      </c>
      <c r="S1651">
        <v>114</v>
      </c>
      <c r="T1651" t="s">
        <v>5020</v>
      </c>
      <c r="U1651" t="s">
        <v>3273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</row>
    <row r="1652" spans="1:31" hidden="1" x14ac:dyDescent="0.2">
      <c r="A1652" t="s">
        <v>4968</v>
      </c>
      <c r="B1652" t="s">
        <v>4969</v>
      </c>
      <c r="C1652">
        <v>1998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5.8</v>
      </c>
      <c r="O1652">
        <v>70392</v>
      </c>
      <c r="P1652">
        <v>70000000</v>
      </c>
      <c r="Q1652">
        <v>74339294</v>
      </c>
      <c r="R1652">
        <v>164839294</v>
      </c>
      <c r="S1652">
        <v>102</v>
      </c>
      <c r="T1652" t="s">
        <v>2898</v>
      </c>
      <c r="U1652" t="s">
        <v>3921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</row>
    <row r="1653" spans="1:31" hidden="1" x14ac:dyDescent="0.2">
      <c r="A1653" t="s">
        <v>5772</v>
      </c>
      <c r="B1653" t="s">
        <v>1281</v>
      </c>
      <c r="C1653">
        <v>2003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6.8</v>
      </c>
      <c r="O1653">
        <v>64074</v>
      </c>
      <c r="P1653">
        <v>100000000</v>
      </c>
      <c r="Q1653">
        <v>48462608</v>
      </c>
      <c r="R1653">
        <v>121975011</v>
      </c>
      <c r="S1653">
        <v>113</v>
      </c>
      <c r="T1653" t="s">
        <v>5773</v>
      </c>
      <c r="U1653" t="s">
        <v>35</v>
      </c>
      <c r="V1653">
        <v>0</v>
      </c>
      <c r="W1653">
        <v>1</v>
      </c>
      <c r="X1653">
        <v>0</v>
      </c>
    </row>
    <row r="1654" spans="1:31" hidden="1" x14ac:dyDescent="0.2">
      <c r="A1654" t="s">
        <v>4795</v>
      </c>
      <c r="B1654" t="s">
        <v>4796</v>
      </c>
      <c r="C1654">
        <v>1998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6.7</v>
      </c>
      <c r="O1654">
        <v>61157</v>
      </c>
      <c r="P1654">
        <v>6000000</v>
      </c>
      <c r="Q1654">
        <v>11841544</v>
      </c>
      <c r="R1654">
        <v>11841544</v>
      </c>
      <c r="S1654">
        <v>99</v>
      </c>
      <c r="T1654" t="s">
        <v>4797</v>
      </c>
      <c r="U1654" t="s">
        <v>4798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</row>
    <row r="1655" spans="1:31" hidden="1" x14ac:dyDescent="0.2">
      <c r="A1655" t="s">
        <v>1908</v>
      </c>
      <c r="B1655" t="s">
        <v>1909</v>
      </c>
      <c r="C1655">
        <v>1968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7.1</v>
      </c>
      <c r="O1655">
        <v>2695</v>
      </c>
      <c r="Q1655">
        <v>105</v>
      </c>
      <c r="S1655">
        <v>105</v>
      </c>
      <c r="T1655" t="s">
        <v>1910</v>
      </c>
      <c r="U1655" t="s">
        <v>1911</v>
      </c>
      <c r="V1655">
        <v>0</v>
      </c>
      <c r="W1655">
        <v>0</v>
      </c>
      <c r="X1655">
        <v>1</v>
      </c>
    </row>
    <row r="1656" spans="1:31" hidden="1" x14ac:dyDescent="0.2">
      <c r="A1656" t="s">
        <v>3125</v>
      </c>
      <c r="B1656" t="s">
        <v>3126</v>
      </c>
      <c r="C1656">
        <v>1988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6.5</v>
      </c>
      <c r="O1656">
        <v>12586</v>
      </c>
      <c r="P1656">
        <v>3012285</v>
      </c>
      <c r="Q1656">
        <v>7282851</v>
      </c>
      <c r="S1656">
        <v>97</v>
      </c>
      <c r="T1656" t="s">
        <v>3127</v>
      </c>
      <c r="U1656" t="s">
        <v>3128</v>
      </c>
      <c r="V1656">
        <v>0</v>
      </c>
      <c r="W1656">
        <v>1</v>
      </c>
      <c r="X1656">
        <v>0</v>
      </c>
    </row>
    <row r="1657" spans="1:31" hidden="1" x14ac:dyDescent="0.2">
      <c r="A1657" t="s">
        <v>755</v>
      </c>
      <c r="B1657" t="s">
        <v>756</v>
      </c>
      <c r="C1657">
        <v>1944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7.2</v>
      </c>
      <c r="O1657">
        <v>4017</v>
      </c>
      <c r="Q1657">
        <v>87</v>
      </c>
      <c r="S1657">
        <v>87</v>
      </c>
      <c r="T1657" t="s">
        <v>757</v>
      </c>
      <c r="U1657" t="s">
        <v>35</v>
      </c>
      <c r="V1657">
        <v>0</v>
      </c>
      <c r="W1657">
        <v>1</v>
      </c>
      <c r="X1657">
        <v>0</v>
      </c>
    </row>
    <row r="1658" spans="1:31" hidden="1" x14ac:dyDescent="0.2">
      <c r="A1658" t="s">
        <v>758</v>
      </c>
      <c r="B1658" t="s">
        <v>759</v>
      </c>
      <c r="C1658">
        <v>1943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6.5</v>
      </c>
      <c r="O1658">
        <v>6090</v>
      </c>
      <c r="S1658">
        <v>92</v>
      </c>
      <c r="T1658" t="s">
        <v>495</v>
      </c>
      <c r="U1658" t="s">
        <v>35</v>
      </c>
      <c r="V1658">
        <v>0</v>
      </c>
      <c r="W1658">
        <v>1</v>
      </c>
      <c r="X1658">
        <v>0</v>
      </c>
    </row>
    <row r="1659" spans="1:31" hidden="1" x14ac:dyDescent="0.2">
      <c r="A1659" t="s">
        <v>1326</v>
      </c>
      <c r="B1659" t="s">
        <v>1327</v>
      </c>
      <c r="C1659">
        <v>1954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5.9</v>
      </c>
      <c r="O1659">
        <v>736</v>
      </c>
      <c r="S1659">
        <v>83</v>
      </c>
      <c r="T1659" t="s">
        <v>51</v>
      </c>
      <c r="U1659" t="s">
        <v>39</v>
      </c>
      <c r="V1659">
        <v>0</v>
      </c>
      <c r="W1659">
        <v>0</v>
      </c>
      <c r="X1659">
        <v>1</v>
      </c>
    </row>
    <row r="1660" spans="1:31" hidden="1" x14ac:dyDescent="0.2">
      <c r="A1660" t="s">
        <v>4970</v>
      </c>
      <c r="B1660" t="s">
        <v>4971</v>
      </c>
      <c r="C1660">
        <v>1998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6</v>
      </c>
      <c r="O1660">
        <v>73515</v>
      </c>
      <c r="P1660">
        <v>73000000</v>
      </c>
      <c r="Q1660">
        <v>55591409</v>
      </c>
      <c r="R1660">
        <v>103891409</v>
      </c>
      <c r="S1660">
        <v>98</v>
      </c>
      <c r="T1660" t="s">
        <v>2697</v>
      </c>
      <c r="U1660" t="s">
        <v>2483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</row>
    <row r="1661" spans="1:31" hidden="1" x14ac:dyDescent="0.2">
      <c r="A1661" t="s">
        <v>7388</v>
      </c>
      <c r="B1661" t="s">
        <v>7389</v>
      </c>
      <c r="C1661">
        <v>2010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7.5</v>
      </c>
      <c r="O1661">
        <v>4778</v>
      </c>
      <c r="Q1661">
        <v>108</v>
      </c>
      <c r="S1661">
        <v>108</v>
      </c>
      <c r="T1661" t="s">
        <v>7390</v>
      </c>
      <c r="U1661" t="s">
        <v>7391</v>
      </c>
      <c r="V1661">
        <v>0</v>
      </c>
      <c r="W1661">
        <v>0</v>
      </c>
      <c r="X1661">
        <v>1</v>
      </c>
    </row>
    <row r="1662" spans="1:31" hidden="1" x14ac:dyDescent="0.2">
      <c r="A1662" t="s">
        <v>4691</v>
      </c>
      <c r="B1662" t="s">
        <v>4692</v>
      </c>
      <c r="C1662">
        <v>1998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6.6</v>
      </c>
      <c r="O1662">
        <v>37809</v>
      </c>
      <c r="P1662">
        <v>13685488</v>
      </c>
      <c r="Q1662">
        <v>186883563</v>
      </c>
      <c r="S1662">
        <v>169</v>
      </c>
      <c r="T1662" t="s">
        <v>3118</v>
      </c>
      <c r="U1662" t="s">
        <v>2783</v>
      </c>
      <c r="V1662">
        <v>1</v>
      </c>
      <c r="W1662">
        <v>0</v>
      </c>
      <c r="X1662">
        <v>0</v>
      </c>
    </row>
    <row r="1663" spans="1:31" hidden="1" x14ac:dyDescent="0.2">
      <c r="A1663" t="s">
        <v>862</v>
      </c>
      <c r="B1663" t="s">
        <v>863</v>
      </c>
      <c r="C1663">
        <v>1945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6.1</v>
      </c>
      <c r="O1663">
        <v>446</v>
      </c>
      <c r="Q1663">
        <v>66</v>
      </c>
      <c r="S1663">
        <v>66</v>
      </c>
      <c r="T1663" t="s">
        <v>864</v>
      </c>
      <c r="U1663" t="s">
        <v>35</v>
      </c>
      <c r="V1663">
        <v>0</v>
      </c>
      <c r="W1663">
        <v>1</v>
      </c>
      <c r="X1663">
        <v>0</v>
      </c>
    </row>
    <row r="1664" spans="1:31" hidden="1" x14ac:dyDescent="0.2">
      <c r="A1664" t="s">
        <v>1555</v>
      </c>
      <c r="B1664" t="s">
        <v>1556</v>
      </c>
      <c r="C1664">
        <v>1959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7.4</v>
      </c>
      <c r="O1664">
        <v>14749</v>
      </c>
      <c r="S1664">
        <v>102</v>
      </c>
      <c r="T1664" t="s">
        <v>975</v>
      </c>
      <c r="U1664" t="s">
        <v>1557</v>
      </c>
      <c r="V1664">
        <v>0</v>
      </c>
      <c r="W1664">
        <v>1</v>
      </c>
      <c r="X1664">
        <v>0</v>
      </c>
    </row>
    <row r="1665" spans="1:31" hidden="1" x14ac:dyDescent="0.2">
      <c r="A1665" t="s">
        <v>865</v>
      </c>
      <c r="B1665" t="s">
        <v>866</v>
      </c>
      <c r="C1665">
        <v>1945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6.7</v>
      </c>
      <c r="O1665">
        <v>386</v>
      </c>
      <c r="Q1665">
        <v>92</v>
      </c>
      <c r="S1665">
        <v>92</v>
      </c>
      <c r="T1665" t="s">
        <v>468</v>
      </c>
      <c r="U1665" t="s">
        <v>39</v>
      </c>
      <c r="V1665">
        <v>0</v>
      </c>
      <c r="W1665">
        <v>0</v>
      </c>
      <c r="X1665">
        <v>1</v>
      </c>
    </row>
    <row r="1666" spans="1:31" hidden="1" x14ac:dyDescent="0.2">
      <c r="A1666" t="s">
        <v>3231</v>
      </c>
      <c r="B1666" t="s">
        <v>3232</v>
      </c>
      <c r="C1666">
        <v>1989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5.4</v>
      </c>
      <c r="O1666">
        <v>10433</v>
      </c>
      <c r="P1666">
        <v>4408593</v>
      </c>
      <c r="Q1666">
        <v>12143484</v>
      </c>
      <c r="S1666">
        <v>122</v>
      </c>
      <c r="T1666" t="s">
        <v>2442</v>
      </c>
      <c r="U1666" t="s">
        <v>3233</v>
      </c>
      <c r="V1666">
        <v>0</v>
      </c>
      <c r="W1666">
        <v>0</v>
      </c>
      <c r="X1666">
        <v>1</v>
      </c>
    </row>
    <row r="1667" spans="1:31" hidden="1" x14ac:dyDescent="0.2">
      <c r="A1667" t="s">
        <v>2628</v>
      </c>
      <c r="B1667" t="s">
        <v>2629</v>
      </c>
      <c r="C1667">
        <v>1982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8</v>
      </c>
      <c r="O1667">
        <v>73184</v>
      </c>
      <c r="P1667">
        <v>22244207</v>
      </c>
      <c r="S1667">
        <v>95</v>
      </c>
      <c r="T1667" t="s">
        <v>2630</v>
      </c>
      <c r="U1667" t="s">
        <v>2631</v>
      </c>
      <c r="V1667">
        <v>0</v>
      </c>
      <c r="W1667">
        <v>0</v>
      </c>
      <c r="X1667">
        <v>1</v>
      </c>
    </row>
    <row r="1668" spans="1:31" hidden="1" x14ac:dyDescent="0.2">
      <c r="A1668" t="s">
        <v>4729</v>
      </c>
      <c r="B1668" t="s">
        <v>4730</v>
      </c>
      <c r="C1668">
        <v>1998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7.3</v>
      </c>
      <c r="O1668">
        <v>12013</v>
      </c>
      <c r="P1668">
        <v>87705</v>
      </c>
      <c r="Q1668">
        <v>2652246</v>
      </c>
      <c r="S1668">
        <v>100</v>
      </c>
      <c r="T1668" t="s">
        <v>4223</v>
      </c>
      <c r="U1668" t="s">
        <v>4731</v>
      </c>
      <c r="V1668">
        <v>1</v>
      </c>
      <c r="W1668">
        <v>0</v>
      </c>
      <c r="X1668">
        <v>0</v>
      </c>
    </row>
    <row r="1669" spans="1:31" hidden="1" x14ac:dyDescent="0.2">
      <c r="A1669" t="s">
        <v>6880</v>
      </c>
      <c r="B1669" t="s">
        <v>6881</v>
      </c>
      <c r="C1669">
        <v>2009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7.4</v>
      </c>
      <c r="O1669">
        <v>104952</v>
      </c>
      <c r="P1669">
        <v>2904380</v>
      </c>
      <c r="Q1669">
        <v>36348784</v>
      </c>
      <c r="S1669">
        <v>135</v>
      </c>
      <c r="T1669" t="s">
        <v>5762</v>
      </c>
      <c r="U1669" t="s">
        <v>35</v>
      </c>
      <c r="V1669">
        <v>0</v>
      </c>
      <c r="W1669">
        <v>1</v>
      </c>
      <c r="X1669">
        <v>0</v>
      </c>
    </row>
    <row r="1670" spans="1:31" hidden="1" x14ac:dyDescent="0.2">
      <c r="A1670" t="s">
        <v>4838</v>
      </c>
      <c r="B1670" t="s">
        <v>4839</v>
      </c>
      <c r="C1670">
        <v>1998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6.1</v>
      </c>
      <c r="O1670">
        <v>143332</v>
      </c>
      <c r="P1670">
        <v>39414071</v>
      </c>
      <c r="Q1670">
        <v>185991646</v>
      </c>
      <c r="S1670">
        <v>90</v>
      </c>
      <c r="T1670" t="s">
        <v>4840</v>
      </c>
      <c r="U1670" t="s">
        <v>3524</v>
      </c>
      <c r="V1670">
        <v>1</v>
      </c>
      <c r="W1670">
        <v>0</v>
      </c>
      <c r="X1670">
        <v>0</v>
      </c>
    </row>
    <row r="1671" spans="1:31" hidden="1" x14ac:dyDescent="0.2">
      <c r="A1671" t="s">
        <v>4844</v>
      </c>
      <c r="B1671" t="s">
        <v>4845</v>
      </c>
      <c r="C1671">
        <v>1998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5.9</v>
      </c>
      <c r="O1671">
        <v>3731</v>
      </c>
      <c r="P1671">
        <v>6000000</v>
      </c>
      <c r="Q1671">
        <v>282175</v>
      </c>
      <c r="R1671">
        <v>282175</v>
      </c>
      <c r="S1671">
        <v>88</v>
      </c>
      <c r="T1671" t="s">
        <v>4846</v>
      </c>
      <c r="U1671" t="s">
        <v>3859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</row>
    <row r="1672" spans="1:31" hidden="1" x14ac:dyDescent="0.2">
      <c r="A1672" t="s">
        <v>7463</v>
      </c>
      <c r="B1672" t="s">
        <v>7464</v>
      </c>
      <c r="C1672">
        <v>2012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7.2</v>
      </c>
      <c r="O1672">
        <v>266308</v>
      </c>
      <c r="P1672">
        <v>17000000</v>
      </c>
      <c r="Q1672">
        <v>65001093</v>
      </c>
      <c r="R1672">
        <v>115350426</v>
      </c>
      <c r="S1672">
        <v>112</v>
      </c>
      <c r="T1672" t="s">
        <v>7426</v>
      </c>
      <c r="U1672" t="s">
        <v>7465</v>
      </c>
      <c r="V1672">
        <v>0</v>
      </c>
      <c r="W1672">
        <v>1</v>
      </c>
      <c r="X1672">
        <v>0</v>
      </c>
    </row>
    <row r="1673" spans="1:31" hidden="1" x14ac:dyDescent="0.2">
      <c r="A1673" t="s">
        <v>7669</v>
      </c>
      <c r="B1673" t="s">
        <v>7670</v>
      </c>
      <c r="C1673">
        <v>2015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6.4</v>
      </c>
      <c r="O1673">
        <v>136641</v>
      </c>
      <c r="P1673">
        <v>29000000</v>
      </c>
      <c r="Q1673">
        <v>184296230</v>
      </c>
      <c r="R1673">
        <v>287144079</v>
      </c>
      <c r="S1673">
        <v>115</v>
      </c>
      <c r="T1673" t="s">
        <v>7671</v>
      </c>
      <c r="U1673" t="s">
        <v>7465</v>
      </c>
      <c r="V1673">
        <v>0</v>
      </c>
      <c r="W1673">
        <v>1</v>
      </c>
      <c r="X1673">
        <v>0</v>
      </c>
    </row>
    <row r="1674" spans="1:31" hidden="1" x14ac:dyDescent="0.2">
      <c r="A1674" t="s">
        <v>7863</v>
      </c>
      <c r="B1674" t="s">
        <v>7864</v>
      </c>
      <c r="C1674">
        <v>2017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5.8</v>
      </c>
      <c r="O1674">
        <v>51334</v>
      </c>
      <c r="P1674">
        <v>45000000</v>
      </c>
      <c r="Q1674">
        <v>104897530</v>
      </c>
      <c r="R1674">
        <v>185400345</v>
      </c>
      <c r="S1674">
        <v>93</v>
      </c>
      <c r="T1674" t="s">
        <v>7865</v>
      </c>
      <c r="U1674" t="s">
        <v>7866</v>
      </c>
      <c r="V1674">
        <v>0</v>
      </c>
      <c r="W1674">
        <v>1</v>
      </c>
      <c r="X1674">
        <v>0</v>
      </c>
    </row>
    <row r="1675" spans="1:31" hidden="1" x14ac:dyDescent="0.2">
      <c r="A1675" t="s">
        <v>699</v>
      </c>
      <c r="B1675" t="s">
        <v>700</v>
      </c>
      <c r="C1675">
        <v>1942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6.6</v>
      </c>
      <c r="O1675">
        <v>993</v>
      </c>
      <c r="Q1675">
        <v>92</v>
      </c>
      <c r="S1675">
        <v>92</v>
      </c>
      <c r="T1675" t="s">
        <v>412</v>
      </c>
      <c r="U1675" t="s">
        <v>701</v>
      </c>
      <c r="V1675">
        <v>0</v>
      </c>
      <c r="W1675">
        <v>1</v>
      </c>
      <c r="X1675">
        <v>0</v>
      </c>
    </row>
    <row r="1676" spans="1:31" hidden="1" x14ac:dyDescent="0.2">
      <c r="A1676" t="s">
        <v>4735</v>
      </c>
      <c r="B1676" t="s">
        <v>4736</v>
      </c>
      <c r="C1676">
        <v>1998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5.9</v>
      </c>
      <c r="O1676">
        <v>510</v>
      </c>
      <c r="S1676">
        <v>105</v>
      </c>
      <c r="T1676" t="s">
        <v>4737</v>
      </c>
      <c r="U1676" t="s">
        <v>4738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</row>
    <row r="1677" spans="1:31" hidden="1" x14ac:dyDescent="0.2">
      <c r="A1677" t="s">
        <v>5162</v>
      </c>
      <c r="B1677" t="s">
        <v>5163</v>
      </c>
      <c r="C1677">
        <v>1999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7.3</v>
      </c>
      <c r="O1677">
        <v>282765</v>
      </c>
      <c r="P1677">
        <v>8330681</v>
      </c>
      <c r="Q1677">
        <v>53478166</v>
      </c>
      <c r="S1677">
        <v>97</v>
      </c>
      <c r="T1677" t="s">
        <v>5164</v>
      </c>
      <c r="U1677" t="s">
        <v>2783</v>
      </c>
      <c r="V1677">
        <v>1</v>
      </c>
      <c r="W1677">
        <v>0</v>
      </c>
      <c r="X1677">
        <v>0</v>
      </c>
    </row>
    <row r="1678" spans="1:31" hidden="1" x14ac:dyDescent="0.2">
      <c r="A1678" t="s">
        <v>4871</v>
      </c>
      <c r="B1678" t="s">
        <v>4872</v>
      </c>
      <c r="C1678">
        <v>1999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6.6</v>
      </c>
      <c r="O1678">
        <v>7717</v>
      </c>
      <c r="P1678">
        <v>78709</v>
      </c>
      <c r="Q1678">
        <v>4750660</v>
      </c>
      <c r="S1678">
        <v>107</v>
      </c>
      <c r="T1678" t="s">
        <v>4873</v>
      </c>
      <c r="U1678" t="s">
        <v>3859</v>
      </c>
      <c r="V1678">
        <v>1</v>
      </c>
      <c r="W1678">
        <v>0</v>
      </c>
      <c r="X1678">
        <v>0</v>
      </c>
    </row>
    <row r="1679" spans="1:31" hidden="1" x14ac:dyDescent="0.2">
      <c r="A1679" t="s">
        <v>2002</v>
      </c>
      <c r="B1679" t="s">
        <v>2003</v>
      </c>
      <c r="C1679">
        <v>1971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7</v>
      </c>
      <c r="O1679">
        <v>24307</v>
      </c>
      <c r="P1679">
        <v>10600000</v>
      </c>
      <c r="S1679">
        <v>102</v>
      </c>
      <c r="T1679" t="s">
        <v>2004</v>
      </c>
      <c r="U1679" t="s">
        <v>1992</v>
      </c>
      <c r="V1679">
        <v>0</v>
      </c>
      <c r="W1679">
        <v>1</v>
      </c>
      <c r="X1679">
        <v>0</v>
      </c>
    </row>
    <row r="1680" spans="1:31" hidden="1" x14ac:dyDescent="0.2">
      <c r="A1680" t="s">
        <v>4992</v>
      </c>
      <c r="B1680" t="s">
        <v>4993</v>
      </c>
      <c r="C1680">
        <v>1999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6.8</v>
      </c>
      <c r="O1680">
        <v>14788</v>
      </c>
      <c r="P1680">
        <v>14000000</v>
      </c>
      <c r="Q1680">
        <v>18542974</v>
      </c>
      <c r="R1680">
        <v>18542974</v>
      </c>
      <c r="S1680">
        <v>97</v>
      </c>
      <c r="T1680" t="s">
        <v>4994</v>
      </c>
      <c r="U1680" t="s">
        <v>4995</v>
      </c>
      <c r="V1680">
        <v>1</v>
      </c>
      <c r="W1680">
        <v>0</v>
      </c>
      <c r="X1680">
        <v>0</v>
      </c>
    </row>
    <row r="1681" spans="1:24" hidden="1" x14ac:dyDescent="0.2">
      <c r="A1681" t="s">
        <v>5294</v>
      </c>
      <c r="B1681" t="s">
        <v>5295</v>
      </c>
      <c r="C1681">
        <v>1999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6.9</v>
      </c>
      <c r="O1681">
        <v>106297</v>
      </c>
      <c r="P1681">
        <v>8234926</v>
      </c>
      <c r="Q1681">
        <v>87423861</v>
      </c>
      <c r="S1681">
        <v>132</v>
      </c>
      <c r="T1681" t="s">
        <v>2941</v>
      </c>
      <c r="U1681" t="s">
        <v>5296</v>
      </c>
      <c r="V1681">
        <v>1</v>
      </c>
      <c r="W1681">
        <v>0</v>
      </c>
      <c r="X1681">
        <v>0</v>
      </c>
    </row>
    <row r="1682" spans="1:24" hidden="1" x14ac:dyDescent="0.2">
      <c r="A1682" t="s">
        <v>5079</v>
      </c>
      <c r="B1682" t="s">
        <v>5080</v>
      </c>
      <c r="C1682">
        <v>1999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6.4</v>
      </c>
      <c r="O1682">
        <v>9419</v>
      </c>
      <c r="P1682">
        <v>474900</v>
      </c>
      <c r="S1682">
        <v>99</v>
      </c>
      <c r="T1682" t="s">
        <v>5081</v>
      </c>
      <c r="U1682" t="s">
        <v>4995</v>
      </c>
      <c r="V1682">
        <v>0</v>
      </c>
      <c r="W1682">
        <v>1</v>
      </c>
      <c r="X1682">
        <v>0</v>
      </c>
    </row>
    <row r="1683" spans="1:24" hidden="1" x14ac:dyDescent="0.2">
      <c r="A1683" t="s">
        <v>3870</v>
      </c>
      <c r="B1683" t="s">
        <v>3871</v>
      </c>
      <c r="C1683">
        <v>1993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6.1</v>
      </c>
      <c r="O1683">
        <v>24157</v>
      </c>
      <c r="P1683">
        <v>30038362</v>
      </c>
      <c r="S1683">
        <v>109</v>
      </c>
      <c r="T1683" t="s">
        <v>2229</v>
      </c>
      <c r="U1683" t="s">
        <v>39</v>
      </c>
      <c r="V1683">
        <v>0</v>
      </c>
      <c r="W1683">
        <v>0</v>
      </c>
      <c r="X1683">
        <v>1</v>
      </c>
    </row>
    <row r="1684" spans="1:24" hidden="1" x14ac:dyDescent="0.2">
      <c r="A1684" t="s">
        <v>5378</v>
      </c>
      <c r="B1684" t="s">
        <v>5379</v>
      </c>
      <c r="C1684">
        <v>1999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6.1</v>
      </c>
      <c r="O1684">
        <v>19905</v>
      </c>
      <c r="P1684">
        <v>30000000</v>
      </c>
      <c r="Q1684">
        <v>43758684</v>
      </c>
      <c r="R1684">
        <v>133949270</v>
      </c>
      <c r="S1684">
        <v>84</v>
      </c>
      <c r="T1684" t="s">
        <v>5380</v>
      </c>
      <c r="U1684" t="s">
        <v>5381</v>
      </c>
      <c r="V1684">
        <v>0</v>
      </c>
      <c r="W1684">
        <v>0</v>
      </c>
      <c r="X1684">
        <v>1</v>
      </c>
    </row>
    <row r="1685" spans="1:24" hidden="1" x14ac:dyDescent="0.2">
      <c r="A1685" t="s">
        <v>7442</v>
      </c>
      <c r="B1685" t="s">
        <v>7443</v>
      </c>
      <c r="C1685">
        <v>2011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5.8</v>
      </c>
      <c r="O1685">
        <v>797</v>
      </c>
      <c r="Q1685">
        <v>88</v>
      </c>
      <c r="R1685">
        <v>5.0999999999999996</v>
      </c>
      <c r="S1685">
        <v>88</v>
      </c>
      <c r="T1685" t="s">
        <v>7368</v>
      </c>
      <c r="U1685" t="s">
        <v>7369</v>
      </c>
      <c r="V1685">
        <v>0</v>
      </c>
      <c r="W1685">
        <v>1</v>
      </c>
      <c r="X1685">
        <v>0</v>
      </c>
    </row>
    <row r="1686" spans="1:24" hidden="1" x14ac:dyDescent="0.2">
      <c r="A1686" t="s">
        <v>7366</v>
      </c>
      <c r="B1686" t="s">
        <v>7367</v>
      </c>
      <c r="C1686">
        <v>2011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5.9</v>
      </c>
      <c r="O1686">
        <v>1310</v>
      </c>
      <c r="S1686">
        <v>97</v>
      </c>
      <c r="T1686" t="s">
        <v>7368</v>
      </c>
      <c r="U1686" t="s">
        <v>7369</v>
      </c>
      <c r="V1686">
        <v>0</v>
      </c>
      <c r="W1686">
        <v>1</v>
      </c>
      <c r="X1686">
        <v>0</v>
      </c>
    </row>
    <row r="1687" spans="1:24" hidden="1" x14ac:dyDescent="0.2">
      <c r="A1687" t="s">
        <v>2767</v>
      </c>
      <c r="B1687" t="s">
        <v>2768</v>
      </c>
      <c r="C1687">
        <v>1984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6.7</v>
      </c>
      <c r="O1687">
        <v>108635</v>
      </c>
      <c r="P1687">
        <v>8570007</v>
      </c>
      <c r="Q1687">
        <v>81198894</v>
      </c>
      <c r="S1687">
        <v>96</v>
      </c>
      <c r="T1687" t="s">
        <v>2769</v>
      </c>
      <c r="U1687" t="s">
        <v>2513</v>
      </c>
      <c r="V1687">
        <v>0</v>
      </c>
      <c r="W1687">
        <v>0</v>
      </c>
      <c r="X1687">
        <v>1</v>
      </c>
    </row>
    <row r="1688" spans="1:24" hidden="1" x14ac:dyDescent="0.2">
      <c r="A1688" t="s">
        <v>2851</v>
      </c>
      <c r="B1688" t="s">
        <v>2852</v>
      </c>
      <c r="C1688">
        <v>1985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5.8</v>
      </c>
      <c r="O1688">
        <v>49302</v>
      </c>
      <c r="P1688">
        <v>10675896</v>
      </c>
      <c r="Q1688">
        <v>55600000</v>
      </c>
      <c r="S1688">
        <v>87</v>
      </c>
      <c r="T1688" t="s">
        <v>2853</v>
      </c>
      <c r="U1688" t="s">
        <v>39</v>
      </c>
      <c r="V1688">
        <v>0</v>
      </c>
      <c r="W1688">
        <v>0</v>
      </c>
      <c r="X1688">
        <v>1</v>
      </c>
    </row>
    <row r="1689" spans="1:24" hidden="1" x14ac:dyDescent="0.2">
      <c r="A1689" t="s">
        <v>2917</v>
      </c>
      <c r="B1689" t="s">
        <v>2918</v>
      </c>
      <c r="C1689">
        <v>1986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5.4</v>
      </c>
      <c r="O1689">
        <v>40813</v>
      </c>
      <c r="P1689">
        <v>43579163</v>
      </c>
      <c r="S1689">
        <v>83</v>
      </c>
      <c r="T1689" t="s">
        <v>2853</v>
      </c>
      <c r="U1689" t="s">
        <v>2919</v>
      </c>
      <c r="V1689">
        <v>0</v>
      </c>
      <c r="W1689">
        <v>0</v>
      </c>
      <c r="X1689">
        <v>1</v>
      </c>
    </row>
    <row r="1690" spans="1:24" hidden="1" x14ac:dyDescent="0.2">
      <c r="A1690" t="s">
        <v>2992</v>
      </c>
      <c r="B1690" t="s">
        <v>2993</v>
      </c>
      <c r="C1690">
        <v>1987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5</v>
      </c>
      <c r="O1690">
        <v>38782</v>
      </c>
      <c r="P1690">
        <v>28061343</v>
      </c>
      <c r="S1690">
        <v>88</v>
      </c>
      <c r="T1690" t="s">
        <v>2994</v>
      </c>
      <c r="U1690" t="s">
        <v>39</v>
      </c>
      <c r="V1690">
        <v>0</v>
      </c>
      <c r="W1690">
        <v>0</v>
      </c>
      <c r="X1690">
        <v>1</v>
      </c>
    </row>
    <row r="1691" spans="1:24" hidden="1" x14ac:dyDescent="0.2">
      <c r="A1691" t="s">
        <v>3129</v>
      </c>
      <c r="B1691" t="s">
        <v>3130</v>
      </c>
      <c r="C1691">
        <v>1988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4.7</v>
      </c>
      <c r="O1691">
        <v>31496</v>
      </c>
      <c r="P1691">
        <v>19510371</v>
      </c>
      <c r="S1691">
        <v>90</v>
      </c>
      <c r="T1691" t="s">
        <v>2123</v>
      </c>
      <c r="U1691" t="s">
        <v>39</v>
      </c>
      <c r="V1691">
        <v>0</v>
      </c>
      <c r="W1691">
        <v>0</v>
      </c>
      <c r="X1691">
        <v>1</v>
      </c>
    </row>
    <row r="1692" spans="1:24" hidden="1" x14ac:dyDescent="0.2">
      <c r="A1692" t="s">
        <v>3234</v>
      </c>
      <c r="B1692" t="s">
        <v>3235</v>
      </c>
      <c r="C1692">
        <v>1989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4.5</v>
      </c>
      <c r="O1692">
        <v>27132</v>
      </c>
      <c r="P1692">
        <v>4032480</v>
      </c>
      <c r="Q1692">
        <v>11567217</v>
      </c>
      <c r="S1692">
        <v>84</v>
      </c>
      <c r="T1692" t="s">
        <v>3236</v>
      </c>
      <c r="U1692" t="s">
        <v>39</v>
      </c>
      <c r="V1692">
        <v>0</v>
      </c>
      <c r="W1692">
        <v>0</v>
      </c>
      <c r="X1692">
        <v>1</v>
      </c>
    </row>
    <row r="1693" spans="1:24" hidden="1" x14ac:dyDescent="0.2">
      <c r="A1693" t="s">
        <v>4061</v>
      </c>
      <c r="B1693" t="s">
        <v>4062</v>
      </c>
      <c r="C1693">
        <v>1994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3.6</v>
      </c>
      <c r="O1693">
        <v>30674</v>
      </c>
      <c r="P1693">
        <v>126247</v>
      </c>
      <c r="S1693">
        <v>83</v>
      </c>
      <c r="T1693" t="s">
        <v>3124</v>
      </c>
      <c r="U1693" t="s">
        <v>39</v>
      </c>
      <c r="V1693">
        <v>0</v>
      </c>
      <c r="W1693">
        <v>0</v>
      </c>
      <c r="X1693">
        <v>1</v>
      </c>
    </row>
    <row r="1694" spans="1:24" hidden="1" x14ac:dyDescent="0.2">
      <c r="A1694" t="s">
        <v>4874</v>
      </c>
      <c r="B1694" t="s">
        <v>4875</v>
      </c>
      <c r="C1694">
        <v>1999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4.5999999999999996</v>
      </c>
      <c r="O1694">
        <v>7456</v>
      </c>
      <c r="P1694">
        <v>42326</v>
      </c>
      <c r="Q1694">
        <v>178278</v>
      </c>
      <c r="S1694">
        <v>110</v>
      </c>
      <c r="T1694" t="s">
        <v>4038</v>
      </c>
      <c r="U1694" t="s">
        <v>4876</v>
      </c>
      <c r="V1694">
        <v>1</v>
      </c>
      <c r="W1694">
        <v>0</v>
      </c>
      <c r="X1694">
        <v>0</v>
      </c>
    </row>
    <row r="1695" spans="1:24" hidden="1" x14ac:dyDescent="0.2">
      <c r="A1695" t="s">
        <v>5220</v>
      </c>
      <c r="B1695" t="s">
        <v>5221</v>
      </c>
      <c r="C1695">
        <v>1999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6.8</v>
      </c>
      <c r="O1695">
        <v>61226</v>
      </c>
      <c r="P1695">
        <v>6193052</v>
      </c>
      <c r="Q1695">
        <v>16797191</v>
      </c>
      <c r="S1695">
        <v>121</v>
      </c>
      <c r="T1695" t="s">
        <v>2139</v>
      </c>
      <c r="U1695" t="s">
        <v>4708</v>
      </c>
      <c r="V1695">
        <v>1</v>
      </c>
      <c r="W1695">
        <v>0</v>
      </c>
      <c r="X1695">
        <v>0</v>
      </c>
    </row>
    <row r="1696" spans="1:24" hidden="1" x14ac:dyDescent="0.2">
      <c r="A1696" t="s">
        <v>7816</v>
      </c>
      <c r="B1696" t="s">
        <v>7817</v>
      </c>
      <c r="C1696">
        <v>2016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6.7</v>
      </c>
      <c r="O1696">
        <v>50846</v>
      </c>
      <c r="P1696">
        <v>4698715</v>
      </c>
      <c r="Q1696">
        <v>9680029</v>
      </c>
      <c r="S1696">
        <v>87</v>
      </c>
      <c r="T1696" t="s">
        <v>7818</v>
      </c>
      <c r="U1696" t="s">
        <v>35</v>
      </c>
      <c r="V1696">
        <v>0</v>
      </c>
      <c r="W1696">
        <v>1</v>
      </c>
      <c r="X1696">
        <v>0</v>
      </c>
    </row>
    <row r="1697" spans="1:24" hidden="1" x14ac:dyDescent="0.2">
      <c r="A1697" t="s">
        <v>6162</v>
      </c>
      <c r="B1697" t="s">
        <v>6163</v>
      </c>
      <c r="C1697">
        <v>2006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5.6</v>
      </c>
      <c r="O1697">
        <v>95015</v>
      </c>
      <c r="P1697">
        <v>160000000</v>
      </c>
      <c r="Q1697">
        <v>60674817</v>
      </c>
      <c r="R1697">
        <v>181674817</v>
      </c>
      <c r="S1697">
        <v>98</v>
      </c>
      <c r="T1697" t="s">
        <v>2792</v>
      </c>
      <c r="U1697" t="s">
        <v>39</v>
      </c>
      <c r="V1697">
        <v>0</v>
      </c>
      <c r="W1697">
        <v>0</v>
      </c>
      <c r="X1697">
        <v>1</v>
      </c>
    </row>
    <row r="1698" spans="1:24" hidden="1" x14ac:dyDescent="0.2">
      <c r="A1698" t="s">
        <v>5523</v>
      </c>
      <c r="B1698" t="s">
        <v>5524</v>
      </c>
      <c r="C1698">
        <v>2002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6.3</v>
      </c>
      <c r="O1698">
        <v>12565</v>
      </c>
      <c r="P1698">
        <v>1575214</v>
      </c>
      <c r="Q1698">
        <v>14815898</v>
      </c>
      <c r="S1698">
        <v>102</v>
      </c>
      <c r="T1698" t="s">
        <v>5525</v>
      </c>
      <c r="U1698" t="s">
        <v>5459</v>
      </c>
      <c r="V1698">
        <v>0</v>
      </c>
      <c r="W1698">
        <v>0</v>
      </c>
      <c r="X1698">
        <v>1</v>
      </c>
    </row>
    <row r="1699" spans="1:24" hidden="1" x14ac:dyDescent="0.2">
      <c r="A1699" t="s">
        <v>5170</v>
      </c>
      <c r="B1699" t="s">
        <v>5171</v>
      </c>
      <c r="C1699">
        <v>1999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6.8</v>
      </c>
      <c r="O1699">
        <v>8616</v>
      </c>
      <c r="P1699">
        <v>36000000</v>
      </c>
      <c r="Q1699">
        <v>2903404</v>
      </c>
      <c r="R1699">
        <v>2986932</v>
      </c>
      <c r="S1699">
        <v>132</v>
      </c>
      <c r="T1699" t="s">
        <v>5172</v>
      </c>
      <c r="U1699" t="s">
        <v>5173</v>
      </c>
      <c r="V1699">
        <v>1</v>
      </c>
      <c r="W1699">
        <v>0</v>
      </c>
      <c r="X1699">
        <v>0</v>
      </c>
    </row>
    <row r="1700" spans="1:24" hidden="1" x14ac:dyDescent="0.2">
      <c r="A1700" t="s">
        <v>4948</v>
      </c>
      <c r="B1700" t="s">
        <v>4949</v>
      </c>
      <c r="C1700">
        <v>1998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6.3</v>
      </c>
      <c r="O1700">
        <v>68807</v>
      </c>
      <c r="P1700">
        <v>75000000</v>
      </c>
      <c r="Q1700">
        <v>46732881</v>
      </c>
      <c r="R1700">
        <v>46732881</v>
      </c>
      <c r="S1700">
        <v>104</v>
      </c>
      <c r="T1700" t="s">
        <v>4602</v>
      </c>
      <c r="U1700" t="s">
        <v>4950</v>
      </c>
      <c r="V1700">
        <v>0</v>
      </c>
      <c r="W1700">
        <v>0</v>
      </c>
      <c r="X1700">
        <v>1</v>
      </c>
    </row>
    <row r="1701" spans="1:24" hidden="1" x14ac:dyDescent="0.2">
      <c r="A1701" t="s">
        <v>7049</v>
      </c>
      <c r="B1701" t="s">
        <v>7050</v>
      </c>
      <c r="C1701">
        <v>2010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5.0999999999999996</v>
      </c>
      <c r="O1701">
        <v>755</v>
      </c>
      <c r="P1701">
        <v>7000000</v>
      </c>
      <c r="Q1701">
        <v>515065</v>
      </c>
      <c r="R1701">
        <v>515065</v>
      </c>
      <c r="T1701" t="s">
        <v>7051</v>
      </c>
      <c r="U1701" t="s">
        <v>7052</v>
      </c>
      <c r="V1701">
        <v>0</v>
      </c>
      <c r="W1701">
        <v>0</v>
      </c>
      <c r="X1701">
        <v>1</v>
      </c>
    </row>
    <row r="1702" spans="1:24" hidden="1" x14ac:dyDescent="0.2">
      <c r="A1702" t="s">
        <v>5366</v>
      </c>
      <c r="B1702" t="s">
        <v>5367</v>
      </c>
      <c r="C1702">
        <v>1999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5.7</v>
      </c>
      <c r="O1702">
        <v>68618</v>
      </c>
      <c r="P1702">
        <v>12224016</v>
      </c>
      <c r="Q1702">
        <v>92938755</v>
      </c>
      <c r="S1702">
        <v>88</v>
      </c>
      <c r="T1702" t="s">
        <v>5368</v>
      </c>
      <c r="U1702" t="s">
        <v>5369</v>
      </c>
      <c r="V1702">
        <v>1</v>
      </c>
      <c r="W1702">
        <v>0</v>
      </c>
      <c r="X1702">
        <v>0</v>
      </c>
    </row>
    <row r="1703" spans="1:24" hidden="1" x14ac:dyDescent="0.2">
      <c r="A1703" t="s">
        <v>3357</v>
      </c>
      <c r="B1703" t="s">
        <v>3358</v>
      </c>
      <c r="C1703">
        <v>1990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6.9</v>
      </c>
      <c r="O1703">
        <v>35892</v>
      </c>
      <c r="P1703">
        <v>22000000</v>
      </c>
      <c r="Q1703">
        <v>86303188</v>
      </c>
      <c r="R1703">
        <v>221303188</v>
      </c>
      <c r="S1703">
        <v>127</v>
      </c>
      <c r="T1703" t="s">
        <v>1999</v>
      </c>
      <c r="U1703" t="s">
        <v>39</v>
      </c>
      <c r="V1703">
        <v>0</v>
      </c>
      <c r="W1703">
        <v>0</v>
      </c>
      <c r="X1703">
        <v>1</v>
      </c>
    </row>
    <row r="1704" spans="1:24" hidden="1" x14ac:dyDescent="0.2">
      <c r="A1704" t="s">
        <v>1114</v>
      </c>
      <c r="B1704" t="s">
        <v>1115</v>
      </c>
      <c r="C1704">
        <v>1950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6.6</v>
      </c>
      <c r="O1704">
        <v>259</v>
      </c>
      <c r="Q1704">
        <v>92</v>
      </c>
      <c r="S1704">
        <v>92</v>
      </c>
      <c r="T1704" t="s">
        <v>994</v>
      </c>
      <c r="U1704" t="s">
        <v>39</v>
      </c>
      <c r="V1704">
        <v>0</v>
      </c>
      <c r="W1704">
        <v>0</v>
      </c>
      <c r="X1704">
        <v>1</v>
      </c>
    </row>
    <row r="1705" spans="1:24" hidden="1" x14ac:dyDescent="0.2">
      <c r="A1705" t="s">
        <v>5196</v>
      </c>
      <c r="B1705" t="s">
        <v>5197</v>
      </c>
      <c r="C1705">
        <v>1999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6</v>
      </c>
      <c r="O1705">
        <v>2330</v>
      </c>
      <c r="P1705">
        <v>54145</v>
      </c>
      <c r="Q1705">
        <v>635680</v>
      </c>
      <c r="S1705">
        <v>104</v>
      </c>
      <c r="T1705" t="s">
        <v>5198</v>
      </c>
      <c r="U1705" t="s">
        <v>3859</v>
      </c>
      <c r="V1705">
        <v>1</v>
      </c>
      <c r="W1705">
        <v>0</v>
      </c>
      <c r="X1705">
        <v>0</v>
      </c>
    </row>
    <row r="1706" spans="1:24" hidden="1" x14ac:dyDescent="0.2">
      <c r="A1706" t="s">
        <v>6185</v>
      </c>
      <c r="B1706" t="s">
        <v>6186</v>
      </c>
      <c r="C1706">
        <v>2005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7.8</v>
      </c>
      <c r="O1706">
        <v>240970</v>
      </c>
      <c r="P1706">
        <v>28000000</v>
      </c>
      <c r="Q1706">
        <v>38405088</v>
      </c>
      <c r="R1706">
        <v>121616555</v>
      </c>
      <c r="S1706">
        <v>129</v>
      </c>
      <c r="T1706" t="s">
        <v>6187</v>
      </c>
      <c r="U1706" t="s">
        <v>5459</v>
      </c>
      <c r="V1706">
        <v>0</v>
      </c>
      <c r="W1706">
        <v>1</v>
      </c>
      <c r="X1706">
        <v>0</v>
      </c>
    </row>
    <row r="1707" spans="1:24" hidden="1" x14ac:dyDescent="0.2">
      <c r="A1707" t="s">
        <v>6497</v>
      </c>
      <c r="B1707" t="s">
        <v>6498</v>
      </c>
      <c r="C1707">
        <v>2008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6.6</v>
      </c>
      <c r="O1707">
        <v>58049</v>
      </c>
      <c r="P1707">
        <v>30000000</v>
      </c>
      <c r="Q1707">
        <v>15740721</v>
      </c>
      <c r="R1707">
        <v>31200557</v>
      </c>
      <c r="S1707">
        <v>130</v>
      </c>
      <c r="T1707" t="s">
        <v>6499</v>
      </c>
      <c r="U1707" t="s">
        <v>5604</v>
      </c>
      <c r="V1707">
        <v>0</v>
      </c>
      <c r="W1707">
        <v>0</v>
      </c>
      <c r="X1707">
        <v>1</v>
      </c>
    </row>
    <row r="1708" spans="1:24" hidden="1" x14ac:dyDescent="0.2">
      <c r="A1708" t="s">
        <v>867</v>
      </c>
      <c r="B1708" t="s">
        <v>868</v>
      </c>
      <c r="C1708">
        <v>1945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7.3</v>
      </c>
      <c r="O1708">
        <v>1185</v>
      </c>
      <c r="Q1708">
        <v>120</v>
      </c>
      <c r="S1708">
        <v>120</v>
      </c>
      <c r="T1708" t="s">
        <v>739</v>
      </c>
      <c r="U1708" t="s">
        <v>39</v>
      </c>
      <c r="V1708">
        <v>0</v>
      </c>
      <c r="W1708">
        <v>0</v>
      </c>
      <c r="X1708">
        <v>1</v>
      </c>
    </row>
    <row r="1709" spans="1:24" hidden="1" x14ac:dyDescent="0.2">
      <c r="A1709" t="s">
        <v>5204</v>
      </c>
      <c r="B1709" t="s">
        <v>5205</v>
      </c>
      <c r="C1709">
        <v>1999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6.3</v>
      </c>
      <c r="O1709">
        <v>9372</v>
      </c>
      <c r="P1709">
        <v>2500000</v>
      </c>
      <c r="Q1709">
        <v>1955933</v>
      </c>
      <c r="R1709">
        <v>1955933</v>
      </c>
      <c r="S1709">
        <v>98</v>
      </c>
      <c r="T1709" t="s">
        <v>5206</v>
      </c>
      <c r="U1709" t="s">
        <v>5207</v>
      </c>
      <c r="V1709">
        <v>1</v>
      </c>
      <c r="W1709">
        <v>0</v>
      </c>
      <c r="X1709">
        <v>0</v>
      </c>
    </row>
    <row r="1710" spans="1:24" hidden="1" x14ac:dyDescent="0.2">
      <c r="A1710" t="s">
        <v>4767</v>
      </c>
      <c r="B1710" t="s">
        <v>4768</v>
      </c>
      <c r="C1710">
        <v>1998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6.6</v>
      </c>
      <c r="O1710">
        <v>26713</v>
      </c>
      <c r="P1710">
        <v>65000000</v>
      </c>
      <c r="Q1710">
        <v>39001187</v>
      </c>
      <c r="R1710">
        <v>52090187</v>
      </c>
      <c r="S1710">
        <v>143</v>
      </c>
      <c r="T1710" t="s">
        <v>3043</v>
      </c>
      <c r="U1710" t="s">
        <v>4769</v>
      </c>
      <c r="V1710">
        <v>0</v>
      </c>
      <c r="W1710">
        <v>1</v>
      </c>
      <c r="X1710">
        <v>0</v>
      </c>
    </row>
    <row r="1711" spans="1:24" hidden="1" x14ac:dyDescent="0.2">
      <c r="A1711" t="s">
        <v>6067</v>
      </c>
      <c r="B1711" t="s">
        <v>6068</v>
      </c>
      <c r="C1711">
        <v>2005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6.2</v>
      </c>
      <c r="O1711">
        <v>38871</v>
      </c>
      <c r="P1711">
        <v>22000000</v>
      </c>
      <c r="Q1711">
        <v>22827153</v>
      </c>
      <c r="R1711">
        <v>67937494</v>
      </c>
      <c r="S1711">
        <v>105</v>
      </c>
      <c r="T1711" t="s">
        <v>6069</v>
      </c>
      <c r="U1711" t="s">
        <v>6070</v>
      </c>
      <c r="V1711">
        <v>0</v>
      </c>
      <c r="W1711">
        <v>1</v>
      </c>
      <c r="X1711">
        <v>0</v>
      </c>
    </row>
    <row r="1712" spans="1:24" hidden="1" x14ac:dyDescent="0.2">
      <c r="A1712" t="s">
        <v>5143</v>
      </c>
      <c r="B1712" t="s">
        <v>5144</v>
      </c>
      <c r="C1712">
        <v>1999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5.9</v>
      </c>
      <c r="O1712">
        <v>13572</v>
      </c>
      <c r="P1712">
        <v>33307</v>
      </c>
      <c r="Q1712">
        <v>1765545</v>
      </c>
      <c r="S1712">
        <v>115</v>
      </c>
      <c r="T1712" t="s">
        <v>5145</v>
      </c>
      <c r="U1712" t="s">
        <v>5146</v>
      </c>
      <c r="V1712">
        <v>1</v>
      </c>
      <c r="W1712">
        <v>0</v>
      </c>
      <c r="X1712">
        <v>0</v>
      </c>
    </row>
    <row r="1713" spans="1:31" hidden="1" x14ac:dyDescent="0.2">
      <c r="A1713" t="s">
        <v>2995</v>
      </c>
      <c r="B1713" t="s">
        <v>2996</v>
      </c>
      <c r="C1713">
        <v>1987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6.7</v>
      </c>
      <c r="O1713">
        <v>34766</v>
      </c>
      <c r="P1713">
        <v>4657401</v>
      </c>
      <c r="Q1713">
        <v>14182492</v>
      </c>
      <c r="S1713">
        <v>102</v>
      </c>
      <c r="T1713" t="s">
        <v>2225</v>
      </c>
      <c r="U1713" t="s">
        <v>2997</v>
      </c>
      <c r="V1713">
        <v>0</v>
      </c>
      <c r="W1713">
        <v>1</v>
      </c>
      <c r="X1713">
        <v>0</v>
      </c>
    </row>
    <row r="1714" spans="1:31" hidden="1" x14ac:dyDescent="0.2">
      <c r="A1714" t="s">
        <v>5124</v>
      </c>
      <c r="B1714" t="s">
        <v>5125</v>
      </c>
      <c r="C1714">
        <v>1999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4.0999999999999996</v>
      </c>
      <c r="O1714">
        <v>43807</v>
      </c>
      <c r="P1714">
        <v>90000000</v>
      </c>
      <c r="Q1714">
        <v>97403112</v>
      </c>
      <c r="R1714">
        <v>134403112</v>
      </c>
      <c r="S1714">
        <v>78</v>
      </c>
      <c r="T1714" t="s">
        <v>3421</v>
      </c>
      <c r="U1714" t="s">
        <v>2671</v>
      </c>
      <c r="V1714">
        <v>1</v>
      </c>
      <c r="W1714">
        <v>0</v>
      </c>
      <c r="X1714">
        <v>0</v>
      </c>
    </row>
    <row r="1715" spans="1:31" hidden="1" x14ac:dyDescent="0.2">
      <c r="A1715" t="s">
        <v>5038</v>
      </c>
      <c r="B1715" t="s">
        <v>5039</v>
      </c>
      <c r="C1715">
        <v>1999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6.6</v>
      </c>
      <c r="O1715">
        <v>30953</v>
      </c>
      <c r="P1715">
        <v>10390387</v>
      </c>
      <c r="Q1715">
        <v>34105207</v>
      </c>
      <c r="S1715">
        <v>126</v>
      </c>
      <c r="T1715" t="s">
        <v>3542</v>
      </c>
      <c r="U1715" t="s">
        <v>5040</v>
      </c>
      <c r="V1715">
        <v>1</v>
      </c>
      <c r="W1715">
        <v>0</v>
      </c>
      <c r="X1715">
        <v>0</v>
      </c>
    </row>
    <row r="1716" spans="1:31" hidden="1" x14ac:dyDescent="0.2">
      <c r="A1716" t="s">
        <v>760</v>
      </c>
      <c r="B1716" t="s">
        <v>761</v>
      </c>
      <c r="C1716">
        <v>1943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6.9</v>
      </c>
      <c r="O1716">
        <v>1003</v>
      </c>
      <c r="S1716">
        <v>94</v>
      </c>
      <c r="T1716" t="s">
        <v>762</v>
      </c>
      <c r="U1716" t="s">
        <v>39</v>
      </c>
      <c r="V1716">
        <v>0</v>
      </c>
      <c r="W1716">
        <v>0</v>
      </c>
      <c r="X1716">
        <v>1</v>
      </c>
    </row>
    <row r="1717" spans="1:31" hidden="1" x14ac:dyDescent="0.2">
      <c r="A1717" t="s">
        <v>7104</v>
      </c>
      <c r="B1717" t="s">
        <v>7105</v>
      </c>
      <c r="C1717">
        <v>2013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8.1</v>
      </c>
      <c r="O1717">
        <v>561874</v>
      </c>
      <c r="P1717">
        <v>46000000</v>
      </c>
      <c r="Q1717">
        <v>61002302</v>
      </c>
      <c r="R1717">
        <v>122126687</v>
      </c>
      <c r="S1717">
        <v>153</v>
      </c>
      <c r="T1717" t="s">
        <v>7106</v>
      </c>
      <c r="U1717" t="s">
        <v>5181</v>
      </c>
      <c r="V1717">
        <v>0</v>
      </c>
      <c r="W1717">
        <v>0</v>
      </c>
      <c r="X1717">
        <v>1</v>
      </c>
    </row>
    <row r="1718" spans="1:31" hidden="1" x14ac:dyDescent="0.2">
      <c r="A1718" t="s">
        <v>2484</v>
      </c>
      <c r="B1718" t="s">
        <v>2485</v>
      </c>
      <c r="C1718">
        <v>1980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6.2</v>
      </c>
      <c r="O1718">
        <v>22550</v>
      </c>
      <c r="P1718">
        <v>4739769</v>
      </c>
      <c r="Q1718">
        <v>69847348</v>
      </c>
      <c r="S1718">
        <v>109</v>
      </c>
      <c r="T1718" t="s">
        <v>2410</v>
      </c>
      <c r="U1718" t="s">
        <v>39</v>
      </c>
      <c r="V1718">
        <v>0</v>
      </c>
      <c r="W1718">
        <v>0</v>
      </c>
      <c r="X1718">
        <v>1</v>
      </c>
    </row>
    <row r="1719" spans="1:31" hidden="1" x14ac:dyDescent="0.2">
      <c r="A1719" t="s">
        <v>185</v>
      </c>
      <c r="B1719" t="s">
        <v>186</v>
      </c>
      <c r="C1719">
        <v>1933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6.7</v>
      </c>
      <c r="O1719">
        <v>538</v>
      </c>
      <c r="S1719">
        <v>66</v>
      </c>
      <c r="T1719" t="s">
        <v>45</v>
      </c>
      <c r="U1719" t="s">
        <v>39</v>
      </c>
      <c r="V1719">
        <v>0</v>
      </c>
      <c r="W1719">
        <v>0</v>
      </c>
      <c r="X1719">
        <v>1</v>
      </c>
    </row>
    <row r="1720" spans="1:31" hidden="1" x14ac:dyDescent="0.2">
      <c r="A1720" t="s">
        <v>2680</v>
      </c>
      <c r="B1720" t="s">
        <v>2681</v>
      </c>
      <c r="C1720">
        <v>1983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5.3</v>
      </c>
      <c r="O1720">
        <v>5533</v>
      </c>
      <c r="P1720">
        <v>4411861</v>
      </c>
      <c r="Q1720">
        <v>14049540</v>
      </c>
      <c r="S1720">
        <v>89</v>
      </c>
      <c r="T1720" t="s">
        <v>2682</v>
      </c>
      <c r="U1720" t="s">
        <v>2683</v>
      </c>
      <c r="V1720">
        <v>0</v>
      </c>
      <c r="W1720">
        <v>1</v>
      </c>
      <c r="X1720">
        <v>0</v>
      </c>
    </row>
    <row r="1721" spans="1:31" hidden="1" x14ac:dyDescent="0.2">
      <c r="A1721" t="s">
        <v>3361</v>
      </c>
      <c r="B1721" t="s">
        <v>3362</v>
      </c>
      <c r="C1721">
        <v>1990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5.5</v>
      </c>
      <c r="O1721">
        <v>27292</v>
      </c>
      <c r="P1721">
        <v>10026900</v>
      </c>
      <c r="Q1721">
        <v>72270891</v>
      </c>
      <c r="S1721">
        <v>81</v>
      </c>
      <c r="T1721" t="s">
        <v>3363</v>
      </c>
      <c r="U1721" t="s">
        <v>3230</v>
      </c>
      <c r="V1721">
        <v>0</v>
      </c>
      <c r="W1721">
        <v>1</v>
      </c>
      <c r="X1721">
        <v>0</v>
      </c>
    </row>
    <row r="1722" spans="1:31" hidden="1" x14ac:dyDescent="0.2">
      <c r="A1722" t="s">
        <v>3500</v>
      </c>
      <c r="B1722" t="s">
        <v>3501</v>
      </c>
      <c r="C1722">
        <v>1991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4.9000000000000004</v>
      </c>
      <c r="O1722">
        <v>20062</v>
      </c>
      <c r="P1722">
        <v>5372880</v>
      </c>
      <c r="Q1722">
        <v>32704700</v>
      </c>
      <c r="S1722">
        <v>93</v>
      </c>
      <c r="T1722" t="s">
        <v>3502</v>
      </c>
      <c r="U1722" t="s">
        <v>3230</v>
      </c>
      <c r="V1722">
        <v>0</v>
      </c>
      <c r="W1722">
        <v>1</v>
      </c>
      <c r="X1722">
        <v>0</v>
      </c>
    </row>
    <row r="1723" spans="1:31" hidden="1" x14ac:dyDescent="0.2">
      <c r="A1723" t="s">
        <v>7313</v>
      </c>
      <c r="B1723" t="s">
        <v>7314</v>
      </c>
      <c r="C1723">
        <v>2012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6.6</v>
      </c>
      <c r="O1723">
        <v>183421</v>
      </c>
      <c r="P1723">
        <v>21051363</v>
      </c>
      <c r="Q1723">
        <v>102731865</v>
      </c>
      <c r="S1723">
        <v>88</v>
      </c>
      <c r="T1723" t="s">
        <v>7315</v>
      </c>
      <c r="U1723" t="s">
        <v>7316</v>
      </c>
      <c r="V1723">
        <v>0</v>
      </c>
      <c r="W1723">
        <v>0</v>
      </c>
      <c r="X1723">
        <v>1</v>
      </c>
    </row>
    <row r="1724" spans="1:31" hidden="1" x14ac:dyDescent="0.2">
      <c r="A1724" t="s">
        <v>5119</v>
      </c>
      <c r="B1724" t="s">
        <v>5120</v>
      </c>
      <c r="C1724">
        <v>1999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6.8</v>
      </c>
      <c r="O1724">
        <v>8692</v>
      </c>
      <c r="P1724">
        <v>28000000</v>
      </c>
      <c r="Q1724">
        <v>4555459</v>
      </c>
      <c r="R1724">
        <v>4555459</v>
      </c>
      <c r="S1724">
        <v>112</v>
      </c>
      <c r="T1724" t="s">
        <v>2512</v>
      </c>
      <c r="U1724" t="s">
        <v>2783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</row>
    <row r="1725" spans="1:31" hidden="1" x14ac:dyDescent="0.2">
      <c r="A1725" t="s">
        <v>5236</v>
      </c>
      <c r="B1725" t="s">
        <v>5237</v>
      </c>
      <c r="C1725">
        <v>1999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6.8</v>
      </c>
      <c r="O1725">
        <v>11579</v>
      </c>
      <c r="P1725">
        <v>27000000</v>
      </c>
      <c r="Q1725">
        <v>14859394</v>
      </c>
      <c r="R1725">
        <v>14936407</v>
      </c>
      <c r="S1725">
        <v>124</v>
      </c>
      <c r="T1725" t="s">
        <v>2890</v>
      </c>
      <c r="U1725" t="s">
        <v>5238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</row>
    <row r="1726" spans="1:31" hidden="1" x14ac:dyDescent="0.2">
      <c r="A1726" t="s">
        <v>5413</v>
      </c>
      <c r="B1726" t="s">
        <v>5414</v>
      </c>
      <c r="C1726">
        <v>2000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6.2</v>
      </c>
      <c r="O1726">
        <v>53833</v>
      </c>
      <c r="P1726">
        <v>65000000</v>
      </c>
      <c r="Q1726">
        <v>32598931</v>
      </c>
      <c r="R1726">
        <v>62761005</v>
      </c>
      <c r="S1726">
        <v>135</v>
      </c>
      <c r="T1726" t="s">
        <v>3083</v>
      </c>
      <c r="U1726" t="s">
        <v>4109</v>
      </c>
      <c r="V1726">
        <v>0</v>
      </c>
      <c r="W1726">
        <v>0</v>
      </c>
      <c r="X1726">
        <v>1</v>
      </c>
    </row>
    <row r="1727" spans="1:31" hidden="1" x14ac:dyDescent="0.2">
      <c r="A1727" t="s">
        <v>2770</v>
      </c>
      <c r="B1727" t="s">
        <v>2771</v>
      </c>
      <c r="C1727">
        <v>1984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5.5</v>
      </c>
      <c r="O1727">
        <v>4339</v>
      </c>
      <c r="P1727">
        <v>26186631</v>
      </c>
      <c r="S1727">
        <v>96</v>
      </c>
      <c r="T1727" t="s">
        <v>2106</v>
      </c>
      <c r="U1727" t="s">
        <v>2772</v>
      </c>
      <c r="V1727">
        <v>0</v>
      </c>
      <c r="W1727">
        <v>0</v>
      </c>
      <c r="X1727">
        <v>1</v>
      </c>
    </row>
    <row r="1728" spans="1:31" hidden="1" x14ac:dyDescent="0.2">
      <c r="A1728" t="s">
        <v>6283</v>
      </c>
      <c r="B1728" t="s">
        <v>6284</v>
      </c>
      <c r="C1728">
        <v>2005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6.3</v>
      </c>
      <c r="O1728">
        <v>823</v>
      </c>
      <c r="P1728">
        <v>178875</v>
      </c>
      <c r="S1728">
        <v>95</v>
      </c>
      <c r="T1728" t="s">
        <v>6285</v>
      </c>
      <c r="U1728" t="s">
        <v>6286</v>
      </c>
      <c r="V1728">
        <v>0</v>
      </c>
      <c r="W1728">
        <v>0</v>
      </c>
      <c r="X1728">
        <v>1</v>
      </c>
    </row>
    <row r="1729" spans="1:31" hidden="1" x14ac:dyDescent="0.2">
      <c r="A1729" t="s">
        <v>1600</v>
      </c>
      <c r="B1729" t="s">
        <v>1601</v>
      </c>
      <c r="C1729">
        <v>1960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8.5</v>
      </c>
      <c r="O1729">
        <v>569586</v>
      </c>
      <c r="P1729">
        <v>32000000</v>
      </c>
      <c r="S1729">
        <v>109</v>
      </c>
      <c r="T1729" t="s">
        <v>706</v>
      </c>
      <c r="U1729" t="s">
        <v>1602</v>
      </c>
      <c r="V1729">
        <v>0</v>
      </c>
      <c r="W1729">
        <v>1</v>
      </c>
      <c r="X1729">
        <v>0</v>
      </c>
    </row>
    <row r="1730" spans="1:31" hidden="1" x14ac:dyDescent="0.2">
      <c r="A1730" t="s">
        <v>5174</v>
      </c>
      <c r="B1730" t="s">
        <v>1601</v>
      </c>
      <c r="C1730">
        <v>1998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4.5999999999999996</v>
      </c>
      <c r="O1730">
        <v>44284</v>
      </c>
      <c r="P1730">
        <v>10031850</v>
      </c>
      <c r="Q1730">
        <v>37170655</v>
      </c>
      <c r="S1730">
        <v>105</v>
      </c>
      <c r="T1730" t="s">
        <v>4678</v>
      </c>
      <c r="U1730" t="s">
        <v>35</v>
      </c>
      <c r="V1730">
        <v>0</v>
      </c>
      <c r="W1730">
        <v>1</v>
      </c>
      <c r="X1730">
        <v>0</v>
      </c>
    </row>
    <row r="1731" spans="1:31" hidden="1" x14ac:dyDescent="0.2">
      <c r="A1731" t="s">
        <v>2684</v>
      </c>
      <c r="B1731" t="s">
        <v>2685</v>
      </c>
      <c r="C1731">
        <v>1983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6.5</v>
      </c>
      <c r="O1731">
        <v>22491</v>
      </c>
      <c r="P1731">
        <v>8310244</v>
      </c>
      <c r="Q1731">
        <v>34725000</v>
      </c>
      <c r="S1731">
        <v>113</v>
      </c>
      <c r="T1731" t="s">
        <v>2686</v>
      </c>
      <c r="U1731" t="s">
        <v>35</v>
      </c>
      <c r="V1731">
        <v>0</v>
      </c>
      <c r="W1731">
        <v>1</v>
      </c>
      <c r="X1731">
        <v>0</v>
      </c>
    </row>
    <row r="1732" spans="1:31" hidden="1" x14ac:dyDescent="0.2">
      <c r="A1732" t="s">
        <v>2920</v>
      </c>
      <c r="B1732" t="s">
        <v>2921</v>
      </c>
      <c r="C1732">
        <v>1986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5.4</v>
      </c>
      <c r="O1732">
        <v>12299</v>
      </c>
      <c r="P1732">
        <v>14481606</v>
      </c>
      <c r="S1732">
        <v>93</v>
      </c>
      <c r="T1732" t="s">
        <v>2922</v>
      </c>
      <c r="U1732" t="s">
        <v>35</v>
      </c>
      <c r="V1732">
        <v>0</v>
      </c>
      <c r="W1732">
        <v>1</v>
      </c>
      <c r="X1732">
        <v>0</v>
      </c>
    </row>
    <row r="1733" spans="1:31" hidden="1" x14ac:dyDescent="0.2">
      <c r="A1733" t="s">
        <v>1709</v>
      </c>
      <c r="B1733" t="s">
        <v>1710</v>
      </c>
      <c r="C1733">
        <v>1963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6.5</v>
      </c>
      <c r="O1733">
        <v>2162</v>
      </c>
      <c r="S1733">
        <v>140</v>
      </c>
      <c r="T1733" t="s">
        <v>1711</v>
      </c>
      <c r="U1733" t="s">
        <v>39</v>
      </c>
      <c r="V1733">
        <v>0</v>
      </c>
      <c r="W1733">
        <v>0</v>
      </c>
      <c r="X1733">
        <v>1</v>
      </c>
    </row>
    <row r="1734" spans="1:31" hidden="1" x14ac:dyDescent="0.2">
      <c r="A1734" t="s">
        <v>6436</v>
      </c>
      <c r="B1734" t="s">
        <v>6437</v>
      </c>
      <c r="C1734">
        <v>2006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6.9</v>
      </c>
      <c r="O1734">
        <v>3449</v>
      </c>
      <c r="P1734">
        <v>5000000</v>
      </c>
      <c r="S1734">
        <v>97</v>
      </c>
      <c r="T1734" t="s">
        <v>6438</v>
      </c>
      <c r="U1734" t="s">
        <v>6439</v>
      </c>
      <c r="V1734">
        <v>0</v>
      </c>
      <c r="W1734">
        <v>0</v>
      </c>
      <c r="X1734">
        <v>1</v>
      </c>
    </row>
    <row r="1735" spans="1:31" hidden="1" x14ac:dyDescent="0.2">
      <c r="A1735" t="s">
        <v>6897</v>
      </c>
      <c r="B1735" t="s">
        <v>6898</v>
      </c>
      <c r="C1735">
        <v>2009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7</v>
      </c>
      <c r="O1735">
        <v>270396</v>
      </c>
      <c r="P1735">
        <v>25271675</v>
      </c>
      <c r="Q1735">
        <v>214104620</v>
      </c>
      <c r="S1735">
        <v>140</v>
      </c>
      <c r="T1735" t="s">
        <v>4239</v>
      </c>
      <c r="U1735" t="s">
        <v>35</v>
      </c>
      <c r="V1735">
        <v>0</v>
      </c>
      <c r="W1735">
        <v>1</v>
      </c>
      <c r="X1735">
        <v>0</v>
      </c>
    </row>
    <row r="1736" spans="1:31" hidden="1" x14ac:dyDescent="0.2">
      <c r="A1736" t="s">
        <v>5087</v>
      </c>
      <c r="B1736" t="s">
        <v>5088</v>
      </c>
      <c r="C1736">
        <v>1999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6.7</v>
      </c>
      <c r="O1736">
        <v>24831</v>
      </c>
      <c r="P1736">
        <v>28000000</v>
      </c>
      <c r="Q1736">
        <v>8891623</v>
      </c>
      <c r="R1736">
        <v>8891623</v>
      </c>
      <c r="S1736">
        <v>119</v>
      </c>
      <c r="T1736" t="s">
        <v>5089</v>
      </c>
      <c r="U1736" t="s">
        <v>5090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</row>
    <row r="1737" spans="1:31" hidden="1" x14ac:dyDescent="0.2">
      <c r="A1737" t="s">
        <v>5601</v>
      </c>
      <c r="B1737" t="s">
        <v>5602</v>
      </c>
      <c r="C1737">
        <v>2002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7.3</v>
      </c>
      <c r="O1737">
        <v>140322</v>
      </c>
      <c r="P1737">
        <v>367203</v>
      </c>
      <c r="Q1737">
        <v>24665649</v>
      </c>
      <c r="S1737">
        <v>95</v>
      </c>
      <c r="T1737" t="s">
        <v>5603</v>
      </c>
      <c r="U1737" t="s">
        <v>5604</v>
      </c>
      <c r="V1737">
        <v>0</v>
      </c>
      <c r="W1737">
        <v>0</v>
      </c>
      <c r="X1737">
        <v>1</v>
      </c>
    </row>
    <row r="1738" spans="1:31" hidden="1" x14ac:dyDescent="0.2">
      <c r="A1738" t="s">
        <v>3503</v>
      </c>
      <c r="B1738" t="s">
        <v>3504</v>
      </c>
      <c r="C1738">
        <v>1991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5.8</v>
      </c>
      <c r="O1738">
        <v>6351</v>
      </c>
      <c r="P1738">
        <v>5010810</v>
      </c>
      <c r="Q1738">
        <v>24941969</v>
      </c>
      <c r="S1738">
        <v>96</v>
      </c>
      <c r="T1738" t="s">
        <v>3505</v>
      </c>
      <c r="U1738" t="s">
        <v>3506</v>
      </c>
      <c r="V1738">
        <v>0</v>
      </c>
      <c r="W1738">
        <v>1</v>
      </c>
      <c r="X1738">
        <v>0</v>
      </c>
    </row>
    <row r="1739" spans="1:31" hidden="1" x14ac:dyDescent="0.2">
      <c r="A1739" t="s">
        <v>2773</v>
      </c>
      <c r="B1739" t="s">
        <v>2774</v>
      </c>
      <c r="C1739">
        <v>1984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6.6</v>
      </c>
      <c r="O1739">
        <v>18573</v>
      </c>
      <c r="P1739">
        <v>7766201</v>
      </c>
      <c r="Q1739">
        <v>70261906</v>
      </c>
      <c r="S1739">
        <v>111</v>
      </c>
      <c r="T1739" t="s">
        <v>2775</v>
      </c>
      <c r="U1739" t="s">
        <v>39</v>
      </c>
      <c r="V1739">
        <v>0</v>
      </c>
      <c r="W1739">
        <v>0</v>
      </c>
      <c r="X1739">
        <v>1</v>
      </c>
    </row>
    <row r="1740" spans="1:31" hidden="1" x14ac:dyDescent="0.2">
      <c r="A1740" t="s">
        <v>952</v>
      </c>
      <c r="B1740" t="s">
        <v>953</v>
      </c>
      <c r="C1740">
        <v>1947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7.2</v>
      </c>
      <c r="O1740">
        <v>2682</v>
      </c>
      <c r="S1740">
        <v>101</v>
      </c>
      <c r="T1740" t="s">
        <v>474</v>
      </c>
      <c r="U1740" t="s">
        <v>954</v>
      </c>
      <c r="V1740">
        <v>0</v>
      </c>
      <c r="W1740">
        <v>0</v>
      </c>
      <c r="X1740">
        <v>1</v>
      </c>
    </row>
    <row r="1741" spans="1:31" hidden="1" x14ac:dyDescent="0.2">
      <c r="A1741" t="s">
        <v>869</v>
      </c>
      <c r="B1741" t="s">
        <v>870</v>
      </c>
      <c r="C1741">
        <v>1945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6.9</v>
      </c>
      <c r="O1741">
        <v>3113</v>
      </c>
      <c r="Q1741">
        <v>65</v>
      </c>
      <c r="S1741">
        <v>65</v>
      </c>
      <c r="T1741" t="s">
        <v>709</v>
      </c>
      <c r="U1741" t="s">
        <v>35</v>
      </c>
      <c r="V1741">
        <v>0</v>
      </c>
      <c r="W1741">
        <v>1</v>
      </c>
      <c r="X1741">
        <v>0</v>
      </c>
    </row>
    <row r="1742" spans="1:31" hidden="1" x14ac:dyDescent="0.2">
      <c r="A1742" t="s">
        <v>5442</v>
      </c>
      <c r="B1742" t="s">
        <v>5443</v>
      </c>
      <c r="C1742">
        <v>2002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5.3</v>
      </c>
      <c r="O1742">
        <v>51073</v>
      </c>
      <c r="P1742">
        <v>35000000</v>
      </c>
      <c r="Q1742">
        <v>30336800</v>
      </c>
      <c r="R1742">
        <v>45479110</v>
      </c>
      <c r="S1742">
        <v>101</v>
      </c>
      <c r="T1742" t="s">
        <v>5444</v>
      </c>
      <c r="U1742" t="s">
        <v>39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</row>
    <row r="1743" spans="1:31" hidden="1" x14ac:dyDescent="0.2">
      <c r="A1743" t="s">
        <v>4957</v>
      </c>
      <c r="B1743" t="s">
        <v>4958</v>
      </c>
      <c r="C1743">
        <v>1998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6.3</v>
      </c>
      <c r="O1743">
        <v>14109</v>
      </c>
      <c r="P1743">
        <v>40000000</v>
      </c>
      <c r="Q1743">
        <v>22510798</v>
      </c>
      <c r="R1743">
        <v>22510798</v>
      </c>
      <c r="S1743">
        <v>86</v>
      </c>
      <c r="T1743" t="s">
        <v>4959</v>
      </c>
      <c r="U1743" t="s">
        <v>39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</row>
    <row r="1744" spans="1:31" hidden="1" x14ac:dyDescent="0.2">
      <c r="A1744" t="s">
        <v>3364</v>
      </c>
      <c r="B1744" t="s">
        <v>3365</v>
      </c>
      <c r="C1744">
        <v>1990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6.8</v>
      </c>
      <c r="O1744">
        <v>18424</v>
      </c>
      <c r="P1744">
        <v>15000000</v>
      </c>
      <c r="Q1744">
        <v>15260154</v>
      </c>
      <c r="R1744">
        <v>15260154</v>
      </c>
      <c r="S1744">
        <v>89</v>
      </c>
      <c r="T1744" t="s">
        <v>3366</v>
      </c>
      <c r="U1744" t="s">
        <v>3367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0</v>
      </c>
    </row>
    <row r="1745" spans="1:31" hidden="1" x14ac:dyDescent="0.2">
      <c r="A1745" t="s">
        <v>5024</v>
      </c>
      <c r="B1745" t="s">
        <v>5025</v>
      </c>
      <c r="C1745">
        <v>1999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6.4</v>
      </c>
      <c r="O1745">
        <v>8351</v>
      </c>
      <c r="P1745">
        <v>7000000</v>
      </c>
      <c r="Q1745">
        <v>7302522</v>
      </c>
      <c r="R1745">
        <v>7302522</v>
      </c>
      <c r="S1745">
        <v>96</v>
      </c>
      <c r="T1745" t="s">
        <v>5026</v>
      </c>
      <c r="U1745" t="s">
        <v>3859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</row>
    <row r="1746" spans="1:31" hidden="1" x14ac:dyDescent="0.2">
      <c r="A1746" t="s">
        <v>6584</v>
      </c>
      <c r="B1746" t="s">
        <v>6585</v>
      </c>
      <c r="C1746">
        <v>2013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5.6</v>
      </c>
      <c r="O1746">
        <v>113991</v>
      </c>
      <c r="P1746">
        <v>130000000</v>
      </c>
      <c r="Q1746">
        <v>33618855</v>
      </c>
      <c r="R1746">
        <v>78324220</v>
      </c>
      <c r="T1746" t="s">
        <v>6159</v>
      </c>
      <c r="U1746" t="s">
        <v>35</v>
      </c>
      <c r="V1746">
        <v>0</v>
      </c>
      <c r="W1746">
        <v>1</v>
      </c>
      <c r="X1746">
        <v>0</v>
      </c>
    </row>
    <row r="1747" spans="1:31" hidden="1" x14ac:dyDescent="0.2">
      <c r="A1747" t="s">
        <v>4072</v>
      </c>
      <c r="B1747" t="s">
        <v>4073</v>
      </c>
      <c r="C1747">
        <v>1994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6.3</v>
      </c>
      <c r="O1747">
        <v>3231</v>
      </c>
      <c r="P1747">
        <v>835570</v>
      </c>
      <c r="Q1747">
        <v>1316865</v>
      </c>
      <c r="S1747">
        <v>108</v>
      </c>
      <c r="T1747" t="s">
        <v>3251</v>
      </c>
      <c r="U1747" t="s">
        <v>35</v>
      </c>
      <c r="V1747">
        <v>0</v>
      </c>
      <c r="W1747">
        <v>1</v>
      </c>
      <c r="X1747">
        <v>0</v>
      </c>
    </row>
    <row r="1748" spans="1:31" hidden="1" x14ac:dyDescent="0.2">
      <c r="A1748" t="s">
        <v>2056</v>
      </c>
      <c r="B1748" t="s">
        <v>2057</v>
      </c>
      <c r="C1748">
        <v>1972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6.3</v>
      </c>
      <c r="O1748">
        <v>782</v>
      </c>
      <c r="Q1748">
        <v>100</v>
      </c>
      <c r="S1748">
        <v>100</v>
      </c>
      <c r="T1748" t="s">
        <v>2058</v>
      </c>
      <c r="U1748" t="s">
        <v>2059</v>
      </c>
      <c r="V1748">
        <v>0</v>
      </c>
      <c r="W1748">
        <v>0</v>
      </c>
      <c r="X1748">
        <v>1</v>
      </c>
    </row>
    <row r="1749" spans="1:31" hidden="1" x14ac:dyDescent="0.2">
      <c r="A1749" t="s">
        <v>2005</v>
      </c>
      <c r="B1749" t="s">
        <v>2006</v>
      </c>
      <c r="C1749">
        <v>1971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5.6</v>
      </c>
      <c r="O1749">
        <v>1963</v>
      </c>
      <c r="Q1749">
        <v>99</v>
      </c>
      <c r="S1749">
        <v>99</v>
      </c>
      <c r="T1749" t="s">
        <v>2007</v>
      </c>
      <c r="U1749" t="s">
        <v>35</v>
      </c>
      <c r="V1749">
        <v>0</v>
      </c>
      <c r="W1749">
        <v>1</v>
      </c>
      <c r="X1749">
        <v>0</v>
      </c>
    </row>
    <row r="1750" spans="1:31" hidden="1" x14ac:dyDescent="0.2">
      <c r="A1750" t="s">
        <v>3658</v>
      </c>
      <c r="B1750" t="s">
        <v>3659</v>
      </c>
      <c r="C1750">
        <v>1992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6.1</v>
      </c>
      <c r="O1750">
        <v>13329</v>
      </c>
      <c r="P1750">
        <v>6203835</v>
      </c>
      <c r="Q1750">
        <v>37170057</v>
      </c>
      <c r="S1750">
        <v>92</v>
      </c>
      <c r="T1750" t="s">
        <v>2697</v>
      </c>
      <c r="U1750" t="s">
        <v>3660</v>
      </c>
      <c r="V1750">
        <v>0</v>
      </c>
      <c r="W1750">
        <v>1</v>
      </c>
      <c r="X1750">
        <v>0</v>
      </c>
    </row>
    <row r="1751" spans="1:31" hidden="1" x14ac:dyDescent="0.2">
      <c r="A1751" t="s">
        <v>5341</v>
      </c>
      <c r="B1751" t="s">
        <v>5342</v>
      </c>
      <c r="C1751">
        <v>1999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5.5</v>
      </c>
      <c r="O1751">
        <v>11254</v>
      </c>
      <c r="P1751">
        <v>24000000</v>
      </c>
      <c r="Q1751">
        <v>8434146</v>
      </c>
      <c r="R1751">
        <v>8678812</v>
      </c>
      <c r="S1751">
        <v>124</v>
      </c>
      <c r="T1751" t="s">
        <v>3170</v>
      </c>
      <c r="U1751" t="s">
        <v>5343</v>
      </c>
      <c r="V1751">
        <v>1</v>
      </c>
      <c r="W1751">
        <v>0</v>
      </c>
      <c r="X1751">
        <v>0</v>
      </c>
    </row>
    <row r="1752" spans="1:31" hidden="1" x14ac:dyDescent="0.2">
      <c r="A1752" t="s">
        <v>5212</v>
      </c>
      <c r="B1752" t="s">
        <v>5213</v>
      </c>
      <c r="C1752">
        <v>1999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5.5</v>
      </c>
      <c r="O1752">
        <v>89883</v>
      </c>
      <c r="P1752">
        <v>35055556</v>
      </c>
      <c r="Q1752">
        <v>309460292</v>
      </c>
      <c r="S1752">
        <v>116</v>
      </c>
      <c r="T1752" t="s">
        <v>3035</v>
      </c>
      <c r="U1752" t="s">
        <v>2483</v>
      </c>
      <c r="V1752">
        <v>1</v>
      </c>
      <c r="W1752">
        <v>0</v>
      </c>
      <c r="X1752">
        <v>0</v>
      </c>
    </row>
    <row r="1753" spans="1:31" hidden="1" x14ac:dyDescent="0.2">
      <c r="A1753" t="s">
        <v>7539</v>
      </c>
      <c r="B1753" t="s">
        <v>7540</v>
      </c>
      <c r="C1753">
        <v>2018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6.1</v>
      </c>
      <c r="O1753">
        <v>131255</v>
      </c>
      <c r="P1753">
        <v>120000000</v>
      </c>
      <c r="Q1753">
        <v>101028233</v>
      </c>
      <c r="R1753">
        <v>428028233</v>
      </c>
      <c r="S1753">
        <v>107</v>
      </c>
      <c r="T1753" t="s">
        <v>7007</v>
      </c>
      <c r="U1753" t="s">
        <v>5604</v>
      </c>
      <c r="V1753">
        <v>0</v>
      </c>
      <c r="W1753">
        <v>0</v>
      </c>
      <c r="X1753">
        <v>1</v>
      </c>
    </row>
    <row r="1754" spans="1:31" hidden="1" x14ac:dyDescent="0.2">
      <c r="A1754" t="s">
        <v>5199</v>
      </c>
      <c r="B1754" t="s">
        <v>5200</v>
      </c>
      <c r="C1754">
        <v>1999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5.9</v>
      </c>
      <c r="O1754">
        <v>81091</v>
      </c>
      <c r="P1754">
        <v>10000000</v>
      </c>
      <c r="Q1754">
        <v>63366989</v>
      </c>
      <c r="R1754">
        <v>103166989</v>
      </c>
      <c r="S1754">
        <v>95</v>
      </c>
      <c r="T1754" t="s">
        <v>5201</v>
      </c>
      <c r="U1754" t="s">
        <v>3859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hidden="1" x14ac:dyDescent="0.2">
      <c r="A1755" t="s">
        <v>4074</v>
      </c>
      <c r="B1755" t="s">
        <v>4075</v>
      </c>
      <c r="C1755">
        <v>1994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6.4</v>
      </c>
      <c r="O1755">
        <v>4506</v>
      </c>
      <c r="P1755">
        <v>305070</v>
      </c>
      <c r="S1755">
        <v>107</v>
      </c>
      <c r="T1755" t="s">
        <v>2817</v>
      </c>
      <c r="U1755" t="s">
        <v>4076</v>
      </c>
      <c r="V1755">
        <v>0</v>
      </c>
      <c r="W1755">
        <v>0</v>
      </c>
      <c r="X1755">
        <v>1</v>
      </c>
    </row>
    <row r="1756" spans="1:31" hidden="1" x14ac:dyDescent="0.2">
      <c r="A1756" t="s">
        <v>5430</v>
      </c>
      <c r="B1756" t="s">
        <v>5431</v>
      </c>
      <c r="C1756">
        <v>2000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5.9</v>
      </c>
      <c r="O1756">
        <v>893</v>
      </c>
      <c r="P1756">
        <v>1815</v>
      </c>
      <c r="Q1756">
        <v>2360</v>
      </c>
      <c r="R1756">
        <v>5980</v>
      </c>
      <c r="T1756" t="s">
        <v>5432</v>
      </c>
      <c r="U1756" t="s">
        <v>5433</v>
      </c>
      <c r="V1756">
        <v>0</v>
      </c>
      <c r="W1756">
        <v>1</v>
      </c>
      <c r="X1756">
        <v>0</v>
      </c>
    </row>
    <row r="1757" spans="1:31" hidden="1" x14ac:dyDescent="0.2">
      <c r="A1757" t="s">
        <v>5208</v>
      </c>
      <c r="B1757" t="s">
        <v>5209</v>
      </c>
      <c r="C1757">
        <v>1999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6.7</v>
      </c>
      <c r="O1757">
        <v>34906</v>
      </c>
      <c r="P1757">
        <v>22000000</v>
      </c>
      <c r="Q1757">
        <v>19288130</v>
      </c>
      <c r="R1757">
        <v>19288130</v>
      </c>
      <c r="S1757">
        <v>142</v>
      </c>
      <c r="T1757" t="s">
        <v>3185</v>
      </c>
      <c r="U1757" t="s">
        <v>2783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</row>
    <row r="1758" spans="1:31" hidden="1" x14ac:dyDescent="0.2">
      <c r="A1758" t="s">
        <v>1433</v>
      </c>
      <c r="B1758" t="s">
        <v>1434</v>
      </c>
      <c r="C1758">
        <v>1956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6.3</v>
      </c>
      <c r="O1758">
        <v>312</v>
      </c>
      <c r="Q1758">
        <v>77</v>
      </c>
      <c r="S1758">
        <v>77</v>
      </c>
      <c r="T1758" t="s">
        <v>1412</v>
      </c>
      <c r="U1758" t="s">
        <v>945</v>
      </c>
      <c r="V1758">
        <v>0</v>
      </c>
      <c r="W1758">
        <v>1</v>
      </c>
      <c r="X1758">
        <v>0</v>
      </c>
    </row>
    <row r="1759" spans="1:31" hidden="1" x14ac:dyDescent="0.2">
      <c r="A1759" t="s">
        <v>5917</v>
      </c>
      <c r="B1759" t="s">
        <v>5918</v>
      </c>
      <c r="C1759">
        <v>2004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7.7</v>
      </c>
      <c r="O1759">
        <v>133063</v>
      </c>
      <c r="P1759">
        <v>20039730</v>
      </c>
      <c r="Q1759">
        <v>123971376</v>
      </c>
      <c r="S1759">
        <v>152</v>
      </c>
      <c r="T1759" t="s">
        <v>3083</v>
      </c>
      <c r="U1759" t="s">
        <v>35</v>
      </c>
      <c r="V1759">
        <v>0</v>
      </c>
      <c r="W1759">
        <v>1</v>
      </c>
      <c r="X1759">
        <v>0</v>
      </c>
    </row>
    <row r="1760" spans="1:31" hidden="1" x14ac:dyDescent="0.2">
      <c r="A1760" t="s">
        <v>4770</v>
      </c>
      <c r="B1760" t="s">
        <v>4771</v>
      </c>
      <c r="C1760">
        <v>1998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6.8</v>
      </c>
      <c r="O1760">
        <v>783</v>
      </c>
      <c r="P1760">
        <v>3317</v>
      </c>
      <c r="Q1760">
        <v>4960</v>
      </c>
      <c r="R1760">
        <v>4960</v>
      </c>
      <c r="S1760">
        <v>100</v>
      </c>
      <c r="T1760" t="s">
        <v>4772</v>
      </c>
      <c r="U1760" t="s">
        <v>3757</v>
      </c>
      <c r="V1760">
        <v>0</v>
      </c>
      <c r="W1760">
        <v>1</v>
      </c>
      <c r="X1760">
        <v>0</v>
      </c>
    </row>
    <row r="1761" spans="1:24" hidden="1" x14ac:dyDescent="0.2">
      <c r="A1761" t="s">
        <v>5398</v>
      </c>
      <c r="B1761" t="s">
        <v>5399</v>
      </c>
      <c r="C1761">
        <v>2000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5.4</v>
      </c>
      <c r="O1761">
        <v>13205</v>
      </c>
      <c r="P1761">
        <v>24000000</v>
      </c>
      <c r="Q1761">
        <v>12394327</v>
      </c>
      <c r="R1761">
        <v>12452362</v>
      </c>
      <c r="S1761">
        <v>107</v>
      </c>
      <c r="T1761" t="s">
        <v>5400</v>
      </c>
      <c r="U1761" t="s">
        <v>5333</v>
      </c>
      <c r="V1761">
        <v>0</v>
      </c>
      <c r="W1761">
        <v>0</v>
      </c>
      <c r="X1761">
        <v>1</v>
      </c>
    </row>
    <row r="1762" spans="1:24" hidden="1" x14ac:dyDescent="0.2">
      <c r="A1762" t="s">
        <v>4077</v>
      </c>
      <c r="B1762" t="s">
        <v>4078</v>
      </c>
      <c r="C1762">
        <v>1994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6.6</v>
      </c>
      <c r="O1762">
        <v>43996</v>
      </c>
      <c r="P1762">
        <v>5113050</v>
      </c>
      <c r="Q1762">
        <v>33351557</v>
      </c>
      <c r="S1762">
        <v>99</v>
      </c>
      <c r="T1762" t="s">
        <v>4079</v>
      </c>
      <c r="U1762" t="s">
        <v>4080</v>
      </c>
      <c r="V1762">
        <v>0</v>
      </c>
      <c r="W1762">
        <v>1</v>
      </c>
      <c r="X1762">
        <v>0</v>
      </c>
    </row>
    <row r="1763" spans="1:24" hidden="1" x14ac:dyDescent="0.2">
      <c r="A1763" t="s">
        <v>1390</v>
      </c>
      <c r="B1763" t="s">
        <v>1391</v>
      </c>
      <c r="C1763">
        <v>1955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7.7</v>
      </c>
      <c r="O1763">
        <v>79660</v>
      </c>
      <c r="P1763">
        <v>116668</v>
      </c>
      <c r="Q1763">
        <v>199963</v>
      </c>
      <c r="S1763">
        <v>111</v>
      </c>
      <c r="T1763" t="s">
        <v>1392</v>
      </c>
      <c r="U1763" t="s">
        <v>39</v>
      </c>
      <c r="V1763">
        <v>0</v>
      </c>
      <c r="W1763">
        <v>0</v>
      </c>
      <c r="X1763">
        <v>1</v>
      </c>
    </row>
    <row r="1764" spans="1:24" hidden="1" x14ac:dyDescent="0.2">
      <c r="A1764" t="s">
        <v>4889</v>
      </c>
      <c r="B1764" t="s">
        <v>4890</v>
      </c>
      <c r="C1764">
        <v>1999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6.6</v>
      </c>
      <c r="O1764">
        <v>113241</v>
      </c>
      <c r="P1764">
        <v>10267756</v>
      </c>
      <c r="Q1764">
        <v>61698899</v>
      </c>
      <c r="S1764">
        <v>102</v>
      </c>
      <c r="T1764" t="s">
        <v>3638</v>
      </c>
      <c r="U1764" t="s">
        <v>2783</v>
      </c>
      <c r="V1764">
        <v>1</v>
      </c>
      <c r="W1764">
        <v>0</v>
      </c>
      <c r="X1764">
        <v>0</v>
      </c>
    </row>
    <row r="1765" spans="1:24" hidden="1" x14ac:dyDescent="0.2">
      <c r="A1765" t="s">
        <v>1217</v>
      </c>
      <c r="B1765" t="s">
        <v>1218</v>
      </c>
      <c r="C1765">
        <v>1952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6.3</v>
      </c>
      <c r="O1765">
        <v>475</v>
      </c>
      <c r="Q1765">
        <v>83</v>
      </c>
      <c r="S1765">
        <v>83</v>
      </c>
      <c r="T1765" t="s">
        <v>1148</v>
      </c>
      <c r="U1765" t="s">
        <v>945</v>
      </c>
      <c r="V1765">
        <v>0</v>
      </c>
      <c r="W1765">
        <v>1</v>
      </c>
      <c r="X1765">
        <v>0</v>
      </c>
    </row>
    <row r="1766" spans="1:24" hidden="1" x14ac:dyDescent="0.2">
      <c r="A1766" t="s">
        <v>5350</v>
      </c>
      <c r="B1766" t="s">
        <v>5351</v>
      </c>
      <c r="C1766">
        <v>2000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5.7</v>
      </c>
      <c r="O1766">
        <v>53886</v>
      </c>
      <c r="P1766">
        <v>80000000</v>
      </c>
      <c r="Q1766">
        <v>17480890</v>
      </c>
      <c r="R1766">
        <v>33463969</v>
      </c>
      <c r="S1766">
        <v>106</v>
      </c>
      <c r="T1766" t="s">
        <v>5352</v>
      </c>
      <c r="U1766" t="s">
        <v>39</v>
      </c>
      <c r="V1766">
        <v>0</v>
      </c>
      <c r="W1766">
        <v>0</v>
      </c>
      <c r="X1766">
        <v>1</v>
      </c>
    </row>
    <row r="1767" spans="1:24" hidden="1" x14ac:dyDescent="0.2">
      <c r="A1767" t="s">
        <v>7207</v>
      </c>
      <c r="B1767" t="s">
        <v>7208</v>
      </c>
      <c r="C1767">
        <v>2011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5.4</v>
      </c>
      <c r="O1767">
        <v>105007</v>
      </c>
      <c r="P1767">
        <v>42000000</v>
      </c>
      <c r="Q1767">
        <v>37662162</v>
      </c>
      <c r="R1767">
        <v>90260376</v>
      </c>
      <c r="S1767">
        <v>100</v>
      </c>
      <c r="T1767" t="s">
        <v>5826</v>
      </c>
      <c r="U1767" t="s">
        <v>39</v>
      </c>
      <c r="V1767">
        <v>0</v>
      </c>
      <c r="W1767">
        <v>0</v>
      </c>
      <c r="X1767">
        <v>1</v>
      </c>
    </row>
    <row r="1768" spans="1:24" hidden="1" x14ac:dyDescent="0.2">
      <c r="A1768" t="s">
        <v>1853</v>
      </c>
      <c r="B1768" t="s">
        <v>1854</v>
      </c>
      <c r="C1768">
        <v>1967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6.8</v>
      </c>
      <c r="O1768">
        <v>6019</v>
      </c>
      <c r="P1768">
        <v>65232</v>
      </c>
      <c r="S1768">
        <v>108</v>
      </c>
      <c r="T1768" t="s">
        <v>601</v>
      </c>
      <c r="U1768" t="s">
        <v>1832</v>
      </c>
      <c r="V1768">
        <v>0</v>
      </c>
      <c r="W1768">
        <v>0</v>
      </c>
      <c r="X1768">
        <v>1</v>
      </c>
    </row>
    <row r="1769" spans="1:24" hidden="1" x14ac:dyDescent="0.2">
      <c r="A1769" t="s">
        <v>5009</v>
      </c>
      <c r="B1769" t="s">
        <v>5010</v>
      </c>
      <c r="C1769">
        <v>1999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7.4</v>
      </c>
      <c r="O1769">
        <v>90521</v>
      </c>
      <c r="P1769">
        <v>24000000</v>
      </c>
      <c r="Q1769">
        <v>57545092</v>
      </c>
      <c r="R1769">
        <v>88545092</v>
      </c>
      <c r="S1769">
        <v>126</v>
      </c>
      <c r="T1769" t="s">
        <v>3483</v>
      </c>
      <c r="U1769" t="s">
        <v>5011</v>
      </c>
      <c r="V1769">
        <v>1</v>
      </c>
      <c r="W1769">
        <v>0</v>
      </c>
      <c r="X1769">
        <v>0</v>
      </c>
    </row>
    <row r="1770" spans="1:24" hidden="1" x14ac:dyDescent="0.2">
      <c r="A1770" t="s">
        <v>6373</v>
      </c>
      <c r="B1770" t="s">
        <v>6374</v>
      </c>
      <c r="C1770">
        <v>2005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6.2</v>
      </c>
      <c r="O1770">
        <v>5997</v>
      </c>
      <c r="P1770">
        <v>4664641</v>
      </c>
      <c r="S1770">
        <v>96</v>
      </c>
      <c r="T1770" t="s">
        <v>6375</v>
      </c>
      <c r="U1770" t="s">
        <v>6376</v>
      </c>
      <c r="V1770">
        <v>0</v>
      </c>
      <c r="W1770">
        <v>1</v>
      </c>
      <c r="X1770">
        <v>0</v>
      </c>
    </row>
    <row r="1771" spans="1:24" hidden="1" x14ac:dyDescent="0.2">
      <c r="A1771" t="s">
        <v>7704</v>
      </c>
      <c r="B1771" t="s">
        <v>7705</v>
      </c>
      <c r="C1771">
        <v>2014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8.1</v>
      </c>
      <c r="O1771">
        <v>163151</v>
      </c>
      <c r="P1771">
        <v>3300000</v>
      </c>
      <c r="Q1771">
        <v>3106530</v>
      </c>
      <c r="R1771">
        <v>30642704</v>
      </c>
      <c r="S1771">
        <v>122</v>
      </c>
      <c r="T1771" t="s">
        <v>7706</v>
      </c>
      <c r="U1771" t="s">
        <v>7707</v>
      </c>
      <c r="V1771">
        <v>0</v>
      </c>
      <c r="W1771">
        <v>0</v>
      </c>
      <c r="X1771">
        <v>1</v>
      </c>
    </row>
    <row r="1772" spans="1:24" hidden="1" x14ac:dyDescent="0.2">
      <c r="A1772" t="s">
        <v>5117</v>
      </c>
      <c r="B1772" t="s">
        <v>5118</v>
      </c>
      <c r="C1772">
        <v>1999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7.8</v>
      </c>
      <c r="O1772">
        <v>154450</v>
      </c>
      <c r="P1772">
        <v>6712361</v>
      </c>
      <c r="Q1772">
        <v>60289912</v>
      </c>
      <c r="S1772">
        <v>157</v>
      </c>
      <c r="T1772" t="s">
        <v>4239</v>
      </c>
      <c r="U1772" t="s">
        <v>2783</v>
      </c>
      <c r="V1772">
        <v>1</v>
      </c>
      <c r="W1772">
        <v>0</v>
      </c>
      <c r="X1772">
        <v>0</v>
      </c>
    </row>
    <row r="1773" spans="1:24" hidden="1" x14ac:dyDescent="0.2">
      <c r="A1773" t="s">
        <v>3237</v>
      </c>
      <c r="B1773" t="s">
        <v>3238</v>
      </c>
      <c r="C1773">
        <v>1989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5.4</v>
      </c>
      <c r="O1773">
        <v>3072</v>
      </c>
      <c r="P1773">
        <v>9015164</v>
      </c>
      <c r="S1773">
        <v>106</v>
      </c>
      <c r="T1773" t="s">
        <v>3239</v>
      </c>
      <c r="U1773" t="s">
        <v>3240</v>
      </c>
      <c r="V1773">
        <v>0</v>
      </c>
      <c r="W1773">
        <v>1</v>
      </c>
      <c r="X1773">
        <v>0</v>
      </c>
    </row>
    <row r="1774" spans="1:24" hidden="1" x14ac:dyDescent="0.2">
      <c r="A1774" t="s">
        <v>6807</v>
      </c>
      <c r="B1774" t="s">
        <v>6808</v>
      </c>
      <c r="C1774">
        <v>2010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6.3</v>
      </c>
      <c r="O1774">
        <v>98291</v>
      </c>
      <c r="P1774">
        <v>32000000</v>
      </c>
      <c r="Q1774">
        <v>13794835</v>
      </c>
      <c r="R1774">
        <v>18409891</v>
      </c>
      <c r="S1774">
        <v>111</v>
      </c>
      <c r="T1774" t="s">
        <v>6809</v>
      </c>
      <c r="U1774" t="s">
        <v>35</v>
      </c>
      <c r="V1774">
        <v>0</v>
      </c>
      <c r="W1774">
        <v>1</v>
      </c>
      <c r="X1774">
        <v>0</v>
      </c>
    </row>
    <row r="1775" spans="1:24" hidden="1" x14ac:dyDescent="0.2">
      <c r="A1775" t="s">
        <v>5001</v>
      </c>
      <c r="B1775" t="s">
        <v>5002</v>
      </c>
      <c r="C1775">
        <v>1999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6.5</v>
      </c>
      <c r="O1775">
        <v>11562</v>
      </c>
      <c r="P1775">
        <v>6624445</v>
      </c>
      <c r="Q1775">
        <v>27807627</v>
      </c>
      <c r="S1775">
        <v>129</v>
      </c>
      <c r="T1775" t="s">
        <v>3035</v>
      </c>
      <c r="U1775" t="s">
        <v>4499</v>
      </c>
      <c r="V1775">
        <v>1</v>
      </c>
      <c r="W1775">
        <v>0</v>
      </c>
      <c r="X1775">
        <v>0</v>
      </c>
    </row>
    <row r="1776" spans="1:24" hidden="1" x14ac:dyDescent="0.2">
      <c r="A1776" t="s">
        <v>1393</v>
      </c>
      <c r="B1776" t="s">
        <v>1394</v>
      </c>
      <c r="C1776">
        <v>1955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5.7</v>
      </c>
      <c r="O1776">
        <v>5164</v>
      </c>
      <c r="S1776">
        <v>82</v>
      </c>
      <c r="T1776" t="s">
        <v>1260</v>
      </c>
      <c r="U1776" t="s">
        <v>945</v>
      </c>
      <c r="V1776">
        <v>0</v>
      </c>
      <c r="W1776">
        <v>1</v>
      </c>
      <c r="X1776">
        <v>0</v>
      </c>
    </row>
    <row r="1777" spans="1:24" hidden="1" x14ac:dyDescent="0.2">
      <c r="A1777" t="s">
        <v>2854</v>
      </c>
      <c r="B1777" t="s">
        <v>2855</v>
      </c>
      <c r="C1777">
        <v>1985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5.3</v>
      </c>
      <c r="O1777">
        <v>6124</v>
      </c>
      <c r="P1777">
        <v>52755</v>
      </c>
      <c r="Q1777">
        <v>358574</v>
      </c>
      <c r="S1777">
        <v>126</v>
      </c>
      <c r="T1777" t="s">
        <v>2519</v>
      </c>
      <c r="U1777" t="s">
        <v>2631</v>
      </c>
      <c r="V1777">
        <v>0</v>
      </c>
      <c r="W1777">
        <v>0</v>
      </c>
      <c r="X1777">
        <v>1</v>
      </c>
    </row>
    <row r="1778" spans="1:24" hidden="1" x14ac:dyDescent="0.2">
      <c r="A1778" t="s">
        <v>871</v>
      </c>
      <c r="B1778" t="s">
        <v>872</v>
      </c>
      <c r="C1778">
        <v>1945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7</v>
      </c>
      <c r="O1778">
        <v>1149</v>
      </c>
      <c r="Q1778">
        <v>135</v>
      </c>
      <c r="S1778">
        <v>135</v>
      </c>
      <c r="T1778" t="s">
        <v>614</v>
      </c>
      <c r="U1778" t="s">
        <v>39</v>
      </c>
      <c r="V1778">
        <v>0</v>
      </c>
      <c r="W1778">
        <v>0</v>
      </c>
      <c r="X1778">
        <v>1</v>
      </c>
    </row>
    <row r="1779" spans="1:24" hidden="1" x14ac:dyDescent="0.2">
      <c r="A1779" t="s">
        <v>4087</v>
      </c>
      <c r="B1779" t="s">
        <v>4088</v>
      </c>
      <c r="C1779">
        <v>1994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5.3</v>
      </c>
      <c r="O1779">
        <v>61056</v>
      </c>
      <c r="P1779">
        <v>5830302</v>
      </c>
      <c r="Q1779">
        <v>38087756</v>
      </c>
      <c r="S1779">
        <v>95</v>
      </c>
      <c r="T1779" t="s">
        <v>3356</v>
      </c>
      <c r="U1779" t="s">
        <v>39</v>
      </c>
      <c r="V1779">
        <v>0</v>
      </c>
      <c r="W1779">
        <v>0</v>
      </c>
      <c r="X1779">
        <v>1</v>
      </c>
    </row>
    <row r="1780" spans="1:24" hidden="1" x14ac:dyDescent="0.2">
      <c r="A1780" t="s">
        <v>7122</v>
      </c>
      <c r="B1780" t="s">
        <v>7123</v>
      </c>
      <c r="C1780">
        <v>2013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6.4</v>
      </c>
      <c r="O1780">
        <v>149677</v>
      </c>
      <c r="P1780">
        <v>38000000</v>
      </c>
      <c r="Q1780">
        <v>42025135</v>
      </c>
      <c r="R1780">
        <v>98337295</v>
      </c>
      <c r="S1780">
        <v>119</v>
      </c>
      <c r="T1780" t="s">
        <v>7124</v>
      </c>
      <c r="U1780" t="s">
        <v>7125</v>
      </c>
      <c r="V1780">
        <v>0</v>
      </c>
      <c r="W1780">
        <v>1</v>
      </c>
      <c r="X1780">
        <v>0</v>
      </c>
    </row>
    <row r="1781" spans="1:24" hidden="1" x14ac:dyDescent="0.2">
      <c r="A1781" t="s">
        <v>702</v>
      </c>
      <c r="B1781" t="s">
        <v>703</v>
      </c>
      <c r="C1781">
        <v>1942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6.7</v>
      </c>
      <c r="O1781">
        <v>1371</v>
      </c>
      <c r="Q1781">
        <v>82</v>
      </c>
      <c r="S1781">
        <v>82</v>
      </c>
      <c r="T1781" t="s">
        <v>495</v>
      </c>
      <c r="U1781" t="s">
        <v>35</v>
      </c>
      <c r="V1781">
        <v>0</v>
      </c>
      <c r="W1781">
        <v>1</v>
      </c>
      <c r="X1781">
        <v>0</v>
      </c>
    </row>
    <row r="1782" spans="1:24" hidden="1" x14ac:dyDescent="0.2">
      <c r="A1782" t="s">
        <v>1524</v>
      </c>
      <c r="B1782" t="s">
        <v>1525</v>
      </c>
      <c r="C1782">
        <v>1958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6.7</v>
      </c>
      <c r="O1782">
        <v>758</v>
      </c>
      <c r="Q1782">
        <v>88</v>
      </c>
      <c r="S1782">
        <v>88</v>
      </c>
      <c r="T1782" t="s">
        <v>1401</v>
      </c>
      <c r="U1782" t="s">
        <v>945</v>
      </c>
      <c r="V1782">
        <v>0</v>
      </c>
      <c r="W1782">
        <v>1</v>
      </c>
      <c r="X1782">
        <v>0</v>
      </c>
    </row>
    <row r="1783" spans="1:24" hidden="1" x14ac:dyDescent="0.2">
      <c r="A1783" t="s">
        <v>7119</v>
      </c>
      <c r="B1783" t="s">
        <v>7120</v>
      </c>
      <c r="C1783">
        <v>2014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6.2</v>
      </c>
      <c r="O1783">
        <v>98456</v>
      </c>
      <c r="P1783">
        <v>25000000</v>
      </c>
      <c r="Q1783">
        <v>134938200</v>
      </c>
      <c r="R1783">
        <v>154468902</v>
      </c>
      <c r="S1783">
        <v>99</v>
      </c>
      <c r="T1783" t="s">
        <v>7121</v>
      </c>
      <c r="U1783" t="s">
        <v>35</v>
      </c>
      <c r="V1783">
        <v>0</v>
      </c>
      <c r="W1783">
        <v>1</v>
      </c>
      <c r="X1783">
        <v>0</v>
      </c>
    </row>
    <row r="1784" spans="1:24" hidden="1" x14ac:dyDescent="0.2">
      <c r="A1784" t="s">
        <v>7675</v>
      </c>
      <c r="B1784" t="s">
        <v>7676</v>
      </c>
      <c r="C1784">
        <v>2016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5.9</v>
      </c>
      <c r="O1784">
        <v>51254</v>
      </c>
      <c r="P1784">
        <v>40000000</v>
      </c>
      <c r="Q1784">
        <v>91221830</v>
      </c>
      <c r="R1784">
        <v>124605297</v>
      </c>
      <c r="S1784">
        <v>102</v>
      </c>
      <c r="T1784" t="s">
        <v>7121</v>
      </c>
      <c r="U1784" t="s">
        <v>35</v>
      </c>
      <c r="V1784">
        <v>0</v>
      </c>
      <c r="W1784">
        <v>1</v>
      </c>
      <c r="X1784">
        <v>0</v>
      </c>
    </row>
    <row r="1785" spans="1:24" hidden="1" x14ac:dyDescent="0.2">
      <c r="A1785" t="s">
        <v>955</v>
      </c>
      <c r="B1785" t="s">
        <v>956</v>
      </c>
      <c r="C1785">
        <v>1947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7.3</v>
      </c>
      <c r="O1785">
        <v>2447</v>
      </c>
      <c r="S1785">
        <v>101</v>
      </c>
      <c r="T1785" t="s">
        <v>957</v>
      </c>
      <c r="U1785" t="s">
        <v>945</v>
      </c>
      <c r="V1785">
        <v>0</v>
      </c>
      <c r="W1785">
        <v>1</v>
      </c>
      <c r="X1785">
        <v>0</v>
      </c>
    </row>
    <row r="1786" spans="1:24" hidden="1" x14ac:dyDescent="0.2">
      <c r="A1786" t="s">
        <v>5084</v>
      </c>
      <c r="B1786" t="s">
        <v>5085</v>
      </c>
      <c r="C1786">
        <v>1999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6.7</v>
      </c>
      <c r="O1786">
        <v>12567</v>
      </c>
      <c r="P1786">
        <v>64159</v>
      </c>
      <c r="Q1786">
        <v>635096</v>
      </c>
      <c r="S1786">
        <v>138</v>
      </c>
      <c r="T1786" t="s">
        <v>5086</v>
      </c>
      <c r="U1786" t="s">
        <v>35</v>
      </c>
      <c r="V1786">
        <v>0</v>
      </c>
      <c r="W1786">
        <v>1</v>
      </c>
      <c r="X1786">
        <v>0</v>
      </c>
    </row>
    <row r="1787" spans="1:24" hidden="1" x14ac:dyDescent="0.2">
      <c r="A1787" t="s">
        <v>1328</v>
      </c>
      <c r="B1787" t="s">
        <v>1329</v>
      </c>
      <c r="C1787">
        <v>1954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6.5</v>
      </c>
      <c r="O1787">
        <v>880</v>
      </c>
      <c r="S1787">
        <v>73</v>
      </c>
      <c r="T1787" t="s">
        <v>1200</v>
      </c>
      <c r="U1787" t="s">
        <v>39</v>
      </c>
      <c r="V1787">
        <v>0</v>
      </c>
      <c r="W1787">
        <v>0</v>
      </c>
      <c r="X1787">
        <v>1</v>
      </c>
    </row>
    <row r="1788" spans="1:24" hidden="1" x14ac:dyDescent="0.2">
      <c r="A1788" t="s">
        <v>469</v>
      </c>
      <c r="B1788" t="s">
        <v>470</v>
      </c>
      <c r="C1788">
        <v>1939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6.6</v>
      </c>
      <c r="O1788">
        <v>77</v>
      </c>
      <c r="Q1788">
        <v>77</v>
      </c>
      <c r="S1788">
        <v>77</v>
      </c>
      <c r="T1788" t="s">
        <v>471</v>
      </c>
      <c r="U1788" t="s">
        <v>35</v>
      </c>
      <c r="V1788">
        <v>0</v>
      </c>
      <c r="W1788">
        <v>1</v>
      </c>
      <c r="X1788">
        <v>0</v>
      </c>
    </row>
    <row r="1789" spans="1:24" hidden="1" x14ac:dyDescent="0.2">
      <c r="A1789" t="s">
        <v>1558</v>
      </c>
      <c r="B1789" t="s">
        <v>1559</v>
      </c>
      <c r="C1789">
        <v>1959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8</v>
      </c>
      <c r="O1789">
        <v>53317</v>
      </c>
      <c r="S1789">
        <v>141</v>
      </c>
      <c r="T1789" t="s">
        <v>106</v>
      </c>
      <c r="U1789" t="s">
        <v>1560</v>
      </c>
      <c r="V1789">
        <v>0</v>
      </c>
      <c r="W1789">
        <v>0</v>
      </c>
      <c r="X1789">
        <v>1</v>
      </c>
    </row>
    <row r="1790" spans="1:24" hidden="1" x14ac:dyDescent="0.2">
      <c r="A1790" t="s">
        <v>7170</v>
      </c>
      <c r="B1790" t="s">
        <v>7171</v>
      </c>
      <c r="C1790">
        <v>2012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7.3</v>
      </c>
      <c r="O1790">
        <v>150941</v>
      </c>
      <c r="P1790">
        <v>23773465</v>
      </c>
      <c r="Q1790">
        <v>306941670</v>
      </c>
      <c r="S1790">
        <v>97</v>
      </c>
      <c r="T1790" t="s">
        <v>7172</v>
      </c>
      <c r="U1790" t="s">
        <v>4956</v>
      </c>
      <c r="V1790">
        <v>0</v>
      </c>
      <c r="W1790">
        <v>1</v>
      </c>
      <c r="X1790">
        <v>0</v>
      </c>
    </row>
    <row r="1791" spans="1:24" hidden="1" x14ac:dyDescent="0.2">
      <c r="A1791" t="s">
        <v>1759</v>
      </c>
      <c r="B1791" t="s">
        <v>1760</v>
      </c>
      <c r="C1791">
        <v>1964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6.5</v>
      </c>
      <c r="O1791">
        <v>4409</v>
      </c>
      <c r="S1791">
        <v>123</v>
      </c>
      <c r="T1791" t="s">
        <v>1165</v>
      </c>
      <c r="U1791" t="s">
        <v>39</v>
      </c>
      <c r="V1791">
        <v>0</v>
      </c>
      <c r="W1791">
        <v>0</v>
      </c>
      <c r="X1791">
        <v>1</v>
      </c>
    </row>
    <row r="1792" spans="1:24" hidden="1" x14ac:dyDescent="0.2">
      <c r="A1792" t="s">
        <v>5239</v>
      </c>
      <c r="B1792" t="s">
        <v>5240</v>
      </c>
      <c r="C1792">
        <v>1999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8.1</v>
      </c>
      <c r="O1792">
        <v>877742</v>
      </c>
      <c r="P1792">
        <v>26681262</v>
      </c>
      <c r="Q1792">
        <v>672806292</v>
      </c>
      <c r="S1792">
        <v>107</v>
      </c>
      <c r="T1792" t="s">
        <v>4846</v>
      </c>
      <c r="U1792" t="s">
        <v>3273</v>
      </c>
      <c r="V1792">
        <v>1</v>
      </c>
      <c r="W1792">
        <v>0</v>
      </c>
      <c r="X1792">
        <v>0</v>
      </c>
    </row>
    <row r="1793" spans="1:24" hidden="1" x14ac:dyDescent="0.2">
      <c r="A1793" t="s">
        <v>6711</v>
      </c>
      <c r="B1793" t="s">
        <v>2114</v>
      </c>
      <c r="C1793">
        <v>2010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6.6</v>
      </c>
      <c r="O1793">
        <v>246342</v>
      </c>
      <c r="P1793">
        <v>200000000</v>
      </c>
      <c r="Q1793">
        <v>105269730</v>
      </c>
      <c r="R1793">
        <v>321669741</v>
      </c>
      <c r="S1793">
        <v>140</v>
      </c>
      <c r="T1793" t="s">
        <v>2593</v>
      </c>
      <c r="U1793" t="s">
        <v>35</v>
      </c>
      <c r="V1793">
        <v>0</v>
      </c>
      <c r="W1793">
        <v>1</v>
      </c>
      <c r="X1793">
        <v>0</v>
      </c>
    </row>
    <row r="1794" spans="1:24" hidden="1" x14ac:dyDescent="0.2">
      <c r="A1794" t="s">
        <v>3507</v>
      </c>
      <c r="B1794" t="s">
        <v>3508</v>
      </c>
      <c r="C1794">
        <v>1991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6.9</v>
      </c>
      <c r="O1794">
        <v>172072</v>
      </c>
      <c r="P1794">
        <v>25625602</v>
      </c>
      <c r="Q1794">
        <v>390493908</v>
      </c>
      <c r="S1794">
        <v>143</v>
      </c>
      <c r="T1794" t="s">
        <v>2817</v>
      </c>
      <c r="U1794" t="s">
        <v>39</v>
      </c>
      <c r="V1794">
        <v>0</v>
      </c>
      <c r="W1794">
        <v>0</v>
      </c>
      <c r="X1794">
        <v>1</v>
      </c>
    </row>
    <row r="1795" spans="1:24" hidden="1" x14ac:dyDescent="0.2">
      <c r="A1795" t="s">
        <v>5082</v>
      </c>
      <c r="B1795" t="s">
        <v>5083</v>
      </c>
      <c r="C1795">
        <v>1999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7.4</v>
      </c>
      <c r="O1795">
        <v>172632</v>
      </c>
      <c r="P1795">
        <v>40000000</v>
      </c>
      <c r="Q1795">
        <v>81298265</v>
      </c>
      <c r="R1795">
        <v>128798265</v>
      </c>
      <c r="S1795">
        <v>139</v>
      </c>
      <c r="T1795" t="s">
        <v>3851</v>
      </c>
      <c r="U1795" t="s">
        <v>3859</v>
      </c>
      <c r="V1795">
        <v>1</v>
      </c>
      <c r="W1795">
        <v>0</v>
      </c>
      <c r="X1795">
        <v>0</v>
      </c>
    </row>
    <row r="1796" spans="1:24" hidden="1" x14ac:dyDescent="0.2">
      <c r="A1796" t="s">
        <v>2689</v>
      </c>
      <c r="B1796" t="s">
        <v>2690</v>
      </c>
      <c r="C1796">
        <v>1983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6.6</v>
      </c>
      <c r="O1796">
        <v>3014</v>
      </c>
      <c r="P1796">
        <v>30379</v>
      </c>
      <c r="S1796">
        <v>77</v>
      </c>
      <c r="T1796" t="s">
        <v>2691</v>
      </c>
      <c r="U1796" t="s">
        <v>2692</v>
      </c>
      <c r="V1796">
        <v>0</v>
      </c>
      <c r="W1796">
        <v>0</v>
      </c>
      <c r="X1796">
        <v>1</v>
      </c>
    </row>
    <row r="1797" spans="1:24" hidden="1" x14ac:dyDescent="0.2">
      <c r="A1797" t="s">
        <v>7064</v>
      </c>
      <c r="B1797" t="s">
        <v>7065</v>
      </c>
      <c r="C1797">
        <v>2012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5.9</v>
      </c>
      <c r="O1797">
        <v>71777</v>
      </c>
      <c r="P1797">
        <v>75000000</v>
      </c>
      <c r="Q1797">
        <v>38518613</v>
      </c>
      <c r="R1797">
        <v>59418613</v>
      </c>
      <c r="S1797">
        <v>123</v>
      </c>
      <c r="T1797" t="s">
        <v>5656</v>
      </c>
      <c r="U1797" t="s">
        <v>5604</v>
      </c>
      <c r="V1797">
        <v>0</v>
      </c>
      <c r="W1797">
        <v>0</v>
      </c>
      <c r="X1797">
        <v>1</v>
      </c>
    </row>
    <row r="1798" spans="1:24" hidden="1" x14ac:dyDescent="0.2">
      <c r="A1798" t="s">
        <v>5360</v>
      </c>
      <c r="B1798" t="s">
        <v>5361</v>
      </c>
      <c r="C1798">
        <v>2001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6.3</v>
      </c>
      <c r="O1798">
        <v>39836</v>
      </c>
      <c r="P1798">
        <v>6018636</v>
      </c>
      <c r="Q1798">
        <v>19334145</v>
      </c>
      <c r="S1798">
        <v>105</v>
      </c>
      <c r="T1798" t="s">
        <v>3899</v>
      </c>
      <c r="U1798" t="s">
        <v>39</v>
      </c>
      <c r="V1798">
        <v>0</v>
      </c>
      <c r="W1798">
        <v>0</v>
      </c>
      <c r="X1798">
        <v>1</v>
      </c>
    </row>
    <row r="1799" spans="1:24" hidden="1" x14ac:dyDescent="0.2">
      <c r="A1799" t="s">
        <v>6454</v>
      </c>
      <c r="B1799" t="s">
        <v>6455</v>
      </c>
      <c r="C1799">
        <v>2007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6.6</v>
      </c>
      <c r="O1799">
        <v>12716</v>
      </c>
      <c r="P1799">
        <v>6000000</v>
      </c>
      <c r="Q1799">
        <v>714943</v>
      </c>
      <c r="R1799">
        <v>763578</v>
      </c>
      <c r="S1799">
        <v>101</v>
      </c>
      <c r="T1799" t="s">
        <v>6456</v>
      </c>
      <c r="U1799" t="s">
        <v>6457</v>
      </c>
      <c r="V1799">
        <v>0</v>
      </c>
      <c r="W1799">
        <v>0</v>
      </c>
      <c r="X1799">
        <v>1</v>
      </c>
    </row>
    <row r="1800" spans="1:24" hidden="1" x14ac:dyDescent="0.2">
      <c r="A1800" t="s">
        <v>4818</v>
      </c>
      <c r="B1800" t="s">
        <v>4819</v>
      </c>
      <c r="C1800">
        <v>1999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7.9</v>
      </c>
      <c r="O1800">
        <v>503666</v>
      </c>
      <c r="P1800">
        <v>90000000</v>
      </c>
      <c r="Q1800">
        <v>245852179</v>
      </c>
      <c r="R1800">
        <v>497374776</v>
      </c>
      <c r="S1800">
        <v>92</v>
      </c>
      <c r="T1800" t="s">
        <v>4336</v>
      </c>
      <c r="U1800" t="s">
        <v>4337</v>
      </c>
      <c r="V1800">
        <v>1</v>
      </c>
      <c r="W1800">
        <v>0</v>
      </c>
      <c r="X1800">
        <v>0</v>
      </c>
    </row>
    <row r="1801" spans="1:24" hidden="1" x14ac:dyDescent="0.2">
      <c r="A1801" t="s">
        <v>6791</v>
      </c>
      <c r="B1801" t="s">
        <v>6792</v>
      </c>
      <c r="C1801">
        <v>2008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7.3</v>
      </c>
      <c r="O1801">
        <v>227035</v>
      </c>
      <c r="P1801">
        <v>18000000</v>
      </c>
      <c r="Q1801">
        <v>5700626</v>
      </c>
      <c r="R1801">
        <v>25740863</v>
      </c>
      <c r="S1801">
        <v>114</v>
      </c>
      <c r="T1801" t="s">
        <v>6739</v>
      </c>
      <c r="U1801" t="s">
        <v>39</v>
      </c>
      <c r="V1801">
        <v>0</v>
      </c>
      <c r="W1801">
        <v>0</v>
      </c>
      <c r="X1801">
        <v>1</v>
      </c>
    </row>
    <row r="1802" spans="1:24" hidden="1" x14ac:dyDescent="0.2">
      <c r="A1802" t="s">
        <v>3241</v>
      </c>
      <c r="B1802" t="s">
        <v>3242</v>
      </c>
      <c r="C1802">
        <v>1989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7.4</v>
      </c>
      <c r="O1802">
        <v>25145</v>
      </c>
      <c r="P1802">
        <v>160000</v>
      </c>
      <c r="Q1802">
        <v>6706368</v>
      </c>
      <c r="R1802">
        <v>7706368</v>
      </c>
      <c r="S1802">
        <v>91</v>
      </c>
      <c r="T1802" t="s">
        <v>3243</v>
      </c>
      <c r="U1802" t="s">
        <v>3244</v>
      </c>
      <c r="V1802">
        <v>0</v>
      </c>
      <c r="W1802">
        <v>0</v>
      </c>
      <c r="X1802">
        <v>1</v>
      </c>
    </row>
    <row r="1803" spans="1:24" hidden="1" x14ac:dyDescent="0.2">
      <c r="A1803" t="s">
        <v>5168</v>
      </c>
      <c r="B1803" t="s">
        <v>5169</v>
      </c>
      <c r="C1803">
        <v>2000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5.8</v>
      </c>
      <c r="O1803">
        <v>12622</v>
      </c>
      <c r="P1803">
        <v>57000000</v>
      </c>
      <c r="Q1803">
        <v>15540353</v>
      </c>
      <c r="R1803">
        <v>18133495</v>
      </c>
      <c r="S1803">
        <v>116</v>
      </c>
      <c r="T1803" t="s">
        <v>4536</v>
      </c>
      <c r="U1803" t="s">
        <v>2273</v>
      </c>
      <c r="V1803">
        <v>1</v>
      </c>
      <c r="W1803">
        <v>0</v>
      </c>
      <c r="X1803">
        <v>0</v>
      </c>
    </row>
    <row r="1804" spans="1:24" hidden="1" x14ac:dyDescent="0.2">
      <c r="A1804" t="s">
        <v>6264</v>
      </c>
      <c r="B1804" t="s">
        <v>6265</v>
      </c>
      <c r="C1804">
        <v>2008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6.8</v>
      </c>
      <c r="O1804">
        <v>215394</v>
      </c>
      <c r="P1804">
        <v>19167085</v>
      </c>
      <c r="Q1804">
        <v>92649419</v>
      </c>
      <c r="S1804">
        <v>99</v>
      </c>
      <c r="T1804" t="s">
        <v>6266</v>
      </c>
      <c r="U1804" t="s">
        <v>35</v>
      </c>
      <c r="V1804">
        <v>0</v>
      </c>
      <c r="W1804">
        <v>1</v>
      </c>
      <c r="X1804">
        <v>0</v>
      </c>
    </row>
    <row r="1805" spans="1:24" hidden="1" x14ac:dyDescent="0.2">
      <c r="A1805" t="s">
        <v>2309</v>
      </c>
      <c r="B1805" t="s">
        <v>2310</v>
      </c>
      <c r="C1805">
        <v>1977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6.3</v>
      </c>
      <c r="O1805">
        <v>5420</v>
      </c>
      <c r="S1805">
        <v>119</v>
      </c>
      <c r="T1805" t="s">
        <v>1905</v>
      </c>
      <c r="U1805" t="s">
        <v>35</v>
      </c>
      <c r="V1805">
        <v>0</v>
      </c>
      <c r="W1805">
        <v>1</v>
      </c>
      <c r="X1805">
        <v>0</v>
      </c>
    </row>
    <row r="1806" spans="1:24" hidden="1" x14ac:dyDescent="0.2">
      <c r="A1806" t="s">
        <v>2574</v>
      </c>
      <c r="B1806" t="s">
        <v>2575</v>
      </c>
      <c r="C1806">
        <v>1981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5.4</v>
      </c>
      <c r="O1806">
        <v>1030</v>
      </c>
      <c r="P1806">
        <v>10851261</v>
      </c>
      <c r="S1806">
        <v>116</v>
      </c>
      <c r="T1806" t="s">
        <v>1999</v>
      </c>
      <c r="U1806" t="s">
        <v>2573</v>
      </c>
      <c r="V1806">
        <v>0</v>
      </c>
      <c r="W1806">
        <v>0</v>
      </c>
      <c r="X1806">
        <v>1</v>
      </c>
    </row>
    <row r="1807" spans="1:24" hidden="1" x14ac:dyDescent="0.2">
      <c r="A1807" t="s">
        <v>1009</v>
      </c>
      <c r="B1807" t="s">
        <v>1010</v>
      </c>
      <c r="C1807">
        <v>1948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7</v>
      </c>
      <c r="O1807">
        <v>1758</v>
      </c>
      <c r="Q1807">
        <v>99</v>
      </c>
      <c r="S1807">
        <v>99</v>
      </c>
      <c r="T1807" t="s">
        <v>45</v>
      </c>
      <c r="U1807" t="s">
        <v>39</v>
      </c>
      <c r="V1807">
        <v>0</v>
      </c>
      <c r="W1807">
        <v>0</v>
      </c>
      <c r="X1807">
        <v>1</v>
      </c>
    </row>
    <row r="1808" spans="1:24" hidden="1" x14ac:dyDescent="0.2">
      <c r="A1808" t="s">
        <v>6206</v>
      </c>
      <c r="B1808" t="s">
        <v>6207</v>
      </c>
      <c r="C1808">
        <v>2005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7.2</v>
      </c>
      <c r="O1808">
        <v>8199</v>
      </c>
      <c r="P1808">
        <v>8116128</v>
      </c>
      <c r="S1808">
        <v>152</v>
      </c>
      <c r="T1808" t="s">
        <v>6208</v>
      </c>
      <c r="U1808" t="s">
        <v>6209</v>
      </c>
      <c r="V1808">
        <v>0</v>
      </c>
      <c r="W1808">
        <v>0</v>
      </c>
      <c r="X1808">
        <v>1</v>
      </c>
    </row>
    <row r="1809" spans="1:24" hidden="1" x14ac:dyDescent="0.2">
      <c r="A1809" t="s">
        <v>5227</v>
      </c>
      <c r="B1809" t="s">
        <v>5228</v>
      </c>
      <c r="C1809">
        <v>2000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6.1</v>
      </c>
      <c r="O1809">
        <v>64920</v>
      </c>
      <c r="P1809">
        <v>25000000</v>
      </c>
      <c r="Q1809">
        <v>55973336</v>
      </c>
      <c r="R1809">
        <v>91036760</v>
      </c>
      <c r="S1809">
        <v>115</v>
      </c>
      <c r="T1809" t="s">
        <v>5229</v>
      </c>
      <c r="U1809" t="s">
        <v>39</v>
      </c>
      <c r="V1809">
        <v>0</v>
      </c>
      <c r="W1809">
        <v>0</v>
      </c>
      <c r="X1809">
        <v>1</v>
      </c>
    </row>
    <row r="1810" spans="1:24" hidden="1" x14ac:dyDescent="0.2">
      <c r="A1810" t="s">
        <v>5312</v>
      </c>
      <c r="B1810" t="s">
        <v>5313</v>
      </c>
      <c r="C1810">
        <v>2000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5.7</v>
      </c>
      <c r="O1810">
        <v>19612</v>
      </c>
      <c r="P1810">
        <v>35000000</v>
      </c>
      <c r="Q1810">
        <v>36805288</v>
      </c>
      <c r="R1810">
        <v>53425292</v>
      </c>
      <c r="S1810">
        <v>106</v>
      </c>
      <c r="T1810" t="s">
        <v>5314</v>
      </c>
      <c r="U1810" t="s">
        <v>3859</v>
      </c>
      <c r="V1810">
        <v>1</v>
      </c>
      <c r="W1810">
        <v>0</v>
      </c>
      <c r="X1810">
        <v>0</v>
      </c>
    </row>
    <row r="1811" spans="1:24" hidden="1" x14ac:dyDescent="0.2">
      <c r="A1811" t="s">
        <v>1222</v>
      </c>
      <c r="B1811" t="s">
        <v>1223</v>
      </c>
      <c r="C1811">
        <v>1952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7.2</v>
      </c>
      <c r="O1811">
        <v>1828</v>
      </c>
      <c r="Q1811">
        <v>98</v>
      </c>
      <c r="S1811">
        <v>98</v>
      </c>
      <c r="T1811" t="s">
        <v>1224</v>
      </c>
      <c r="U1811" t="s">
        <v>39</v>
      </c>
      <c r="V1811">
        <v>0</v>
      </c>
      <c r="W1811">
        <v>0</v>
      </c>
      <c r="X1811">
        <v>1</v>
      </c>
    </row>
    <row r="1812" spans="1:24" hidden="1" x14ac:dyDescent="0.2">
      <c r="A1812" t="s">
        <v>5460</v>
      </c>
      <c r="B1812" t="s">
        <v>5461</v>
      </c>
      <c r="C1812">
        <v>2000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7.2</v>
      </c>
      <c r="O1812">
        <v>172876</v>
      </c>
      <c r="P1812">
        <v>25000000</v>
      </c>
      <c r="Q1812">
        <v>71509363</v>
      </c>
      <c r="R1812">
        <v>152699946</v>
      </c>
      <c r="S1812">
        <v>121</v>
      </c>
      <c r="T1812" t="s">
        <v>3483</v>
      </c>
      <c r="U1812" t="s">
        <v>3859</v>
      </c>
      <c r="V1812">
        <v>1</v>
      </c>
      <c r="W1812">
        <v>0</v>
      </c>
      <c r="X1812">
        <v>0</v>
      </c>
    </row>
    <row r="1813" spans="1:24" hidden="1" x14ac:dyDescent="0.2">
      <c r="A1813" t="s">
        <v>1011</v>
      </c>
      <c r="B1813" t="s">
        <v>1012</v>
      </c>
      <c r="C1813">
        <v>1948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8</v>
      </c>
      <c r="O1813">
        <v>121734</v>
      </c>
      <c r="P1813">
        <v>10046</v>
      </c>
      <c r="S1813">
        <v>80</v>
      </c>
      <c r="T1813" t="s">
        <v>706</v>
      </c>
      <c r="U1813" t="s">
        <v>39</v>
      </c>
      <c r="V1813">
        <v>0</v>
      </c>
      <c r="W1813">
        <v>0</v>
      </c>
      <c r="X1813">
        <v>1</v>
      </c>
    </row>
    <row r="1814" spans="1:24" hidden="1" x14ac:dyDescent="0.2">
      <c r="A1814" t="s">
        <v>4781</v>
      </c>
      <c r="B1814" t="s">
        <v>4782</v>
      </c>
      <c r="C1814">
        <v>1997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7.2</v>
      </c>
      <c r="O1814">
        <v>7132</v>
      </c>
      <c r="P1814">
        <v>25000000</v>
      </c>
      <c r="Q1814">
        <v>13130349</v>
      </c>
      <c r="R1814">
        <v>13130349</v>
      </c>
      <c r="S1814">
        <v>140</v>
      </c>
      <c r="T1814" t="s">
        <v>4783</v>
      </c>
      <c r="U1814" t="s">
        <v>39</v>
      </c>
      <c r="V1814">
        <v>0</v>
      </c>
      <c r="W1814">
        <v>0</v>
      </c>
      <c r="X1814">
        <v>1</v>
      </c>
    </row>
    <row r="1815" spans="1:24" hidden="1" x14ac:dyDescent="0.2">
      <c r="A1815" t="s">
        <v>1858</v>
      </c>
      <c r="B1815" t="s">
        <v>1859</v>
      </c>
      <c r="C1815">
        <v>1967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6.4</v>
      </c>
      <c r="O1815">
        <v>1043</v>
      </c>
      <c r="Q1815">
        <v>104</v>
      </c>
      <c r="S1815">
        <v>104</v>
      </c>
      <c r="T1815" t="s">
        <v>1860</v>
      </c>
      <c r="U1815" t="s">
        <v>35</v>
      </c>
      <c r="V1815">
        <v>0</v>
      </c>
      <c r="W1815">
        <v>1</v>
      </c>
      <c r="X1815">
        <v>0</v>
      </c>
    </row>
    <row r="1816" spans="1:24" hidden="1" x14ac:dyDescent="0.2">
      <c r="A1816" t="s">
        <v>5135</v>
      </c>
      <c r="B1816" t="s">
        <v>5136</v>
      </c>
      <c r="C1816">
        <v>2000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5.0999999999999996</v>
      </c>
      <c r="O1816">
        <v>3571</v>
      </c>
      <c r="P1816">
        <v>11452</v>
      </c>
      <c r="Q1816">
        <v>40361</v>
      </c>
      <c r="S1816">
        <v>98</v>
      </c>
      <c r="T1816" t="s">
        <v>5137</v>
      </c>
      <c r="U1816" t="s">
        <v>3859</v>
      </c>
      <c r="V1816">
        <v>1</v>
      </c>
      <c r="W1816">
        <v>0</v>
      </c>
      <c r="X1816">
        <v>0</v>
      </c>
    </row>
    <row r="1817" spans="1:24" hidden="1" x14ac:dyDescent="0.2">
      <c r="A1817" t="s">
        <v>3509</v>
      </c>
      <c r="B1817" t="s">
        <v>3510</v>
      </c>
      <c r="C1817">
        <v>1991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6</v>
      </c>
      <c r="O1817">
        <v>2781</v>
      </c>
      <c r="S1817">
        <v>74</v>
      </c>
      <c r="T1817" t="s">
        <v>3511</v>
      </c>
      <c r="U1817" t="s">
        <v>3512</v>
      </c>
      <c r="V1817">
        <v>0</v>
      </c>
      <c r="W1817">
        <v>0</v>
      </c>
      <c r="X1817">
        <v>1</v>
      </c>
    </row>
    <row r="1818" spans="1:24" hidden="1" x14ac:dyDescent="0.2">
      <c r="A1818" t="s">
        <v>3513</v>
      </c>
      <c r="B1818" t="s">
        <v>3514</v>
      </c>
      <c r="C1818">
        <v>1991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7.2</v>
      </c>
      <c r="O1818">
        <v>1583</v>
      </c>
      <c r="P1818">
        <v>4131</v>
      </c>
      <c r="Q1818">
        <v>15675</v>
      </c>
      <c r="R1818">
        <v>15675</v>
      </c>
      <c r="T1818" t="s">
        <v>3515</v>
      </c>
      <c r="U1818" t="s">
        <v>2913</v>
      </c>
      <c r="V1818">
        <v>0</v>
      </c>
      <c r="W1818">
        <v>1</v>
      </c>
      <c r="X1818">
        <v>0</v>
      </c>
    </row>
    <row r="1819" spans="1:24" hidden="1" x14ac:dyDescent="0.2">
      <c r="A1819" t="s">
        <v>2693</v>
      </c>
      <c r="B1819" t="s">
        <v>2694</v>
      </c>
      <c r="C1819">
        <v>1983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7.2</v>
      </c>
      <c r="O1819">
        <v>30354</v>
      </c>
      <c r="P1819">
        <v>18985</v>
      </c>
      <c r="Q1819">
        <v>2494480</v>
      </c>
      <c r="S1819">
        <v>94</v>
      </c>
      <c r="T1819" t="s">
        <v>1888</v>
      </c>
      <c r="U1819" t="s">
        <v>2679</v>
      </c>
      <c r="V1819">
        <v>0</v>
      </c>
      <c r="W1819">
        <v>1</v>
      </c>
      <c r="X1819">
        <v>0</v>
      </c>
    </row>
    <row r="1820" spans="1:24" hidden="1" x14ac:dyDescent="0.2">
      <c r="A1820" t="s">
        <v>6113</v>
      </c>
      <c r="B1820" t="s">
        <v>6114</v>
      </c>
      <c r="C1820">
        <v>2005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5.5</v>
      </c>
      <c r="O1820">
        <v>51285</v>
      </c>
      <c r="P1820">
        <v>70000000</v>
      </c>
      <c r="Q1820">
        <v>43000262</v>
      </c>
      <c r="R1820">
        <v>88933562</v>
      </c>
      <c r="S1820">
        <v>97</v>
      </c>
      <c r="T1820" t="s">
        <v>4456</v>
      </c>
      <c r="U1820" t="s">
        <v>39</v>
      </c>
      <c r="V1820">
        <v>0</v>
      </c>
      <c r="W1820">
        <v>0</v>
      </c>
      <c r="X1820">
        <v>1</v>
      </c>
    </row>
    <row r="1821" spans="1:24" hidden="1" x14ac:dyDescent="0.2">
      <c r="A1821" t="s">
        <v>5353</v>
      </c>
      <c r="B1821" t="s">
        <v>5354</v>
      </c>
      <c r="C1821">
        <v>2000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5.7</v>
      </c>
      <c r="O1821">
        <v>103700</v>
      </c>
      <c r="P1821">
        <v>17319282</v>
      </c>
      <c r="Q1821">
        <v>113916474</v>
      </c>
      <c r="S1821">
        <v>100</v>
      </c>
      <c r="T1821" t="s">
        <v>5355</v>
      </c>
      <c r="U1821" t="s">
        <v>2783</v>
      </c>
      <c r="V1821">
        <v>1</v>
      </c>
      <c r="W1821">
        <v>0</v>
      </c>
      <c r="X1821">
        <v>0</v>
      </c>
    </row>
    <row r="1822" spans="1:24" hidden="1" x14ac:dyDescent="0.2">
      <c r="A1822" t="s">
        <v>7537</v>
      </c>
      <c r="B1822" t="s">
        <v>7538</v>
      </c>
      <c r="C1822">
        <v>2015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6.6</v>
      </c>
      <c r="O1822">
        <v>97558</v>
      </c>
      <c r="P1822">
        <v>11012305</v>
      </c>
      <c r="Q1822">
        <v>71561644</v>
      </c>
      <c r="S1822">
        <v>114</v>
      </c>
      <c r="T1822" t="s">
        <v>7116</v>
      </c>
      <c r="U1822" t="s">
        <v>39</v>
      </c>
      <c r="V1822">
        <v>0</v>
      </c>
      <c r="W1822">
        <v>0</v>
      </c>
      <c r="X1822">
        <v>1</v>
      </c>
    </row>
    <row r="1823" spans="1:24" hidden="1" x14ac:dyDescent="0.2">
      <c r="A1823" t="s">
        <v>5315</v>
      </c>
      <c r="B1823" t="s">
        <v>5316</v>
      </c>
      <c r="C1823">
        <v>2000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5</v>
      </c>
      <c r="O1823">
        <v>13953</v>
      </c>
      <c r="P1823">
        <v>11000000</v>
      </c>
      <c r="Q1823">
        <v>20069008</v>
      </c>
      <c r="R1823">
        <v>24419914</v>
      </c>
      <c r="S1823">
        <v>91</v>
      </c>
      <c r="T1823" t="s">
        <v>5317</v>
      </c>
      <c r="U1823" t="s">
        <v>5318</v>
      </c>
      <c r="V1823">
        <v>1</v>
      </c>
      <c r="W1823">
        <v>0</v>
      </c>
      <c r="X1823">
        <v>0</v>
      </c>
    </row>
    <row r="1824" spans="1:24" hidden="1" x14ac:dyDescent="0.2">
      <c r="A1824" t="s">
        <v>2423</v>
      </c>
      <c r="B1824" t="s">
        <v>2424</v>
      </c>
      <c r="C1824">
        <v>1979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5.9</v>
      </c>
      <c r="O1824">
        <v>676</v>
      </c>
      <c r="P1824">
        <v>6012556</v>
      </c>
      <c r="S1824">
        <v>102</v>
      </c>
      <c r="T1824" t="s">
        <v>2425</v>
      </c>
      <c r="U1824" t="s">
        <v>2426</v>
      </c>
      <c r="V1824">
        <v>0</v>
      </c>
      <c r="W1824">
        <v>1</v>
      </c>
      <c r="X1824">
        <v>0</v>
      </c>
    </row>
    <row r="1825" spans="1:31" hidden="1" x14ac:dyDescent="0.2">
      <c r="A1825" t="s">
        <v>3134</v>
      </c>
      <c r="B1825" t="s">
        <v>3135</v>
      </c>
      <c r="C1825">
        <v>1988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7.7</v>
      </c>
      <c r="O1825">
        <v>13251</v>
      </c>
      <c r="P1825">
        <v>215157</v>
      </c>
      <c r="Q1825">
        <v>2847941</v>
      </c>
      <c r="S1825">
        <v>116</v>
      </c>
      <c r="T1825" t="s">
        <v>1926</v>
      </c>
      <c r="U1825" t="s">
        <v>3136</v>
      </c>
      <c r="V1825">
        <v>0</v>
      </c>
      <c r="W1825">
        <v>0</v>
      </c>
      <c r="X1825">
        <v>1</v>
      </c>
    </row>
    <row r="1826" spans="1:31" hidden="1" x14ac:dyDescent="0.2">
      <c r="A1826" t="s">
        <v>7451</v>
      </c>
      <c r="B1826" t="s">
        <v>7452</v>
      </c>
      <c r="C1826">
        <v>2013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8.1</v>
      </c>
      <c r="O1826">
        <v>412687</v>
      </c>
      <c r="P1826">
        <v>38000000</v>
      </c>
      <c r="Q1826">
        <v>26947624</v>
      </c>
      <c r="R1826">
        <v>96983009</v>
      </c>
      <c r="S1826">
        <v>123</v>
      </c>
      <c r="T1826" t="s">
        <v>2627</v>
      </c>
      <c r="U1826" t="s">
        <v>7453</v>
      </c>
      <c r="V1826">
        <v>0</v>
      </c>
      <c r="W1826">
        <v>1</v>
      </c>
      <c r="X1826">
        <v>0</v>
      </c>
    </row>
    <row r="1827" spans="1:31" hidden="1" x14ac:dyDescent="0.2">
      <c r="A1827" t="s">
        <v>5091</v>
      </c>
      <c r="B1827" t="s">
        <v>5092</v>
      </c>
      <c r="C1827">
        <v>2000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6.1</v>
      </c>
      <c r="O1827">
        <v>8952</v>
      </c>
      <c r="P1827">
        <v>2002588</v>
      </c>
      <c r="Q1827">
        <v>6620242</v>
      </c>
      <c r="S1827">
        <v>112</v>
      </c>
      <c r="T1827" t="s">
        <v>5093</v>
      </c>
      <c r="U1827" t="s">
        <v>3273</v>
      </c>
      <c r="V1827">
        <v>1</v>
      </c>
      <c r="W1827">
        <v>0</v>
      </c>
      <c r="X1827">
        <v>0</v>
      </c>
    </row>
    <row r="1828" spans="1:31" hidden="1" x14ac:dyDescent="0.2">
      <c r="A1828" t="s">
        <v>5319</v>
      </c>
      <c r="B1828" t="s">
        <v>5320</v>
      </c>
      <c r="C1828">
        <v>2000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6.5</v>
      </c>
      <c r="O1828">
        <v>253220</v>
      </c>
      <c r="P1828">
        <v>25336048</v>
      </c>
      <c r="Q1828">
        <v>237202299</v>
      </c>
      <c r="S1828">
        <v>118</v>
      </c>
      <c r="T1828" t="s">
        <v>5321</v>
      </c>
      <c r="U1828" t="s">
        <v>2783</v>
      </c>
      <c r="V1828">
        <v>1</v>
      </c>
      <c r="W1828">
        <v>0</v>
      </c>
      <c r="X1828">
        <v>0</v>
      </c>
    </row>
    <row r="1829" spans="1:31" hidden="1" x14ac:dyDescent="0.2">
      <c r="A1829" t="s">
        <v>4094</v>
      </c>
      <c r="B1829" t="s">
        <v>4095</v>
      </c>
      <c r="C1829">
        <v>1994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5.8</v>
      </c>
      <c r="O1829">
        <v>4604</v>
      </c>
      <c r="Q1829">
        <v>63513</v>
      </c>
      <c r="R1829">
        <v>63513</v>
      </c>
      <c r="S1829">
        <v>96</v>
      </c>
      <c r="T1829" t="s">
        <v>4096</v>
      </c>
      <c r="U1829" t="s">
        <v>4097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</row>
    <row r="1830" spans="1:31" hidden="1" x14ac:dyDescent="0.2">
      <c r="A1830" t="s">
        <v>704</v>
      </c>
      <c r="B1830" t="s">
        <v>705</v>
      </c>
      <c r="C1830">
        <v>1942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7.2</v>
      </c>
      <c r="O1830">
        <v>22024</v>
      </c>
      <c r="P1830">
        <v>780000</v>
      </c>
      <c r="Q1830">
        <v>1250000</v>
      </c>
      <c r="R1830">
        <v>1250000</v>
      </c>
      <c r="S1830">
        <v>109</v>
      </c>
      <c r="T1830" t="s">
        <v>706</v>
      </c>
      <c r="U1830" t="s">
        <v>677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</row>
    <row r="1831" spans="1:31" hidden="1" x14ac:dyDescent="0.2">
      <c r="A1831" t="s">
        <v>7280</v>
      </c>
      <c r="B1831" t="s">
        <v>7281</v>
      </c>
      <c r="C1831">
        <v>2012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6.7</v>
      </c>
      <c r="O1831">
        <v>198474</v>
      </c>
      <c r="P1831">
        <v>85000000</v>
      </c>
      <c r="Q1831">
        <v>126373434</v>
      </c>
      <c r="R1831">
        <v>208076205</v>
      </c>
      <c r="S1831">
        <v>115</v>
      </c>
      <c r="T1831" t="s">
        <v>7282</v>
      </c>
      <c r="U1831" t="s">
        <v>35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</row>
    <row r="1832" spans="1:31" hidden="1" x14ac:dyDescent="0.2">
      <c r="A1832" t="s">
        <v>4960</v>
      </c>
      <c r="B1832" t="s">
        <v>4961</v>
      </c>
      <c r="C1832">
        <v>1998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5.9</v>
      </c>
      <c r="O1832">
        <v>3109</v>
      </c>
      <c r="P1832">
        <v>1000000</v>
      </c>
      <c r="Q1832">
        <v>45724</v>
      </c>
      <c r="R1832">
        <v>45724</v>
      </c>
      <c r="S1832">
        <v>88</v>
      </c>
      <c r="T1832" t="s">
        <v>4962</v>
      </c>
      <c r="U1832" t="s">
        <v>4963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</row>
    <row r="1833" spans="1:31" hidden="1" x14ac:dyDescent="0.2">
      <c r="A1833" t="s">
        <v>7513</v>
      </c>
      <c r="B1833" t="s">
        <v>7514</v>
      </c>
      <c r="C1833">
        <v>2015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6</v>
      </c>
      <c r="O1833">
        <v>202342</v>
      </c>
      <c r="P1833">
        <v>110000000</v>
      </c>
      <c r="Q1833">
        <v>155190832</v>
      </c>
      <c r="R1833">
        <v>473990832</v>
      </c>
      <c r="S1833">
        <v>114</v>
      </c>
      <c r="T1833" t="s">
        <v>7007</v>
      </c>
      <c r="U1833" t="s">
        <v>5604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</row>
    <row r="1834" spans="1:31" hidden="1" x14ac:dyDescent="0.2">
      <c r="A1834" t="s">
        <v>873</v>
      </c>
      <c r="B1834" t="s">
        <v>874</v>
      </c>
      <c r="C1834">
        <v>1945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6.3</v>
      </c>
      <c r="O1834">
        <v>1307</v>
      </c>
      <c r="P1834">
        <v>2000000</v>
      </c>
      <c r="R1834">
        <v>5899000</v>
      </c>
      <c r="S1834">
        <v>109</v>
      </c>
      <c r="T1834" t="s">
        <v>771</v>
      </c>
      <c r="U1834" t="s">
        <v>39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</row>
    <row r="1835" spans="1:31" hidden="1" x14ac:dyDescent="0.2">
      <c r="A1835" t="s">
        <v>367</v>
      </c>
      <c r="B1835" t="s">
        <v>368</v>
      </c>
      <c r="C1835">
        <v>1937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6.6</v>
      </c>
      <c r="O1835">
        <v>1614</v>
      </c>
      <c r="P1835">
        <v>365000</v>
      </c>
      <c r="S1835">
        <v>70</v>
      </c>
      <c r="T1835" t="s">
        <v>48</v>
      </c>
      <c r="U1835" t="s">
        <v>39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</row>
    <row r="1836" spans="1:31" hidden="1" x14ac:dyDescent="0.2">
      <c r="A1836" t="s">
        <v>6673</v>
      </c>
      <c r="B1836" t="s">
        <v>6674</v>
      </c>
      <c r="C1836">
        <v>2011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5.9</v>
      </c>
      <c r="O1836">
        <v>52163</v>
      </c>
      <c r="P1836">
        <v>30000000</v>
      </c>
      <c r="Q1836">
        <v>23209310</v>
      </c>
      <c r="R1836">
        <v>108609310</v>
      </c>
      <c r="S1836">
        <v>108</v>
      </c>
      <c r="T1836" t="s">
        <v>6675</v>
      </c>
      <c r="U1836" t="s">
        <v>35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</row>
    <row r="1837" spans="1:31" hidden="1" x14ac:dyDescent="0.2">
      <c r="A1837" t="s">
        <v>539</v>
      </c>
      <c r="B1837" t="s">
        <v>540</v>
      </c>
      <c r="C1837">
        <v>1940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6.3</v>
      </c>
      <c r="O1837">
        <v>3054</v>
      </c>
      <c r="P1837">
        <v>1000000</v>
      </c>
      <c r="Q1837">
        <v>2533000</v>
      </c>
      <c r="R1837">
        <v>2533000</v>
      </c>
      <c r="S1837">
        <v>110</v>
      </c>
      <c r="T1837" t="s">
        <v>45</v>
      </c>
      <c r="U1837" t="s">
        <v>39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</row>
    <row r="1838" spans="1:31" hidden="1" x14ac:dyDescent="0.2">
      <c r="A1838" t="s">
        <v>5246</v>
      </c>
      <c r="B1838" t="s">
        <v>5247</v>
      </c>
      <c r="C1838">
        <v>2000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5.7</v>
      </c>
      <c r="O1838">
        <v>6761</v>
      </c>
      <c r="P1838">
        <v>703109</v>
      </c>
      <c r="Q1838">
        <v>3284444</v>
      </c>
      <c r="S1838">
        <v>101</v>
      </c>
      <c r="T1838" t="s">
        <v>5248</v>
      </c>
      <c r="U1838" t="s">
        <v>3273</v>
      </c>
      <c r="V1838">
        <v>1</v>
      </c>
      <c r="W1838">
        <v>0</v>
      </c>
      <c r="X1838">
        <v>0</v>
      </c>
    </row>
    <row r="1839" spans="1:31" hidden="1" x14ac:dyDescent="0.2">
      <c r="A1839" t="s">
        <v>875</v>
      </c>
      <c r="B1839" t="s">
        <v>876</v>
      </c>
      <c r="C1839">
        <v>1945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6.5</v>
      </c>
      <c r="O1839">
        <v>1112</v>
      </c>
      <c r="P1839">
        <v>1750000</v>
      </c>
      <c r="S1839">
        <v>135</v>
      </c>
      <c r="T1839" t="s">
        <v>683</v>
      </c>
      <c r="U1839" t="s">
        <v>39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</row>
    <row r="1840" spans="1:31" hidden="1" x14ac:dyDescent="0.2">
      <c r="A1840" t="s">
        <v>318</v>
      </c>
      <c r="B1840" t="s">
        <v>319</v>
      </c>
      <c r="C1840">
        <v>1936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6</v>
      </c>
      <c r="O1840">
        <v>1820</v>
      </c>
      <c r="S1840">
        <v>74</v>
      </c>
      <c r="T1840" t="s">
        <v>111</v>
      </c>
      <c r="U1840" t="s">
        <v>39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</row>
    <row r="1841" spans="1:31" hidden="1" x14ac:dyDescent="0.2">
      <c r="A1841" t="s">
        <v>7291</v>
      </c>
      <c r="B1841" t="s">
        <v>7292</v>
      </c>
      <c r="C1841">
        <v>2012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6.5</v>
      </c>
      <c r="O1841">
        <v>118373</v>
      </c>
      <c r="P1841">
        <v>45000000</v>
      </c>
      <c r="Q1841">
        <v>47382068</v>
      </c>
      <c r="R1841">
        <v>82966152</v>
      </c>
      <c r="S1841">
        <v>131</v>
      </c>
      <c r="T1841" t="s">
        <v>2551</v>
      </c>
      <c r="U1841" t="s">
        <v>3173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</row>
    <row r="1842" spans="1:31" hidden="1" x14ac:dyDescent="0.2">
      <c r="A1842" t="s">
        <v>5249</v>
      </c>
      <c r="B1842" t="s">
        <v>4464</v>
      </c>
      <c r="C1842">
        <v>2000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5.9</v>
      </c>
      <c r="O1842">
        <v>8904</v>
      </c>
      <c r="P1842">
        <v>2000000</v>
      </c>
      <c r="Q1842">
        <v>1577287</v>
      </c>
      <c r="R1842">
        <v>2046433</v>
      </c>
      <c r="S1842">
        <v>112</v>
      </c>
      <c r="T1842" t="s">
        <v>5250</v>
      </c>
      <c r="U1842" t="s">
        <v>5251</v>
      </c>
      <c r="V1842">
        <v>1</v>
      </c>
      <c r="W1842">
        <v>0</v>
      </c>
      <c r="X1842">
        <v>0</v>
      </c>
    </row>
    <row r="1843" spans="1:31" hidden="1" x14ac:dyDescent="0.2">
      <c r="A1843" t="s">
        <v>4964</v>
      </c>
      <c r="B1843" t="s">
        <v>4965</v>
      </c>
      <c r="C1843">
        <v>1998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8.6</v>
      </c>
      <c r="O1843">
        <v>1174443</v>
      </c>
      <c r="P1843">
        <v>70000000</v>
      </c>
      <c r="Q1843">
        <v>217049603</v>
      </c>
      <c r="R1843">
        <v>482349603</v>
      </c>
      <c r="S1843">
        <v>169</v>
      </c>
      <c r="T1843" t="s">
        <v>2168</v>
      </c>
      <c r="U1843" t="s">
        <v>4856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</row>
    <row r="1844" spans="1:31" hidden="1" x14ac:dyDescent="0.2">
      <c r="A1844" t="s">
        <v>2118</v>
      </c>
      <c r="B1844" t="s">
        <v>2119</v>
      </c>
      <c r="C1844">
        <v>1973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7.3</v>
      </c>
      <c r="O1844">
        <v>14600</v>
      </c>
      <c r="Q1844">
        <v>4000000</v>
      </c>
      <c r="S1844">
        <v>112</v>
      </c>
      <c r="T1844" t="s">
        <v>2120</v>
      </c>
      <c r="U1844" t="s">
        <v>39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</row>
    <row r="1845" spans="1:31" hidden="1" x14ac:dyDescent="0.2">
      <c r="A1845" t="s">
        <v>2695</v>
      </c>
      <c r="B1845" t="s">
        <v>2696</v>
      </c>
      <c r="C1845">
        <v>1983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8.3000000000000007</v>
      </c>
      <c r="O1845">
        <v>701903</v>
      </c>
      <c r="P1845">
        <v>25000000</v>
      </c>
      <c r="Q1845">
        <v>45408703</v>
      </c>
      <c r="R1845">
        <v>66023329</v>
      </c>
      <c r="S1845">
        <v>170</v>
      </c>
      <c r="T1845" t="s">
        <v>2697</v>
      </c>
      <c r="U1845" t="s">
        <v>35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0</v>
      </c>
    </row>
    <row r="1846" spans="1:31" hidden="1" x14ac:dyDescent="0.2">
      <c r="A1846" t="s">
        <v>5158</v>
      </c>
      <c r="B1846" t="s">
        <v>5159</v>
      </c>
      <c r="C1846">
        <v>2000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7.5</v>
      </c>
      <c r="O1846">
        <v>163058</v>
      </c>
      <c r="P1846">
        <v>6429107</v>
      </c>
      <c r="Q1846">
        <v>47126295</v>
      </c>
      <c r="S1846">
        <v>113</v>
      </c>
      <c r="T1846" t="s">
        <v>2912</v>
      </c>
      <c r="U1846" t="s">
        <v>2783</v>
      </c>
      <c r="V1846">
        <v>1</v>
      </c>
      <c r="W1846">
        <v>0</v>
      </c>
      <c r="X1846">
        <v>0</v>
      </c>
    </row>
    <row r="1847" spans="1:31" hidden="1" x14ac:dyDescent="0.2">
      <c r="A1847" t="s">
        <v>3665</v>
      </c>
      <c r="B1847" t="s">
        <v>3666</v>
      </c>
      <c r="C1847">
        <v>1992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8</v>
      </c>
      <c r="O1847">
        <v>245163</v>
      </c>
      <c r="P1847">
        <v>31000000</v>
      </c>
      <c r="Q1847">
        <v>63095253</v>
      </c>
      <c r="R1847">
        <v>134095253</v>
      </c>
      <c r="S1847">
        <v>156</v>
      </c>
      <c r="T1847" t="s">
        <v>2399</v>
      </c>
      <c r="U1847" t="s">
        <v>35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</row>
    <row r="1848" spans="1:31" hidden="1" x14ac:dyDescent="0.2">
      <c r="A1848" t="s">
        <v>3878</v>
      </c>
      <c r="B1848" t="s">
        <v>3879</v>
      </c>
      <c r="C1848">
        <v>1993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8.9</v>
      </c>
      <c r="O1848">
        <v>1154972</v>
      </c>
      <c r="P1848">
        <v>22000000</v>
      </c>
      <c r="Q1848">
        <v>96898818</v>
      </c>
      <c r="R1848">
        <v>322287794</v>
      </c>
      <c r="S1848">
        <v>195</v>
      </c>
      <c r="T1848" t="s">
        <v>2168</v>
      </c>
      <c r="U1848" t="s">
        <v>35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0</v>
      </c>
    </row>
    <row r="1849" spans="1:31" hidden="1" x14ac:dyDescent="0.2">
      <c r="A1849" t="s">
        <v>5572</v>
      </c>
      <c r="B1849" t="s">
        <v>5573</v>
      </c>
      <c r="C1849">
        <v>2002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5.0999999999999996</v>
      </c>
      <c r="O1849">
        <v>92993</v>
      </c>
      <c r="P1849">
        <v>84000000</v>
      </c>
      <c r="Q1849">
        <v>153294164</v>
      </c>
      <c r="R1849">
        <v>275650703</v>
      </c>
      <c r="S1849">
        <v>86</v>
      </c>
      <c r="T1849" t="s">
        <v>5574</v>
      </c>
      <c r="U1849" t="s">
        <v>39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</row>
    <row r="1850" spans="1:31" hidden="1" x14ac:dyDescent="0.2">
      <c r="A1850" t="s">
        <v>5847</v>
      </c>
      <c r="B1850" t="s">
        <v>5848</v>
      </c>
      <c r="C1850">
        <v>2004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5</v>
      </c>
      <c r="O1850">
        <v>46227</v>
      </c>
      <c r="P1850">
        <v>80000000</v>
      </c>
      <c r="Q1850">
        <v>84216833</v>
      </c>
      <c r="R1850">
        <v>181216833</v>
      </c>
      <c r="S1850">
        <v>93</v>
      </c>
      <c r="T1850" t="s">
        <v>5574</v>
      </c>
      <c r="U1850" t="s">
        <v>39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</row>
    <row r="1851" spans="1:31" hidden="1" x14ac:dyDescent="0.2">
      <c r="A1851" t="s">
        <v>6322</v>
      </c>
      <c r="B1851" t="s">
        <v>6323</v>
      </c>
      <c r="C1851">
        <v>2010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7.5</v>
      </c>
      <c r="O1851">
        <v>357086</v>
      </c>
      <c r="P1851">
        <v>60000000</v>
      </c>
      <c r="Q1851">
        <v>31524275</v>
      </c>
      <c r="R1851">
        <v>47664559</v>
      </c>
      <c r="S1851">
        <v>112</v>
      </c>
      <c r="T1851" t="s">
        <v>5973</v>
      </c>
      <c r="U1851" t="s">
        <v>35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hidden="1" x14ac:dyDescent="0.2">
      <c r="A1852" t="s">
        <v>5252</v>
      </c>
      <c r="B1852" t="s">
        <v>5253</v>
      </c>
      <c r="C1852">
        <v>2000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6.3</v>
      </c>
      <c r="O1852">
        <v>48839</v>
      </c>
      <c r="P1852">
        <v>8078671</v>
      </c>
      <c r="Q1852">
        <v>59945183</v>
      </c>
      <c r="S1852">
        <v>128</v>
      </c>
      <c r="T1852" t="s">
        <v>5254</v>
      </c>
      <c r="U1852" t="s">
        <v>5040</v>
      </c>
      <c r="V1852">
        <v>1</v>
      </c>
      <c r="W1852">
        <v>0</v>
      </c>
      <c r="X1852">
        <v>0</v>
      </c>
    </row>
    <row r="1853" spans="1:31" hidden="1" x14ac:dyDescent="0.2">
      <c r="A1853" t="s">
        <v>5175</v>
      </c>
      <c r="B1853" t="s">
        <v>5176</v>
      </c>
      <c r="C1853">
        <v>2000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5.8</v>
      </c>
      <c r="O1853">
        <v>7898</v>
      </c>
      <c r="P1853">
        <v>10000000</v>
      </c>
      <c r="Q1853">
        <v>7027345</v>
      </c>
      <c r="R1853">
        <v>7201701</v>
      </c>
      <c r="S1853">
        <v>81</v>
      </c>
      <c r="T1853" t="s">
        <v>5177</v>
      </c>
      <c r="U1853" t="s">
        <v>35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</row>
    <row r="1854" spans="1:31" hidden="1" x14ac:dyDescent="0.2">
      <c r="A1854" t="s">
        <v>3245</v>
      </c>
      <c r="B1854" t="s">
        <v>3246</v>
      </c>
      <c r="C1854">
        <v>1989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6.8</v>
      </c>
      <c r="O1854">
        <v>36283</v>
      </c>
      <c r="P1854">
        <v>19000000</v>
      </c>
      <c r="Q1854">
        <v>58571513</v>
      </c>
      <c r="R1854">
        <v>110879513</v>
      </c>
      <c r="S1854">
        <v>113</v>
      </c>
      <c r="T1854" t="s">
        <v>2866</v>
      </c>
      <c r="U1854" t="s">
        <v>35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</row>
    <row r="1855" spans="1:31" hidden="1" x14ac:dyDescent="0.2">
      <c r="A1855" t="s">
        <v>5832</v>
      </c>
      <c r="B1855" t="s">
        <v>5833</v>
      </c>
      <c r="C1855">
        <v>2003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7.3</v>
      </c>
      <c r="O1855">
        <v>64654</v>
      </c>
      <c r="P1855">
        <v>87000000</v>
      </c>
      <c r="Q1855">
        <v>120277854</v>
      </c>
      <c r="R1855">
        <v>148336445</v>
      </c>
      <c r="S1855">
        <v>140</v>
      </c>
      <c r="T1855" t="s">
        <v>5834</v>
      </c>
      <c r="U1855" t="s">
        <v>35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</row>
    <row r="1856" spans="1:31" hidden="1" x14ac:dyDescent="0.2">
      <c r="A1856" t="s">
        <v>623</v>
      </c>
      <c r="B1856" t="s">
        <v>624</v>
      </c>
      <c r="C1856">
        <v>1942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6.1</v>
      </c>
      <c r="O1856">
        <v>50</v>
      </c>
      <c r="S1856">
        <v>62</v>
      </c>
      <c r="T1856" t="s">
        <v>592</v>
      </c>
      <c r="U1856" t="s">
        <v>35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</row>
    <row r="1857" spans="1:35" hidden="1" x14ac:dyDescent="0.2">
      <c r="A1857" t="s">
        <v>7653</v>
      </c>
      <c r="B1857" t="s">
        <v>7654</v>
      </c>
      <c r="C1857">
        <v>2014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5.6</v>
      </c>
      <c r="O1857">
        <v>6576</v>
      </c>
      <c r="P1857">
        <v>20000000</v>
      </c>
      <c r="Q1857">
        <v>4571</v>
      </c>
      <c r="R1857">
        <v>118263</v>
      </c>
      <c r="S1857">
        <v>93</v>
      </c>
      <c r="T1857" t="s">
        <v>7655</v>
      </c>
      <c r="U1857" t="s">
        <v>6299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</row>
    <row r="1858" spans="1:35" hidden="1" x14ac:dyDescent="0.2">
      <c r="A1858" t="s">
        <v>4101</v>
      </c>
      <c r="B1858" t="s">
        <v>4102</v>
      </c>
      <c r="C1858">
        <v>1994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6.9</v>
      </c>
      <c r="O1858">
        <v>1456</v>
      </c>
      <c r="Q1858">
        <v>86115</v>
      </c>
      <c r="R1858">
        <v>86115</v>
      </c>
      <c r="S1858">
        <v>105</v>
      </c>
      <c r="T1858" t="s">
        <v>4103</v>
      </c>
      <c r="U1858" t="s">
        <v>3631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I1858">
        <v>86115</v>
      </c>
    </row>
    <row r="1859" spans="1:35" hidden="1" x14ac:dyDescent="0.2">
      <c r="A1859" t="s">
        <v>1912</v>
      </c>
      <c r="B1859" t="s">
        <v>1913</v>
      </c>
      <c r="C1859">
        <v>1968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6.3</v>
      </c>
      <c r="O1859">
        <v>1804</v>
      </c>
      <c r="P1859">
        <v>3200000</v>
      </c>
      <c r="Q1859">
        <v>3000000</v>
      </c>
      <c r="S1859">
        <v>109</v>
      </c>
      <c r="T1859" t="s">
        <v>1914</v>
      </c>
      <c r="U1859" t="s">
        <v>35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</row>
    <row r="1860" spans="1:35" hidden="1" x14ac:dyDescent="0.2">
      <c r="A1860" t="s">
        <v>5291</v>
      </c>
      <c r="B1860" t="s">
        <v>5292</v>
      </c>
      <c r="C1860">
        <v>2000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6</v>
      </c>
      <c r="O1860">
        <v>4255</v>
      </c>
      <c r="P1860">
        <v>24496</v>
      </c>
      <c r="Q1860">
        <v>299792</v>
      </c>
      <c r="S1860">
        <v>93</v>
      </c>
      <c r="T1860" t="s">
        <v>4465</v>
      </c>
      <c r="U1860" t="s">
        <v>5293</v>
      </c>
      <c r="V1860">
        <v>1</v>
      </c>
      <c r="W1860">
        <v>0</v>
      </c>
      <c r="X1860">
        <v>0</v>
      </c>
    </row>
    <row r="1861" spans="1:35" hidden="1" x14ac:dyDescent="0.2">
      <c r="A1861" t="s">
        <v>5502</v>
      </c>
      <c r="B1861" t="s">
        <v>5503</v>
      </c>
      <c r="C1861">
        <v>2001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5.4</v>
      </c>
      <c r="O1861">
        <v>8497</v>
      </c>
      <c r="P1861">
        <v>35000000</v>
      </c>
      <c r="Q1861">
        <v>33357476</v>
      </c>
      <c r="R1861">
        <v>43057552</v>
      </c>
      <c r="S1861">
        <v>94</v>
      </c>
      <c r="T1861" t="s">
        <v>5504</v>
      </c>
      <c r="U1861" t="s">
        <v>39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</row>
    <row r="1862" spans="1:35" hidden="1" x14ac:dyDescent="0.2">
      <c r="A1862" t="s">
        <v>6071</v>
      </c>
      <c r="B1862" t="s">
        <v>6072</v>
      </c>
      <c r="C1862">
        <v>2004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4.8</v>
      </c>
      <c r="O1862">
        <v>36970</v>
      </c>
      <c r="P1862">
        <v>12000000</v>
      </c>
      <c r="Q1862">
        <v>17083732</v>
      </c>
      <c r="R1862">
        <v>24829644</v>
      </c>
      <c r="S1862">
        <v>87</v>
      </c>
      <c r="T1862" t="s">
        <v>6073</v>
      </c>
      <c r="U1862" t="s">
        <v>5267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</row>
    <row r="1863" spans="1:35" hidden="1" x14ac:dyDescent="0.2">
      <c r="A1863" t="s">
        <v>1761</v>
      </c>
      <c r="B1863" t="s">
        <v>1762</v>
      </c>
      <c r="C1863">
        <v>1964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7</v>
      </c>
      <c r="O1863">
        <v>5680</v>
      </c>
      <c r="Q1863">
        <v>9129247</v>
      </c>
      <c r="R1863">
        <v>9129247</v>
      </c>
      <c r="S1863">
        <v>100</v>
      </c>
      <c r="T1863" t="s">
        <v>1721</v>
      </c>
      <c r="U1863" t="s">
        <v>1763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5" hidden="1" x14ac:dyDescent="0.2">
      <c r="A1864" t="s">
        <v>5392</v>
      </c>
      <c r="B1864" t="s">
        <v>5393</v>
      </c>
      <c r="C1864">
        <v>2000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7.5</v>
      </c>
      <c r="O1864">
        <v>84795</v>
      </c>
      <c r="Q1864">
        <v>3448233</v>
      </c>
      <c r="R1864">
        <v>14493284</v>
      </c>
      <c r="S1864">
        <v>108</v>
      </c>
      <c r="T1864" t="s">
        <v>5394</v>
      </c>
      <c r="U1864" t="s">
        <v>5395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</row>
    <row r="1865" spans="1:35" hidden="1" x14ac:dyDescent="0.2">
      <c r="A1865" t="s">
        <v>6029</v>
      </c>
      <c r="B1865" t="s">
        <v>6030</v>
      </c>
      <c r="C1865">
        <v>2005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7.8</v>
      </c>
      <c r="O1865">
        <v>276786</v>
      </c>
      <c r="P1865">
        <v>39000000</v>
      </c>
      <c r="Q1865">
        <v>25514517</v>
      </c>
      <c r="R1865">
        <v>40445129</v>
      </c>
      <c r="S1865">
        <v>119</v>
      </c>
      <c r="T1865" t="s">
        <v>6031</v>
      </c>
      <c r="U1865" t="s">
        <v>35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</row>
    <row r="1866" spans="1:35" hidden="1" x14ac:dyDescent="0.2">
      <c r="A1866" t="s">
        <v>1603</v>
      </c>
      <c r="B1866" t="s">
        <v>1604</v>
      </c>
      <c r="C1866">
        <v>1960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7.4</v>
      </c>
      <c r="O1866">
        <v>3711</v>
      </c>
      <c r="S1866">
        <v>111</v>
      </c>
      <c r="T1866" t="s">
        <v>1380</v>
      </c>
      <c r="U1866" t="s">
        <v>39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</row>
    <row r="1867" spans="1:35" hidden="1" x14ac:dyDescent="0.2">
      <c r="A1867" t="s">
        <v>625</v>
      </c>
      <c r="B1867" t="s">
        <v>626</v>
      </c>
      <c r="C1867">
        <v>1941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7.7</v>
      </c>
      <c r="O1867">
        <v>14571</v>
      </c>
      <c r="P1867">
        <v>1400000</v>
      </c>
      <c r="Q1867">
        <v>16361885</v>
      </c>
      <c r="R1867">
        <v>16361885</v>
      </c>
      <c r="S1867">
        <v>134</v>
      </c>
      <c r="T1867" t="s">
        <v>106</v>
      </c>
      <c r="U1867" t="s">
        <v>39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</row>
    <row r="1868" spans="1:35" hidden="1" x14ac:dyDescent="0.2">
      <c r="A1868" t="s">
        <v>543</v>
      </c>
      <c r="B1868" t="s">
        <v>544</v>
      </c>
      <c r="C1868">
        <v>1940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6.8</v>
      </c>
      <c r="O1868">
        <v>1104</v>
      </c>
      <c r="P1868">
        <v>760000</v>
      </c>
      <c r="S1868">
        <v>87</v>
      </c>
      <c r="T1868" t="s">
        <v>134</v>
      </c>
      <c r="U1868" t="s">
        <v>35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</row>
    <row r="1869" spans="1:35" hidden="1" x14ac:dyDescent="0.2">
      <c r="A1869" t="s">
        <v>6866</v>
      </c>
      <c r="B1869" t="s">
        <v>6867</v>
      </c>
      <c r="C1869">
        <v>2014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5.5</v>
      </c>
      <c r="O1869">
        <v>68771</v>
      </c>
      <c r="P1869">
        <v>95000000</v>
      </c>
      <c r="Q1869">
        <v>17223265</v>
      </c>
      <c r="R1869">
        <v>114178613</v>
      </c>
      <c r="S1869">
        <v>102</v>
      </c>
      <c r="T1869" t="s">
        <v>6868</v>
      </c>
      <c r="U1869" t="s">
        <v>6869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</row>
    <row r="1870" spans="1:35" hidden="1" x14ac:dyDescent="0.2">
      <c r="A1870" t="s">
        <v>6746</v>
      </c>
      <c r="B1870" t="s">
        <v>6747</v>
      </c>
      <c r="C1870">
        <v>2008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5.6</v>
      </c>
      <c r="O1870">
        <v>113054</v>
      </c>
      <c r="P1870">
        <v>65000000</v>
      </c>
      <c r="Q1870">
        <v>152647258</v>
      </c>
      <c r="R1870">
        <v>418765321</v>
      </c>
      <c r="S1870">
        <v>145</v>
      </c>
      <c r="T1870" t="s">
        <v>6748</v>
      </c>
      <c r="U1870" t="s">
        <v>5604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</row>
    <row r="1871" spans="1:35" hidden="1" x14ac:dyDescent="0.2">
      <c r="A1871" t="s">
        <v>6995</v>
      </c>
      <c r="B1871" t="s">
        <v>6996</v>
      </c>
      <c r="C1871">
        <v>2010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4.5</v>
      </c>
      <c r="O1871">
        <v>71677</v>
      </c>
      <c r="P1871">
        <v>100000000</v>
      </c>
      <c r="Q1871">
        <v>95347692</v>
      </c>
      <c r="R1871">
        <v>290745055</v>
      </c>
      <c r="S1871">
        <v>146</v>
      </c>
      <c r="T1871" t="s">
        <v>6748</v>
      </c>
      <c r="U1871" t="s">
        <v>5604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</row>
    <row r="1872" spans="1:35" hidden="1" x14ac:dyDescent="0.2">
      <c r="A1872" t="s">
        <v>4529</v>
      </c>
      <c r="B1872" t="s">
        <v>4530</v>
      </c>
      <c r="C1872">
        <v>1996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5.9</v>
      </c>
      <c r="O1872">
        <v>20816</v>
      </c>
      <c r="P1872">
        <v>39000000</v>
      </c>
      <c r="Q1872">
        <v>30356793</v>
      </c>
      <c r="R1872">
        <v>37956793</v>
      </c>
      <c r="S1872">
        <v>93</v>
      </c>
      <c r="T1872" t="s">
        <v>3583</v>
      </c>
      <c r="U1872" t="s">
        <v>3230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hidden="1" x14ac:dyDescent="0.2">
      <c r="A1873" t="s">
        <v>2359</v>
      </c>
      <c r="B1873" t="s">
        <v>2360</v>
      </c>
      <c r="C1873">
        <v>1978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4.0999999999999996</v>
      </c>
      <c r="O1873">
        <v>5716</v>
      </c>
      <c r="P1873">
        <v>18000000</v>
      </c>
      <c r="Q1873">
        <v>20378470</v>
      </c>
      <c r="R1873">
        <v>20378470</v>
      </c>
      <c r="S1873">
        <v>113</v>
      </c>
      <c r="T1873" t="s">
        <v>2233</v>
      </c>
      <c r="U1873" t="s">
        <v>2361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</row>
    <row r="1874" spans="1:31" hidden="1" x14ac:dyDescent="0.2">
      <c r="A1874" t="s">
        <v>369</v>
      </c>
      <c r="B1874" t="s">
        <v>370</v>
      </c>
      <c r="C1874">
        <v>1937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5.5</v>
      </c>
      <c r="O1874">
        <v>374</v>
      </c>
      <c r="S1874">
        <v>54</v>
      </c>
      <c r="T1874" t="s">
        <v>291</v>
      </c>
      <c r="U1874" t="s">
        <v>39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</row>
    <row r="1875" spans="1:31" hidden="1" x14ac:dyDescent="0.2">
      <c r="A1875" t="s">
        <v>5297</v>
      </c>
      <c r="B1875" t="s">
        <v>5298</v>
      </c>
      <c r="C1875">
        <v>2000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5.7</v>
      </c>
      <c r="O1875">
        <v>68594</v>
      </c>
      <c r="P1875">
        <v>100000000</v>
      </c>
      <c r="Q1875">
        <v>60883407</v>
      </c>
      <c r="R1875">
        <v>110983407</v>
      </c>
      <c r="S1875">
        <v>114</v>
      </c>
      <c r="T1875" t="s">
        <v>2697</v>
      </c>
      <c r="U1875" t="s">
        <v>2783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</row>
    <row r="1876" spans="1:31" hidden="1" x14ac:dyDescent="0.2">
      <c r="A1876" t="s">
        <v>763</v>
      </c>
      <c r="B1876" t="s">
        <v>764</v>
      </c>
      <c r="C1876">
        <v>1943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7.8</v>
      </c>
      <c r="O1876">
        <v>56390</v>
      </c>
      <c r="Q1876">
        <v>1200000</v>
      </c>
      <c r="R1876">
        <v>1200000</v>
      </c>
      <c r="S1876">
        <v>108</v>
      </c>
      <c r="T1876" t="s">
        <v>706</v>
      </c>
      <c r="U1876" t="s">
        <v>35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</row>
    <row r="1877" spans="1:31" hidden="1" x14ac:dyDescent="0.2">
      <c r="A1877" t="s">
        <v>1116</v>
      </c>
      <c r="B1877" t="s">
        <v>1117</v>
      </c>
      <c r="C1877">
        <v>1950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7</v>
      </c>
      <c r="O1877">
        <v>171</v>
      </c>
      <c r="S1877">
        <v>80</v>
      </c>
      <c r="T1877" t="s">
        <v>1118</v>
      </c>
      <c r="U1877" t="s">
        <v>945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</row>
    <row r="1878" spans="1:31" hidden="1" x14ac:dyDescent="0.2">
      <c r="A1878" t="s">
        <v>5329</v>
      </c>
      <c r="B1878" t="s">
        <v>5330</v>
      </c>
      <c r="C1878">
        <v>2000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7.7</v>
      </c>
      <c r="O1878">
        <v>273785</v>
      </c>
      <c r="P1878">
        <v>26000000</v>
      </c>
      <c r="Q1878">
        <v>45512588</v>
      </c>
      <c r="R1878">
        <v>71868327</v>
      </c>
      <c r="S1878">
        <v>107</v>
      </c>
      <c r="T1878" t="s">
        <v>3402</v>
      </c>
      <c r="U1878" t="s">
        <v>2783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</row>
    <row r="1879" spans="1:31" hidden="1" x14ac:dyDescent="0.2">
      <c r="A1879" t="s">
        <v>5299</v>
      </c>
      <c r="B1879" t="s">
        <v>5300</v>
      </c>
      <c r="C1879">
        <v>2000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6.6</v>
      </c>
      <c r="O1879">
        <v>115709</v>
      </c>
      <c r="P1879">
        <v>55000000</v>
      </c>
      <c r="Q1879">
        <v>56973502</v>
      </c>
      <c r="R1879">
        <v>99274467</v>
      </c>
      <c r="S1879">
        <v>110</v>
      </c>
      <c r="T1879" t="s">
        <v>5301</v>
      </c>
      <c r="U1879" t="s">
        <v>2783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</row>
    <row r="1880" spans="1:31" hidden="1" x14ac:dyDescent="0.2">
      <c r="A1880" t="s">
        <v>5344</v>
      </c>
      <c r="B1880" t="s">
        <v>5345</v>
      </c>
      <c r="C1880">
        <v>2000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5.6</v>
      </c>
      <c r="O1880">
        <v>4413</v>
      </c>
      <c r="P1880">
        <v>4051921</v>
      </c>
      <c r="Q1880">
        <v>13105853</v>
      </c>
      <c r="S1880">
        <v>88</v>
      </c>
      <c r="T1880" t="s">
        <v>2916</v>
      </c>
      <c r="U1880" t="s">
        <v>5346</v>
      </c>
      <c r="V1880">
        <v>1</v>
      </c>
      <c r="W1880">
        <v>0</v>
      </c>
      <c r="X1880">
        <v>0</v>
      </c>
    </row>
    <row r="1881" spans="1:31" hidden="1" x14ac:dyDescent="0.2">
      <c r="A1881" t="s">
        <v>5105</v>
      </c>
      <c r="B1881" t="s">
        <v>5106</v>
      </c>
      <c r="C1881">
        <v>2000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6.4</v>
      </c>
      <c r="O1881">
        <v>19230</v>
      </c>
      <c r="P1881">
        <v>24000000</v>
      </c>
      <c r="Q1881">
        <v>889352</v>
      </c>
      <c r="R1881">
        <v>924036</v>
      </c>
      <c r="S1881">
        <v>115</v>
      </c>
      <c r="T1881" t="s">
        <v>5107</v>
      </c>
      <c r="U1881" t="s">
        <v>3859</v>
      </c>
      <c r="V1881">
        <v>1</v>
      </c>
      <c r="W1881">
        <v>0</v>
      </c>
      <c r="X1881">
        <v>0</v>
      </c>
    </row>
    <row r="1882" spans="1:31" hidden="1" x14ac:dyDescent="0.2">
      <c r="A1882" t="s">
        <v>5730</v>
      </c>
      <c r="B1882" t="s">
        <v>5731</v>
      </c>
      <c r="C1882">
        <v>2004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6</v>
      </c>
      <c r="O1882">
        <v>160754</v>
      </c>
      <c r="P1882">
        <v>75000000</v>
      </c>
      <c r="Q1882">
        <v>160861908</v>
      </c>
      <c r="R1882">
        <v>374583879</v>
      </c>
      <c r="S1882">
        <v>90</v>
      </c>
      <c r="T1882" t="s">
        <v>5100</v>
      </c>
      <c r="U1882" t="s">
        <v>4956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</row>
    <row r="1883" spans="1:31" hidden="1" x14ac:dyDescent="0.2">
      <c r="A1883" t="s">
        <v>2576</v>
      </c>
      <c r="B1883" t="s">
        <v>2577</v>
      </c>
      <c r="C1883">
        <v>1981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6.4</v>
      </c>
      <c r="O1883">
        <v>5157</v>
      </c>
      <c r="P1883">
        <v>17500000</v>
      </c>
      <c r="Q1883">
        <v>35610100</v>
      </c>
      <c r="R1883">
        <v>35610100</v>
      </c>
      <c r="S1883">
        <v>122</v>
      </c>
      <c r="T1883" t="s">
        <v>2578</v>
      </c>
      <c r="U1883" t="s">
        <v>2579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</row>
    <row r="1884" spans="1:31" hidden="1" x14ac:dyDescent="0.2">
      <c r="A1884" t="s">
        <v>916</v>
      </c>
      <c r="B1884" t="s">
        <v>917</v>
      </c>
      <c r="C1884">
        <v>1946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5.2</v>
      </c>
      <c r="O1884">
        <v>2124</v>
      </c>
      <c r="S1884">
        <v>61</v>
      </c>
      <c r="T1884" t="s">
        <v>804</v>
      </c>
      <c r="U1884" t="s">
        <v>35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</row>
    <row r="1885" spans="1:31" hidden="1" x14ac:dyDescent="0.2">
      <c r="A1885" t="s">
        <v>5401</v>
      </c>
      <c r="B1885" t="s">
        <v>5402</v>
      </c>
      <c r="C1885">
        <v>2000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7.3</v>
      </c>
      <c r="O1885">
        <v>373267</v>
      </c>
      <c r="P1885">
        <v>75000000</v>
      </c>
      <c r="Q1885">
        <v>95011339</v>
      </c>
      <c r="R1885">
        <v>248118121</v>
      </c>
      <c r="S1885">
        <v>106</v>
      </c>
      <c r="T1885" t="s">
        <v>4846</v>
      </c>
      <c r="U1885" t="s">
        <v>2783</v>
      </c>
      <c r="V1885">
        <v>1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hidden="1" x14ac:dyDescent="0.2">
      <c r="A1886" t="s">
        <v>5534</v>
      </c>
      <c r="B1886" t="s">
        <v>5535</v>
      </c>
      <c r="C1886">
        <v>2001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5.6</v>
      </c>
      <c r="O1886">
        <v>29288</v>
      </c>
      <c r="P1886">
        <v>2038349</v>
      </c>
      <c r="Q1886">
        <v>5007898</v>
      </c>
      <c r="S1886">
        <v>84</v>
      </c>
      <c r="T1886" t="s">
        <v>5536</v>
      </c>
      <c r="U1886" t="s">
        <v>4696</v>
      </c>
      <c r="V1886">
        <v>1</v>
      </c>
      <c r="W1886">
        <v>0</v>
      </c>
      <c r="X1886">
        <v>0</v>
      </c>
    </row>
    <row r="1887" spans="1:31" hidden="1" x14ac:dyDescent="0.2">
      <c r="A1887" t="s">
        <v>1225</v>
      </c>
      <c r="B1887" t="s">
        <v>1226</v>
      </c>
      <c r="C1887">
        <v>1952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6.1</v>
      </c>
      <c r="O1887">
        <v>427</v>
      </c>
      <c r="S1887">
        <v>104</v>
      </c>
      <c r="T1887" t="s">
        <v>1227</v>
      </c>
      <c r="U1887" t="s">
        <v>39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hidden="1" x14ac:dyDescent="0.2">
      <c r="A1888" t="s">
        <v>6737</v>
      </c>
      <c r="B1888" t="s">
        <v>6738</v>
      </c>
      <c r="C1888">
        <v>2009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7.6</v>
      </c>
      <c r="O1888">
        <v>565483</v>
      </c>
      <c r="P1888">
        <v>90000000</v>
      </c>
      <c r="Q1888">
        <v>209028679</v>
      </c>
      <c r="R1888">
        <v>524028679</v>
      </c>
      <c r="S1888">
        <v>128</v>
      </c>
      <c r="T1888" t="s">
        <v>6739</v>
      </c>
      <c r="U1888" t="s">
        <v>39</v>
      </c>
      <c r="V1888">
        <v>0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</row>
    <row r="1889" spans="1:31" hidden="1" x14ac:dyDescent="0.2">
      <c r="A1889" t="s">
        <v>707</v>
      </c>
      <c r="B1889" t="s">
        <v>708</v>
      </c>
      <c r="C1889">
        <v>1942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6.6</v>
      </c>
      <c r="O1889">
        <v>5095</v>
      </c>
      <c r="S1889">
        <v>68</v>
      </c>
      <c r="T1889" t="s">
        <v>709</v>
      </c>
      <c r="U1889" t="s">
        <v>35</v>
      </c>
      <c r="V1889">
        <v>0</v>
      </c>
      <c r="W1889">
        <v>1</v>
      </c>
      <c r="X1889">
        <v>0</v>
      </c>
      <c r="Y1889">
        <v>1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</row>
    <row r="1890" spans="1:31" hidden="1" x14ac:dyDescent="0.2">
      <c r="A1890" t="s">
        <v>710</v>
      </c>
      <c r="B1890" t="s">
        <v>711</v>
      </c>
      <c r="C1890">
        <v>1942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6.6</v>
      </c>
      <c r="O1890">
        <v>3902</v>
      </c>
      <c r="S1890">
        <v>65</v>
      </c>
      <c r="T1890" t="s">
        <v>712</v>
      </c>
      <c r="U1890" t="s">
        <v>35</v>
      </c>
      <c r="V1890">
        <v>0</v>
      </c>
      <c r="W1890">
        <v>1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</row>
    <row r="1891" spans="1:31" hidden="1" x14ac:dyDescent="0.2">
      <c r="A1891" t="s">
        <v>765</v>
      </c>
      <c r="B1891" t="s">
        <v>766</v>
      </c>
      <c r="C1891">
        <v>1943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6.8</v>
      </c>
      <c r="O1891">
        <v>3594</v>
      </c>
      <c r="S1891">
        <v>71</v>
      </c>
      <c r="T1891" t="s">
        <v>709</v>
      </c>
      <c r="U1891" t="s">
        <v>35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</row>
    <row r="1892" spans="1:31" hidden="1" x14ac:dyDescent="0.2">
      <c r="A1892" t="s">
        <v>7225</v>
      </c>
      <c r="B1892" t="s">
        <v>7226</v>
      </c>
      <c r="C1892">
        <v>2011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7.5</v>
      </c>
      <c r="O1892">
        <v>407130</v>
      </c>
      <c r="P1892">
        <v>125000000</v>
      </c>
      <c r="Q1892">
        <v>186848418</v>
      </c>
      <c r="R1892">
        <v>543848418</v>
      </c>
      <c r="S1892">
        <v>129</v>
      </c>
      <c r="T1892" t="s">
        <v>6739</v>
      </c>
      <c r="U1892" t="s">
        <v>39</v>
      </c>
      <c r="V1892">
        <v>0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</row>
    <row r="1893" spans="1:31" hidden="1" x14ac:dyDescent="0.2">
      <c r="A1893" t="s">
        <v>3247</v>
      </c>
      <c r="B1893" t="s">
        <v>3248</v>
      </c>
      <c r="C1893">
        <v>1989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5.5</v>
      </c>
      <c r="O1893">
        <v>14208</v>
      </c>
      <c r="P1893">
        <v>5000000</v>
      </c>
      <c r="Q1893">
        <v>16554699</v>
      </c>
      <c r="R1893">
        <v>16554699</v>
      </c>
      <c r="S1893">
        <v>109</v>
      </c>
      <c r="T1893" t="s">
        <v>2890</v>
      </c>
      <c r="U1893" t="s">
        <v>2997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</row>
    <row r="1894" spans="1:31" hidden="1" x14ac:dyDescent="0.2">
      <c r="A1894" t="s">
        <v>2008</v>
      </c>
      <c r="B1894" t="s">
        <v>2009</v>
      </c>
      <c r="C1894">
        <v>1971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6.2</v>
      </c>
      <c r="O1894">
        <v>1496</v>
      </c>
      <c r="P1894">
        <v>1190000</v>
      </c>
      <c r="S1894">
        <v>95</v>
      </c>
      <c r="T1894" t="s">
        <v>2007</v>
      </c>
      <c r="U1894" t="s">
        <v>2010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</row>
    <row r="1895" spans="1:31" hidden="1" x14ac:dyDescent="0.2">
      <c r="A1895" t="s">
        <v>5499</v>
      </c>
      <c r="B1895" t="s">
        <v>5500</v>
      </c>
      <c r="C1895">
        <v>2001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4.7</v>
      </c>
      <c r="O1895">
        <v>12229</v>
      </c>
      <c r="P1895">
        <v>9023173</v>
      </c>
      <c r="Q1895">
        <v>25272752</v>
      </c>
      <c r="S1895">
        <v>86</v>
      </c>
      <c r="T1895" t="s">
        <v>5501</v>
      </c>
      <c r="U1895" t="s">
        <v>2783</v>
      </c>
      <c r="V1895">
        <v>1</v>
      </c>
      <c r="W1895">
        <v>0</v>
      </c>
      <c r="X1895">
        <v>0</v>
      </c>
    </row>
    <row r="1896" spans="1:31" hidden="1" x14ac:dyDescent="0.2">
      <c r="A1896" t="s">
        <v>1480</v>
      </c>
      <c r="B1896" t="s">
        <v>1481</v>
      </c>
      <c r="C1896">
        <v>1957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6.4</v>
      </c>
      <c r="O1896">
        <v>483</v>
      </c>
      <c r="S1896">
        <v>87</v>
      </c>
      <c r="T1896" t="s">
        <v>1015</v>
      </c>
      <c r="U1896" t="s">
        <v>39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</row>
    <row r="1897" spans="1:31" hidden="1" x14ac:dyDescent="0.2">
      <c r="A1897" t="s">
        <v>5496</v>
      </c>
      <c r="B1897" t="s">
        <v>5497</v>
      </c>
      <c r="C1897">
        <v>2001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6.5</v>
      </c>
      <c r="O1897">
        <v>23399</v>
      </c>
      <c r="P1897">
        <v>4715060</v>
      </c>
      <c r="Q1897">
        <v>19937988</v>
      </c>
      <c r="S1897">
        <v>99</v>
      </c>
      <c r="T1897" t="s">
        <v>5498</v>
      </c>
      <c r="U1897" t="s">
        <v>2783</v>
      </c>
      <c r="V1897">
        <v>1</v>
      </c>
      <c r="W1897">
        <v>0</v>
      </c>
      <c r="X1897">
        <v>0</v>
      </c>
    </row>
    <row r="1898" spans="1:31" hidden="1" x14ac:dyDescent="0.2">
      <c r="A1898" t="s">
        <v>6855</v>
      </c>
      <c r="B1898" t="s">
        <v>6856</v>
      </c>
      <c r="C1898">
        <v>2009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4.7</v>
      </c>
      <c r="O1898">
        <v>6565</v>
      </c>
      <c r="P1898">
        <v>40000000</v>
      </c>
      <c r="Q1898">
        <v>20919166</v>
      </c>
      <c r="R1898">
        <v>28972508</v>
      </c>
      <c r="S1898">
        <v>89</v>
      </c>
      <c r="T1898" t="s">
        <v>4452</v>
      </c>
      <c r="U1898" t="s">
        <v>39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</row>
    <row r="1899" spans="1:31" hidden="1" x14ac:dyDescent="0.2">
      <c r="A1899" t="s">
        <v>3521</v>
      </c>
      <c r="B1899" t="s">
        <v>3522</v>
      </c>
      <c r="C1899">
        <v>1991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5.3</v>
      </c>
      <c r="O1899">
        <v>1762</v>
      </c>
      <c r="P1899">
        <v>11000000</v>
      </c>
      <c r="Q1899">
        <v>3547684</v>
      </c>
      <c r="R1899">
        <v>3547684</v>
      </c>
      <c r="S1899">
        <v>89</v>
      </c>
      <c r="T1899" t="s">
        <v>3523</v>
      </c>
      <c r="U1899" t="s">
        <v>3524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</row>
    <row r="1900" spans="1:31" hidden="1" x14ac:dyDescent="0.2">
      <c r="A1900" t="s">
        <v>320</v>
      </c>
      <c r="B1900" t="s">
        <v>321</v>
      </c>
      <c r="C1900">
        <v>1936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7.4</v>
      </c>
      <c r="O1900">
        <v>2726</v>
      </c>
      <c r="P1900">
        <v>1194943</v>
      </c>
      <c r="S1900">
        <v>113</v>
      </c>
      <c r="T1900" t="s">
        <v>66</v>
      </c>
      <c r="U1900" t="s">
        <v>35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</row>
    <row r="1901" spans="1:31" hidden="1" x14ac:dyDescent="0.2">
      <c r="A1901" t="s">
        <v>2121</v>
      </c>
      <c r="B1901" t="s">
        <v>2122</v>
      </c>
      <c r="C1901">
        <v>1973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5.9</v>
      </c>
      <c r="O1901">
        <v>812</v>
      </c>
      <c r="S1901">
        <v>99</v>
      </c>
      <c r="T1901" t="s">
        <v>1961</v>
      </c>
      <c r="U1901" t="s">
        <v>35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</row>
    <row r="1902" spans="1:31" hidden="1" x14ac:dyDescent="0.2">
      <c r="A1902" t="s">
        <v>3525</v>
      </c>
      <c r="B1902" t="s">
        <v>3526</v>
      </c>
      <c r="C1902">
        <v>1991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6.1</v>
      </c>
      <c r="O1902">
        <v>15722</v>
      </c>
      <c r="P1902">
        <v>8000000</v>
      </c>
      <c r="Q1902">
        <v>2275557</v>
      </c>
      <c r="R1902">
        <v>2275557</v>
      </c>
      <c r="S1902">
        <v>79</v>
      </c>
      <c r="T1902" t="s">
        <v>2740</v>
      </c>
      <c r="U1902" t="s">
        <v>3527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</row>
    <row r="1903" spans="1:31" hidden="1" x14ac:dyDescent="0.2">
      <c r="A1903" t="s">
        <v>5668</v>
      </c>
      <c r="B1903" t="s">
        <v>5669</v>
      </c>
      <c r="C1903">
        <v>2002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5.5</v>
      </c>
      <c r="O1903">
        <v>59229</v>
      </c>
      <c r="P1903">
        <v>85000000</v>
      </c>
      <c r="Q1903">
        <v>38082712</v>
      </c>
      <c r="R1903">
        <v>77885672</v>
      </c>
      <c r="S1903">
        <v>95</v>
      </c>
      <c r="T1903" t="s">
        <v>5301</v>
      </c>
      <c r="U1903" t="s">
        <v>5670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</row>
    <row r="1904" spans="1:31" hidden="1" x14ac:dyDescent="0.2">
      <c r="A1904" t="s">
        <v>5027</v>
      </c>
      <c r="B1904" t="s">
        <v>5028</v>
      </c>
      <c r="C1904">
        <v>2001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7.8</v>
      </c>
      <c r="O1904">
        <v>589026</v>
      </c>
      <c r="P1904">
        <v>60000000</v>
      </c>
      <c r="Q1904">
        <v>267665011</v>
      </c>
      <c r="R1904">
        <v>484409218</v>
      </c>
      <c r="S1904">
        <v>90</v>
      </c>
      <c r="T1904" t="s">
        <v>5029</v>
      </c>
      <c r="U1904" t="s">
        <v>4956</v>
      </c>
      <c r="V1904">
        <v>0</v>
      </c>
      <c r="W1904">
        <v>1</v>
      </c>
      <c r="X1904">
        <v>0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</row>
    <row r="1905" spans="1:31" hidden="1" x14ac:dyDescent="0.2">
      <c r="A1905" t="s">
        <v>5706</v>
      </c>
      <c r="B1905" t="s">
        <v>5707</v>
      </c>
      <c r="C1905">
        <v>2004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7.2</v>
      </c>
      <c r="O1905">
        <v>401944</v>
      </c>
      <c r="P1905">
        <v>150000000</v>
      </c>
      <c r="Q1905">
        <v>441226247</v>
      </c>
      <c r="R1905">
        <v>928760770</v>
      </c>
      <c r="S1905">
        <v>93</v>
      </c>
      <c r="T1905" t="s">
        <v>5029</v>
      </c>
      <c r="U1905" t="s">
        <v>4856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</row>
    <row r="1906" spans="1:31" hidden="1" x14ac:dyDescent="0.2">
      <c r="A1906" t="s">
        <v>6687</v>
      </c>
      <c r="B1906" t="s">
        <v>6688</v>
      </c>
      <c r="C1906">
        <v>2010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6.3</v>
      </c>
      <c r="O1906">
        <v>176334</v>
      </c>
      <c r="P1906">
        <v>165000000</v>
      </c>
      <c r="Q1906">
        <v>238736787</v>
      </c>
      <c r="R1906">
        <v>752600867</v>
      </c>
      <c r="S1906">
        <v>93</v>
      </c>
      <c r="T1906" t="s">
        <v>5368</v>
      </c>
      <c r="U1906" t="s">
        <v>4956</v>
      </c>
      <c r="V1906">
        <v>0</v>
      </c>
      <c r="W1906">
        <v>1</v>
      </c>
      <c r="X1906">
        <v>0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</row>
    <row r="1907" spans="1:31" hidden="1" x14ac:dyDescent="0.2">
      <c r="A1907" t="s">
        <v>6180</v>
      </c>
      <c r="B1907" t="s">
        <v>6181</v>
      </c>
      <c r="C1907">
        <v>2007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6</v>
      </c>
      <c r="O1907">
        <v>268816</v>
      </c>
      <c r="P1907">
        <v>160000000</v>
      </c>
      <c r="Q1907">
        <v>322719944</v>
      </c>
      <c r="R1907">
        <v>813367380</v>
      </c>
      <c r="S1907">
        <v>93</v>
      </c>
      <c r="T1907" t="s">
        <v>6182</v>
      </c>
      <c r="U1907" t="s">
        <v>4856</v>
      </c>
      <c r="V1907">
        <v>0</v>
      </c>
      <c r="W1907">
        <v>1</v>
      </c>
      <c r="X1907">
        <v>0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</row>
    <row r="1908" spans="1:31" hidden="1" x14ac:dyDescent="0.2">
      <c r="A1908" t="s">
        <v>5445</v>
      </c>
      <c r="B1908" t="s">
        <v>5446</v>
      </c>
      <c r="C1908">
        <v>2001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5.5</v>
      </c>
      <c r="O1908">
        <v>7906</v>
      </c>
      <c r="P1908">
        <v>11736236</v>
      </c>
      <c r="Q1908">
        <v>31603059</v>
      </c>
      <c r="S1908">
        <v>88</v>
      </c>
      <c r="T1908" t="s">
        <v>5447</v>
      </c>
      <c r="U1908" t="s">
        <v>5448</v>
      </c>
      <c r="V1908">
        <v>1</v>
      </c>
      <c r="W1908">
        <v>0</v>
      </c>
      <c r="X1908">
        <v>0</v>
      </c>
    </row>
    <row r="1909" spans="1:31" hidden="1" x14ac:dyDescent="0.2">
      <c r="A1909" t="s">
        <v>4110</v>
      </c>
      <c r="B1909" t="s">
        <v>4111</v>
      </c>
      <c r="C1909">
        <v>1994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6</v>
      </c>
      <c r="O1909">
        <v>3452</v>
      </c>
      <c r="P1909">
        <v>30000000</v>
      </c>
      <c r="Q1909">
        <v>3180674</v>
      </c>
      <c r="R1909">
        <v>3180674</v>
      </c>
      <c r="S1909">
        <v>101</v>
      </c>
      <c r="T1909" t="s">
        <v>3191</v>
      </c>
      <c r="U1909" t="s">
        <v>3182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</row>
    <row r="1910" spans="1:31" hidden="1" x14ac:dyDescent="0.2">
      <c r="A1910" t="s">
        <v>2011</v>
      </c>
      <c r="B1910" t="s">
        <v>2012</v>
      </c>
      <c r="C1910">
        <v>1972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6.7</v>
      </c>
      <c r="O1910">
        <v>25567</v>
      </c>
      <c r="P1910">
        <v>100000</v>
      </c>
      <c r="S1910">
        <v>89</v>
      </c>
      <c r="T1910" t="s">
        <v>2013</v>
      </c>
      <c r="U1910" t="s">
        <v>35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</row>
    <row r="1911" spans="1:31" hidden="1" x14ac:dyDescent="0.2">
      <c r="A1911" t="s">
        <v>5334</v>
      </c>
      <c r="B1911" t="s">
        <v>5335</v>
      </c>
      <c r="C1911">
        <v>2001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5.7</v>
      </c>
      <c r="O1911">
        <v>17480</v>
      </c>
      <c r="P1911">
        <v>22000000</v>
      </c>
      <c r="Q1911">
        <v>11576464</v>
      </c>
      <c r="R1911">
        <v>19900366</v>
      </c>
      <c r="S1911">
        <v>87</v>
      </c>
      <c r="T1911" t="s">
        <v>5336</v>
      </c>
      <c r="U1911" t="s">
        <v>3859</v>
      </c>
      <c r="V1911">
        <v>1</v>
      </c>
      <c r="W1911">
        <v>0</v>
      </c>
      <c r="X1911">
        <v>0</v>
      </c>
    </row>
    <row r="1912" spans="1:31" hidden="1" x14ac:dyDescent="0.2">
      <c r="A1912" t="s">
        <v>5514</v>
      </c>
      <c r="B1912" t="s">
        <v>5515</v>
      </c>
      <c r="C1912">
        <v>2001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6.2</v>
      </c>
      <c r="O1912">
        <v>3283</v>
      </c>
      <c r="P1912">
        <v>113512</v>
      </c>
      <c r="Q1912">
        <v>2340411</v>
      </c>
      <c r="S1912">
        <v>86</v>
      </c>
      <c r="T1912" t="s">
        <v>3251</v>
      </c>
      <c r="U1912" t="s">
        <v>5516</v>
      </c>
      <c r="V1912">
        <v>1</v>
      </c>
      <c r="W1912">
        <v>0</v>
      </c>
      <c r="X1912">
        <v>0</v>
      </c>
    </row>
    <row r="1913" spans="1:31" hidden="1" x14ac:dyDescent="0.2">
      <c r="A1913" t="s">
        <v>6872</v>
      </c>
      <c r="B1913" t="s">
        <v>6873</v>
      </c>
      <c r="C1913">
        <v>2009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7.6</v>
      </c>
      <c r="O1913">
        <v>30334</v>
      </c>
      <c r="Q1913">
        <v>2546665</v>
      </c>
      <c r="R1913">
        <v>5102705</v>
      </c>
      <c r="S1913">
        <v>96</v>
      </c>
      <c r="T1913" t="s">
        <v>6874</v>
      </c>
      <c r="U1913" t="s">
        <v>6875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</row>
    <row r="1914" spans="1:31" hidden="1" x14ac:dyDescent="0.2">
      <c r="A1914" t="s">
        <v>5230</v>
      </c>
      <c r="B1914" t="s">
        <v>5231</v>
      </c>
      <c r="C1914">
        <v>2003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6.7</v>
      </c>
      <c r="O1914">
        <v>46998</v>
      </c>
      <c r="P1914">
        <v>60000000</v>
      </c>
      <c r="Q1914">
        <v>24483452</v>
      </c>
      <c r="R1914">
        <v>80773077</v>
      </c>
      <c r="S1914">
        <v>85</v>
      </c>
      <c r="T1914" t="s">
        <v>5232</v>
      </c>
      <c r="U1914" t="s">
        <v>4856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</row>
    <row r="1915" spans="1:31" hidden="1" x14ac:dyDescent="0.2">
      <c r="A1915" t="s">
        <v>7753</v>
      </c>
      <c r="B1915" t="s">
        <v>7754</v>
      </c>
      <c r="C1915">
        <v>2016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7.1</v>
      </c>
      <c r="O1915">
        <v>125374</v>
      </c>
      <c r="P1915">
        <v>75000000</v>
      </c>
      <c r="Q1915">
        <v>270395425</v>
      </c>
      <c r="R1915">
        <v>634151679</v>
      </c>
      <c r="S1915">
        <v>108</v>
      </c>
      <c r="T1915" t="s">
        <v>5992</v>
      </c>
      <c r="U1915" t="s">
        <v>7755</v>
      </c>
      <c r="V1915">
        <v>0</v>
      </c>
      <c r="W1915">
        <v>1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</row>
    <row r="1916" spans="1:31" hidden="1" x14ac:dyDescent="0.2">
      <c r="A1916" t="s">
        <v>3667</v>
      </c>
      <c r="B1916" t="s">
        <v>3668</v>
      </c>
      <c r="C1916">
        <v>1992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6.7</v>
      </c>
      <c r="O1916">
        <v>26637</v>
      </c>
      <c r="P1916">
        <v>9000000</v>
      </c>
      <c r="Q1916">
        <v>18471850</v>
      </c>
      <c r="R1916">
        <v>18471850</v>
      </c>
      <c r="S1916">
        <v>99</v>
      </c>
      <c r="T1916" t="s">
        <v>3669</v>
      </c>
      <c r="U1916" t="s">
        <v>39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</row>
    <row r="1917" spans="1:31" hidden="1" x14ac:dyDescent="0.2">
      <c r="A1917" t="s">
        <v>5486</v>
      </c>
      <c r="B1917" t="s">
        <v>5487</v>
      </c>
      <c r="C1917">
        <v>2001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7.4</v>
      </c>
      <c r="O1917">
        <v>36343</v>
      </c>
      <c r="P1917">
        <v>1700000</v>
      </c>
      <c r="Q1917">
        <v>35930604</v>
      </c>
      <c r="R1917">
        <v>44763181</v>
      </c>
      <c r="S1917">
        <v>130</v>
      </c>
      <c r="T1917" t="s">
        <v>5488</v>
      </c>
      <c r="U1917" t="s">
        <v>5489</v>
      </c>
      <c r="V1917">
        <v>1</v>
      </c>
      <c r="W1917">
        <v>0</v>
      </c>
      <c r="X1917">
        <v>0</v>
      </c>
    </row>
    <row r="1918" spans="1:31" hidden="1" x14ac:dyDescent="0.2">
      <c r="A1918" t="s">
        <v>5648</v>
      </c>
      <c r="B1918" t="s">
        <v>5649</v>
      </c>
      <c r="C1918">
        <v>2001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7</v>
      </c>
      <c r="O1918">
        <v>16787</v>
      </c>
      <c r="P1918">
        <v>5500000</v>
      </c>
      <c r="Q1918">
        <v>5594617</v>
      </c>
      <c r="R1918">
        <v>16153953</v>
      </c>
      <c r="S1918">
        <v>91</v>
      </c>
      <c r="T1918" t="s">
        <v>5650</v>
      </c>
      <c r="U1918" t="s">
        <v>3664</v>
      </c>
      <c r="V1918">
        <v>1</v>
      </c>
      <c r="W1918">
        <v>0</v>
      </c>
      <c r="X1918">
        <v>0</v>
      </c>
    </row>
    <row r="1919" spans="1:31" hidden="1" x14ac:dyDescent="0.2">
      <c r="A1919" t="s">
        <v>5539</v>
      </c>
      <c r="B1919" t="s">
        <v>5540</v>
      </c>
      <c r="C1919">
        <v>2001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6.8</v>
      </c>
      <c r="O1919">
        <v>145475</v>
      </c>
      <c r="P1919">
        <v>22000000</v>
      </c>
      <c r="Q1919">
        <v>30085147</v>
      </c>
      <c r="R1919">
        <v>33788161</v>
      </c>
      <c r="S1919">
        <v>104</v>
      </c>
      <c r="T1919" t="s">
        <v>3944</v>
      </c>
      <c r="U1919" t="s">
        <v>4453</v>
      </c>
      <c r="V1919">
        <v>1</v>
      </c>
      <c r="W1919">
        <v>0</v>
      </c>
      <c r="X1919">
        <v>0</v>
      </c>
    </row>
    <row r="1920" spans="1:31" hidden="1" x14ac:dyDescent="0.2">
      <c r="A1920" t="s">
        <v>7424</v>
      </c>
      <c r="B1920" t="s">
        <v>7425</v>
      </c>
      <c r="C1920">
        <v>2015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6</v>
      </c>
      <c r="O1920">
        <v>60957</v>
      </c>
      <c r="P1920">
        <v>30000000</v>
      </c>
      <c r="Q1920">
        <v>87044645</v>
      </c>
      <c r="R1920">
        <v>105011053</v>
      </c>
      <c r="S1920">
        <v>118</v>
      </c>
      <c r="T1920" t="s">
        <v>7426</v>
      </c>
      <c r="U1920" t="s">
        <v>7427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</row>
    <row r="1921" spans="1:31" hidden="1" x14ac:dyDescent="0.2">
      <c r="A1921" t="s">
        <v>5322</v>
      </c>
      <c r="B1921" t="s">
        <v>5323</v>
      </c>
      <c r="C1921">
        <v>2001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5.8</v>
      </c>
      <c r="O1921">
        <v>17812</v>
      </c>
      <c r="P1921">
        <v>2272489</v>
      </c>
      <c r="Q1921">
        <v>16176732</v>
      </c>
      <c r="S1921">
        <v>88</v>
      </c>
      <c r="T1921" t="s">
        <v>5324</v>
      </c>
      <c r="U1921" t="s">
        <v>5325</v>
      </c>
      <c r="V1921">
        <v>1</v>
      </c>
      <c r="W1921">
        <v>0</v>
      </c>
      <c r="X1921">
        <v>0</v>
      </c>
    </row>
    <row r="1922" spans="1:31" hidden="1" x14ac:dyDescent="0.2">
      <c r="A1922" t="s">
        <v>2778</v>
      </c>
      <c r="B1922" t="s">
        <v>2779</v>
      </c>
      <c r="C1922">
        <v>1984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7.1</v>
      </c>
      <c r="O1922">
        <v>99072</v>
      </c>
      <c r="P1922">
        <v>6500000</v>
      </c>
      <c r="Q1922">
        <v>23686027</v>
      </c>
      <c r="R1922">
        <v>23686027</v>
      </c>
      <c r="S1922">
        <v>93</v>
      </c>
      <c r="T1922" t="s">
        <v>2780</v>
      </c>
      <c r="U1922" t="s">
        <v>35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</row>
    <row r="1923" spans="1:31" hidden="1" x14ac:dyDescent="0.2">
      <c r="A1923" t="s">
        <v>545</v>
      </c>
      <c r="B1923" t="s">
        <v>546</v>
      </c>
      <c r="C1923">
        <v>1940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4.3</v>
      </c>
      <c r="O1923">
        <v>182</v>
      </c>
      <c r="S1923">
        <v>64</v>
      </c>
      <c r="T1923" t="s">
        <v>274</v>
      </c>
      <c r="U1923" t="s">
        <v>35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</row>
    <row r="1924" spans="1:31" hidden="1" x14ac:dyDescent="0.2">
      <c r="A1924" t="s">
        <v>7246</v>
      </c>
      <c r="B1924" t="s">
        <v>7247</v>
      </c>
      <c r="C1924">
        <v>2010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4.4000000000000004</v>
      </c>
      <c r="O1924">
        <v>85071</v>
      </c>
      <c r="P1924">
        <v>10000000</v>
      </c>
      <c r="Q1924">
        <v>21393620</v>
      </c>
      <c r="R1924">
        <v>66984887</v>
      </c>
      <c r="S1924">
        <v>92</v>
      </c>
      <c r="T1924" t="s">
        <v>7248</v>
      </c>
      <c r="U1924" t="s">
        <v>5267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</row>
    <row r="1925" spans="1:31" hidden="1" x14ac:dyDescent="0.2">
      <c r="A1925" t="s">
        <v>2314</v>
      </c>
      <c r="B1925" t="s">
        <v>2315</v>
      </c>
      <c r="C1925">
        <v>1977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7.3</v>
      </c>
      <c r="O1925">
        <v>33078</v>
      </c>
      <c r="P1925" s="1"/>
      <c r="Q1925" s="1">
        <v>28000000</v>
      </c>
      <c r="R1925" s="1">
        <v>28000000</v>
      </c>
      <c r="S1925">
        <v>123</v>
      </c>
      <c r="T1925" t="s">
        <v>1863</v>
      </c>
      <c r="U1925" t="s">
        <v>2316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</row>
    <row r="1926" spans="1:31" hidden="1" x14ac:dyDescent="0.2">
      <c r="A1926" t="s">
        <v>2060</v>
      </c>
      <c r="B1926" t="s">
        <v>2061</v>
      </c>
      <c r="C1926">
        <v>1972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6.9</v>
      </c>
      <c r="O1926">
        <v>11711</v>
      </c>
      <c r="P1926" s="1">
        <v>3200000</v>
      </c>
      <c r="Q1926" s="1"/>
      <c r="R1926" s="1"/>
      <c r="S1926">
        <v>104</v>
      </c>
      <c r="T1926" t="s">
        <v>1863</v>
      </c>
      <c r="U1926" t="s">
        <v>35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</row>
    <row r="1927" spans="1:31" hidden="1" x14ac:dyDescent="0.2">
      <c r="A1927" t="s">
        <v>4531</v>
      </c>
      <c r="B1927" t="s">
        <v>4532</v>
      </c>
      <c r="C1927">
        <v>1996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7.6</v>
      </c>
      <c r="O1927">
        <v>180858</v>
      </c>
      <c r="P1927" s="1">
        <v>44000000</v>
      </c>
      <c r="Q1927" s="1">
        <v>53315285</v>
      </c>
      <c r="R1927" s="1">
        <v>165615285</v>
      </c>
      <c r="S1927">
        <v>147</v>
      </c>
      <c r="T1927" t="s">
        <v>2871</v>
      </c>
      <c r="U1927" t="s">
        <v>4533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</row>
    <row r="1928" spans="1:31" hidden="1" x14ac:dyDescent="0.2">
      <c r="A1928" t="s">
        <v>715</v>
      </c>
      <c r="B1928" t="s">
        <v>716</v>
      </c>
      <c r="C1928">
        <v>2001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6.4</v>
      </c>
      <c r="O1928">
        <v>76618</v>
      </c>
      <c r="P1928">
        <v>48000000</v>
      </c>
      <c r="Q1928">
        <v>47121859</v>
      </c>
      <c r="R1928">
        <v>76019048</v>
      </c>
      <c r="S1928">
        <v>118</v>
      </c>
      <c r="T1928" t="s">
        <v>717</v>
      </c>
      <c r="U1928" t="s">
        <v>718</v>
      </c>
      <c r="V1928">
        <v>1</v>
      </c>
      <c r="W1928">
        <v>0</v>
      </c>
      <c r="X1928">
        <v>0</v>
      </c>
    </row>
    <row r="1929" spans="1:31" hidden="1" x14ac:dyDescent="0.2">
      <c r="A1929" t="s">
        <v>5347</v>
      </c>
      <c r="B1929" t="s">
        <v>5348</v>
      </c>
      <c r="C1929">
        <v>2001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8</v>
      </c>
      <c r="O1929">
        <v>778760</v>
      </c>
      <c r="P1929">
        <v>115000000</v>
      </c>
      <c r="Q1929">
        <v>289916256</v>
      </c>
      <c r="R1929">
        <v>632316649</v>
      </c>
      <c r="S1929">
        <v>92</v>
      </c>
      <c r="T1929" t="s">
        <v>5349</v>
      </c>
      <c r="U1929" t="s">
        <v>4337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</row>
    <row r="1930" spans="1:31" hidden="1" x14ac:dyDescent="0.2">
      <c r="A1930" t="s">
        <v>1482</v>
      </c>
      <c r="B1930" t="s">
        <v>1483</v>
      </c>
      <c r="C1930">
        <v>1957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6.9</v>
      </c>
      <c r="O1930">
        <v>52</v>
      </c>
      <c r="S1930">
        <v>82</v>
      </c>
      <c r="T1930" t="s">
        <v>1484</v>
      </c>
      <c r="U1930" t="s">
        <v>945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</row>
    <row r="1931" spans="1:31" hidden="1" x14ac:dyDescent="0.2">
      <c r="A1931" t="s">
        <v>5630</v>
      </c>
      <c r="B1931" t="s">
        <v>5631</v>
      </c>
      <c r="C1931">
        <v>2001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4.2</v>
      </c>
      <c r="O1931">
        <v>3936</v>
      </c>
      <c r="P1931">
        <v>16000000</v>
      </c>
      <c r="Q1931">
        <v>4365455</v>
      </c>
      <c r="R1931">
        <v>4544601</v>
      </c>
      <c r="S1931">
        <v>85</v>
      </c>
      <c r="T1931" t="s">
        <v>5632</v>
      </c>
      <c r="U1931" t="s">
        <v>5633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</row>
    <row r="1932" spans="1:31" hidden="1" x14ac:dyDescent="0.2">
      <c r="A1932" t="s">
        <v>6296</v>
      </c>
      <c r="B1932" t="s">
        <v>6297</v>
      </c>
      <c r="C1932">
        <v>2006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6.4</v>
      </c>
      <c r="O1932">
        <v>71679</v>
      </c>
      <c r="P1932">
        <v>15000000</v>
      </c>
      <c r="Q1932">
        <v>7802450</v>
      </c>
      <c r="R1932">
        <v>12834936</v>
      </c>
      <c r="S1932">
        <v>95</v>
      </c>
      <c r="T1932" t="s">
        <v>6298</v>
      </c>
      <c r="U1932" t="s">
        <v>6299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</row>
    <row r="1933" spans="1:31" hidden="1" x14ac:dyDescent="0.2">
      <c r="A1933" t="s">
        <v>6757</v>
      </c>
      <c r="B1933" t="s">
        <v>6758</v>
      </c>
      <c r="C1933">
        <v>2008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8</v>
      </c>
      <c r="O1933">
        <v>772770</v>
      </c>
      <c r="P1933">
        <v>15000000</v>
      </c>
      <c r="Q1933">
        <v>141319928</v>
      </c>
      <c r="R1933">
        <v>378021385</v>
      </c>
      <c r="S1933">
        <v>120</v>
      </c>
      <c r="T1933" t="s">
        <v>4569</v>
      </c>
      <c r="U1933" t="s">
        <v>6759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</row>
    <row r="1934" spans="1:31" hidden="1" x14ac:dyDescent="0.2">
      <c r="A1934" t="s">
        <v>4996</v>
      </c>
      <c r="B1934" t="s">
        <v>4997</v>
      </c>
      <c r="C1934">
        <v>1998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6.2</v>
      </c>
      <c r="O1934">
        <v>88919</v>
      </c>
      <c r="P1934">
        <v>40000000</v>
      </c>
      <c r="Q1934">
        <v>54682547</v>
      </c>
      <c r="R1934">
        <v>54682547</v>
      </c>
      <c r="S1934">
        <v>108</v>
      </c>
      <c r="T1934" t="s">
        <v>2713</v>
      </c>
      <c r="U1934" t="s">
        <v>35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</row>
    <row r="1935" spans="1:31" hidden="1" x14ac:dyDescent="0.2">
      <c r="A1935" t="s">
        <v>7911</v>
      </c>
      <c r="B1935" t="s">
        <v>7912</v>
      </c>
      <c r="C1935">
        <v>2018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6.6</v>
      </c>
      <c r="O1935">
        <v>29754</v>
      </c>
      <c r="P1935">
        <v>80000000</v>
      </c>
      <c r="Q1935">
        <v>83240103</v>
      </c>
      <c r="R1935">
        <v>214040103</v>
      </c>
      <c r="S1935">
        <v>96</v>
      </c>
      <c r="T1935" t="s">
        <v>7913</v>
      </c>
      <c r="U1935" t="s">
        <v>7914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</row>
    <row r="1936" spans="1:31" hidden="1" x14ac:dyDescent="0.2">
      <c r="A1936" t="s">
        <v>1013</v>
      </c>
      <c r="B1936" t="s">
        <v>1014</v>
      </c>
      <c r="C1936">
        <v>1948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6.5</v>
      </c>
      <c r="O1936">
        <v>235</v>
      </c>
      <c r="S1936">
        <v>81</v>
      </c>
      <c r="T1936" t="s">
        <v>1015</v>
      </c>
      <c r="U1936" t="s">
        <v>39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</row>
    <row r="1937" spans="1:31" hidden="1" x14ac:dyDescent="0.2">
      <c r="A1937" t="s">
        <v>84</v>
      </c>
      <c r="B1937" t="s">
        <v>85</v>
      </c>
      <c r="C1937">
        <v>1931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6.8</v>
      </c>
      <c r="O1937">
        <v>1621</v>
      </c>
      <c r="S1937">
        <v>81</v>
      </c>
      <c r="T1937" t="s">
        <v>86</v>
      </c>
      <c r="U1937" t="s">
        <v>39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</row>
    <row r="1938" spans="1:31" hidden="1" x14ac:dyDescent="0.2">
      <c r="A1938" t="s">
        <v>5520</v>
      </c>
      <c r="B1938" t="s">
        <v>5521</v>
      </c>
      <c r="C1938">
        <v>2001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6.3</v>
      </c>
      <c r="O1938">
        <v>16406</v>
      </c>
      <c r="P1938">
        <v>24000000</v>
      </c>
      <c r="Q1938">
        <v>13906394</v>
      </c>
      <c r="R1938">
        <v>14782676</v>
      </c>
      <c r="S1938">
        <v>89</v>
      </c>
      <c r="T1938" t="s">
        <v>5522</v>
      </c>
      <c r="U1938" t="s">
        <v>2783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</row>
    <row r="1939" spans="1:31" hidden="1" x14ac:dyDescent="0.2">
      <c r="A1939" t="s">
        <v>958</v>
      </c>
      <c r="B1939" t="s">
        <v>959</v>
      </c>
      <c r="C1939">
        <v>1947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6.4</v>
      </c>
      <c r="O1939">
        <v>1167</v>
      </c>
      <c r="P1939">
        <v>1360286</v>
      </c>
      <c r="Q1939">
        <v>2301555</v>
      </c>
      <c r="R1939">
        <v>2301555</v>
      </c>
      <c r="S1939">
        <v>103</v>
      </c>
      <c r="T1939" t="s">
        <v>960</v>
      </c>
      <c r="U1939" t="s">
        <v>747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</row>
    <row r="1940" spans="1:31" hidden="1" x14ac:dyDescent="0.2">
      <c r="A1940" t="s">
        <v>5390</v>
      </c>
      <c r="B1940" t="s">
        <v>5391</v>
      </c>
      <c r="C1940">
        <v>2001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6.2</v>
      </c>
      <c r="O1940">
        <v>302246</v>
      </c>
      <c r="P1940">
        <v>59078912</v>
      </c>
      <c r="Q1940">
        <v>449220945</v>
      </c>
      <c r="S1940">
        <v>183</v>
      </c>
      <c r="T1940" t="s">
        <v>4528</v>
      </c>
      <c r="U1940" t="s">
        <v>2783</v>
      </c>
      <c r="V1940">
        <v>1</v>
      </c>
      <c r="W1940">
        <v>0</v>
      </c>
      <c r="X1940">
        <v>0</v>
      </c>
    </row>
    <row r="1941" spans="1:31" hidden="1" x14ac:dyDescent="0.2">
      <c r="A1941" t="s">
        <v>2317</v>
      </c>
      <c r="B1941" t="s">
        <v>2318</v>
      </c>
      <c r="C1941">
        <v>1977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7</v>
      </c>
      <c r="O1941">
        <v>42848</v>
      </c>
      <c r="P1941">
        <v>4300000</v>
      </c>
      <c r="Q1941">
        <v>126737428</v>
      </c>
      <c r="R1941">
        <v>126737428</v>
      </c>
      <c r="S1941">
        <v>96</v>
      </c>
      <c r="T1941" t="s">
        <v>2319</v>
      </c>
      <c r="U1941" t="s">
        <v>35</v>
      </c>
      <c r="V1941">
        <v>0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</row>
    <row r="1942" spans="1:31" hidden="1" x14ac:dyDescent="0.2">
      <c r="A1942" t="s">
        <v>2488</v>
      </c>
      <c r="B1942" t="s">
        <v>2489</v>
      </c>
      <c r="C1942">
        <v>1980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5.3</v>
      </c>
      <c r="O1942">
        <v>14164</v>
      </c>
      <c r="P1942">
        <v>17000000</v>
      </c>
      <c r="Q1942">
        <v>66132626</v>
      </c>
      <c r="R1942">
        <v>66132626</v>
      </c>
      <c r="S1942">
        <v>101</v>
      </c>
      <c r="T1942" t="s">
        <v>2319</v>
      </c>
      <c r="U1942" t="s">
        <v>35</v>
      </c>
      <c r="V1942">
        <v>0</v>
      </c>
      <c r="W1942">
        <v>1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</row>
    <row r="1943" spans="1:31" hidden="1" x14ac:dyDescent="0.2">
      <c r="A1943" t="s">
        <v>2698</v>
      </c>
      <c r="B1943" t="s">
        <v>2699</v>
      </c>
      <c r="C1943">
        <v>1983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3.5</v>
      </c>
      <c r="O1943">
        <v>7778</v>
      </c>
      <c r="Q1943">
        <v>5678950</v>
      </c>
      <c r="R1943">
        <v>5678950</v>
      </c>
      <c r="S1943">
        <v>85</v>
      </c>
      <c r="T1943" t="s">
        <v>2700</v>
      </c>
      <c r="U1943" t="s">
        <v>35</v>
      </c>
      <c r="V1943">
        <v>0</v>
      </c>
      <c r="W1943">
        <v>1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</row>
    <row r="1944" spans="1:31" hidden="1" x14ac:dyDescent="0.2">
      <c r="A1944" t="s">
        <v>6449</v>
      </c>
      <c r="B1944" t="s">
        <v>6450</v>
      </c>
      <c r="C1944">
        <v>2006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6.7</v>
      </c>
      <c r="O1944">
        <v>134418</v>
      </c>
      <c r="P1944">
        <v>17000000</v>
      </c>
      <c r="Q1944">
        <v>35787686</v>
      </c>
      <c r="R1944">
        <v>57232879</v>
      </c>
      <c r="S1944">
        <v>109</v>
      </c>
      <c r="T1944" t="s">
        <v>6451</v>
      </c>
      <c r="U1944" t="s">
        <v>35</v>
      </c>
      <c r="V1944">
        <v>0</v>
      </c>
      <c r="W1944">
        <v>1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</row>
    <row r="1945" spans="1:31" hidden="1" x14ac:dyDescent="0.2">
      <c r="A1945" t="s">
        <v>5552</v>
      </c>
      <c r="B1945" t="s">
        <v>5553</v>
      </c>
      <c r="C1945">
        <v>2001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6.6</v>
      </c>
      <c r="O1945">
        <v>9013</v>
      </c>
      <c r="P1945">
        <v>10065873</v>
      </c>
      <c r="Q1945">
        <v>44460850</v>
      </c>
      <c r="S1945">
        <v>82</v>
      </c>
      <c r="T1945" t="s">
        <v>5554</v>
      </c>
      <c r="U1945" t="s">
        <v>3301</v>
      </c>
      <c r="V1945">
        <v>1</v>
      </c>
      <c r="W1945">
        <v>0</v>
      </c>
      <c r="X1945">
        <v>0</v>
      </c>
    </row>
    <row r="1946" spans="1:31" hidden="1" x14ac:dyDescent="0.2">
      <c r="A1946" t="s">
        <v>3672</v>
      </c>
      <c r="B1946" t="s">
        <v>3673</v>
      </c>
      <c r="C1946">
        <v>1992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7.1</v>
      </c>
      <c r="O1946">
        <v>50413</v>
      </c>
      <c r="P1946">
        <v>35000000</v>
      </c>
      <c r="Q1946">
        <v>51432591</v>
      </c>
      <c r="R1946">
        <v>105232691</v>
      </c>
      <c r="S1946">
        <v>126</v>
      </c>
      <c r="T1946" t="s">
        <v>3195</v>
      </c>
      <c r="U1946" t="s">
        <v>35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</row>
    <row r="1947" spans="1:31" hidden="1" x14ac:dyDescent="0.2">
      <c r="A1947" t="s">
        <v>4972</v>
      </c>
      <c r="B1947" t="s">
        <v>4973</v>
      </c>
      <c r="C1947">
        <v>1999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6.7</v>
      </c>
      <c r="O1947">
        <v>13427</v>
      </c>
      <c r="P1947">
        <v>35000000</v>
      </c>
      <c r="Q1947">
        <v>14417593</v>
      </c>
      <c r="R1947">
        <v>23049593</v>
      </c>
      <c r="S1947">
        <v>127</v>
      </c>
      <c r="T1947" t="s">
        <v>4974</v>
      </c>
      <c r="U1947" t="s">
        <v>35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</row>
    <row r="1948" spans="1:31" hidden="1" x14ac:dyDescent="0.2">
      <c r="A1948" t="s">
        <v>7362</v>
      </c>
      <c r="B1948" t="s">
        <v>7363</v>
      </c>
      <c r="C1948">
        <v>2012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6.1</v>
      </c>
      <c r="O1948">
        <v>265524</v>
      </c>
      <c r="P1948">
        <v>170000000</v>
      </c>
      <c r="Q1948">
        <v>155332381</v>
      </c>
      <c r="R1948">
        <v>396592829</v>
      </c>
      <c r="S1948">
        <v>127</v>
      </c>
      <c r="T1948" t="s">
        <v>7364</v>
      </c>
      <c r="U1948" t="s">
        <v>7365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</row>
    <row r="1949" spans="1:31" hidden="1" x14ac:dyDescent="0.2">
      <c r="A1949" t="s">
        <v>5454</v>
      </c>
      <c r="B1949" t="s">
        <v>5455</v>
      </c>
      <c r="C1949">
        <v>2001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6.9</v>
      </c>
      <c r="O1949">
        <v>100771</v>
      </c>
      <c r="P1949">
        <v>28000000</v>
      </c>
      <c r="Q1949">
        <v>50294317</v>
      </c>
      <c r="R1949">
        <v>77516304</v>
      </c>
      <c r="S1949">
        <v>90</v>
      </c>
      <c r="T1949" t="s">
        <v>4223</v>
      </c>
      <c r="U1949" t="s">
        <v>3859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</row>
    <row r="1950" spans="1:31" hidden="1" x14ac:dyDescent="0.2">
      <c r="A1950" t="s">
        <v>5411</v>
      </c>
      <c r="B1950" t="s">
        <v>5412</v>
      </c>
      <c r="C1950">
        <v>2001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5.4</v>
      </c>
      <c r="O1950">
        <v>104111</v>
      </c>
      <c r="P1950">
        <v>35000000</v>
      </c>
      <c r="Q1950">
        <v>112719001</v>
      </c>
      <c r="R1950">
        <v>147934180</v>
      </c>
      <c r="S1950">
        <v>88</v>
      </c>
      <c r="T1950" t="s">
        <v>4452</v>
      </c>
      <c r="U1950" t="s">
        <v>4453</v>
      </c>
      <c r="V1950">
        <v>1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</row>
    <row r="1951" spans="1:31" hidden="1" x14ac:dyDescent="0.2">
      <c r="A1951" t="s">
        <v>322</v>
      </c>
      <c r="B1951" t="s">
        <v>323</v>
      </c>
      <c r="C1951">
        <v>1936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6.2</v>
      </c>
      <c r="O1951">
        <v>268</v>
      </c>
      <c r="S1951">
        <v>63</v>
      </c>
      <c r="T1951" t="s">
        <v>189</v>
      </c>
      <c r="U1951" t="s">
        <v>39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</row>
    <row r="1952" spans="1:31" hidden="1" x14ac:dyDescent="0.2">
      <c r="A1952" t="s">
        <v>1282</v>
      </c>
      <c r="B1952" t="s">
        <v>1283</v>
      </c>
      <c r="C1952">
        <v>1953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6.8</v>
      </c>
      <c r="O1952">
        <v>566</v>
      </c>
      <c r="Q1952">
        <v>2000000</v>
      </c>
      <c r="S1952">
        <v>101</v>
      </c>
      <c r="T1952" t="s">
        <v>1284</v>
      </c>
      <c r="U1952" t="s">
        <v>39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0</v>
      </c>
    </row>
    <row r="1953" spans="1:35" hidden="1" x14ac:dyDescent="0.2">
      <c r="A1953" t="s">
        <v>137</v>
      </c>
      <c r="B1953" t="s">
        <v>138</v>
      </c>
      <c r="C1953">
        <v>1932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6.9</v>
      </c>
      <c r="O1953">
        <v>1344</v>
      </c>
      <c r="P1953">
        <v>228000</v>
      </c>
      <c r="S1953">
        <v>81</v>
      </c>
      <c r="T1953" t="s">
        <v>79</v>
      </c>
      <c r="U1953" t="s">
        <v>39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</row>
    <row r="1954" spans="1:35" hidden="1" x14ac:dyDescent="0.2">
      <c r="A1954" t="s">
        <v>5415</v>
      </c>
      <c r="B1954" t="s">
        <v>5416</v>
      </c>
      <c r="C1954">
        <v>2001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7.6</v>
      </c>
      <c r="O1954">
        <v>324650</v>
      </c>
      <c r="P1954">
        <v>17000000</v>
      </c>
      <c r="Q1954">
        <v>96522687</v>
      </c>
      <c r="R1954">
        <v>209947037</v>
      </c>
      <c r="S1954">
        <v>101</v>
      </c>
      <c r="T1954" t="s">
        <v>5417</v>
      </c>
      <c r="U1954" t="s">
        <v>4763</v>
      </c>
      <c r="V1954">
        <v>1</v>
      </c>
      <c r="W1954">
        <v>0</v>
      </c>
      <c r="X1954">
        <v>0</v>
      </c>
    </row>
    <row r="1955" spans="1:35" hidden="1" x14ac:dyDescent="0.2">
      <c r="A1955" t="s">
        <v>2580</v>
      </c>
      <c r="B1955" t="s">
        <v>2581</v>
      </c>
      <c r="C1955">
        <v>1981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5.0999999999999996</v>
      </c>
      <c r="O1955">
        <v>981</v>
      </c>
      <c r="P1955">
        <v>10000000</v>
      </c>
      <c r="Q1955">
        <v>4900000</v>
      </c>
      <c r="R1955">
        <v>4900000</v>
      </c>
      <c r="S1955">
        <v>90</v>
      </c>
      <c r="T1955" t="s">
        <v>2582</v>
      </c>
      <c r="U1955" t="s">
        <v>39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</row>
    <row r="1956" spans="1:35" hidden="1" x14ac:dyDescent="0.2">
      <c r="A1956" t="s">
        <v>1285</v>
      </c>
      <c r="B1956" t="s">
        <v>1286</v>
      </c>
      <c r="C1956">
        <v>1953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6.3</v>
      </c>
      <c r="O1956">
        <v>152</v>
      </c>
      <c r="Q1956">
        <v>1750000</v>
      </c>
      <c r="R1956">
        <v>1750000</v>
      </c>
      <c r="S1956">
        <v>101</v>
      </c>
      <c r="T1956" t="s">
        <v>1165</v>
      </c>
      <c r="U1956" t="s">
        <v>39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</v>
      </c>
    </row>
    <row r="1957" spans="1:35" hidden="1" x14ac:dyDescent="0.2">
      <c r="A1957" t="s">
        <v>4799</v>
      </c>
      <c r="B1957" t="s">
        <v>4800</v>
      </c>
      <c r="C1957">
        <v>1998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6</v>
      </c>
      <c r="O1957">
        <v>50321</v>
      </c>
      <c r="P1957">
        <v>6447237</v>
      </c>
      <c r="Q1957">
        <v>14594226</v>
      </c>
      <c r="R1957">
        <v>14594226</v>
      </c>
      <c r="S1957">
        <v>99</v>
      </c>
      <c r="T1957" t="s">
        <v>4801</v>
      </c>
      <c r="U1957" t="s">
        <v>39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I1957">
        <v>14594226</v>
      </c>
    </row>
    <row r="1958" spans="1:35" hidden="1" x14ac:dyDescent="0.2">
      <c r="A1958" t="s">
        <v>5555</v>
      </c>
      <c r="B1958" t="s">
        <v>5556</v>
      </c>
      <c r="C1958">
        <v>2001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7.6</v>
      </c>
      <c r="O1958">
        <v>255684</v>
      </c>
      <c r="P1958">
        <v>276981</v>
      </c>
      <c r="Q1958">
        <v>71441250</v>
      </c>
      <c r="S1958">
        <v>110</v>
      </c>
      <c r="T1958" t="s">
        <v>5046</v>
      </c>
      <c r="U1958" t="s">
        <v>2783</v>
      </c>
      <c r="V1958">
        <v>1</v>
      </c>
      <c r="W1958">
        <v>0</v>
      </c>
      <c r="X1958">
        <v>0</v>
      </c>
    </row>
    <row r="1959" spans="1:35" hidden="1" x14ac:dyDescent="0.2">
      <c r="A1959" t="s">
        <v>4537</v>
      </c>
      <c r="B1959" t="s">
        <v>4538</v>
      </c>
      <c r="C1959">
        <v>1996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7.3</v>
      </c>
      <c r="O1959">
        <v>2435</v>
      </c>
      <c r="Q1959">
        <v>671437</v>
      </c>
      <c r="R1959">
        <v>671437</v>
      </c>
      <c r="S1959">
        <v>112</v>
      </c>
      <c r="T1959" t="s">
        <v>4539</v>
      </c>
      <c r="U1959" t="s">
        <v>4109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</row>
    <row r="1960" spans="1:35" hidden="1" x14ac:dyDescent="0.2">
      <c r="A1960" t="s">
        <v>6518</v>
      </c>
      <c r="B1960" t="s">
        <v>6519</v>
      </c>
      <c r="C1960">
        <v>2011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5.9</v>
      </c>
      <c r="O1960">
        <v>55845</v>
      </c>
      <c r="P1960">
        <v>35000000</v>
      </c>
      <c r="Q1960">
        <v>39046489</v>
      </c>
      <c r="R1960">
        <v>65100369</v>
      </c>
      <c r="S1960">
        <v>112</v>
      </c>
      <c r="T1960" t="s">
        <v>6520</v>
      </c>
      <c r="U1960" t="s">
        <v>5181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</row>
    <row r="1961" spans="1:35" hidden="1" x14ac:dyDescent="0.2">
      <c r="A1961" t="s">
        <v>961</v>
      </c>
      <c r="B1961" t="s">
        <v>962</v>
      </c>
      <c r="C1961">
        <v>1947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6.7</v>
      </c>
      <c r="O1961">
        <v>374</v>
      </c>
      <c r="S1961">
        <v>94</v>
      </c>
      <c r="T1961" t="s">
        <v>963</v>
      </c>
      <c r="U1961" t="s">
        <v>945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</row>
    <row r="1962" spans="1:35" hidden="1" x14ac:dyDescent="0.2">
      <c r="A1962" t="s">
        <v>6289</v>
      </c>
      <c r="B1962" t="s">
        <v>6290</v>
      </c>
      <c r="C1962">
        <v>2006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6.7</v>
      </c>
      <c r="O1962">
        <v>12263</v>
      </c>
      <c r="Q1962">
        <v>11468568</v>
      </c>
      <c r="R1962">
        <v>11468568</v>
      </c>
      <c r="S1962">
        <v>99</v>
      </c>
      <c r="T1962" t="s">
        <v>6291</v>
      </c>
      <c r="U1962" t="s">
        <v>3757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</row>
    <row r="1963" spans="1:35" hidden="1" x14ac:dyDescent="0.2">
      <c r="A1963" t="s">
        <v>4310</v>
      </c>
      <c r="B1963" t="s">
        <v>4311</v>
      </c>
      <c r="C1963">
        <v>1995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5.7</v>
      </c>
      <c r="O1963">
        <v>12251</v>
      </c>
      <c r="P1963">
        <v>30000000</v>
      </c>
      <c r="Q1963">
        <v>50865589</v>
      </c>
      <c r="R1963">
        <v>77300000</v>
      </c>
      <c r="S1963">
        <v>106</v>
      </c>
      <c r="T1963" t="s">
        <v>3483</v>
      </c>
      <c r="U1963" t="s">
        <v>2772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</row>
    <row r="1964" spans="1:35" hidden="1" x14ac:dyDescent="0.2">
      <c r="A1964" t="s">
        <v>5854</v>
      </c>
      <c r="B1964" t="s">
        <v>5855</v>
      </c>
      <c r="C1964">
        <v>2003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6.7</v>
      </c>
      <c r="O1964">
        <v>107692</v>
      </c>
      <c r="P1964">
        <v>80000000</v>
      </c>
      <c r="Q1964">
        <v>124729738</v>
      </c>
      <c r="R1964">
        <v>265328738</v>
      </c>
      <c r="S1964">
        <v>128</v>
      </c>
      <c r="T1964" t="s">
        <v>5856</v>
      </c>
      <c r="U1964" t="s">
        <v>2273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</row>
    <row r="1965" spans="1:35" hidden="1" x14ac:dyDescent="0.2">
      <c r="A1965" t="s">
        <v>2014</v>
      </c>
      <c r="B1965" t="s">
        <v>2015</v>
      </c>
      <c r="C1965">
        <v>1971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7</v>
      </c>
      <c r="O1965">
        <v>3366</v>
      </c>
      <c r="P1965">
        <v>3600000</v>
      </c>
      <c r="Q1965">
        <v>4000000</v>
      </c>
      <c r="R1965">
        <v>4000000</v>
      </c>
      <c r="S1965">
        <v>114</v>
      </c>
      <c r="T1965" t="s">
        <v>2016</v>
      </c>
      <c r="U1965" t="s">
        <v>35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</row>
    <row r="1966" spans="1:35" hidden="1" x14ac:dyDescent="0.2">
      <c r="A1966" t="s">
        <v>7141</v>
      </c>
      <c r="B1966" t="s">
        <v>7142</v>
      </c>
      <c r="C1966">
        <v>2010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6.3</v>
      </c>
      <c r="O1966">
        <v>41337</v>
      </c>
      <c r="P1966">
        <v>7000000</v>
      </c>
      <c r="Q1966">
        <v>1785645</v>
      </c>
      <c r="R1966">
        <v>14788642</v>
      </c>
      <c r="S1966">
        <v>97</v>
      </c>
      <c r="T1966" t="s">
        <v>7143</v>
      </c>
      <c r="U1966" t="s">
        <v>5459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</row>
    <row r="1967" spans="1:35" hidden="1" x14ac:dyDescent="0.2">
      <c r="A1967" t="s">
        <v>190</v>
      </c>
      <c r="B1967" t="s">
        <v>191</v>
      </c>
      <c r="C1967">
        <v>1933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5.5</v>
      </c>
      <c r="O1967">
        <v>334</v>
      </c>
      <c r="S1967">
        <v>59</v>
      </c>
      <c r="T1967" t="s">
        <v>176</v>
      </c>
      <c r="U1967" t="s">
        <v>101</v>
      </c>
      <c r="V1967">
        <v>0</v>
      </c>
      <c r="W1967">
        <v>0</v>
      </c>
      <c r="X1967">
        <v>1</v>
      </c>
      <c r="Y1967" s="2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</row>
    <row r="1968" spans="1:35" hidden="1" x14ac:dyDescent="0.2">
      <c r="A1968" t="s">
        <v>4966</v>
      </c>
      <c r="B1968" t="s">
        <v>4967</v>
      </c>
      <c r="C1968">
        <v>2001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6.7</v>
      </c>
      <c r="O1968">
        <v>31348</v>
      </c>
      <c r="P1968">
        <v>38000000</v>
      </c>
      <c r="Q1968">
        <v>11434216</v>
      </c>
      <c r="R1968">
        <v>24690441</v>
      </c>
      <c r="S1968">
        <v>111</v>
      </c>
      <c r="T1968" t="s">
        <v>3483</v>
      </c>
      <c r="U1968" t="s">
        <v>3859</v>
      </c>
      <c r="V1968">
        <v>1</v>
      </c>
      <c r="W1968">
        <v>0</v>
      </c>
      <c r="X1968">
        <v>0</v>
      </c>
    </row>
    <row r="1969" spans="1:32" hidden="1" x14ac:dyDescent="0.2">
      <c r="A1969" t="s">
        <v>767</v>
      </c>
      <c r="B1969" t="s">
        <v>768</v>
      </c>
      <c r="C1969">
        <v>1943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6.1</v>
      </c>
      <c r="O1969">
        <v>4287</v>
      </c>
      <c r="S1969">
        <v>80</v>
      </c>
      <c r="T1969" t="s">
        <v>757</v>
      </c>
      <c r="U1969" t="s">
        <v>35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</row>
    <row r="1970" spans="1:32" hidden="1" x14ac:dyDescent="0.2">
      <c r="A1970" t="s">
        <v>475</v>
      </c>
      <c r="B1970" t="s">
        <v>476</v>
      </c>
      <c r="C1970">
        <v>1939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7.1</v>
      </c>
      <c r="O1970">
        <v>8506</v>
      </c>
      <c r="P1970">
        <v>420000</v>
      </c>
      <c r="S1970">
        <v>99</v>
      </c>
      <c r="T1970" t="s">
        <v>477</v>
      </c>
      <c r="U1970" t="s">
        <v>35</v>
      </c>
      <c r="V1970">
        <v>0</v>
      </c>
      <c r="W1970">
        <v>1</v>
      </c>
      <c r="X1970">
        <v>0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</row>
    <row r="1971" spans="1:32" hidden="1" x14ac:dyDescent="0.2">
      <c r="A1971" t="s">
        <v>324</v>
      </c>
      <c r="B1971" t="s">
        <v>325</v>
      </c>
      <c r="C1971">
        <v>1936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6.1</v>
      </c>
      <c r="O1971">
        <v>104</v>
      </c>
      <c r="S1971">
        <v>58</v>
      </c>
      <c r="T1971" t="s">
        <v>326</v>
      </c>
      <c r="U1971" t="s">
        <v>39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</row>
    <row r="1972" spans="1:32" hidden="1" x14ac:dyDescent="0.2">
      <c r="A1972" t="s">
        <v>2320</v>
      </c>
      <c r="B1972" t="s">
        <v>2321</v>
      </c>
      <c r="C1972">
        <v>1977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7.7</v>
      </c>
      <c r="O1972">
        <v>16214</v>
      </c>
      <c r="P1972">
        <v>22000000</v>
      </c>
      <c r="Q1972">
        <v>5972</v>
      </c>
      <c r="R1972">
        <v>5972</v>
      </c>
      <c r="S1972">
        <v>121</v>
      </c>
      <c r="T1972" t="s">
        <v>2101</v>
      </c>
      <c r="U1972" t="s">
        <v>2322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1</v>
      </c>
      <c r="AD1972">
        <v>0</v>
      </c>
      <c r="AE1972">
        <v>0</v>
      </c>
      <c r="AF1972">
        <v>54</v>
      </c>
    </row>
    <row r="1973" spans="1:32" hidden="1" x14ac:dyDescent="0.2">
      <c r="A1973" t="s">
        <v>5732</v>
      </c>
      <c r="B1973" t="s">
        <v>5733</v>
      </c>
      <c r="C1973">
        <v>2002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7.6</v>
      </c>
      <c r="O1973">
        <v>165746</v>
      </c>
      <c r="P1973">
        <v>108865</v>
      </c>
      <c r="Q1973">
        <v>23932055</v>
      </c>
      <c r="S1973">
        <v>135</v>
      </c>
      <c r="T1973" t="s">
        <v>3185</v>
      </c>
      <c r="U1973" t="s">
        <v>5734</v>
      </c>
      <c r="V1973">
        <v>1</v>
      </c>
      <c r="W1973">
        <v>0</v>
      </c>
      <c r="X1973">
        <v>0</v>
      </c>
    </row>
    <row r="1974" spans="1:32" hidden="1" x14ac:dyDescent="0.2">
      <c r="A1974" t="s">
        <v>4975</v>
      </c>
      <c r="B1974" t="s">
        <v>4976</v>
      </c>
      <c r="C1974">
        <v>1998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5.8</v>
      </c>
      <c r="O1974">
        <v>2648</v>
      </c>
      <c r="Q1974">
        <v>123104</v>
      </c>
      <c r="R1974">
        <v>123104</v>
      </c>
      <c r="S1974">
        <v>91</v>
      </c>
      <c r="T1974" t="s">
        <v>4977</v>
      </c>
      <c r="U1974" t="s">
        <v>4109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</row>
    <row r="1975" spans="1:32" hidden="1" x14ac:dyDescent="0.2">
      <c r="A1975" t="s">
        <v>5184</v>
      </c>
      <c r="B1975" t="s">
        <v>5185</v>
      </c>
      <c r="C1975">
        <v>1999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7.7</v>
      </c>
      <c r="O1975">
        <v>187617</v>
      </c>
      <c r="P1975">
        <v>21000000</v>
      </c>
      <c r="Q1975">
        <v>52037603</v>
      </c>
      <c r="R1975">
        <v>83137603</v>
      </c>
      <c r="S1975">
        <v>81</v>
      </c>
      <c r="T1975" t="s">
        <v>5016</v>
      </c>
      <c r="U1975" t="s">
        <v>4489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</row>
    <row r="1976" spans="1:32" hidden="1" x14ac:dyDescent="0.2">
      <c r="A1976" t="s">
        <v>5309</v>
      </c>
      <c r="B1976" t="s">
        <v>5310</v>
      </c>
      <c r="C1976">
        <v>2000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6.4</v>
      </c>
      <c r="O1976">
        <v>71188</v>
      </c>
      <c r="P1976">
        <v>65000000</v>
      </c>
      <c r="Q1976">
        <v>90464773</v>
      </c>
      <c r="R1976">
        <v>128884132</v>
      </c>
      <c r="S1976">
        <v>130</v>
      </c>
      <c r="T1976" t="s">
        <v>2004</v>
      </c>
      <c r="U1976" t="s">
        <v>5311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</row>
    <row r="1977" spans="1:32" hidden="1" x14ac:dyDescent="0.2">
      <c r="A1977" t="s">
        <v>4540</v>
      </c>
      <c r="B1977" t="s">
        <v>4541</v>
      </c>
      <c r="C1977">
        <v>1996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6.4</v>
      </c>
      <c r="O1977">
        <v>151661</v>
      </c>
      <c r="P1977">
        <v>80000000</v>
      </c>
      <c r="Q1977">
        <v>90418342</v>
      </c>
      <c r="R1977">
        <v>230418342</v>
      </c>
      <c r="S1977">
        <v>88</v>
      </c>
      <c r="T1977" t="s">
        <v>4542</v>
      </c>
      <c r="U1977" t="s">
        <v>4543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</row>
    <row r="1978" spans="1:32" hidden="1" x14ac:dyDescent="0.2">
      <c r="A1978" t="s">
        <v>5474</v>
      </c>
      <c r="B1978" t="s">
        <v>5475</v>
      </c>
      <c r="C1978">
        <v>2002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5.6</v>
      </c>
      <c r="O1978">
        <v>68794</v>
      </c>
      <c r="P1978">
        <v>17000000</v>
      </c>
      <c r="Q1978">
        <v>37950822</v>
      </c>
      <c r="R1978">
        <v>95146283</v>
      </c>
      <c r="S1978">
        <v>96</v>
      </c>
      <c r="T1978" t="s">
        <v>4933</v>
      </c>
      <c r="U1978" t="s">
        <v>3859</v>
      </c>
      <c r="V1978">
        <v>1</v>
      </c>
      <c r="W1978">
        <v>1</v>
      </c>
      <c r="X1978">
        <v>0</v>
      </c>
    </row>
    <row r="1979" spans="1:32" hidden="1" x14ac:dyDescent="0.2">
      <c r="A1979" t="s">
        <v>275</v>
      </c>
      <c r="B1979" t="s">
        <v>276</v>
      </c>
      <c r="C1979">
        <v>1935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6.8</v>
      </c>
      <c r="O1979">
        <v>737</v>
      </c>
      <c r="S1979">
        <v>76</v>
      </c>
      <c r="T1979" t="s">
        <v>198</v>
      </c>
      <c r="U1979" t="s">
        <v>39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</row>
    <row r="1980" spans="1:32" hidden="1" x14ac:dyDescent="0.2">
      <c r="A1980" t="s">
        <v>6625</v>
      </c>
      <c r="B1980" t="s">
        <v>6626</v>
      </c>
      <c r="C1980">
        <v>2008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6</v>
      </c>
      <c r="O1980">
        <v>66906</v>
      </c>
      <c r="P1980">
        <v>120000000</v>
      </c>
      <c r="Q1980">
        <v>43945766</v>
      </c>
      <c r="R1980">
        <v>93945766</v>
      </c>
      <c r="S1980">
        <v>135</v>
      </c>
      <c r="T1980" t="s">
        <v>5078</v>
      </c>
      <c r="U1980" t="s">
        <v>39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2" hidden="1" x14ac:dyDescent="0.2">
      <c r="A1981" t="s">
        <v>1712</v>
      </c>
      <c r="B1981" t="s">
        <v>1713</v>
      </c>
      <c r="C1981">
        <v>1963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7.1</v>
      </c>
      <c r="O1981">
        <v>2277</v>
      </c>
      <c r="R1981">
        <v>4500000</v>
      </c>
      <c r="S1981">
        <v>118</v>
      </c>
      <c r="T1981" t="s">
        <v>739</v>
      </c>
      <c r="U1981" t="s">
        <v>39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</row>
    <row r="1982" spans="1:32" hidden="1" x14ac:dyDescent="0.2">
      <c r="A1982" t="s">
        <v>4802</v>
      </c>
      <c r="B1982" t="s">
        <v>4803</v>
      </c>
      <c r="C1982">
        <v>1998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6.1</v>
      </c>
      <c r="O1982">
        <v>96465</v>
      </c>
      <c r="P1982">
        <v>80000000</v>
      </c>
      <c r="Q1982">
        <v>37020277</v>
      </c>
      <c r="R1982">
        <v>37020277</v>
      </c>
      <c r="S1982">
        <v>134</v>
      </c>
      <c r="T1982" t="s">
        <v>2871</v>
      </c>
      <c r="U1982" t="s">
        <v>39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</row>
    <row r="1983" spans="1:32" hidden="1" x14ac:dyDescent="0.2">
      <c r="A1983" t="s">
        <v>5569</v>
      </c>
      <c r="B1983" t="s">
        <v>5570</v>
      </c>
      <c r="C1983">
        <v>2002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4.9000000000000004</v>
      </c>
      <c r="O1983">
        <v>9027</v>
      </c>
      <c r="P1983">
        <v>25000000</v>
      </c>
      <c r="Q1983">
        <v>10727683</v>
      </c>
      <c r="R1983">
        <v>12302219</v>
      </c>
      <c r="S1983">
        <v>99</v>
      </c>
      <c r="T1983" t="s">
        <v>5571</v>
      </c>
      <c r="U1983" t="s">
        <v>2483</v>
      </c>
      <c r="V1983">
        <v>1</v>
      </c>
      <c r="W1983">
        <v>0</v>
      </c>
      <c r="X1983">
        <v>0</v>
      </c>
    </row>
    <row r="1984" spans="1:32" hidden="1" x14ac:dyDescent="0.2">
      <c r="A1984" t="s">
        <v>2860</v>
      </c>
      <c r="B1984" t="s">
        <v>2861</v>
      </c>
      <c r="C1984">
        <v>1985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6.4</v>
      </c>
      <c r="O1984">
        <v>42497</v>
      </c>
      <c r="P1984">
        <v>20000000</v>
      </c>
      <c r="Q1984">
        <v>60088980</v>
      </c>
      <c r="R1984">
        <v>60088980</v>
      </c>
      <c r="S1984">
        <v>102</v>
      </c>
      <c r="T1984" t="s">
        <v>2356</v>
      </c>
      <c r="U1984" t="s">
        <v>39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</row>
    <row r="1985" spans="1:31" hidden="1" x14ac:dyDescent="0.2">
      <c r="A1985" t="s">
        <v>5233</v>
      </c>
      <c r="B1985" t="s">
        <v>5234</v>
      </c>
      <c r="C1985">
        <v>2002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7.1</v>
      </c>
      <c r="O1985">
        <v>61463</v>
      </c>
      <c r="P1985">
        <v>80000000</v>
      </c>
      <c r="Q1985">
        <v>73280117</v>
      </c>
      <c r="R1985">
        <v>122563539</v>
      </c>
      <c r="S1985">
        <v>83</v>
      </c>
      <c r="T1985" t="s">
        <v>5235</v>
      </c>
      <c r="U1985" t="s">
        <v>4956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</row>
    <row r="1986" spans="1:31" hidden="1" x14ac:dyDescent="0.2">
      <c r="A1986" t="s">
        <v>5643</v>
      </c>
      <c r="B1986" t="s">
        <v>5644</v>
      </c>
      <c r="C1986">
        <v>2002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5.6</v>
      </c>
      <c r="O1986">
        <v>43869</v>
      </c>
      <c r="P1986">
        <v>11007367</v>
      </c>
      <c r="Q1986">
        <v>66200782</v>
      </c>
      <c r="S1986">
        <v>116</v>
      </c>
      <c r="T1986" t="s">
        <v>2557</v>
      </c>
      <c r="U1986" t="s">
        <v>2783</v>
      </c>
      <c r="V1986">
        <v>1</v>
      </c>
      <c r="W1986">
        <v>0</v>
      </c>
      <c r="X1986">
        <v>0</v>
      </c>
    </row>
    <row r="1987" spans="1:31" hidden="1" x14ac:dyDescent="0.2">
      <c r="A1987" t="s">
        <v>6765</v>
      </c>
      <c r="B1987" t="s">
        <v>6766</v>
      </c>
      <c r="C1987">
        <v>2009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5.7</v>
      </c>
      <c r="O1987">
        <v>90154</v>
      </c>
      <c r="P1987">
        <v>30000000</v>
      </c>
      <c r="Q1987">
        <v>17010170</v>
      </c>
      <c r="R1987">
        <v>27127620</v>
      </c>
      <c r="S1987">
        <v>104</v>
      </c>
      <c r="T1987" t="s">
        <v>5677</v>
      </c>
      <c r="U1987" t="s">
        <v>5325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</row>
    <row r="1988" spans="1:31" hidden="1" x14ac:dyDescent="0.2">
      <c r="A1988" t="s">
        <v>3884</v>
      </c>
      <c r="B1988" t="s">
        <v>3885</v>
      </c>
      <c r="C1988">
        <v>1993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5.6</v>
      </c>
      <c r="O1988">
        <v>3900</v>
      </c>
      <c r="Q1988">
        <v>3246063</v>
      </c>
      <c r="R1988">
        <v>3246063</v>
      </c>
      <c r="S1988">
        <v>87</v>
      </c>
      <c r="T1988" t="s">
        <v>3886</v>
      </c>
      <c r="U1988" t="s">
        <v>3887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</row>
    <row r="1989" spans="1:31" hidden="1" x14ac:dyDescent="0.2">
      <c r="A1989" t="s">
        <v>1228</v>
      </c>
      <c r="B1989" t="s">
        <v>1229</v>
      </c>
      <c r="C1989">
        <v>1952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6.7</v>
      </c>
      <c r="O1989">
        <v>1626</v>
      </c>
      <c r="Q1989">
        <v>4900000</v>
      </c>
      <c r="R1989">
        <v>4900000</v>
      </c>
      <c r="S1989">
        <v>93</v>
      </c>
      <c r="T1989" t="s">
        <v>1200</v>
      </c>
      <c r="U1989" t="s">
        <v>39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</row>
    <row r="1990" spans="1:31" hidden="1" x14ac:dyDescent="0.2">
      <c r="A1990" t="s">
        <v>5567</v>
      </c>
      <c r="B1990" t="s">
        <v>5568</v>
      </c>
      <c r="C1990">
        <v>2001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7.1</v>
      </c>
      <c r="O1990">
        <v>140084</v>
      </c>
      <c r="P1990">
        <v>115000000</v>
      </c>
      <c r="Q1990">
        <v>62362560</v>
      </c>
      <c r="R1990">
        <v>143049560</v>
      </c>
      <c r="S1990">
        <v>126</v>
      </c>
      <c r="T1990" t="s">
        <v>3468</v>
      </c>
      <c r="U1990" t="s">
        <v>35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</row>
    <row r="1991" spans="1:31" hidden="1" x14ac:dyDescent="0.2">
      <c r="A1991" t="s">
        <v>5484</v>
      </c>
      <c r="B1991" t="s">
        <v>5485</v>
      </c>
      <c r="C1991">
        <v>2002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6.5</v>
      </c>
      <c r="O1991">
        <v>19394</v>
      </c>
      <c r="P1991">
        <v>3545204</v>
      </c>
      <c r="Q1991">
        <v>8493890</v>
      </c>
      <c r="S1991">
        <v>85</v>
      </c>
      <c r="T1991" t="s">
        <v>3786</v>
      </c>
      <c r="U1991" t="s">
        <v>2783</v>
      </c>
      <c r="V1991">
        <v>1</v>
      </c>
      <c r="W1991">
        <v>0</v>
      </c>
      <c r="X1991">
        <v>0</v>
      </c>
    </row>
    <row r="1992" spans="1:31" hidden="1" x14ac:dyDescent="0.2">
      <c r="A1992" t="s">
        <v>5708</v>
      </c>
      <c r="B1992" t="s">
        <v>5709</v>
      </c>
      <c r="C1992">
        <v>2002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7.1</v>
      </c>
      <c r="O1992">
        <v>208724</v>
      </c>
      <c r="P1992">
        <v>45000000</v>
      </c>
      <c r="Q1992">
        <v>170687518</v>
      </c>
      <c r="R1992">
        <v>306776732</v>
      </c>
      <c r="S1992">
        <v>113</v>
      </c>
      <c r="T1992" t="s">
        <v>5710</v>
      </c>
      <c r="U1992" t="s">
        <v>3859</v>
      </c>
      <c r="V1992">
        <v>1</v>
      </c>
      <c r="W1992">
        <v>0</v>
      </c>
      <c r="X1992">
        <v>0</v>
      </c>
    </row>
    <row r="1993" spans="1:31" hidden="1" x14ac:dyDescent="0.2">
      <c r="A1993" t="s">
        <v>2115</v>
      </c>
      <c r="B1993" t="s">
        <v>2116</v>
      </c>
      <c r="C1993">
        <v>1973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5.4</v>
      </c>
      <c r="O1993">
        <v>3145</v>
      </c>
      <c r="P1993">
        <v>1300000</v>
      </c>
      <c r="Q1993">
        <v>1000000</v>
      </c>
      <c r="R1993">
        <v>1000000</v>
      </c>
      <c r="S1993">
        <v>99</v>
      </c>
      <c r="T1993" t="s">
        <v>2117</v>
      </c>
      <c r="U1993" t="s">
        <v>35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</row>
    <row r="1994" spans="1:31" hidden="1" x14ac:dyDescent="0.2">
      <c r="A1994" t="s">
        <v>1119</v>
      </c>
      <c r="B1994" t="s">
        <v>1120</v>
      </c>
      <c r="C1994">
        <v>1950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7.1</v>
      </c>
      <c r="O1994">
        <v>11923</v>
      </c>
      <c r="P1994">
        <v>1437000</v>
      </c>
      <c r="Q1994">
        <v>1908000</v>
      </c>
      <c r="R1994">
        <v>1908000</v>
      </c>
      <c r="S1994">
        <v>110</v>
      </c>
      <c r="T1994" t="s">
        <v>706</v>
      </c>
      <c r="U1994" t="s">
        <v>39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</row>
    <row r="1995" spans="1:31" hidden="1" x14ac:dyDescent="0.2">
      <c r="A1995" t="s">
        <v>327</v>
      </c>
      <c r="B1995" t="s">
        <v>328</v>
      </c>
      <c r="C1995">
        <v>1936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5.5</v>
      </c>
      <c r="O1995">
        <v>243</v>
      </c>
      <c r="S1995">
        <v>91</v>
      </c>
      <c r="T1995" t="s">
        <v>237</v>
      </c>
      <c r="U1995" t="s">
        <v>39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</row>
    <row r="1996" spans="1:31" hidden="1" x14ac:dyDescent="0.2">
      <c r="A1996" t="s">
        <v>5586</v>
      </c>
      <c r="B1996" t="s">
        <v>5587</v>
      </c>
      <c r="C1996">
        <v>2002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7</v>
      </c>
      <c r="O1996">
        <v>81117</v>
      </c>
      <c r="P1996">
        <v>30000000</v>
      </c>
      <c r="Q1996">
        <v>16007718</v>
      </c>
      <c r="R1996">
        <v>33013805</v>
      </c>
      <c r="S1996">
        <v>113</v>
      </c>
      <c r="T1996" t="s">
        <v>5588</v>
      </c>
      <c r="U1996" t="s">
        <v>3859</v>
      </c>
      <c r="V1996">
        <v>1</v>
      </c>
      <c r="W1996">
        <v>0</v>
      </c>
      <c r="X1996">
        <v>0</v>
      </c>
    </row>
    <row r="1997" spans="1:31" hidden="1" x14ac:dyDescent="0.2">
      <c r="A1997" t="s">
        <v>1526</v>
      </c>
      <c r="B1997" t="s">
        <v>1527</v>
      </c>
      <c r="C1997">
        <v>1958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6.3</v>
      </c>
      <c r="O1997">
        <v>327</v>
      </c>
      <c r="P1997">
        <v>31000</v>
      </c>
      <c r="S1997">
        <v>83</v>
      </c>
      <c r="T1997" t="s">
        <v>1528</v>
      </c>
      <c r="U1997" t="s">
        <v>39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</row>
    <row r="1998" spans="1:31" hidden="1" x14ac:dyDescent="0.2">
      <c r="A1998" t="s">
        <v>3003</v>
      </c>
      <c r="B1998" t="s">
        <v>3004</v>
      </c>
      <c r="C1998">
        <v>1988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7.3</v>
      </c>
      <c r="O1998">
        <v>15346</v>
      </c>
      <c r="P1998">
        <v>1600000</v>
      </c>
      <c r="Q1998">
        <v>13994920</v>
      </c>
      <c r="R1998">
        <v>13994920</v>
      </c>
      <c r="S1998">
        <v>103</v>
      </c>
      <c r="T1998" t="s">
        <v>3005</v>
      </c>
      <c r="U1998" t="s">
        <v>3006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</v>
      </c>
    </row>
    <row r="1999" spans="1:31" hidden="1" x14ac:dyDescent="0.2">
      <c r="A1999" t="s">
        <v>5624</v>
      </c>
      <c r="B1999" t="s">
        <v>5625</v>
      </c>
      <c r="C1999">
        <v>2001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8</v>
      </c>
      <c r="O1999">
        <v>9645</v>
      </c>
      <c r="S1999">
        <v>142</v>
      </c>
      <c r="T1999" t="s">
        <v>5626</v>
      </c>
      <c r="U1999" t="s">
        <v>39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</row>
    <row r="2000" spans="1:31" hidden="1" x14ac:dyDescent="0.2">
      <c r="A2000" t="s">
        <v>2701</v>
      </c>
      <c r="B2000" t="s">
        <v>2702</v>
      </c>
      <c r="C2000">
        <v>1983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6.7</v>
      </c>
      <c r="O2000">
        <v>5498</v>
      </c>
      <c r="P2000">
        <v>12000000</v>
      </c>
      <c r="Q2000">
        <v>6472990</v>
      </c>
      <c r="R2000">
        <v>6472990</v>
      </c>
      <c r="S2000">
        <v>103</v>
      </c>
      <c r="T2000" t="s">
        <v>1944</v>
      </c>
      <c r="U2000" t="s">
        <v>2513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</row>
    <row r="2001" spans="1:31" hidden="1" x14ac:dyDescent="0.2">
      <c r="A2001" t="s">
        <v>5675</v>
      </c>
      <c r="B2001" t="s">
        <v>5676</v>
      </c>
      <c r="C2001">
        <v>2002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6.8</v>
      </c>
      <c r="O2001">
        <v>29561</v>
      </c>
      <c r="P2001">
        <v>898365</v>
      </c>
      <c r="S2001">
        <v>95</v>
      </c>
      <c r="T2001" t="s">
        <v>5677</v>
      </c>
      <c r="U2001" t="s">
        <v>5678</v>
      </c>
      <c r="V2001">
        <v>1</v>
      </c>
      <c r="W2001">
        <v>0</v>
      </c>
      <c r="X2001">
        <v>0</v>
      </c>
    </row>
    <row r="2002" spans="1:31" hidden="1" x14ac:dyDescent="0.2">
      <c r="A2002" t="s">
        <v>5718</v>
      </c>
      <c r="B2002" t="s">
        <v>5719</v>
      </c>
      <c r="C2002">
        <v>2002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7.3</v>
      </c>
      <c r="O2002">
        <v>39642</v>
      </c>
      <c r="P2002">
        <v>10000000</v>
      </c>
      <c r="Q2002">
        <v>8112414</v>
      </c>
      <c r="R2002">
        <v>13904766</v>
      </c>
      <c r="S2002">
        <v>97</v>
      </c>
      <c r="T2002" t="s">
        <v>2912</v>
      </c>
      <c r="U2002" t="s">
        <v>5720</v>
      </c>
      <c r="V2002">
        <v>1</v>
      </c>
      <c r="W2002">
        <v>0</v>
      </c>
      <c r="X2002">
        <v>0</v>
      </c>
    </row>
    <row r="2003" spans="1:31" hidden="1" x14ac:dyDescent="0.2">
      <c r="A2003" t="s">
        <v>5657</v>
      </c>
      <c r="B2003" t="s">
        <v>5658</v>
      </c>
      <c r="C2003">
        <v>2002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4.2</v>
      </c>
      <c r="O2003">
        <v>1312</v>
      </c>
      <c r="Q2003">
        <v>83</v>
      </c>
      <c r="S2003">
        <v>83</v>
      </c>
      <c r="T2003" t="s">
        <v>5659</v>
      </c>
      <c r="U2003" t="s">
        <v>3524</v>
      </c>
      <c r="V2003">
        <v>1</v>
      </c>
      <c r="W2003">
        <v>0</v>
      </c>
      <c r="X2003">
        <v>0</v>
      </c>
    </row>
    <row r="2004" spans="1:31" hidden="1" x14ac:dyDescent="0.2">
      <c r="A2004" t="s">
        <v>6458</v>
      </c>
      <c r="B2004" t="s">
        <v>6459</v>
      </c>
      <c r="C2004">
        <v>2006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6.7</v>
      </c>
      <c r="O2004">
        <v>21332</v>
      </c>
      <c r="Q2004">
        <v>216839</v>
      </c>
      <c r="R2004">
        <v>1736394</v>
      </c>
      <c r="S2004">
        <v>92</v>
      </c>
      <c r="T2004" t="s">
        <v>6460</v>
      </c>
      <c r="U2004" t="s">
        <v>5720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</row>
    <row r="2005" spans="1:31" hidden="1" x14ac:dyDescent="0.2">
      <c r="A2005" t="s">
        <v>6442</v>
      </c>
      <c r="B2005" t="s">
        <v>6443</v>
      </c>
      <c r="C2005">
        <v>2009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7.1</v>
      </c>
      <c r="O2005">
        <v>130857</v>
      </c>
      <c r="P2005">
        <v>60000000</v>
      </c>
      <c r="Q2005">
        <v>37017955</v>
      </c>
      <c r="R2005">
        <v>87812371</v>
      </c>
      <c r="S2005">
        <v>127</v>
      </c>
      <c r="T2005" t="s">
        <v>6444</v>
      </c>
      <c r="U2005" t="s">
        <v>35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</row>
    <row r="2006" spans="1:31" hidden="1" x14ac:dyDescent="0.2">
      <c r="A2006" t="s">
        <v>4898</v>
      </c>
      <c r="B2006" t="s">
        <v>4899</v>
      </c>
      <c r="C2006">
        <v>2002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7.4</v>
      </c>
      <c r="O2006">
        <v>77640</v>
      </c>
      <c r="P2006">
        <v>12000000</v>
      </c>
      <c r="Q2006">
        <v>25885000</v>
      </c>
      <c r="R2006">
        <v>56298474</v>
      </c>
      <c r="S2006">
        <v>123</v>
      </c>
      <c r="T2006" t="s">
        <v>4900</v>
      </c>
      <c r="U2006" t="s">
        <v>4901</v>
      </c>
      <c r="V2006">
        <v>1</v>
      </c>
      <c r="W2006">
        <v>0</v>
      </c>
      <c r="X2006">
        <v>0</v>
      </c>
    </row>
    <row r="2007" spans="1:31" hidden="1" x14ac:dyDescent="0.2">
      <c r="A2007" t="s">
        <v>3674</v>
      </c>
      <c r="B2007" t="s">
        <v>3675</v>
      </c>
      <c r="C2007">
        <v>1992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6.2</v>
      </c>
      <c r="O2007">
        <v>9601</v>
      </c>
      <c r="P2007">
        <v>25000000</v>
      </c>
      <c r="Q2007">
        <v>10736401</v>
      </c>
      <c r="R2007">
        <v>10736401</v>
      </c>
      <c r="S2007">
        <v>88</v>
      </c>
      <c r="T2007" t="s">
        <v>3351</v>
      </c>
      <c r="U2007" t="s">
        <v>3240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</row>
    <row r="2008" spans="1:31" hidden="1" x14ac:dyDescent="0.2">
      <c r="A2008" t="s">
        <v>3141</v>
      </c>
      <c r="B2008" t="s">
        <v>3142</v>
      </c>
      <c r="C2008">
        <v>1988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6.7</v>
      </c>
      <c r="O2008">
        <v>3956</v>
      </c>
      <c r="P2008">
        <v>14000000</v>
      </c>
      <c r="Q2008">
        <v>7467504</v>
      </c>
      <c r="R2008">
        <v>7467504</v>
      </c>
      <c r="S2008">
        <v>98</v>
      </c>
      <c r="T2008" t="s">
        <v>3143</v>
      </c>
      <c r="U2008" t="s">
        <v>3144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</row>
    <row r="2009" spans="1:31" hidden="1" x14ac:dyDescent="0.2">
      <c r="A2009" t="s">
        <v>4810</v>
      </c>
      <c r="B2009" t="s">
        <v>4811</v>
      </c>
      <c r="C2009">
        <v>1997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2.8</v>
      </c>
      <c r="O2009">
        <v>10659</v>
      </c>
      <c r="P2009">
        <v>16000000</v>
      </c>
      <c r="Q2009">
        <v>1710972</v>
      </c>
      <c r="R2009">
        <v>1710972</v>
      </c>
      <c r="S2009">
        <v>97</v>
      </c>
      <c r="T2009" t="s">
        <v>4812</v>
      </c>
      <c r="U2009" t="s">
        <v>4813</v>
      </c>
      <c r="V2009">
        <v>0</v>
      </c>
      <c r="W2009">
        <v>0</v>
      </c>
      <c r="X2009">
        <v>1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hidden="1" x14ac:dyDescent="0.2">
      <c r="A2010" t="s">
        <v>5700</v>
      </c>
      <c r="B2010" t="s">
        <v>5701</v>
      </c>
      <c r="C2010">
        <v>2002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4.7</v>
      </c>
      <c r="O2010">
        <v>9321</v>
      </c>
      <c r="P2010">
        <v>739834</v>
      </c>
      <c r="Q2010">
        <v>3438804</v>
      </c>
      <c r="S2010">
        <v>101</v>
      </c>
      <c r="T2010" t="s">
        <v>3825</v>
      </c>
      <c r="U2010" t="s">
        <v>3859</v>
      </c>
      <c r="V2010">
        <v>1</v>
      </c>
      <c r="W2010">
        <v>0</v>
      </c>
      <c r="X2010">
        <v>0</v>
      </c>
    </row>
    <row r="2011" spans="1:31" hidden="1" x14ac:dyDescent="0.2">
      <c r="A2011" t="s">
        <v>5396</v>
      </c>
      <c r="B2011" t="s">
        <v>5397</v>
      </c>
      <c r="C2011">
        <v>2002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7.5</v>
      </c>
      <c r="O2011">
        <v>388648</v>
      </c>
      <c r="P2011">
        <v>100000000</v>
      </c>
      <c r="Q2011">
        <v>77812000</v>
      </c>
      <c r="R2011">
        <v>193772504</v>
      </c>
      <c r="S2011">
        <v>167</v>
      </c>
      <c r="T2011" t="s">
        <v>2139</v>
      </c>
      <c r="U2011" t="s">
        <v>3859</v>
      </c>
      <c r="V2011">
        <v>1</v>
      </c>
      <c r="W2011">
        <v>0</v>
      </c>
      <c r="X2011">
        <v>0</v>
      </c>
    </row>
    <row r="2012" spans="1:31" hidden="1" x14ac:dyDescent="0.2">
      <c r="A2012" t="s">
        <v>5274</v>
      </c>
      <c r="B2012" t="s">
        <v>5275</v>
      </c>
      <c r="C2012">
        <v>2002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6.6</v>
      </c>
      <c r="O2012">
        <v>13212</v>
      </c>
      <c r="P2012">
        <v>21000000</v>
      </c>
      <c r="Q2012">
        <v>6835856</v>
      </c>
      <c r="R2012">
        <v>10011050</v>
      </c>
      <c r="S2012">
        <v>112</v>
      </c>
      <c r="T2012" t="s">
        <v>4183</v>
      </c>
      <c r="U2012" t="s">
        <v>2783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</row>
    <row r="2013" spans="1:31" hidden="1" x14ac:dyDescent="0.2">
      <c r="A2013" t="s">
        <v>5640</v>
      </c>
      <c r="B2013" t="s">
        <v>5641</v>
      </c>
      <c r="C2013">
        <v>2002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5.8</v>
      </c>
      <c r="O2013">
        <v>17497</v>
      </c>
      <c r="P2013">
        <v>11889631</v>
      </c>
      <c r="Q2013">
        <v>115121981</v>
      </c>
      <c r="S2013">
        <v>72</v>
      </c>
      <c r="T2013" t="s">
        <v>5642</v>
      </c>
      <c r="U2013" t="s">
        <v>3301</v>
      </c>
      <c r="V2013">
        <v>1</v>
      </c>
      <c r="W2013">
        <v>0</v>
      </c>
      <c r="X2013">
        <v>0</v>
      </c>
    </row>
    <row r="2014" spans="1:31" hidden="1" x14ac:dyDescent="0.2">
      <c r="A2014" t="s">
        <v>7486</v>
      </c>
      <c r="B2014" t="s">
        <v>7487</v>
      </c>
      <c r="C2014">
        <v>2015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7.2</v>
      </c>
      <c r="O2014">
        <v>146204</v>
      </c>
      <c r="P2014">
        <v>30000000</v>
      </c>
      <c r="Q2014">
        <v>17766658</v>
      </c>
      <c r="R2014">
        <v>34441873</v>
      </c>
      <c r="S2014">
        <v>122</v>
      </c>
      <c r="T2014" t="s">
        <v>4569</v>
      </c>
      <c r="U2014" t="s">
        <v>35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1</v>
      </c>
      <c r="AE2014">
        <v>1</v>
      </c>
    </row>
    <row r="2015" spans="1:31" hidden="1" x14ac:dyDescent="0.2">
      <c r="A2015" t="s">
        <v>2862</v>
      </c>
      <c r="B2015" t="s">
        <v>2863</v>
      </c>
      <c r="C2015">
        <v>1985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5.7</v>
      </c>
      <c r="O2015">
        <v>1796</v>
      </c>
      <c r="P2015">
        <v>22000000</v>
      </c>
      <c r="Q2015">
        <v>8489518</v>
      </c>
      <c r="R2015">
        <v>8489518</v>
      </c>
      <c r="S2015">
        <v>109</v>
      </c>
      <c r="T2015" t="s">
        <v>2578</v>
      </c>
      <c r="U2015" t="s">
        <v>35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</row>
    <row r="2016" spans="1:31" hidden="1" x14ac:dyDescent="0.2">
      <c r="A2016" t="s">
        <v>5517</v>
      </c>
      <c r="B2016" t="s">
        <v>5518</v>
      </c>
      <c r="C2016">
        <v>2002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6.2</v>
      </c>
      <c r="O2016">
        <v>122696</v>
      </c>
      <c r="P2016">
        <v>15632281</v>
      </c>
      <c r="Q2016">
        <v>82150183</v>
      </c>
      <c r="S2016">
        <v>101</v>
      </c>
      <c r="T2016" t="s">
        <v>5519</v>
      </c>
      <c r="U2016" t="s">
        <v>2783</v>
      </c>
      <c r="V2016">
        <v>1</v>
      </c>
      <c r="W2016">
        <v>0</v>
      </c>
      <c r="X2016">
        <v>0</v>
      </c>
    </row>
    <row r="2017" spans="1:31" hidden="1" x14ac:dyDescent="0.2">
      <c r="A2017" t="s">
        <v>3676</v>
      </c>
      <c r="B2017" t="s">
        <v>3677</v>
      </c>
      <c r="C2017">
        <v>1992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4.3</v>
      </c>
      <c r="O2017">
        <v>37167</v>
      </c>
      <c r="P2017">
        <v>45000000</v>
      </c>
      <c r="Q2017">
        <v>28411210</v>
      </c>
      <c r="R2017">
        <v>70611210</v>
      </c>
      <c r="S2017">
        <v>87</v>
      </c>
      <c r="T2017" t="s">
        <v>2877</v>
      </c>
      <c r="U2017" t="s">
        <v>3678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</row>
    <row r="2018" spans="1:31" hidden="1" x14ac:dyDescent="0.2">
      <c r="A2018" t="s">
        <v>7853</v>
      </c>
      <c r="B2018" t="s">
        <v>7854</v>
      </c>
      <c r="C2018">
        <v>2016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6.8</v>
      </c>
      <c r="O2018">
        <v>53311</v>
      </c>
      <c r="P2018">
        <v>70000000</v>
      </c>
      <c r="Q2018">
        <v>72679278</v>
      </c>
      <c r="R2018">
        <v>183388953</v>
      </c>
      <c r="S2018">
        <v>87</v>
      </c>
      <c r="T2018" t="s">
        <v>6595</v>
      </c>
      <c r="U2018" t="s">
        <v>7855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</row>
    <row r="2019" spans="1:31" hidden="1" x14ac:dyDescent="0.2">
      <c r="A2019" t="s">
        <v>7112</v>
      </c>
      <c r="B2019" t="s">
        <v>7113</v>
      </c>
      <c r="C2019">
        <v>2015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7.9</v>
      </c>
      <c r="O2019">
        <v>172375</v>
      </c>
      <c r="P2019">
        <v>28000000</v>
      </c>
      <c r="Q2019">
        <v>161197785</v>
      </c>
      <c r="R2019">
        <v>201634991</v>
      </c>
      <c r="S2019">
        <v>147</v>
      </c>
      <c r="T2019" t="s">
        <v>4936</v>
      </c>
      <c r="U2019" t="s">
        <v>35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</row>
    <row r="2020" spans="1:31" hidden="1" x14ac:dyDescent="0.2">
      <c r="A2020" t="s">
        <v>5681</v>
      </c>
      <c r="B2020" t="s">
        <v>5682</v>
      </c>
      <c r="C2020">
        <v>2002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6.7</v>
      </c>
      <c r="O2020">
        <v>327149</v>
      </c>
      <c r="P2020">
        <v>72000000</v>
      </c>
      <c r="Q2020">
        <v>227966634</v>
      </c>
      <c r="R2020">
        <v>408247917</v>
      </c>
      <c r="S2020">
        <v>106</v>
      </c>
      <c r="T2020" t="s">
        <v>4846</v>
      </c>
      <c r="U2020" t="s">
        <v>2783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</row>
    <row r="2021" spans="1:31" hidden="1" x14ac:dyDescent="0.2">
      <c r="A2021" t="s">
        <v>5636</v>
      </c>
      <c r="B2021" t="s">
        <v>5637</v>
      </c>
      <c r="C2021">
        <v>2002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5.5</v>
      </c>
      <c r="O2021">
        <v>13482</v>
      </c>
      <c r="P2021">
        <v>12000000</v>
      </c>
      <c r="Q2021">
        <v>10200032</v>
      </c>
      <c r="R2021">
        <v>12517488</v>
      </c>
      <c r="S2021">
        <v>93</v>
      </c>
      <c r="T2021" t="s">
        <v>5638</v>
      </c>
      <c r="U2021" t="s">
        <v>5639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</row>
    <row r="2022" spans="1:31" hidden="1" x14ac:dyDescent="0.2">
      <c r="A2022" t="s">
        <v>1174</v>
      </c>
      <c r="B2022" t="s">
        <v>1175</v>
      </c>
      <c r="C2022">
        <v>1951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8</v>
      </c>
      <c r="O2022">
        <v>118380</v>
      </c>
      <c r="P2022">
        <v>15688000</v>
      </c>
      <c r="Q2022">
        <v>2932000</v>
      </c>
      <c r="R2022">
        <v>2932000</v>
      </c>
      <c r="S2022">
        <v>101</v>
      </c>
      <c r="T2022" t="s">
        <v>706</v>
      </c>
      <c r="U2022" t="s">
        <v>39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</row>
    <row r="2023" spans="1:31" hidden="1" x14ac:dyDescent="0.2">
      <c r="A2023" t="s">
        <v>5526</v>
      </c>
      <c r="B2023" t="s">
        <v>5527</v>
      </c>
      <c r="C2023">
        <v>2002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6.2</v>
      </c>
      <c r="O2023">
        <v>98866</v>
      </c>
      <c r="P2023">
        <v>30000000</v>
      </c>
      <c r="Q2023">
        <v>127223418</v>
      </c>
      <c r="R2023">
        <v>180622424</v>
      </c>
      <c r="S2023">
        <v>108</v>
      </c>
      <c r="T2023" t="s">
        <v>4248</v>
      </c>
      <c r="U2023" t="s">
        <v>2783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</row>
    <row r="2024" spans="1:31" hidden="1" x14ac:dyDescent="0.2">
      <c r="A2024" t="s">
        <v>4122</v>
      </c>
      <c r="B2024" t="s">
        <v>4123</v>
      </c>
      <c r="C2024">
        <v>1994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4</v>
      </c>
      <c r="O2024">
        <v>63730</v>
      </c>
      <c r="P2024">
        <v>35000000</v>
      </c>
      <c r="Q2024">
        <v>33423521</v>
      </c>
      <c r="R2024">
        <v>99431786</v>
      </c>
      <c r="S2024">
        <v>102</v>
      </c>
      <c r="T2024" t="s">
        <v>4124</v>
      </c>
      <c r="U2024" t="s">
        <v>4125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</row>
    <row r="2025" spans="1:31" hidden="1" x14ac:dyDescent="0.2">
      <c r="A2025" t="s">
        <v>2784</v>
      </c>
      <c r="B2025" t="s">
        <v>2785</v>
      </c>
      <c r="C2025">
        <v>1984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6.7</v>
      </c>
      <c r="O2025">
        <v>16958</v>
      </c>
      <c r="P2025">
        <v>14500000</v>
      </c>
      <c r="Q2025">
        <v>8089290</v>
      </c>
      <c r="R2025">
        <v>8089290</v>
      </c>
      <c r="S2025">
        <v>93</v>
      </c>
      <c r="T2025" t="s">
        <v>2786</v>
      </c>
      <c r="U2025" t="s">
        <v>2787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</row>
    <row r="2026" spans="1:31" hidden="1" x14ac:dyDescent="0.2">
      <c r="A2026" t="s">
        <v>4550</v>
      </c>
      <c r="B2026" t="s">
        <v>4551</v>
      </c>
      <c r="C2026">
        <v>1996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4.5</v>
      </c>
      <c r="O2026">
        <v>41386</v>
      </c>
      <c r="P2026">
        <v>40000000</v>
      </c>
      <c r="Q2026">
        <v>33109743</v>
      </c>
      <c r="R2026">
        <v>113309743</v>
      </c>
      <c r="S2026">
        <v>115</v>
      </c>
      <c r="T2026" t="s">
        <v>2582</v>
      </c>
      <c r="U2026" t="s">
        <v>4109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</row>
    <row r="2027" spans="1:31" hidden="1" x14ac:dyDescent="0.2">
      <c r="A2027" t="s">
        <v>2705</v>
      </c>
      <c r="B2027" t="s">
        <v>2706</v>
      </c>
      <c r="C2027">
        <v>1983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4.9000000000000004</v>
      </c>
      <c r="O2027">
        <v>3433</v>
      </c>
      <c r="P2027">
        <v>14000000</v>
      </c>
      <c r="Q2027">
        <v>13000000</v>
      </c>
      <c r="R2027">
        <v>13000000</v>
      </c>
      <c r="S2027">
        <v>96</v>
      </c>
      <c r="T2027" t="s">
        <v>2319</v>
      </c>
      <c r="U2027" t="s">
        <v>35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1</v>
      </c>
      <c r="AE2027">
        <v>0</v>
      </c>
    </row>
    <row r="2028" spans="1:31" hidden="1" x14ac:dyDescent="0.2">
      <c r="A2028" t="s">
        <v>6730</v>
      </c>
      <c r="B2028" t="s">
        <v>6731</v>
      </c>
      <c r="C2028">
        <v>2011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6</v>
      </c>
      <c r="O2028">
        <v>223630</v>
      </c>
      <c r="P2028">
        <v>82000000</v>
      </c>
      <c r="Q2028">
        <v>36392502</v>
      </c>
      <c r="R2028">
        <v>89792502</v>
      </c>
      <c r="S2028">
        <v>110</v>
      </c>
      <c r="T2028" t="s">
        <v>6166</v>
      </c>
      <c r="U2028" t="s">
        <v>39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</row>
    <row r="2029" spans="1:31" hidden="1" x14ac:dyDescent="0.2">
      <c r="A2029" t="s">
        <v>4316</v>
      </c>
      <c r="B2029" t="s">
        <v>4317</v>
      </c>
      <c r="C2029">
        <v>1995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5.8</v>
      </c>
      <c r="O2029">
        <v>30957</v>
      </c>
      <c r="P2029">
        <v>35000000</v>
      </c>
      <c r="Q2029">
        <v>20350171</v>
      </c>
      <c r="R2029">
        <v>64350171</v>
      </c>
      <c r="S2029">
        <v>111</v>
      </c>
      <c r="T2029" t="s">
        <v>3351</v>
      </c>
      <c r="U2029" t="s">
        <v>35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</row>
    <row r="2030" spans="1:31" hidden="1" x14ac:dyDescent="0.2">
      <c r="A2030" t="s">
        <v>2707</v>
      </c>
      <c r="B2030" t="s">
        <v>2708</v>
      </c>
      <c r="C2030">
        <v>1983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6.7</v>
      </c>
      <c r="O2030">
        <v>38821</v>
      </c>
      <c r="P2030">
        <v>22000000</v>
      </c>
      <c r="Q2030">
        <v>67642693</v>
      </c>
      <c r="R2030">
        <v>67642693</v>
      </c>
      <c r="S2030">
        <v>117</v>
      </c>
      <c r="T2030" t="s">
        <v>2004</v>
      </c>
      <c r="U2030" t="s">
        <v>39</v>
      </c>
      <c r="V2030">
        <v>0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</row>
    <row r="2031" spans="1:31" hidden="1" x14ac:dyDescent="0.2">
      <c r="A2031" t="s">
        <v>7097</v>
      </c>
      <c r="B2031" t="s">
        <v>7098</v>
      </c>
      <c r="C2031">
        <v>2016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6</v>
      </c>
      <c r="O2031">
        <v>572603</v>
      </c>
      <c r="P2031">
        <v>175000000</v>
      </c>
      <c r="Q2031">
        <v>325100054</v>
      </c>
      <c r="R2031">
        <v>746846894</v>
      </c>
      <c r="S2031">
        <v>123</v>
      </c>
      <c r="T2031" t="s">
        <v>7099</v>
      </c>
      <c r="U2031" t="s">
        <v>4885</v>
      </c>
      <c r="V2031">
        <v>0</v>
      </c>
      <c r="W2031">
        <v>0</v>
      </c>
      <c r="X2031">
        <v>1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hidden="1" x14ac:dyDescent="0.2">
      <c r="A2032" t="s">
        <v>7732</v>
      </c>
      <c r="B2032" t="s">
        <v>7733</v>
      </c>
      <c r="C2032">
        <v>2016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7.4</v>
      </c>
      <c r="O2032">
        <v>221094</v>
      </c>
      <c r="P2032">
        <v>60000000</v>
      </c>
      <c r="Q2032">
        <v>125070033</v>
      </c>
      <c r="R2032">
        <v>240797623</v>
      </c>
      <c r="S2032">
        <v>96</v>
      </c>
      <c r="T2032" t="s">
        <v>2004</v>
      </c>
      <c r="U2032" t="s">
        <v>7734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0</v>
      </c>
    </row>
    <row r="2033" spans="1:31" hidden="1" x14ac:dyDescent="0.2">
      <c r="A2033" t="s">
        <v>5434</v>
      </c>
      <c r="B2033" t="s">
        <v>5435</v>
      </c>
      <c r="C2033">
        <v>2001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5</v>
      </c>
      <c r="O2033">
        <v>14785</v>
      </c>
      <c r="P2033">
        <v>34000000</v>
      </c>
      <c r="Q2033">
        <v>19753553</v>
      </c>
      <c r="R2033">
        <v>19772447</v>
      </c>
      <c r="S2033">
        <v>104</v>
      </c>
      <c r="T2033" t="s">
        <v>5436</v>
      </c>
      <c r="U2033" t="s">
        <v>39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</row>
    <row r="2034" spans="1:31" hidden="1" x14ac:dyDescent="0.2">
      <c r="A2034" t="s">
        <v>2017</v>
      </c>
      <c r="B2034" t="s">
        <v>2018</v>
      </c>
      <c r="C2034">
        <v>1971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7.3</v>
      </c>
      <c r="O2034">
        <v>6851</v>
      </c>
      <c r="P2034">
        <v>1000000</v>
      </c>
      <c r="S2034">
        <v>104</v>
      </c>
      <c r="T2034" t="s">
        <v>1620</v>
      </c>
      <c r="U2034" t="s">
        <v>39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</row>
    <row r="2035" spans="1:31" hidden="1" x14ac:dyDescent="0.2">
      <c r="A2035" t="s">
        <v>5591</v>
      </c>
      <c r="B2035" t="s">
        <v>5592</v>
      </c>
      <c r="C2035">
        <v>2002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6.1</v>
      </c>
      <c r="O2035">
        <v>5614</v>
      </c>
      <c r="P2035">
        <v>150000</v>
      </c>
      <c r="Q2035">
        <v>2891288</v>
      </c>
      <c r="R2035">
        <v>3200241</v>
      </c>
      <c r="S2035">
        <v>78</v>
      </c>
      <c r="T2035" t="s">
        <v>5593</v>
      </c>
      <c r="U2035" t="s">
        <v>3859</v>
      </c>
      <c r="V2035">
        <v>1</v>
      </c>
      <c r="W2035">
        <v>0</v>
      </c>
      <c r="X2035">
        <v>0</v>
      </c>
    </row>
    <row r="2036" spans="1:31" hidden="1" x14ac:dyDescent="0.2">
      <c r="A2036" t="s">
        <v>2064</v>
      </c>
      <c r="B2036" t="s">
        <v>2065</v>
      </c>
      <c r="C2036">
        <v>1972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6.5</v>
      </c>
      <c r="O2036">
        <v>6147</v>
      </c>
      <c r="P2036">
        <v>58000</v>
      </c>
      <c r="S2036">
        <v>91</v>
      </c>
      <c r="T2036" t="s">
        <v>2066</v>
      </c>
      <c r="U2036" t="s">
        <v>2067</v>
      </c>
      <c r="V2036">
        <v>0</v>
      </c>
      <c r="W2036">
        <v>0</v>
      </c>
      <c r="X2036">
        <v>1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hidden="1" x14ac:dyDescent="0.2">
      <c r="A2037" t="s">
        <v>5482</v>
      </c>
      <c r="B2037" t="s">
        <v>5483</v>
      </c>
      <c r="C2037">
        <v>2002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7.8</v>
      </c>
      <c r="O2037">
        <v>124496</v>
      </c>
      <c r="P2037">
        <v>11376150</v>
      </c>
      <c r="Q2037">
        <v>75395048</v>
      </c>
      <c r="S2037">
        <v>131</v>
      </c>
      <c r="T2037" t="s">
        <v>2817</v>
      </c>
      <c r="U2037" t="s">
        <v>2783</v>
      </c>
      <c r="V2037">
        <v>1</v>
      </c>
      <c r="W2037">
        <v>0</v>
      </c>
      <c r="X2037">
        <v>0</v>
      </c>
    </row>
    <row r="2038" spans="1:31" hidden="1" x14ac:dyDescent="0.2">
      <c r="A2038" t="s">
        <v>2362</v>
      </c>
      <c r="B2038" t="s">
        <v>2363</v>
      </c>
      <c r="C2038">
        <v>1978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7.3</v>
      </c>
      <c r="O2038">
        <v>153444</v>
      </c>
      <c r="P2038">
        <v>55000000</v>
      </c>
      <c r="Q2038">
        <v>134451603</v>
      </c>
      <c r="R2038">
        <v>300451603</v>
      </c>
      <c r="S2038">
        <v>143</v>
      </c>
      <c r="T2038" t="s">
        <v>2364</v>
      </c>
      <c r="U2038" t="s">
        <v>2365</v>
      </c>
      <c r="V2038">
        <v>0</v>
      </c>
      <c r="W2038">
        <v>0</v>
      </c>
      <c r="X2038">
        <v>1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hidden="1" x14ac:dyDescent="0.2">
      <c r="A2039" t="s">
        <v>2490</v>
      </c>
      <c r="B2039" t="s">
        <v>2491</v>
      </c>
      <c r="C2039">
        <v>1980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6.8</v>
      </c>
      <c r="O2039">
        <v>94516</v>
      </c>
      <c r="P2039">
        <v>54000000</v>
      </c>
      <c r="Q2039">
        <v>108185706</v>
      </c>
      <c r="R2039">
        <v>108185706</v>
      </c>
      <c r="S2039">
        <v>127</v>
      </c>
      <c r="T2039" t="s">
        <v>1910</v>
      </c>
      <c r="U2039" t="s">
        <v>2365</v>
      </c>
      <c r="V2039">
        <v>0</v>
      </c>
      <c r="W2039">
        <v>0</v>
      </c>
      <c r="X2039">
        <v>1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hidden="1" x14ac:dyDescent="0.2">
      <c r="A2040" t="s">
        <v>2709</v>
      </c>
      <c r="B2040" t="s">
        <v>2710</v>
      </c>
      <c r="C2040">
        <v>1983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5</v>
      </c>
      <c r="O2040">
        <v>62016</v>
      </c>
      <c r="P2040">
        <v>39000000</v>
      </c>
      <c r="Q2040">
        <v>59950623</v>
      </c>
      <c r="R2040">
        <v>59950623</v>
      </c>
      <c r="S2040">
        <v>125</v>
      </c>
      <c r="T2040" t="s">
        <v>1910</v>
      </c>
      <c r="U2040" t="s">
        <v>2365</v>
      </c>
      <c r="V2040">
        <v>0</v>
      </c>
      <c r="W2040">
        <v>0</v>
      </c>
      <c r="X2040">
        <v>1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hidden="1" x14ac:dyDescent="0.2">
      <c r="A2041" t="s">
        <v>3007</v>
      </c>
      <c r="B2041" t="s">
        <v>3008</v>
      </c>
      <c r="C2041">
        <v>1987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3.7</v>
      </c>
      <c r="O2041">
        <v>41179</v>
      </c>
      <c r="P2041">
        <v>17000000</v>
      </c>
      <c r="Q2041">
        <v>15681020</v>
      </c>
      <c r="R2041">
        <v>15681020</v>
      </c>
      <c r="S2041">
        <v>90</v>
      </c>
      <c r="T2041" t="s">
        <v>1802</v>
      </c>
      <c r="U2041" t="s">
        <v>3009</v>
      </c>
      <c r="V2041">
        <v>0</v>
      </c>
      <c r="W2041">
        <v>0</v>
      </c>
      <c r="X2041">
        <v>1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hidden="1" x14ac:dyDescent="0.2">
      <c r="A2042" t="s">
        <v>5897</v>
      </c>
      <c r="B2042" t="s">
        <v>5898</v>
      </c>
      <c r="C2042">
        <v>2006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6</v>
      </c>
      <c r="O2042">
        <v>265705</v>
      </c>
      <c r="P2042">
        <v>270000000</v>
      </c>
      <c r="Q2042">
        <v>200081192</v>
      </c>
      <c r="R2042">
        <v>391081192</v>
      </c>
      <c r="S2042">
        <v>154</v>
      </c>
      <c r="T2042" t="s">
        <v>5899</v>
      </c>
      <c r="U2042" t="s">
        <v>39</v>
      </c>
      <c r="V2042">
        <v>0</v>
      </c>
      <c r="W2042">
        <v>0</v>
      </c>
      <c r="X2042">
        <v>1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hidden="1" x14ac:dyDescent="0.2">
      <c r="A2043" t="s">
        <v>5452</v>
      </c>
      <c r="B2043" t="s">
        <v>5453</v>
      </c>
      <c r="C2043">
        <v>2002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6.5</v>
      </c>
      <c r="O2043">
        <v>31808</v>
      </c>
      <c r="P2043">
        <v>35000000</v>
      </c>
      <c r="Q2043">
        <v>18306166</v>
      </c>
      <c r="R2043">
        <v>29882645</v>
      </c>
      <c r="S2043">
        <v>132</v>
      </c>
      <c r="T2043" t="s">
        <v>5037</v>
      </c>
      <c r="U2043" t="s">
        <v>2483</v>
      </c>
      <c r="V2043">
        <v>1</v>
      </c>
      <c r="W2043">
        <v>0</v>
      </c>
      <c r="X2043">
        <v>0</v>
      </c>
    </row>
    <row r="2044" spans="1:31" hidden="1" x14ac:dyDescent="0.2">
      <c r="A2044" t="s">
        <v>1650</v>
      </c>
      <c r="B2044" t="s">
        <v>1651</v>
      </c>
      <c r="C2044">
        <v>1961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6.4</v>
      </c>
      <c r="O2044">
        <v>680</v>
      </c>
      <c r="S2044">
        <v>116</v>
      </c>
      <c r="T2044" t="s">
        <v>739</v>
      </c>
      <c r="U2044" t="s">
        <v>39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</row>
    <row r="2045" spans="1:31" hidden="1" x14ac:dyDescent="0.2">
      <c r="A2045" t="s">
        <v>91</v>
      </c>
      <c r="B2045" t="s">
        <v>92</v>
      </c>
      <c r="C2045">
        <v>1931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6.8</v>
      </c>
      <c r="O2045">
        <v>1644</v>
      </c>
      <c r="P2045">
        <v>499000</v>
      </c>
      <c r="Q2045">
        <v>498000</v>
      </c>
      <c r="R2045">
        <v>498000</v>
      </c>
      <c r="S2045">
        <v>81</v>
      </c>
      <c r="T2045" t="s">
        <v>38</v>
      </c>
      <c r="U2045" t="s">
        <v>39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</row>
    <row r="2046" spans="1:31" hidden="1" x14ac:dyDescent="0.2">
      <c r="A2046" t="s">
        <v>2260</v>
      </c>
      <c r="B2046" t="s">
        <v>2261</v>
      </c>
      <c r="C2046">
        <v>1976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6</v>
      </c>
      <c r="O2046">
        <v>1446</v>
      </c>
      <c r="P2046">
        <v>8000000</v>
      </c>
      <c r="S2046">
        <v>101</v>
      </c>
      <c r="T2046" t="s">
        <v>1905</v>
      </c>
      <c r="U2046" t="s">
        <v>35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</row>
    <row r="2047" spans="1:31" hidden="1" x14ac:dyDescent="0.2">
      <c r="A2047" t="s">
        <v>6151</v>
      </c>
      <c r="B2047" t="s">
        <v>6152</v>
      </c>
      <c r="C2047">
        <v>2007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7.3</v>
      </c>
      <c r="O2047">
        <v>332528</v>
      </c>
      <c r="P2047">
        <v>50000000</v>
      </c>
      <c r="Q2047">
        <v>52898073</v>
      </c>
      <c r="R2047">
        <v>153383627</v>
      </c>
      <c r="S2047">
        <v>116</v>
      </c>
      <c r="T2047" t="s">
        <v>2850</v>
      </c>
      <c r="U2047" t="s">
        <v>4856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hidden="1" x14ac:dyDescent="0.2">
      <c r="A2048" t="s">
        <v>5721</v>
      </c>
      <c r="B2048" t="s">
        <v>5722</v>
      </c>
      <c r="C2048">
        <v>2002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5.5</v>
      </c>
      <c r="O2048">
        <v>87193</v>
      </c>
      <c r="P2048">
        <v>35081594</v>
      </c>
      <c r="S2048">
        <v>104</v>
      </c>
      <c r="T2048" t="s">
        <v>5723</v>
      </c>
      <c r="U2048" t="s">
        <v>2783</v>
      </c>
      <c r="V2048">
        <v>1</v>
      </c>
      <c r="W2048">
        <v>0</v>
      </c>
      <c r="X2048">
        <v>0</v>
      </c>
    </row>
    <row r="2049" spans="1:31" hidden="1" x14ac:dyDescent="0.2">
      <c r="A2049" t="s">
        <v>5418</v>
      </c>
      <c r="B2049" t="s">
        <v>5419</v>
      </c>
      <c r="C2049">
        <v>2001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6.7</v>
      </c>
      <c r="O2049">
        <v>82918</v>
      </c>
      <c r="P2049">
        <v>40000000</v>
      </c>
      <c r="Q2049">
        <v>25288103</v>
      </c>
      <c r="R2049">
        <v>65754228</v>
      </c>
      <c r="S2049">
        <v>119</v>
      </c>
      <c r="T2049" t="s">
        <v>5420</v>
      </c>
      <c r="U2049" t="s">
        <v>39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0</v>
      </c>
    </row>
    <row r="2050" spans="1:31" hidden="1" x14ac:dyDescent="0.2">
      <c r="A2050" t="s">
        <v>5607</v>
      </c>
      <c r="B2050" t="s">
        <v>5608</v>
      </c>
      <c r="C2050">
        <v>2002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7.5</v>
      </c>
      <c r="O2050">
        <v>120432</v>
      </c>
      <c r="P2050">
        <v>25000000</v>
      </c>
      <c r="Q2050">
        <v>41675994</v>
      </c>
      <c r="R2050">
        <v>108846072</v>
      </c>
      <c r="S2050">
        <v>110</v>
      </c>
      <c r="T2050" t="s">
        <v>5495</v>
      </c>
      <c r="U2050" t="s">
        <v>2483</v>
      </c>
      <c r="V2050">
        <v>1</v>
      </c>
      <c r="W2050">
        <v>0</v>
      </c>
      <c r="X2050">
        <v>0</v>
      </c>
    </row>
    <row r="2051" spans="1:31" hidden="1" x14ac:dyDescent="0.2">
      <c r="A2051" t="s">
        <v>2788</v>
      </c>
      <c r="B2051" t="s">
        <v>2789</v>
      </c>
      <c r="C2051">
        <v>1984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5.9</v>
      </c>
      <c r="O2051">
        <v>4057</v>
      </c>
      <c r="P2051">
        <v>15000000</v>
      </c>
      <c r="Q2051">
        <v>6650206</v>
      </c>
      <c r="R2051">
        <v>6650206</v>
      </c>
      <c r="S2051">
        <v>100</v>
      </c>
      <c r="T2051" t="s">
        <v>2472</v>
      </c>
      <c r="U2051" t="s">
        <v>39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</row>
    <row r="2052" spans="1:31" hidden="1" x14ac:dyDescent="0.2">
      <c r="A2052" t="s">
        <v>5530</v>
      </c>
      <c r="B2052" t="s">
        <v>5531</v>
      </c>
      <c r="C2052">
        <v>2002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7</v>
      </c>
      <c r="O2052">
        <v>26615</v>
      </c>
      <c r="P2052">
        <v>30000000</v>
      </c>
      <c r="Q2052">
        <v>12988801</v>
      </c>
      <c r="R2052">
        <v>27674124</v>
      </c>
      <c r="S2052">
        <v>101</v>
      </c>
      <c r="T2052" t="s">
        <v>5152</v>
      </c>
      <c r="U2052" t="s">
        <v>3859</v>
      </c>
      <c r="V2052">
        <v>1</v>
      </c>
      <c r="W2052">
        <v>0</v>
      </c>
      <c r="X2052">
        <v>0</v>
      </c>
    </row>
    <row r="2053" spans="1:31" hidden="1" x14ac:dyDescent="0.2">
      <c r="A2053" t="s">
        <v>5651</v>
      </c>
      <c r="B2053" t="s">
        <v>5652</v>
      </c>
      <c r="C2053">
        <v>2002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6.2</v>
      </c>
      <c r="O2053">
        <v>27897</v>
      </c>
      <c r="P2053">
        <v>20000000</v>
      </c>
      <c r="Q2053">
        <v>12764657</v>
      </c>
      <c r="R2053">
        <v>14946150</v>
      </c>
      <c r="S2053">
        <v>96</v>
      </c>
      <c r="T2053" t="s">
        <v>2786</v>
      </c>
      <c r="U2053" t="s">
        <v>5653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</row>
    <row r="2054" spans="1:31" hidden="1" x14ac:dyDescent="0.2">
      <c r="A2054" t="s">
        <v>5476</v>
      </c>
      <c r="B2054" t="s">
        <v>5477</v>
      </c>
      <c r="C2054">
        <v>2001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6.5</v>
      </c>
      <c r="O2054">
        <v>172371</v>
      </c>
      <c r="P2054">
        <v>102000000</v>
      </c>
      <c r="Q2054">
        <v>69772969</v>
      </c>
      <c r="R2054">
        <v>147080413</v>
      </c>
      <c r="S2054">
        <v>99</v>
      </c>
      <c r="T2054" t="s">
        <v>5321</v>
      </c>
      <c r="U2054" t="s">
        <v>5478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</row>
    <row r="2055" spans="1:31" hidden="1" x14ac:dyDescent="0.2">
      <c r="A2055" t="s">
        <v>5971</v>
      </c>
      <c r="B2055" t="s">
        <v>5972</v>
      </c>
      <c r="C2055">
        <v>2005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6.9</v>
      </c>
      <c r="O2055">
        <v>123119</v>
      </c>
      <c r="P2055">
        <v>50000000</v>
      </c>
      <c r="Q2055">
        <v>50824620</v>
      </c>
      <c r="R2055">
        <v>93974620</v>
      </c>
      <c r="S2055">
        <v>128</v>
      </c>
      <c r="T2055" t="s">
        <v>5571</v>
      </c>
      <c r="U2055" t="s">
        <v>39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</row>
    <row r="2056" spans="1:31" hidden="1" x14ac:dyDescent="0.2">
      <c r="A2056" t="s">
        <v>5726</v>
      </c>
      <c r="B2056" t="s">
        <v>5727</v>
      </c>
      <c r="C2056">
        <v>2003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5.6</v>
      </c>
      <c r="O2056">
        <v>34051</v>
      </c>
      <c r="P2056">
        <v>31101026</v>
      </c>
      <c r="Q2056">
        <v>164729679</v>
      </c>
      <c r="S2056">
        <v>105</v>
      </c>
      <c r="T2056" t="s">
        <v>5656</v>
      </c>
      <c r="U2056" t="s">
        <v>2783</v>
      </c>
      <c r="V2056">
        <v>1</v>
      </c>
      <c r="W2056">
        <v>0</v>
      </c>
      <c r="X2056">
        <v>0</v>
      </c>
    </row>
    <row r="2057" spans="1:31" hidden="1" x14ac:dyDescent="0.2">
      <c r="A2057" t="s">
        <v>7672</v>
      </c>
      <c r="B2057" t="s">
        <v>7673</v>
      </c>
      <c r="C2057">
        <v>2018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6.5</v>
      </c>
      <c r="O2057">
        <v>100750</v>
      </c>
      <c r="P2057">
        <v>14947396</v>
      </c>
      <c r="Q2057">
        <v>78130625</v>
      </c>
      <c r="S2057">
        <v>100</v>
      </c>
      <c r="T2057" t="s">
        <v>7674</v>
      </c>
      <c r="U2057" t="s">
        <v>7509</v>
      </c>
      <c r="V2057">
        <v>0</v>
      </c>
      <c r="W2057">
        <v>0</v>
      </c>
      <c r="X2057">
        <v>1</v>
      </c>
    </row>
    <row r="2058" spans="1:31" hidden="1" x14ac:dyDescent="0.2">
      <c r="A2058" t="s">
        <v>5857</v>
      </c>
      <c r="B2058" t="s">
        <v>5858</v>
      </c>
      <c r="C2058">
        <v>2003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6.9</v>
      </c>
      <c r="O2058">
        <v>22510</v>
      </c>
      <c r="P2058">
        <v>151393</v>
      </c>
      <c r="Q2058">
        <v>93400759</v>
      </c>
      <c r="S2058">
        <v>108</v>
      </c>
      <c r="T2058" t="s">
        <v>5859</v>
      </c>
      <c r="U2058" t="s">
        <v>2783</v>
      </c>
      <c r="V2058">
        <v>1</v>
      </c>
      <c r="W2058">
        <v>0</v>
      </c>
      <c r="X2058">
        <v>0</v>
      </c>
    </row>
    <row r="2059" spans="1:31" hidden="1" x14ac:dyDescent="0.2">
      <c r="A2059" t="s">
        <v>5965</v>
      </c>
      <c r="B2059" t="s">
        <v>5966</v>
      </c>
      <c r="C2059">
        <v>2004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6.2</v>
      </c>
      <c r="O2059">
        <v>77620</v>
      </c>
      <c r="P2059">
        <v>45000000</v>
      </c>
      <c r="Q2059">
        <v>32682342</v>
      </c>
      <c r="R2059">
        <v>65470529</v>
      </c>
      <c r="S2059">
        <v>103</v>
      </c>
      <c r="T2059" t="s">
        <v>5439</v>
      </c>
      <c r="U2059" t="s">
        <v>39</v>
      </c>
      <c r="V2059">
        <v>0</v>
      </c>
      <c r="W2059">
        <v>0</v>
      </c>
      <c r="X2059">
        <v>1</v>
      </c>
    </row>
    <row r="2060" spans="1:31" hidden="1" x14ac:dyDescent="0.2">
      <c r="A2060" t="s">
        <v>6876</v>
      </c>
      <c r="B2060" t="s">
        <v>6877</v>
      </c>
      <c r="C2060">
        <v>2009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6.7</v>
      </c>
      <c r="O2060">
        <v>27808</v>
      </c>
      <c r="P2060">
        <v>30000000</v>
      </c>
      <c r="Q2060">
        <v>7460204</v>
      </c>
      <c r="R2060">
        <v>9975737</v>
      </c>
      <c r="S2060">
        <v>120</v>
      </c>
      <c r="T2060" t="s">
        <v>5086</v>
      </c>
      <c r="U2060" t="s">
        <v>5459</v>
      </c>
      <c r="V2060">
        <v>0</v>
      </c>
      <c r="W2060">
        <v>1</v>
      </c>
      <c r="X2060">
        <v>0</v>
      </c>
    </row>
    <row r="2061" spans="1:31" hidden="1" x14ac:dyDescent="0.2">
      <c r="A2061" t="s">
        <v>5844</v>
      </c>
      <c r="B2061" t="s">
        <v>5845</v>
      </c>
      <c r="C2061">
        <v>2003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5</v>
      </c>
      <c r="O2061">
        <v>20489</v>
      </c>
      <c r="P2061">
        <v>21386011</v>
      </c>
      <c r="S2061">
        <v>118</v>
      </c>
      <c r="T2061" t="s">
        <v>5846</v>
      </c>
      <c r="U2061" t="s">
        <v>2783</v>
      </c>
      <c r="V2061">
        <v>1</v>
      </c>
      <c r="W2061">
        <v>0</v>
      </c>
      <c r="X2061">
        <v>0</v>
      </c>
    </row>
    <row r="2062" spans="1:31" hidden="1" x14ac:dyDescent="0.2">
      <c r="A2062" t="s">
        <v>4318</v>
      </c>
      <c r="B2062" t="s">
        <v>4319</v>
      </c>
      <c r="C2062">
        <v>1995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6.7</v>
      </c>
      <c r="O2062">
        <v>20335</v>
      </c>
      <c r="P2062">
        <v>10019555</v>
      </c>
      <c r="Q2062">
        <v>21089146</v>
      </c>
      <c r="S2062">
        <v>92</v>
      </c>
      <c r="T2062" t="s">
        <v>4320</v>
      </c>
      <c r="U2062" t="s">
        <v>4321</v>
      </c>
      <c r="V2062">
        <v>0</v>
      </c>
      <c r="W2062">
        <v>1</v>
      </c>
      <c r="X2062">
        <v>0</v>
      </c>
    </row>
    <row r="2063" spans="1:31" hidden="1" x14ac:dyDescent="0.2">
      <c r="A2063" t="s">
        <v>5186</v>
      </c>
      <c r="B2063" t="s">
        <v>5187</v>
      </c>
      <c r="C2063">
        <v>2003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7.2</v>
      </c>
      <c r="O2063">
        <v>135914</v>
      </c>
      <c r="P2063">
        <v>79000000</v>
      </c>
      <c r="Q2063">
        <v>95636509</v>
      </c>
      <c r="R2063">
        <v>173013509</v>
      </c>
      <c r="S2063">
        <v>154</v>
      </c>
      <c r="T2063" t="s">
        <v>3851</v>
      </c>
      <c r="U2063" t="s">
        <v>3859</v>
      </c>
      <c r="V2063">
        <v>1</v>
      </c>
      <c r="W2063">
        <v>0</v>
      </c>
      <c r="X2063">
        <v>0</v>
      </c>
    </row>
    <row r="2064" spans="1:31" hidden="1" x14ac:dyDescent="0.2">
      <c r="A2064" t="s">
        <v>7504</v>
      </c>
      <c r="B2064" t="s">
        <v>7505</v>
      </c>
      <c r="C2064">
        <v>2014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4.9000000000000004</v>
      </c>
      <c r="O2064">
        <v>46106</v>
      </c>
      <c r="P2064">
        <v>20000000</v>
      </c>
      <c r="Q2064">
        <v>84525432</v>
      </c>
      <c r="R2064">
        <v>100375432</v>
      </c>
      <c r="S2064">
        <v>97</v>
      </c>
      <c r="T2064" t="s">
        <v>7506</v>
      </c>
      <c r="U2064" t="s">
        <v>6472</v>
      </c>
      <c r="V2064">
        <v>0</v>
      </c>
      <c r="W2064">
        <v>0</v>
      </c>
      <c r="X2064">
        <v>1</v>
      </c>
    </row>
    <row r="2065" spans="1:24" hidden="1" x14ac:dyDescent="0.2">
      <c r="A2065" t="s">
        <v>1489</v>
      </c>
      <c r="B2065" t="s">
        <v>1490</v>
      </c>
      <c r="C2065">
        <v>1957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7</v>
      </c>
      <c r="O2065">
        <v>2083</v>
      </c>
      <c r="Q2065">
        <v>89</v>
      </c>
      <c r="S2065">
        <v>89</v>
      </c>
      <c r="T2065" t="s">
        <v>1118</v>
      </c>
      <c r="U2065" t="s">
        <v>945</v>
      </c>
      <c r="V2065">
        <v>0</v>
      </c>
      <c r="W2065">
        <v>1</v>
      </c>
      <c r="X2065">
        <v>0</v>
      </c>
    </row>
    <row r="2066" spans="1:24" hidden="1" x14ac:dyDescent="0.2">
      <c r="A2066" t="s">
        <v>1717</v>
      </c>
      <c r="B2066" t="s">
        <v>1718</v>
      </c>
      <c r="C2066">
        <v>1963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6.1</v>
      </c>
      <c r="O2066">
        <v>604</v>
      </c>
      <c r="Q2066">
        <v>88</v>
      </c>
      <c r="S2066">
        <v>88</v>
      </c>
      <c r="T2066" t="s">
        <v>1605</v>
      </c>
      <c r="U2066" t="s">
        <v>1654</v>
      </c>
      <c r="V2066">
        <v>0</v>
      </c>
      <c r="W2066">
        <v>1</v>
      </c>
      <c r="X2066">
        <v>0</v>
      </c>
    </row>
    <row r="2067" spans="1:24" hidden="1" x14ac:dyDescent="0.2">
      <c r="A2067" t="s">
        <v>1652</v>
      </c>
      <c r="B2067" t="s">
        <v>1653</v>
      </c>
      <c r="C2067">
        <v>1961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6.6</v>
      </c>
      <c r="O2067">
        <v>715</v>
      </c>
      <c r="Q2067">
        <v>97</v>
      </c>
      <c r="S2067">
        <v>97</v>
      </c>
      <c r="T2067" t="s">
        <v>1605</v>
      </c>
      <c r="U2067" t="s">
        <v>1654</v>
      </c>
      <c r="V2067">
        <v>0</v>
      </c>
      <c r="W2067">
        <v>1</v>
      </c>
      <c r="X2067">
        <v>0</v>
      </c>
    </row>
    <row r="2068" spans="1:24" hidden="1" x14ac:dyDescent="0.2">
      <c r="A2068" t="s">
        <v>5560</v>
      </c>
      <c r="B2068" t="s">
        <v>5561</v>
      </c>
      <c r="C2068">
        <v>2003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5.9</v>
      </c>
      <c r="O2068">
        <v>53773</v>
      </c>
      <c r="P2068">
        <v>40000000</v>
      </c>
      <c r="Q2068">
        <v>9692135</v>
      </c>
      <c r="R2068">
        <v>19322135</v>
      </c>
      <c r="S2068">
        <v>89</v>
      </c>
      <c r="T2068" t="s">
        <v>5559</v>
      </c>
      <c r="U2068" t="s">
        <v>3859</v>
      </c>
      <c r="V2068">
        <v>1</v>
      </c>
      <c r="W2068">
        <v>0</v>
      </c>
      <c r="X2068">
        <v>0</v>
      </c>
    </row>
    <row r="2069" spans="1:24" hidden="1" x14ac:dyDescent="0.2">
      <c r="A2069" t="s">
        <v>3253</v>
      </c>
      <c r="B2069" t="s">
        <v>3254</v>
      </c>
      <c r="C2069">
        <v>1989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6.4</v>
      </c>
      <c r="O2069">
        <v>92395</v>
      </c>
      <c r="P2069">
        <v>55000000</v>
      </c>
      <c r="Q2069">
        <v>63408614</v>
      </c>
      <c r="R2069">
        <v>63408614</v>
      </c>
      <c r="S2069">
        <v>104</v>
      </c>
      <c r="T2069" t="s">
        <v>3255</v>
      </c>
      <c r="U2069" t="s">
        <v>39</v>
      </c>
      <c r="V2069">
        <v>0</v>
      </c>
      <c r="W2069">
        <v>0</v>
      </c>
      <c r="X2069">
        <v>1</v>
      </c>
    </row>
    <row r="2070" spans="1:24" hidden="1" x14ac:dyDescent="0.2">
      <c r="A2070" t="s">
        <v>1397</v>
      </c>
      <c r="B2070" t="s">
        <v>1398</v>
      </c>
      <c r="C2070">
        <v>1955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6.5</v>
      </c>
      <c r="O2070">
        <v>8143</v>
      </c>
      <c r="S2070">
        <v>80</v>
      </c>
      <c r="T2070" t="s">
        <v>1260</v>
      </c>
      <c r="U2070" t="s">
        <v>945</v>
      </c>
      <c r="V2070">
        <v>0</v>
      </c>
      <c r="W2070">
        <v>1</v>
      </c>
      <c r="X2070">
        <v>0</v>
      </c>
    </row>
    <row r="2071" spans="1:24" hidden="1" x14ac:dyDescent="0.2">
      <c r="A2071" t="s">
        <v>141</v>
      </c>
      <c r="B2071" t="s">
        <v>142</v>
      </c>
      <c r="C2071">
        <v>1931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6.7</v>
      </c>
      <c r="O2071">
        <v>1104</v>
      </c>
      <c r="Q2071">
        <v>69</v>
      </c>
      <c r="S2071">
        <v>69</v>
      </c>
      <c r="T2071" t="s">
        <v>51</v>
      </c>
      <c r="U2071" t="s">
        <v>39</v>
      </c>
      <c r="V2071">
        <v>0</v>
      </c>
      <c r="W2071">
        <v>0</v>
      </c>
      <c r="X2071">
        <v>1</v>
      </c>
    </row>
    <row r="2072" spans="1:24" hidden="1" x14ac:dyDescent="0.2">
      <c r="A2072" t="s">
        <v>1121</v>
      </c>
      <c r="B2072" t="s">
        <v>1122</v>
      </c>
      <c r="C2072">
        <v>1950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6.5</v>
      </c>
      <c r="O2072">
        <v>1568</v>
      </c>
      <c r="Q2072">
        <v>98</v>
      </c>
      <c r="S2072">
        <v>98</v>
      </c>
      <c r="T2072" t="s">
        <v>771</v>
      </c>
      <c r="U2072" t="s">
        <v>39</v>
      </c>
      <c r="V2072">
        <v>0</v>
      </c>
      <c r="W2072">
        <v>0</v>
      </c>
      <c r="X2072">
        <v>1</v>
      </c>
    </row>
    <row r="2073" spans="1:24" hidden="1" x14ac:dyDescent="0.2">
      <c r="A2073" t="s">
        <v>5562</v>
      </c>
      <c r="B2073" t="s">
        <v>5563</v>
      </c>
      <c r="C2073">
        <v>2003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8.1</v>
      </c>
      <c r="O2073">
        <v>909740</v>
      </c>
      <c r="P2073">
        <v>94000000</v>
      </c>
      <c r="Q2073">
        <v>380843261</v>
      </c>
      <c r="R2073">
        <v>940343261</v>
      </c>
      <c r="S2073">
        <v>100</v>
      </c>
      <c r="T2073" t="s">
        <v>5564</v>
      </c>
      <c r="U2073" t="s">
        <v>4337</v>
      </c>
      <c r="V2073">
        <v>1</v>
      </c>
      <c r="W2073">
        <v>0</v>
      </c>
      <c r="X2073">
        <v>0</v>
      </c>
    </row>
    <row r="2074" spans="1:24" hidden="1" x14ac:dyDescent="0.2">
      <c r="A2074" t="s">
        <v>7317</v>
      </c>
      <c r="B2074" t="s">
        <v>7318</v>
      </c>
      <c r="C2074">
        <v>2012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6.9</v>
      </c>
      <c r="O2074">
        <v>554314</v>
      </c>
      <c r="P2074">
        <v>50000000</v>
      </c>
      <c r="Q2074">
        <v>218815487</v>
      </c>
      <c r="R2074">
        <v>549368315</v>
      </c>
      <c r="S2074">
        <v>106</v>
      </c>
      <c r="T2074" t="s">
        <v>7319</v>
      </c>
      <c r="U2074" t="s">
        <v>35</v>
      </c>
      <c r="V2074">
        <v>0</v>
      </c>
      <c r="W2074">
        <v>1</v>
      </c>
      <c r="X2074">
        <v>0</v>
      </c>
    </row>
    <row r="2075" spans="1:24" hidden="1" x14ac:dyDescent="0.2">
      <c r="A2075" t="s">
        <v>7631</v>
      </c>
      <c r="B2075" t="s">
        <v>7632</v>
      </c>
      <c r="C2075">
        <v>2015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6.3</v>
      </c>
      <c r="O2075">
        <v>175802</v>
      </c>
      <c r="P2075">
        <v>68000000</v>
      </c>
      <c r="Q2075">
        <v>81476385</v>
      </c>
      <c r="R2075">
        <v>215863606</v>
      </c>
      <c r="S2075">
        <v>115</v>
      </c>
      <c r="T2075" t="s">
        <v>7319</v>
      </c>
      <c r="U2075" t="s">
        <v>35</v>
      </c>
      <c r="V2075">
        <v>0</v>
      </c>
      <c r="W2075">
        <v>1</v>
      </c>
      <c r="X2075">
        <v>0</v>
      </c>
    </row>
    <row r="2076" spans="1:24" hidden="1" x14ac:dyDescent="0.2">
      <c r="A2076" t="s">
        <v>7935</v>
      </c>
      <c r="B2076" t="s">
        <v>7936</v>
      </c>
      <c r="C2076">
        <v>2018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6.8</v>
      </c>
      <c r="O2076">
        <v>14926</v>
      </c>
      <c r="P2076">
        <v>10411189</v>
      </c>
      <c r="Q2076">
        <v>52090236</v>
      </c>
      <c r="S2076">
        <v>84</v>
      </c>
      <c r="T2076" t="s">
        <v>7937</v>
      </c>
      <c r="U2076" t="s">
        <v>2565</v>
      </c>
      <c r="V2076">
        <v>0</v>
      </c>
      <c r="W2076">
        <v>0</v>
      </c>
      <c r="X2076">
        <v>1</v>
      </c>
    </row>
    <row r="2077" spans="1:24" hidden="1" x14ac:dyDescent="0.2">
      <c r="A2077" t="s">
        <v>1565</v>
      </c>
      <c r="B2077" t="s">
        <v>1566</v>
      </c>
      <c r="C2077">
        <v>1959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3.8</v>
      </c>
      <c r="O2077">
        <v>2978</v>
      </c>
      <c r="Q2077">
        <v>86</v>
      </c>
      <c r="S2077">
        <v>86</v>
      </c>
      <c r="T2077" t="s">
        <v>1567</v>
      </c>
      <c r="U2077" t="s">
        <v>1568</v>
      </c>
      <c r="V2077">
        <v>0</v>
      </c>
      <c r="W2077">
        <v>0</v>
      </c>
      <c r="X2077">
        <v>1</v>
      </c>
    </row>
    <row r="2078" spans="1:24" hidden="1" x14ac:dyDescent="0.2">
      <c r="A2078" t="s">
        <v>1945</v>
      </c>
      <c r="B2078" t="s">
        <v>1946</v>
      </c>
      <c r="C2078">
        <v>1969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6.3</v>
      </c>
      <c r="O2078">
        <v>2571</v>
      </c>
      <c r="S2078">
        <v>98</v>
      </c>
      <c r="T2078" t="s">
        <v>1947</v>
      </c>
      <c r="U2078" t="s">
        <v>35</v>
      </c>
      <c r="V2078">
        <v>0</v>
      </c>
      <c r="W2078">
        <v>1</v>
      </c>
      <c r="X2078">
        <v>0</v>
      </c>
    </row>
    <row r="2079" spans="1:24" hidden="1" x14ac:dyDescent="0.2">
      <c r="A2079" t="s">
        <v>3145</v>
      </c>
      <c r="B2079" t="s">
        <v>3146</v>
      </c>
      <c r="C2079">
        <v>1988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6.1</v>
      </c>
      <c r="O2079">
        <v>27661</v>
      </c>
      <c r="P2079">
        <v>6350974</v>
      </c>
      <c r="Q2079">
        <v>41292551</v>
      </c>
      <c r="S2079">
        <v>115</v>
      </c>
      <c r="T2079" t="s">
        <v>3147</v>
      </c>
      <c r="U2079" t="s">
        <v>3148</v>
      </c>
      <c r="V2079">
        <v>0</v>
      </c>
      <c r="W2079">
        <v>0</v>
      </c>
      <c r="X2079">
        <v>1</v>
      </c>
    </row>
    <row r="2080" spans="1:24" hidden="1" x14ac:dyDescent="0.2">
      <c r="A2080" t="s">
        <v>5763</v>
      </c>
      <c r="B2080" t="s">
        <v>5764</v>
      </c>
      <c r="C2080">
        <v>2003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5.4</v>
      </c>
      <c r="O2080">
        <v>6400</v>
      </c>
      <c r="T2080" t="s">
        <v>3555</v>
      </c>
      <c r="U2080" t="s">
        <v>5516</v>
      </c>
      <c r="V2080">
        <v>1</v>
      </c>
      <c r="W2080">
        <v>0</v>
      </c>
      <c r="X2080">
        <v>0</v>
      </c>
    </row>
    <row r="2081" spans="1:31" hidden="1" x14ac:dyDescent="0.2">
      <c r="A2081" t="s">
        <v>5283</v>
      </c>
      <c r="B2081" t="s">
        <v>5284</v>
      </c>
      <c r="C2081">
        <v>2003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6.3</v>
      </c>
      <c r="O2081">
        <v>366253</v>
      </c>
      <c r="P2081">
        <v>200000000</v>
      </c>
      <c r="Q2081">
        <v>150371112</v>
      </c>
      <c r="R2081">
        <v>433371112</v>
      </c>
      <c r="S2081">
        <v>109</v>
      </c>
      <c r="T2081" t="s">
        <v>5130</v>
      </c>
      <c r="U2081" t="s">
        <v>5285</v>
      </c>
      <c r="V2081">
        <v>0</v>
      </c>
      <c r="W2081">
        <v>0</v>
      </c>
      <c r="X2081">
        <v>1</v>
      </c>
    </row>
    <row r="2082" spans="1:31" hidden="1" x14ac:dyDescent="0.2">
      <c r="A2082" t="s">
        <v>6292</v>
      </c>
      <c r="B2082" t="s">
        <v>6293</v>
      </c>
      <c r="C2082">
        <v>2009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6.5</v>
      </c>
      <c r="O2082">
        <v>334562</v>
      </c>
      <c r="P2082">
        <v>200000000</v>
      </c>
      <c r="Q2082">
        <v>125322469</v>
      </c>
      <c r="R2082">
        <v>371353001</v>
      </c>
      <c r="S2082">
        <v>115</v>
      </c>
      <c r="T2082" t="s">
        <v>6294</v>
      </c>
      <c r="U2082" t="s">
        <v>6295</v>
      </c>
      <c r="V2082">
        <v>0</v>
      </c>
      <c r="W2082">
        <v>0</v>
      </c>
      <c r="X2082">
        <v>1</v>
      </c>
    </row>
    <row r="2083" spans="1:31" hidden="1" x14ac:dyDescent="0.2">
      <c r="A2083" t="s">
        <v>921</v>
      </c>
      <c r="B2083" t="s">
        <v>922</v>
      </c>
      <c r="C2083">
        <v>1946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6.9</v>
      </c>
      <c r="O2083">
        <v>5090</v>
      </c>
      <c r="Q2083">
        <v>60</v>
      </c>
      <c r="S2083">
        <v>60</v>
      </c>
      <c r="T2083" t="s">
        <v>709</v>
      </c>
      <c r="U2083" t="s">
        <v>35</v>
      </c>
      <c r="V2083">
        <v>0</v>
      </c>
      <c r="W2083">
        <v>1</v>
      </c>
      <c r="X2083">
        <v>0</v>
      </c>
    </row>
    <row r="2084" spans="1:31" hidden="1" x14ac:dyDescent="0.2">
      <c r="A2084" t="s">
        <v>5565</v>
      </c>
      <c r="B2084" t="s">
        <v>5566</v>
      </c>
      <c r="C2084">
        <v>2003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8.1</v>
      </c>
      <c r="O2084">
        <v>955448</v>
      </c>
      <c r="P2084">
        <v>30000000</v>
      </c>
      <c r="Q2084">
        <v>70099045</v>
      </c>
      <c r="R2084">
        <v>180899045</v>
      </c>
      <c r="S2084">
        <v>111</v>
      </c>
      <c r="T2084" t="s">
        <v>4068</v>
      </c>
      <c r="U2084" t="s">
        <v>3859</v>
      </c>
      <c r="V2084">
        <v>1</v>
      </c>
      <c r="W2084">
        <v>0</v>
      </c>
      <c r="X2084">
        <v>0</v>
      </c>
    </row>
    <row r="2085" spans="1:31" hidden="1" x14ac:dyDescent="0.2">
      <c r="A2085" t="s">
        <v>1825</v>
      </c>
      <c r="B2085" t="s">
        <v>1826</v>
      </c>
      <c r="C2085">
        <v>1966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6.4</v>
      </c>
      <c r="O2085">
        <v>1290</v>
      </c>
      <c r="Q2085">
        <v>101</v>
      </c>
      <c r="S2085">
        <v>101</v>
      </c>
      <c r="T2085" t="s">
        <v>975</v>
      </c>
      <c r="U2085" t="s">
        <v>35</v>
      </c>
      <c r="V2085">
        <v>0</v>
      </c>
      <c r="W2085">
        <v>1</v>
      </c>
      <c r="X2085">
        <v>0</v>
      </c>
    </row>
    <row r="2086" spans="1:31" hidden="1" x14ac:dyDescent="0.2">
      <c r="A2086" t="s">
        <v>7662</v>
      </c>
      <c r="B2086" t="s">
        <v>7663</v>
      </c>
      <c r="C2086">
        <v>2017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6.5</v>
      </c>
      <c r="O2086">
        <v>11206</v>
      </c>
      <c r="P2086">
        <v>20000000</v>
      </c>
      <c r="Q2086">
        <v>9536300</v>
      </c>
      <c r="R2086">
        <v>9995692</v>
      </c>
      <c r="S2086">
        <v>109</v>
      </c>
      <c r="T2086" t="s">
        <v>7664</v>
      </c>
      <c r="U2086" t="s">
        <v>4856</v>
      </c>
      <c r="V2086">
        <v>0</v>
      </c>
      <c r="W2086">
        <v>1</v>
      </c>
      <c r="X2086">
        <v>0</v>
      </c>
    </row>
    <row r="2087" spans="1:31" hidden="1" x14ac:dyDescent="0.2">
      <c r="A2087" t="s">
        <v>769</v>
      </c>
      <c r="B2087" t="s">
        <v>770</v>
      </c>
      <c r="C2087">
        <v>1943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7</v>
      </c>
      <c r="O2087">
        <v>1501</v>
      </c>
      <c r="S2087">
        <v>127</v>
      </c>
      <c r="T2087" t="s">
        <v>771</v>
      </c>
      <c r="U2087" t="s">
        <v>39</v>
      </c>
      <c r="V2087">
        <v>0</v>
      </c>
      <c r="W2087">
        <v>0</v>
      </c>
      <c r="X2087">
        <v>1</v>
      </c>
    </row>
    <row r="2088" spans="1:31" hidden="1" x14ac:dyDescent="0.2">
      <c r="A2088" t="s">
        <v>377</v>
      </c>
      <c r="B2088" t="s">
        <v>378</v>
      </c>
      <c r="C2088">
        <v>1937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6.7</v>
      </c>
      <c r="O2088">
        <v>1229</v>
      </c>
      <c r="Q2088">
        <v>93</v>
      </c>
      <c r="S2088">
        <v>93</v>
      </c>
      <c r="T2088" t="s">
        <v>379</v>
      </c>
      <c r="U2088" t="s">
        <v>39</v>
      </c>
      <c r="V2088">
        <v>0</v>
      </c>
      <c r="W2088">
        <v>0</v>
      </c>
      <c r="X2088">
        <v>1</v>
      </c>
    </row>
    <row r="2089" spans="1:31" hidden="1" x14ac:dyDescent="0.2">
      <c r="A2089" t="s">
        <v>5770</v>
      </c>
      <c r="B2089" t="s">
        <v>5771</v>
      </c>
      <c r="C2089">
        <v>2003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7.4</v>
      </c>
      <c r="O2089">
        <v>64358</v>
      </c>
      <c r="P2089">
        <v>22000000</v>
      </c>
      <c r="Q2089">
        <v>58331254</v>
      </c>
      <c r="R2089">
        <v>68296293</v>
      </c>
      <c r="S2089">
        <v>139</v>
      </c>
      <c r="T2089" t="s">
        <v>4759</v>
      </c>
      <c r="U2089" t="s">
        <v>2783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</row>
    <row r="2090" spans="1:31" hidden="1" x14ac:dyDescent="0.2">
      <c r="A2090" t="s">
        <v>964</v>
      </c>
      <c r="B2090" t="s">
        <v>965</v>
      </c>
      <c r="C2090">
        <v>1947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6.3</v>
      </c>
      <c r="O2090">
        <v>581</v>
      </c>
      <c r="S2090">
        <v>83</v>
      </c>
      <c r="T2090" t="s">
        <v>834</v>
      </c>
      <c r="U2090" t="s">
        <v>39</v>
      </c>
      <c r="V2090">
        <v>0</v>
      </c>
      <c r="W2090">
        <v>0</v>
      </c>
      <c r="X2090">
        <v>1</v>
      </c>
    </row>
    <row r="2091" spans="1:31" hidden="1" x14ac:dyDescent="0.2">
      <c r="A2091" t="s">
        <v>3684</v>
      </c>
      <c r="B2091" t="s">
        <v>3685</v>
      </c>
      <c r="C2091">
        <v>1992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6.7</v>
      </c>
      <c r="O2091">
        <v>2387</v>
      </c>
      <c r="P2091">
        <v>20194</v>
      </c>
      <c r="S2091">
        <v>89</v>
      </c>
      <c r="T2091" t="s">
        <v>3686</v>
      </c>
      <c r="U2091" t="s">
        <v>3631</v>
      </c>
      <c r="V2091">
        <v>0</v>
      </c>
      <c r="W2091">
        <v>0</v>
      </c>
      <c r="X2091">
        <v>1</v>
      </c>
    </row>
    <row r="2092" spans="1:31" hidden="1" x14ac:dyDescent="0.2">
      <c r="A2092" t="s">
        <v>4814</v>
      </c>
      <c r="B2092" t="s">
        <v>4815</v>
      </c>
      <c r="C2092">
        <v>1997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6.2</v>
      </c>
      <c r="O2092">
        <v>3441</v>
      </c>
      <c r="P2092">
        <v>5103075</v>
      </c>
      <c r="Q2092">
        <v>16574176</v>
      </c>
      <c r="S2092">
        <v>105</v>
      </c>
      <c r="T2092" t="s">
        <v>2301</v>
      </c>
      <c r="U2092" t="s">
        <v>3036</v>
      </c>
      <c r="V2092">
        <v>0</v>
      </c>
      <c r="W2092">
        <v>1</v>
      </c>
      <c r="X2092">
        <v>0</v>
      </c>
    </row>
    <row r="2093" spans="1:31" hidden="1" x14ac:dyDescent="0.2">
      <c r="A2093" t="s">
        <v>1676</v>
      </c>
      <c r="B2093" t="s">
        <v>1677</v>
      </c>
      <c r="C2093">
        <v>1962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6.7</v>
      </c>
      <c r="O2093">
        <v>8150</v>
      </c>
      <c r="S2093">
        <v>99</v>
      </c>
      <c r="T2093" t="s">
        <v>1583</v>
      </c>
      <c r="U2093" t="s">
        <v>1678</v>
      </c>
      <c r="V2093">
        <v>0</v>
      </c>
      <c r="W2093">
        <v>1</v>
      </c>
      <c r="X2093">
        <v>0</v>
      </c>
    </row>
    <row r="2094" spans="1:31" hidden="1" x14ac:dyDescent="0.2">
      <c r="A2094" t="s">
        <v>5713</v>
      </c>
      <c r="B2094" t="s">
        <v>5714</v>
      </c>
      <c r="C2094">
        <v>2003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6.2</v>
      </c>
      <c r="O2094">
        <v>97298</v>
      </c>
      <c r="P2094">
        <v>50000000</v>
      </c>
      <c r="Q2094">
        <v>60476872</v>
      </c>
      <c r="R2094">
        <v>88323487</v>
      </c>
      <c r="S2094">
        <v>114</v>
      </c>
      <c r="T2094" t="s">
        <v>5715</v>
      </c>
      <c r="U2094" t="s">
        <v>2783</v>
      </c>
      <c r="V2094">
        <v>1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</row>
    <row r="2095" spans="1:31" hidden="1" x14ac:dyDescent="0.2">
      <c r="A2095" t="s">
        <v>7922</v>
      </c>
      <c r="B2095" t="s">
        <v>7923</v>
      </c>
      <c r="C2095">
        <v>2018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5.2</v>
      </c>
      <c r="O2095">
        <v>26185</v>
      </c>
      <c r="P2095">
        <v>30000000</v>
      </c>
      <c r="Q2095">
        <v>36276286</v>
      </c>
      <c r="R2095">
        <v>57076286</v>
      </c>
      <c r="S2095">
        <v>94</v>
      </c>
      <c r="T2095" t="s">
        <v>2004</v>
      </c>
      <c r="U2095" t="s">
        <v>39</v>
      </c>
      <c r="V2095">
        <v>0</v>
      </c>
      <c r="W2095">
        <v>0</v>
      </c>
      <c r="X2095">
        <v>1</v>
      </c>
    </row>
    <row r="2096" spans="1:31" hidden="1" x14ac:dyDescent="0.2">
      <c r="A2096" t="s">
        <v>6139</v>
      </c>
      <c r="B2096" t="s">
        <v>6140</v>
      </c>
      <c r="C2096">
        <v>2005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7.1</v>
      </c>
      <c r="O2096">
        <v>378951</v>
      </c>
      <c r="P2096">
        <v>26000000</v>
      </c>
      <c r="Q2096">
        <v>109449237</v>
      </c>
      <c r="R2096">
        <v>177378645</v>
      </c>
      <c r="S2096">
        <v>116</v>
      </c>
      <c r="T2096" t="s">
        <v>6141</v>
      </c>
      <c r="U2096" t="s">
        <v>35</v>
      </c>
      <c r="V2096">
        <v>0</v>
      </c>
      <c r="W2096">
        <v>1</v>
      </c>
      <c r="X2096">
        <v>0</v>
      </c>
    </row>
    <row r="2097" spans="1:31" hidden="1" x14ac:dyDescent="0.2">
      <c r="A2097" t="s">
        <v>2133</v>
      </c>
      <c r="B2097" t="s">
        <v>2134</v>
      </c>
      <c r="C2097">
        <v>1974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6.1</v>
      </c>
      <c r="O2097">
        <v>245</v>
      </c>
      <c r="S2097">
        <v>103</v>
      </c>
      <c r="T2097" t="s">
        <v>2021</v>
      </c>
      <c r="U2097" t="s">
        <v>39</v>
      </c>
      <c r="V2097">
        <v>0</v>
      </c>
      <c r="W2097">
        <v>0</v>
      </c>
      <c r="X2097">
        <v>1</v>
      </c>
    </row>
    <row r="2098" spans="1:31" hidden="1" x14ac:dyDescent="0.2">
      <c r="A2098" t="s">
        <v>5931</v>
      </c>
      <c r="B2098" t="s">
        <v>5932</v>
      </c>
      <c r="C2098">
        <v>2003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6</v>
      </c>
      <c r="O2098">
        <v>4143</v>
      </c>
      <c r="P2098">
        <v>1000000</v>
      </c>
      <c r="Q2098">
        <v>280351</v>
      </c>
      <c r="R2098">
        <v>280351</v>
      </c>
      <c r="T2098" t="s">
        <v>5933</v>
      </c>
      <c r="U2098" t="s">
        <v>5513</v>
      </c>
      <c r="V2098">
        <v>1</v>
      </c>
      <c r="W2098">
        <v>0</v>
      </c>
      <c r="X2098">
        <v>0</v>
      </c>
    </row>
    <row r="2099" spans="1:31" hidden="1" x14ac:dyDescent="0.2">
      <c r="A2099" t="s">
        <v>3029</v>
      </c>
      <c r="B2099" t="s">
        <v>3030</v>
      </c>
      <c r="C2099">
        <v>1988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6.8</v>
      </c>
      <c r="O2099">
        <v>14258</v>
      </c>
      <c r="P2099">
        <v>32632093</v>
      </c>
      <c r="S2099">
        <v>121</v>
      </c>
      <c r="T2099" t="s">
        <v>2512</v>
      </c>
      <c r="U2099" t="s">
        <v>39</v>
      </c>
      <c r="V2099">
        <v>0</v>
      </c>
      <c r="W2099">
        <v>0</v>
      </c>
      <c r="X2099">
        <v>1</v>
      </c>
    </row>
    <row r="2100" spans="1:31" hidden="1" x14ac:dyDescent="0.2">
      <c r="A2100" t="s">
        <v>7517</v>
      </c>
      <c r="B2100" t="s">
        <v>7518</v>
      </c>
      <c r="C2100">
        <v>2016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7.3</v>
      </c>
      <c r="O2100">
        <v>247022</v>
      </c>
      <c r="P2100">
        <v>44000000</v>
      </c>
      <c r="Q2100">
        <v>86260045</v>
      </c>
      <c r="R2100">
        <v>155160045</v>
      </c>
      <c r="S2100">
        <v>128</v>
      </c>
      <c r="T2100" t="s">
        <v>6499</v>
      </c>
      <c r="U2100" t="s">
        <v>39</v>
      </c>
      <c r="V2100">
        <v>0</v>
      </c>
      <c r="W2100">
        <v>0</v>
      </c>
      <c r="X2100">
        <v>1</v>
      </c>
    </row>
    <row r="2101" spans="1:31" hidden="1" x14ac:dyDescent="0.2">
      <c r="A2101" t="s">
        <v>7092</v>
      </c>
      <c r="B2101" t="s">
        <v>7093</v>
      </c>
      <c r="C2101">
        <v>2011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7</v>
      </c>
      <c r="O2101">
        <v>234924</v>
      </c>
      <c r="P2101">
        <v>50200000</v>
      </c>
      <c r="Q2101">
        <v>62495645</v>
      </c>
      <c r="R2101">
        <v>127869379</v>
      </c>
      <c r="S2101">
        <v>106</v>
      </c>
      <c r="T2101" t="s">
        <v>7094</v>
      </c>
      <c r="U2101" t="s">
        <v>35</v>
      </c>
      <c r="V2101">
        <v>0</v>
      </c>
      <c r="W2101">
        <v>1</v>
      </c>
      <c r="X2101">
        <v>0</v>
      </c>
    </row>
    <row r="2102" spans="1:31" hidden="1" x14ac:dyDescent="0.2">
      <c r="A2102" t="s">
        <v>5735</v>
      </c>
      <c r="B2102" t="s">
        <v>5736</v>
      </c>
      <c r="C2102">
        <v>2003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6.2</v>
      </c>
      <c r="O2102">
        <v>28528</v>
      </c>
      <c r="P2102">
        <v>30000000</v>
      </c>
      <c r="Q2102">
        <v>5381908</v>
      </c>
      <c r="R2102">
        <v>22954068</v>
      </c>
      <c r="S2102">
        <v>106</v>
      </c>
      <c r="T2102" t="s">
        <v>2296</v>
      </c>
      <c r="U2102" t="s">
        <v>3859</v>
      </c>
      <c r="V2102">
        <v>1</v>
      </c>
      <c r="W2102">
        <v>0</v>
      </c>
      <c r="X2102">
        <v>0</v>
      </c>
    </row>
    <row r="2103" spans="1:31" hidden="1" x14ac:dyDescent="0.2">
      <c r="A2103" t="s">
        <v>2796</v>
      </c>
      <c r="B2103" t="s">
        <v>2797</v>
      </c>
      <c r="C2103">
        <v>1985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7.4</v>
      </c>
      <c r="O2103">
        <v>2420</v>
      </c>
      <c r="P2103">
        <v>849915</v>
      </c>
      <c r="S2103">
        <v>86</v>
      </c>
      <c r="T2103" t="s">
        <v>2798</v>
      </c>
      <c r="U2103" t="s">
        <v>2799</v>
      </c>
      <c r="V2103">
        <v>0</v>
      </c>
      <c r="W2103">
        <v>0</v>
      </c>
      <c r="X2103">
        <v>1</v>
      </c>
    </row>
    <row r="2104" spans="1:31" hidden="1" x14ac:dyDescent="0.2">
      <c r="A2104" t="s">
        <v>5276</v>
      </c>
      <c r="B2104" t="s">
        <v>5277</v>
      </c>
      <c r="C2104">
        <v>2002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3.8</v>
      </c>
      <c r="O2104">
        <v>23792</v>
      </c>
      <c r="P2104">
        <v>100000000</v>
      </c>
      <c r="Q2104">
        <v>4420080</v>
      </c>
      <c r="R2104">
        <v>7103973</v>
      </c>
      <c r="S2104">
        <v>95</v>
      </c>
      <c r="T2104" t="s">
        <v>3384</v>
      </c>
      <c r="U2104" t="s">
        <v>4109</v>
      </c>
      <c r="V2104">
        <v>0</v>
      </c>
      <c r="W2104">
        <v>0</v>
      </c>
      <c r="X2104">
        <v>1</v>
      </c>
    </row>
    <row r="2105" spans="1:31" hidden="1" x14ac:dyDescent="0.2">
      <c r="A2105" t="s">
        <v>391</v>
      </c>
      <c r="B2105" t="s">
        <v>392</v>
      </c>
      <c r="C2105">
        <v>1938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7.9</v>
      </c>
      <c r="O2105">
        <v>45403</v>
      </c>
      <c r="S2105">
        <v>102</v>
      </c>
      <c r="T2105" t="s">
        <v>45</v>
      </c>
      <c r="U2105" t="s">
        <v>39</v>
      </c>
      <c r="V2105">
        <v>0</v>
      </c>
      <c r="W2105">
        <v>0</v>
      </c>
      <c r="X2105">
        <v>1</v>
      </c>
    </row>
    <row r="2106" spans="1:31" hidden="1" x14ac:dyDescent="0.2">
      <c r="A2106" t="s">
        <v>5062</v>
      </c>
      <c r="B2106" t="s">
        <v>5063</v>
      </c>
      <c r="C2106">
        <v>2000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4.0999999999999996</v>
      </c>
      <c r="O2106">
        <v>18845</v>
      </c>
      <c r="P2106">
        <v>76000000</v>
      </c>
      <c r="Q2106">
        <v>26005820</v>
      </c>
      <c r="R2106">
        <v>35134820</v>
      </c>
      <c r="S2106">
        <v>92</v>
      </c>
      <c r="T2106" t="s">
        <v>5064</v>
      </c>
      <c r="U2106" t="s">
        <v>5065</v>
      </c>
      <c r="V2106">
        <v>0</v>
      </c>
      <c r="W2106">
        <v>1</v>
      </c>
      <c r="X2106">
        <v>0</v>
      </c>
    </row>
    <row r="2107" spans="1:31" hidden="1" x14ac:dyDescent="0.2">
      <c r="A2107" t="s">
        <v>5663</v>
      </c>
      <c r="B2107" t="s">
        <v>5664</v>
      </c>
      <c r="C2107">
        <v>2003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5.4</v>
      </c>
      <c r="O2107">
        <v>14333</v>
      </c>
      <c r="P2107">
        <v>11441733</v>
      </c>
      <c r="Q2107">
        <v>186303759</v>
      </c>
      <c r="S2107">
        <v>72</v>
      </c>
      <c r="T2107" t="s">
        <v>5665</v>
      </c>
      <c r="U2107" t="s">
        <v>3301</v>
      </c>
      <c r="V2107">
        <v>1</v>
      </c>
      <c r="W2107">
        <v>0</v>
      </c>
      <c r="X2107">
        <v>0</v>
      </c>
    </row>
    <row r="2108" spans="1:31" hidden="1" x14ac:dyDescent="0.2">
      <c r="A2108" t="s">
        <v>5828</v>
      </c>
      <c r="B2108" t="s">
        <v>5829</v>
      </c>
      <c r="C2108">
        <v>2003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6.8</v>
      </c>
      <c r="O2108">
        <v>45040</v>
      </c>
      <c r="P2108">
        <v>18000000</v>
      </c>
      <c r="Q2108">
        <v>43610723</v>
      </c>
      <c r="R2108">
        <v>58878723</v>
      </c>
      <c r="S2108">
        <v>113</v>
      </c>
      <c r="T2108" t="s">
        <v>5198</v>
      </c>
      <c r="U2108" t="s">
        <v>2783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</row>
    <row r="2109" spans="1:31" hidden="1" x14ac:dyDescent="0.2">
      <c r="A2109" t="s">
        <v>4152</v>
      </c>
      <c r="B2109" t="s">
        <v>4153</v>
      </c>
      <c r="C2109">
        <v>1995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5.8</v>
      </c>
      <c r="O2109">
        <v>3732</v>
      </c>
      <c r="P2109">
        <v>7506759</v>
      </c>
      <c r="T2109" t="s">
        <v>4154</v>
      </c>
      <c r="U2109" t="s">
        <v>4155</v>
      </c>
      <c r="V2109">
        <v>0</v>
      </c>
      <c r="W2109">
        <v>0</v>
      </c>
      <c r="X2109">
        <v>1</v>
      </c>
    </row>
    <row r="2110" spans="1:31" hidden="1" x14ac:dyDescent="0.2">
      <c r="A2110" t="s">
        <v>7164</v>
      </c>
      <c r="B2110" t="s">
        <v>7165</v>
      </c>
      <c r="C2110">
        <v>2010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6.3</v>
      </c>
      <c r="O2110">
        <v>88991</v>
      </c>
      <c r="P2110">
        <v>20000000</v>
      </c>
      <c r="Q2110">
        <v>35606376</v>
      </c>
      <c r="R2110">
        <v>67876281</v>
      </c>
      <c r="S2110">
        <v>105</v>
      </c>
      <c r="T2110" t="s">
        <v>7166</v>
      </c>
      <c r="U2110" t="s">
        <v>5459</v>
      </c>
      <c r="V2110">
        <v>0</v>
      </c>
      <c r="W2110">
        <v>1</v>
      </c>
      <c r="X2110">
        <v>0</v>
      </c>
    </row>
    <row r="2111" spans="1:31" hidden="1" x14ac:dyDescent="0.2">
      <c r="A2111" t="s">
        <v>1984</v>
      </c>
      <c r="B2111" t="s">
        <v>1985</v>
      </c>
      <c r="C2111">
        <v>1971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7.2</v>
      </c>
      <c r="O2111">
        <v>32112</v>
      </c>
      <c r="S2111">
        <v>131</v>
      </c>
      <c r="T2111" t="s">
        <v>1284</v>
      </c>
      <c r="U2111" t="s">
        <v>35</v>
      </c>
      <c r="V2111">
        <v>0</v>
      </c>
      <c r="W2111">
        <v>1</v>
      </c>
      <c r="X2111">
        <v>0</v>
      </c>
    </row>
    <row r="2112" spans="1:31" hidden="1" x14ac:dyDescent="0.2">
      <c r="A2112" t="s">
        <v>6252</v>
      </c>
      <c r="B2112" t="s">
        <v>6253</v>
      </c>
      <c r="C2112">
        <v>2006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5.8</v>
      </c>
      <c r="O2112">
        <v>35727</v>
      </c>
      <c r="P2112">
        <v>8432465</v>
      </c>
      <c r="Q2112">
        <v>55181129</v>
      </c>
      <c r="S2112">
        <v>88</v>
      </c>
      <c r="T2112" t="s">
        <v>5577</v>
      </c>
      <c r="U2112" t="s">
        <v>39</v>
      </c>
      <c r="V2112">
        <v>0</v>
      </c>
      <c r="W2112">
        <v>0</v>
      </c>
      <c r="X2112">
        <v>1</v>
      </c>
    </row>
    <row r="2113" spans="1:31" hidden="1" x14ac:dyDescent="0.2">
      <c r="A2113" t="s">
        <v>1800</v>
      </c>
      <c r="B2113" t="s">
        <v>1801</v>
      </c>
      <c r="C2113">
        <v>1966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6.3</v>
      </c>
      <c r="O2113">
        <v>2755</v>
      </c>
      <c r="Q2113">
        <v>98</v>
      </c>
      <c r="S2113">
        <v>98</v>
      </c>
      <c r="T2113" t="s">
        <v>1802</v>
      </c>
      <c r="U2113" t="s">
        <v>35</v>
      </c>
      <c r="V2113">
        <v>0</v>
      </c>
      <c r="W2113">
        <v>1</v>
      </c>
      <c r="X2113">
        <v>0</v>
      </c>
    </row>
    <row r="2114" spans="1:31" hidden="1" x14ac:dyDescent="0.2">
      <c r="A2114" t="s">
        <v>7154</v>
      </c>
      <c r="B2114" t="s">
        <v>7155</v>
      </c>
      <c r="C2114">
        <v>2012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4.0999999999999996</v>
      </c>
      <c r="O2114">
        <v>18529</v>
      </c>
      <c r="P2114">
        <v>17000000</v>
      </c>
      <c r="Q2114">
        <v>4936819</v>
      </c>
      <c r="R2114">
        <v>11350665</v>
      </c>
      <c r="S2114">
        <v>83</v>
      </c>
      <c r="T2114" t="s">
        <v>7156</v>
      </c>
      <c r="U2114" t="s">
        <v>39</v>
      </c>
      <c r="V2114">
        <v>0</v>
      </c>
      <c r="W2114">
        <v>0</v>
      </c>
      <c r="X2114">
        <v>1</v>
      </c>
    </row>
    <row r="2115" spans="1:31" hidden="1" x14ac:dyDescent="0.2">
      <c r="A2115" t="s">
        <v>5755</v>
      </c>
      <c r="B2115" t="s">
        <v>5756</v>
      </c>
      <c r="C2115">
        <v>2003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6.9</v>
      </c>
      <c r="O2115">
        <v>18641</v>
      </c>
      <c r="P2115">
        <v>17000000</v>
      </c>
      <c r="Q2115">
        <v>1571504</v>
      </c>
      <c r="R2115">
        <v>9439660</v>
      </c>
      <c r="S2115">
        <v>98</v>
      </c>
      <c r="T2115" t="s">
        <v>2557</v>
      </c>
      <c r="U2115" t="s">
        <v>2783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1</v>
      </c>
    </row>
    <row r="2116" spans="1:31" hidden="1" x14ac:dyDescent="0.2">
      <c r="A2116" t="s">
        <v>5545</v>
      </c>
      <c r="B2116" t="s">
        <v>5546</v>
      </c>
      <c r="C2116">
        <v>2003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5.2</v>
      </c>
      <c r="O2116">
        <v>24791</v>
      </c>
      <c r="P2116">
        <v>30000000</v>
      </c>
      <c r="Q2116">
        <v>15614000</v>
      </c>
      <c r="R2116">
        <v>19526014</v>
      </c>
      <c r="S2116">
        <v>87</v>
      </c>
      <c r="T2116" t="s">
        <v>4749</v>
      </c>
      <c r="U2116" t="s">
        <v>3859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</row>
    <row r="2117" spans="1:31" hidden="1" x14ac:dyDescent="0.2">
      <c r="A2117" t="s">
        <v>5863</v>
      </c>
      <c r="B2117" t="s">
        <v>5864</v>
      </c>
      <c r="C2117">
        <v>2004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6</v>
      </c>
      <c r="O2117">
        <v>25937</v>
      </c>
      <c r="P2117">
        <v>25000000</v>
      </c>
      <c r="Q2117">
        <v>14161590</v>
      </c>
      <c r="R2117">
        <v>27685016</v>
      </c>
      <c r="S2117">
        <v>86</v>
      </c>
      <c r="T2117" t="s">
        <v>5865</v>
      </c>
      <c r="U2117" t="s">
        <v>5866</v>
      </c>
      <c r="V2117">
        <v>1</v>
      </c>
      <c r="W2117">
        <v>0</v>
      </c>
      <c r="X2117">
        <v>0</v>
      </c>
    </row>
    <row r="2118" spans="1:31" hidden="1" x14ac:dyDescent="0.2">
      <c r="A2118" t="s">
        <v>5188</v>
      </c>
      <c r="B2118" t="s">
        <v>5189</v>
      </c>
      <c r="C2118">
        <v>2000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5.7</v>
      </c>
      <c r="O2118">
        <v>27945</v>
      </c>
      <c r="P2118">
        <v>60000000</v>
      </c>
      <c r="Q2118">
        <v>30208599</v>
      </c>
      <c r="R2118">
        <v>40400425</v>
      </c>
      <c r="S2118">
        <v>117</v>
      </c>
      <c r="T2118" t="s">
        <v>5190</v>
      </c>
      <c r="U2118" t="s">
        <v>3240</v>
      </c>
      <c r="V2118">
        <v>0</v>
      </c>
      <c r="W2118">
        <v>0</v>
      </c>
      <c r="X2118">
        <v>1</v>
      </c>
    </row>
    <row r="2119" spans="1:31" hidden="1" x14ac:dyDescent="0.2">
      <c r="A2119" t="s">
        <v>6315</v>
      </c>
      <c r="B2119" t="s">
        <v>6316</v>
      </c>
      <c r="C2119">
        <v>2007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7.5</v>
      </c>
      <c r="O2119">
        <v>162628</v>
      </c>
      <c r="P2119">
        <v>30000000</v>
      </c>
      <c r="Q2119">
        <v>3909149</v>
      </c>
      <c r="R2119">
        <v>15001776</v>
      </c>
      <c r="S2119">
        <v>160</v>
      </c>
      <c r="T2119" t="s">
        <v>6317</v>
      </c>
      <c r="U2119" t="s">
        <v>39</v>
      </c>
      <c r="V2119">
        <v>0</v>
      </c>
      <c r="W2119">
        <v>0</v>
      </c>
      <c r="X2119">
        <v>1</v>
      </c>
    </row>
    <row r="2120" spans="1:31" hidden="1" x14ac:dyDescent="0.2">
      <c r="A2120" t="s">
        <v>5737</v>
      </c>
      <c r="B2120" t="s">
        <v>5738</v>
      </c>
      <c r="C2120">
        <v>2004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7.7</v>
      </c>
      <c r="O2120">
        <v>194357</v>
      </c>
      <c r="P2120">
        <v>25000000</v>
      </c>
      <c r="Q2120">
        <v>51680613</v>
      </c>
      <c r="R2120">
        <v>116650613</v>
      </c>
      <c r="S2120">
        <v>106</v>
      </c>
      <c r="T2120" t="s">
        <v>5739</v>
      </c>
      <c r="U2120" t="s">
        <v>3859</v>
      </c>
      <c r="V2120">
        <v>1</v>
      </c>
      <c r="W2120">
        <v>0</v>
      </c>
      <c r="X2120">
        <v>0</v>
      </c>
    </row>
    <row r="2121" spans="1:31" hidden="1" x14ac:dyDescent="0.2">
      <c r="A2121" t="s">
        <v>4608</v>
      </c>
      <c r="B2121" t="s">
        <v>4609</v>
      </c>
      <c r="C2121">
        <v>1998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3.8</v>
      </c>
      <c r="O2121">
        <v>39883</v>
      </c>
      <c r="P2121">
        <v>60000000</v>
      </c>
      <c r="Q2121">
        <v>23384939</v>
      </c>
      <c r="R2121">
        <v>23384939</v>
      </c>
      <c r="S2121">
        <v>89</v>
      </c>
      <c r="T2121" t="s">
        <v>3224</v>
      </c>
      <c r="U2121" t="s">
        <v>39</v>
      </c>
      <c r="V2121">
        <v>0</v>
      </c>
      <c r="W2121">
        <v>0</v>
      </c>
      <c r="X2121">
        <v>1</v>
      </c>
    </row>
    <row r="2122" spans="1:31" hidden="1" x14ac:dyDescent="0.2">
      <c r="A2122" t="s">
        <v>5778</v>
      </c>
      <c r="B2122" t="s">
        <v>5779</v>
      </c>
      <c r="C2122">
        <v>2004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6.7</v>
      </c>
      <c r="O2122">
        <v>75497</v>
      </c>
      <c r="P2122">
        <v>18829435</v>
      </c>
      <c r="Q2122">
        <v>108040622</v>
      </c>
      <c r="S2122">
        <v>136</v>
      </c>
      <c r="T2122" t="s">
        <v>5075</v>
      </c>
      <c r="U2122" t="s">
        <v>2783</v>
      </c>
      <c r="V2122">
        <v>1</v>
      </c>
      <c r="W2122">
        <v>0</v>
      </c>
      <c r="X2122">
        <v>0</v>
      </c>
    </row>
    <row r="2123" spans="1:31" hidden="1" x14ac:dyDescent="0.2">
      <c r="A2123" t="s">
        <v>5874</v>
      </c>
      <c r="B2123" t="s">
        <v>5875</v>
      </c>
      <c r="C2123">
        <v>2004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7.5</v>
      </c>
      <c r="O2123">
        <v>320876</v>
      </c>
      <c r="P2123">
        <v>110000000</v>
      </c>
      <c r="Q2123">
        <v>102610330</v>
      </c>
      <c r="R2123">
        <v>213719942</v>
      </c>
      <c r="S2123">
        <v>170</v>
      </c>
      <c r="T2123" t="s">
        <v>2139</v>
      </c>
      <c r="U2123" t="s">
        <v>5876</v>
      </c>
      <c r="V2123">
        <v>0</v>
      </c>
      <c r="W2123">
        <v>0</v>
      </c>
      <c r="X2123">
        <v>1</v>
      </c>
    </row>
    <row r="2124" spans="1:31" hidden="1" x14ac:dyDescent="0.2">
      <c r="A2124" t="s">
        <v>3547</v>
      </c>
      <c r="B2124" t="s">
        <v>3548</v>
      </c>
      <c r="C2124">
        <v>1992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5.9</v>
      </c>
      <c r="O2124">
        <v>8838</v>
      </c>
      <c r="P2124">
        <v>17530973</v>
      </c>
      <c r="T2124" t="s">
        <v>1866</v>
      </c>
      <c r="U2124" t="s">
        <v>35</v>
      </c>
      <c r="V2124">
        <v>0</v>
      </c>
      <c r="W2124">
        <v>1</v>
      </c>
      <c r="X2124">
        <v>0</v>
      </c>
    </row>
    <row r="2125" spans="1:31" hidden="1" x14ac:dyDescent="0.2">
      <c r="A2125" t="s">
        <v>1408</v>
      </c>
      <c r="B2125" t="s">
        <v>1409</v>
      </c>
      <c r="C2125">
        <v>1956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7.5</v>
      </c>
      <c r="O2125">
        <v>12136</v>
      </c>
      <c r="S2125">
        <v>129</v>
      </c>
      <c r="T2125" t="s">
        <v>97</v>
      </c>
      <c r="U2125" t="s">
        <v>39</v>
      </c>
      <c r="V2125">
        <v>0</v>
      </c>
      <c r="W2125">
        <v>0</v>
      </c>
      <c r="X2125">
        <v>1</v>
      </c>
    </row>
    <row r="2126" spans="1:31" hidden="1" x14ac:dyDescent="0.2">
      <c r="A2126" t="s">
        <v>1964</v>
      </c>
      <c r="B2126" t="s">
        <v>1965</v>
      </c>
      <c r="C2126">
        <v>1970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7.2</v>
      </c>
      <c r="O2126">
        <v>8139</v>
      </c>
      <c r="S2126">
        <v>121</v>
      </c>
      <c r="T2126" t="s">
        <v>1958</v>
      </c>
      <c r="U2126" t="s">
        <v>1966</v>
      </c>
      <c r="V2126">
        <v>0</v>
      </c>
      <c r="W2126">
        <v>0</v>
      </c>
      <c r="X2126">
        <v>1</v>
      </c>
    </row>
    <row r="2127" spans="1:31" hidden="1" x14ac:dyDescent="0.2">
      <c r="A2127" t="s">
        <v>490</v>
      </c>
      <c r="B2127" t="s">
        <v>491</v>
      </c>
      <c r="C2127">
        <v>1940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7.2</v>
      </c>
      <c r="O2127">
        <v>6476</v>
      </c>
      <c r="Q2127">
        <v>72</v>
      </c>
      <c r="S2127">
        <v>72</v>
      </c>
      <c r="T2127" t="s">
        <v>492</v>
      </c>
      <c r="U2127" t="s">
        <v>35</v>
      </c>
      <c r="V2127">
        <v>0</v>
      </c>
      <c r="W2127">
        <v>1</v>
      </c>
      <c r="X2127">
        <v>0</v>
      </c>
    </row>
    <row r="2128" spans="1:31" hidden="1" x14ac:dyDescent="0.2">
      <c r="A2128" t="s">
        <v>5711</v>
      </c>
      <c r="B2128" t="s">
        <v>5712</v>
      </c>
      <c r="C2128">
        <v>2004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6.2</v>
      </c>
      <c r="O2128">
        <v>61836</v>
      </c>
      <c r="P2128">
        <v>35000000</v>
      </c>
      <c r="Q2128">
        <v>25268157</v>
      </c>
      <c r="R2128">
        <v>35492921</v>
      </c>
      <c r="S2128">
        <v>102</v>
      </c>
      <c r="T2128" t="s">
        <v>3944</v>
      </c>
      <c r="U2128" t="s">
        <v>3859</v>
      </c>
      <c r="V2128">
        <v>1</v>
      </c>
      <c r="W2128">
        <v>0</v>
      </c>
      <c r="X2128">
        <v>0</v>
      </c>
    </row>
    <row r="2129" spans="1:24" hidden="1" x14ac:dyDescent="0.2">
      <c r="A2129" t="s">
        <v>1769</v>
      </c>
      <c r="B2129" t="s">
        <v>1770</v>
      </c>
      <c r="C2129">
        <v>1965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5.9</v>
      </c>
      <c r="O2129">
        <v>220</v>
      </c>
      <c r="Q2129">
        <v>111</v>
      </c>
      <c r="S2129">
        <v>111</v>
      </c>
      <c r="T2129" t="s">
        <v>739</v>
      </c>
      <c r="U2129" t="s">
        <v>39</v>
      </c>
      <c r="V2129">
        <v>0</v>
      </c>
      <c r="W2129">
        <v>0</v>
      </c>
      <c r="X2129">
        <v>1</v>
      </c>
    </row>
    <row r="2130" spans="1:24" hidden="1" x14ac:dyDescent="0.2">
      <c r="A2130" t="s">
        <v>1241</v>
      </c>
      <c r="B2130" t="s">
        <v>1242</v>
      </c>
      <c r="C2130">
        <v>1953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6.7</v>
      </c>
      <c r="O2130">
        <v>6567</v>
      </c>
      <c r="S2130">
        <v>80</v>
      </c>
      <c r="T2130" t="s">
        <v>1243</v>
      </c>
      <c r="U2130" t="s">
        <v>1244</v>
      </c>
      <c r="V2130">
        <v>0</v>
      </c>
      <c r="W2130">
        <v>0</v>
      </c>
      <c r="X2130">
        <v>1</v>
      </c>
    </row>
    <row r="2131" spans="1:24" hidden="1" x14ac:dyDescent="0.2">
      <c r="A2131" t="s">
        <v>881</v>
      </c>
      <c r="B2131" t="s">
        <v>882</v>
      </c>
      <c r="C2131">
        <v>1946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6.6</v>
      </c>
      <c r="O2131">
        <v>2149</v>
      </c>
      <c r="Q2131">
        <v>88</v>
      </c>
      <c r="S2131">
        <v>88</v>
      </c>
      <c r="T2131" t="s">
        <v>126</v>
      </c>
      <c r="U2131" t="s">
        <v>39</v>
      </c>
      <c r="V2131">
        <v>0</v>
      </c>
      <c r="W2131">
        <v>0</v>
      </c>
      <c r="X2131">
        <v>1</v>
      </c>
    </row>
    <row r="2132" spans="1:24" hidden="1" x14ac:dyDescent="0.2">
      <c r="A2132" t="s">
        <v>1352</v>
      </c>
      <c r="B2132" t="s">
        <v>1353</v>
      </c>
      <c r="C2132">
        <v>1956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6.7</v>
      </c>
      <c r="O2132">
        <v>1059</v>
      </c>
      <c r="Q2132">
        <v>116</v>
      </c>
      <c r="S2132">
        <v>116</v>
      </c>
      <c r="T2132" t="s">
        <v>1354</v>
      </c>
      <c r="U2132" t="s">
        <v>945</v>
      </c>
      <c r="V2132">
        <v>0</v>
      </c>
      <c r="W2132">
        <v>1</v>
      </c>
      <c r="X2132">
        <v>0</v>
      </c>
    </row>
    <row r="2133" spans="1:24" hidden="1" x14ac:dyDescent="0.2">
      <c r="A2133" t="s">
        <v>2588</v>
      </c>
      <c r="B2133" t="s">
        <v>2589</v>
      </c>
      <c r="C2133">
        <v>1982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5.9</v>
      </c>
      <c r="O2133">
        <v>9446</v>
      </c>
      <c r="P2133">
        <v>11874268</v>
      </c>
      <c r="Q2133">
        <v>69701637</v>
      </c>
      <c r="S2133">
        <v>114</v>
      </c>
      <c r="T2133" t="s">
        <v>2590</v>
      </c>
      <c r="U2133" t="s">
        <v>35</v>
      </c>
      <c r="V2133">
        <v>0</v>
      </c>
      <c r="W2133">
        <v>1</v>
      </c>
      <c r="X2133">
        <v>0</v>
      </c>
    </row>
    <row r="2134" spans="1:24" hidden="1" x14ac:dyDescent="0.2">
      <c r="A2134" t="s">
        <v>5241</v>
      </c>
      <c r="B2134" t="s">
        <v>5242</v>
      </c>
      <c r="C2134">
        <v>1999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6.8</v>
      </c>
      <c r="O2134">
        <v>8829</v>
      </c>
      <c r="P2134">
        <v>9000000</v>
      </c>
      <c r="Q2134">
        <v>34102780</v>
      </c>
      <c r="R2134">
        <v>34573780</v>
      </c>
      <c r="S2134">
        <v>120</v>
      </c>
      <c r="T2134" t="s">
        <v>5243</v>
      </c>
      <c r="U2134" t="s">
        <v>3186</v>
      </c>
      <c r="V2134">
        <v>0</v>
      </c>
      <c r="W2134">
        <v>1</v>
      </c>
      <c r="X2134">
        <v>0</v>
      </c>
    </row>
    <row r="2135" spans="1:24" hidden="1" x14ac:dyDescent="0.2">
      <c r="A2135" t="s">
        <v>7488</v>
      </c>
      <c r="B2135" t="s">
        <v>7489</v>
      </c>
      <c r="C2135">
        <v>2013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6.7</v>
      </c>
      <c r="O2135">
        <v>14445</v>
      </c>
      <c r="P2135">
        <v>17000000</v>
      </c>
      <c r="Q2135">
        <v>70525195</v>
      </c>
      <c r="R2135">
        <v>72835710</v>
      </c>
      <c r="S2135">
        <v>123</v>
      </c>
      <c r="T2135" t="s">
        <v>5243</v>
      </c>
      <c r="U2135" t="s">
        <v>35</v>
      </c>
      <c r="V2135">
        <v>0</v>
      </c>
      <c r="W2135">
        <v>1</v>
      </c>
      <c r="X2135">
        <v>0</v>
      </c>
    </row>
    <row r="2136" spans="1:24" hidden="1" x14ac:dyDescent="0.2">
      <c r="A2136" t="s">
        <v>2875</v>
      </c>
      <c r="B2136" t="s">
        <v>2876</v>
      </c>
      <c r="C2136">
        <v>1986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6</v>
      </c>
      <c r="O2136">
        <v>6333</v>
      </c>
      <c r="P2136">
        <v>2419800</v>
      </c>
      <c r="Q2136">
        <v>7817314</v>
      </c>
      <c r="S2136">
        <v>104</v>
      </c>
      <c r="T2136" t="s">
        <v>2877</v>
      </c>
      <c r="U2136" t="s">
        <v>2878</v>
      </c>
      <c r="V2136">
        <v>0</v>
      </c>
      <c r="W2136">
        <v>1</v>
      </c>
      <c r="X2136">
        <v>0</v>
      </c>
    </row>
    <row r="2137" spans="1:24" hidden="1" x14ac:dyDescent="0.2">
      <c r="A2137" t="s">
        <v>6027</v>
      </c>
      <c r="B2137" t="s">
        <v>6028</v>
      </c>
      <c r="C2137">
        <v>2004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8</v>
      </c>
      <c r="O2137">
        <v>653017</v>
      </c>
      <c r="P2137">
        <v>30000000</v>
      </c>
      <c r="Q2137">
        <v>66208183</v>
      </c>
      <c r="R2137">
        <v>154116796</v>
      </c>
      <c r="S2137">
        <v>137</v>
      </c>
      <c r="T2137" t="s">
        <v>4068</v>
      </c>
      <c r="U2137" t="s">
        <v>3859</v>
      </c>
      <c r="V2137">
        <v>1</v>
      </c>
      <c r="W2137">
        <v>0</v>
      </c>
      <c r="X2137">
        <v>0</v>
      </c>
    </row>
    <row r="2138" spans="1:24" hidden="1" x14ac:dyDescent="0.2">
      <c r="A2138" t="s">
        <v>2323</v>
      </c>
      <c r="B2138" t="s">
        <v>2324</v>
      </c>
      <c r="C2138">
        <v>1978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6.3</v>
      </c>
      <c r="O2138">
        <v>1302</v>
      </c>
      <c r="P2138">
        <v>13062708</v>
      </c>
      <c r="S2138">
        <v>108</v>
      </c>
      <c r="T2138" t="s">
        <v>2325</v>
      </c>
      <c r="U2138" t="s">
        <v>35</v>
      </c>
      <c r="V2138">
        <v>0</v>
      </c>
      <c r="W2138">
        <v>1</v>
      </c>
      <c r="X2138">
        <v>0</v>
      </c>
    </row>
    <row r="2139" spans="1:24" hidden="1" x14ac:dyDescent="0.2">
      <c r="A2139" t="s">
        <v>5906</v>
      </c>
      <c r="B2139" t="s">
        <v>5907</v>
      </c>
      <c r="C2139">
        <v>2004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6.3</v>
      </c>
      <c r="O2139">
        <v>155799</v>
      </c>
      <c r="P2139">
        <v>15193907</v>
      </c>
      <c r="Q2139">
        <v>203567857</v>
      </c>
      <c r="S2139">
        <v>126</v>
      </c>
      <c r="T2139" t="s">
        <v>5114</v>
      </c>
      <c r="U2139" t="s">
        <v>2783</v>
      </c>
      <c r="V2139">
        <v>1</v>
      </c>
      <c r="W2139">
        <v>0</v>
      </c>
      <c r="X2139">
        <v>0</v>
      </c>
    </row>
    <row r="2140" spans="1:24" hidden="1" x14ac:dyDescent="0.2">
      <c r="A2140" t="s">
        <v>4612</v>
      </c>
      <c r="B2140" t="s">
        <v>4613</v>
      </c>
      <c r="C2140">
        <v>1998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8.1</v>
      </c>
      <c r="O2140">
        <v>695141</v>
      </c>
      <c r="P2140">
        <v>5533844</v>
      </c>
      <c r="Q2140">
        <v>46735469</v>
      </c>
      <c r="S2140">
        <v>117</v>
      </c>
      <c r="T2140" t="s">
        <v>3402</v>
      </c>
      <c r="U2140" t="s">
        <v>4097</v>
      </c>
      <c r="V2140">
        <v>0</v>
      </c>
      <c r="W2140">
        <v>1</v>
      </c>
      <c r="X2140">
        <v>0</v>
      </c>
    </row>
    <row r="2141" spans="1:24" hidden="1" x14ac:dyDescent="0.2">
      <c r="A2141" t="s">
        <v>883</v>
      </c>
      <c r="B2141" t="s">
        <v>884</v>
      </c>
      <c r="C2141">
        <v>1946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7.9</v>
      </c>
      <c r="O2141">
        <v>76127</v>
      </c>
      <c r="P2141">
        <v>22356</v>
      </c>
      <c r="S2141">
        <v>114</v>
      </c>
      <c r="T2141" t="s">
        <v>106</v>
      </c>
      <c r="U2141" t="s">
        <v>39</v>
      </c>
      <c r="V2141">
        <v>0</v>
      </c>
      <c r="W2141">
        <v>0</v>
      </c>
      <c r="X2141">
        <v>1</v>
      </c>
    </row>
    <row r="2142" spans="1:24" hidden="1" x14ac:dyDescent="0.2">
      <c r="A2142" t="s">
        <v>98</v>
      </c>
      <c r="B2142" t="s">
        <v>99</v>
      </c>
      <c r="C2142">
        <v>1932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5.8</v>
      </c>
      <c r="O2142">
        <v>455</v>
      </c>
      <c r="Q2142">
        <v>54</v>
      </c>
      <c r="S2142">
        <v>54</v>
      </c>
      <c r="T2142" t="s">
        <v>100</v>
      </c>
      <c r="U2142" t="s">
        <v>101</v>
      </c>
      <c r="V2142">
        <v>0</v>
      </c>
      <c r="W2142">
        <v>0</v>
      </c>
      <c r="X2142">
        <v>1</v>
      </c>
    </row>
    <row r="2143" spans="1:24" hidden="1" x14ac:dyDescent="0.2">
      <c r="A2143" t="s">
        <v>1196</v>
      </c>
      <c r="B2143" t="s">
        <v>1197</v>
      </c>
      <c r="C2143">
        <v>1952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5.7</v>
      </c>
      <c r="O2143">
        <v>1356</v>
      </c>
      <c r="Q2143">
        <v>89</v>
      </c>
      <c r="S2143">
        <v>89</v>
      </c>
      <c r="T2143" t="s">
        <v>1181</v>
      </c>
      <c r="U2143" t="s">
        <v>39</v>
      </c>
      <c r="V2143">
        <v>0</v>
      </c>
      <c r="W2143">
        <v>0</v>
      </c>
      <c r="X2143">
        <v>1</v>
      </c>
    </row>
    <row r="2144" spans="1:24" hidden="1" x14ac:dyDescent="0.2">
      <c r="A2144" t="s">
        <v>2227</v>
      </c>
      <c r="B2144" t="s">
        <v>2228</v>
      </c>
      <c r="C2144">
        <v>1976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6.9</v>
      </c>
      <c r="O2144">
        <v>1532</v>
      </c>
      <c r="Q2144">
        <v>110</v>
      </c>
      <c r="S2144">
        <v>110</v>
      </c>
      <c r="T2144" t="s">
        <v>2229</v>
      </c>
      <c r="U2144" t="s">
        <v>2230</v>
      </c>
      <c r="V2144">
        <v>0</v>
      </c>
      <c r="W2144">
        <v>1</v>
      </c>
      <c r="X2144">
        <v>0</v>
      </c>
    </row>
    <row r="2145" spans="1:24" hidden="1" x14ac:dyDescent="0.2">
      <c r="A2145" t="s">
        <v>560</v>
      </c>
      <c r="B2145" t="s">
        <v>561</v>
      </c>
      <c r="C2145">
        <v>1941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6.3</v>
      </c>
      <c r="O2145">
        <v>1380</v>
      </c>
      <c r="S2145">
        <v>70</v>
      </c>
      <c r="T2145" t="s">
        <v>562</v>
      </c>
      <c r="U2145" t="s">
        <v>35</v>
      </c>
      <c r="V2145">
        <v>0</v>
      </c>
      <c r="W2145">
        <v>1</v>
      </c>
      <c r="X2145">
        <v>0</v>
      </c>
    </row>
    <row r="2146" spans="1:24" hidden="1" x14ac:dyDescent="0.2">
      <c r="A2146" t="s">
        <v>6074</v>
      </c>
      <c r="B2146" t="s">
        <v>6075</v>
      </c>
      <c r="C2146">
        <v>2006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5.6</v>
      </c>
      <c r="O2146">
        <v>69895</v>
      </c>
      <c r="P2146">
        <v>50000000</v>
      </c>
      <c r="Q2146">
        <v>22545080</v>
      </c>
      <c r="R2146">
        <v>49332692</v>
      </c>
      <c r="S2146">
        <v>121</v>
      </c>
      <c r="T2146" t="s">
        <v>2697</v>
      </c>
      <c r="U2146" t="s">
        <v>35</v>
      </c>
      <c r="V2146">
        <v>0</v>
      </c>
      <c r="W2146">
        <v>1</v>
      </c>
      <c r="X2146">
        <v>0</v>
      </c>
    </row>
    <row r="2147" spans="1:24" hidden="1" x14ac:dyDescent="0.2">
      <c r="A2147" t="s">
        <v>5908</v>
      </c>
      <c r="B2147" t="s">
        <v>5909</v>
      </c>
      <c r="C2147">
        <v>2004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6.5</v>
      </c>
      <c r="O2147">
        <v>53824</v>
      </c>
      <c r="P2147">
        <v>22088204</v>
      </c>
      <c r="Q2147">
        <v>100572044</v>
      </c>
      <c r="S2147">
        <v>115</v>
      </c>
      <c r="T2147" t="s">
        <v>5180</v>
      </c>
      <c r="U2147" t="s">
        <v>2783</v>
      </c>
      <c r="V2147">
        <v>1</v>
      </c>
      <c r="W2147">
        <v>0</v>
      </c>
      <c r="X2147">
        <v>0</v>
      </c>
    </row>
    <row r="2148" spans="1:24" hidden="1" x14ac:dyDescent="0.2">
      <c r="A2148" t="s">
        <v>1302</v>
      </c>
      <c r="B2148" t="s">
        <v>1303</v>
      </c>
      <c r="C2148">
        <v>1954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6.5</v>
      </c>
      <c r="O2148">
        <v>1491</v>
      </c>
      <c r="S2148">
        <v>99</v>
      </c>
      <c r="T2148" t="s">
        <v>1257</v>
      </c>
      <c r="U2148" t="s">
        <v>945</v>
      </c>
      <c r="V2148">
        <v>0</v>
      </c>
      <c r="W2148">
        <v>1</v>
      </c>
      <c r="X2148">
        <v>0</v>
      </c>
    </row>
    <row r="2149" spans="1:24" hidden="1" x14ac:dyDescent="0.2">
      <c r="A2149" t="s">
        <v>2140</v>
      </c>
      <c r="B2149" t="s">
        <v>2141</v>
      </c>
      <c r="C2149">
        <v>1974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6.3</v>
      </c>
      <c r="O2149">
        <v>2391</v>
      </c>
      <c r="S2149">
        <v>106</v>
      </c>
      <c r="T2149" t="s">
        <v>930</v>
      </c>
      <c r="U2149" t="s">
        <v>35</v>
      </c>
      <c r="V2149">
        <v>0</v>
      </c>
      <c r="W2149">
        <v>1</v>
      </c>
      <c r="X2149">
        <v>0</v>
      </c>
    </row>
    <row r="2150" spans="1:24" hidden="1" x14ac:dyDescent="0.2">
      <c r="A2150" t="s">
        <v>1245</v>
      </c>
      <c r="B2150" t="s">
        <v>1246</v>
      </c>
      <c r="C2150">
        <v>1953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6.9</v>
      </c>
      <c r="O2150">
        <v>4312</v>
      </c>
      <c r="Q2150">
        <v>85</v>
      </c>
      <c r="S2150">
        <v>85</v>
      </c>
      <c r="T2150" t="s">
        <v>1247</v>
      </c>
      <c r="U2150" t="s">
        <v>1248</v>
      </c>
      <c r="V2150">
        <v>0</v>
      </c>
      <c r="W2150">
        <v>0</v>
      </c>
      <c r="X2150">
        <v>1</v>
      </c>
    </row>
    <row r="2151" spans="1:24" hidden="1" x14ac:dyDescent="0.2">
      <c r="A2151" t="s">
        <v>2443</v>
      </c>
      <c r="B2151" t="s">
        <v>2444</v>
      </c>
      <c r="C2151">
        <v>1980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7.9</v>
      </c>
      <c r="O2151">
        <v>174256</v>
      </c>
      <c r="P2151">
        <v>4858152</v>
      </c>
      <c r="Q2151">
        <v>115229890</v>
      </c>
      <c r="S2151">
        <v>133</v>
      </c>
      <c r="T2151" t="s">
        <v>2356</v>
      </c>
      <c r="U2151" t="s">
        <v>35</v>
      </c>
      <c r="V2151">
        <v>0</v>
      </c>
      <c r="W2151">
        <v>1</v>
      </c>
      <c r="X2151">
        <v>0</v>
      </c>
    </row>
    <row r="2152" spans="1:24" hidden="1" x14ac:dyDescent="0.2">
      <c r="A2152" t="s">
        <v>3557</v>
      </c>
      <c r="B2152" t="s">
        <v>3558</v>
      </c>
      <c r="C2152">
        <v>1992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6.3</v>
      </c>
      <c r="O2152">
        <v>113402</v>
      </c>
      <c r="P2152">
        <v>25000000</v>
      </c>
      <c r="Q2152">
        <v>122006740</v>
      </c>
      <c r="R2152">
        <v>411006740</v>
      </c>
      <c r="S2152">
        <v>129</v>
      </c>
      <c r="T2152" t="s">
        <v>3559</v>
      </c>
      <c r="U2152" t="s">
        <v>3560</v>
      </c>
      <c r="V2152">
        <v>0</v>
      </c>
      <c r="W2152">
        <v>0</v>
      </c>
      <c r="X2152">
        <v>1</v>
      </c>
    </row>
    <row r="2153" spans="1:24" hidden="1" x14ac:dyDescent="0.2">
      <c r="A2153" t="s">
        <v>5150</v>
      </c>
      <c r="B2153" t="s">
        <v>5151</v>
      </c>
      <c r="C2153">
        <v>1999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6.7</v>
      </c>
      <c r="O2153">
        <v>148080</v>
      </c>
      <c r="P2153">
        <v>73000000</v>
      </c>
      <c r="Q2153">
        <v>66518655</v>
      </c>
      <c r="R2153">
        <v>151493655</v>
      </c>
      <c r="S2153">
        <v>118</v>
      </c>
      <c r="T2153" t="s">
        <v>5152</v>
      </c>
      <c r="U2153" t="s">
        <v>2273</v>
      </c>
      <c r="V2153">
        <v>0</v>
      </c>
      <c r="W2153">
        <v>1</v>
      </c>
      <c r="X2153">
        <v>0</v>
      </c>
    </row>
    <row r="2154" spans="1:24" hidden="1" x14ac:dyDescent="0.2">
      <c r="A2154" t="s">
        <v>3280</v>
      </c>
      <c r="B2154" t="s">
        <v>3281</v>
      </c>
      <c r="C2154">
        <v>1990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5.6</v>
      </c>
      <c r="O2154">
        <v>20877</v>
      </c>
      <c r="P2154">
        <v>4216063</v>
      </c>
      <c r="Q2154">
        <v>15691192</v>
      </c>
      <c r="S2154">
        <v>125</v>
      </c>
      <c r="T2154" t="s">
        <v>2697</v>
      </c>
      <c r="U2154" t="s">
        <v>39</v>
      </c>
      <c r="V2154">
        <v>0</v>
      </c>
      <c r="W2154">
        <v>0</v>
      </c>
      <c r="X2154">
        <v>1</v>
      </c>
    </row>
    <row r="2155" spans="1:24" hidden="1" x14ac:dyDescent="0.2">
      <c r="A2155" t="s">
        <v>6799</v>
      </c>
      <c r="B2155" t="s">
        <v>6800</v>
      </c>
      <c r="C2155">
        <v>2010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6.9</v>
      </c>
      <c r="O2155">
        <v>283055</v>
      </c>
      <c r="P2155">
        <v>80000000</v>
      </c>
      <c r="Q2155">
        <v>94835059</v>
      </c>
      <c r="R2155">
        <v>157107755</v>
      </c>
      <c r="S2155">
        <v>118</v>
      </c>
      <c r="T2155" t="s">
        <v>4199</v>
      </c>
      <c r="U2155" t="s">
        <v>5181</v>
      </c>
      <c r="V2155">
        <v>0</v>
      </c>
      <c r="W2155">
        <v>0</v>
      </c>
      <c r="X2155">
        <v>1</v>
      </c>
    </row>
    <row r="2156" spans="1:24" hidden="1" x14ac:dyDescent="0.2">
      <c r="A2156" t="s">
        <v>2594</v>
      </c>
      <c r="B2156" t="s">
        <v>2595</v>
      </c>
      <c r="C2156">
        <v>1982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6.4</v>
      </c>
      <c r="O2156">
        <v>5649</v>
      </c>
      <c r="P2156">
        <v>516014</v>
      </c>
      <c r="Q2156">
        <v>6118683</v>
      </c>
      <c r="S2156">
        <v>108</v>
      </c>
      <c r="T2156" t="s">
        <v>2596</v>
      </c>
      <c r="U2156" t="s">
        <v>2597</v>
      </c>
      <c r="V2156">
        <v>0</v>
      </c>
      <c r="W2156">
        <v>1</v>
      </c>
      <c r="X2156">
        <v>0</v>
      </c>
    </row>
    <row r="2157" spans="1:24" hidden="1" x14ac:dyDescent="0.2">
      <c r="A2157" t="s">
        <v>7639</v>
      </c>
      <c r="B2157" t="s">
        <v>7640</v>
      </c>
      <c r="C2157">
        <v>2016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5.4</v>
      </c>
      <c r="O2157">
        <v>41289</v>
      </c>
      <c r="P2157">
        <v>29000000</v>
      </c>
      <c r="Q2157">
        <v>63285885</v>
      </c>
      <c r="R2157">
        <v>78844582</v>
      </c>
      <c r="S2157">
        <v>99</v>
      </c>
      <c r="T2157" t="s">
        <v>7506</v>
      </c>
      <c r="U2157" t="s">
        <v>6472</v>
      </c>
      <c r="V2157">
        <v>0</v>
      </c>
      <c r="W2157">
        <v>1</v>
      </c>
      <c r="X2157">
        <v>0</v>
      </c>
    </row>
    <row r="2158" spans="1:24" hidden="1" x14ac:dyDescent="0.2">
      <c r="A2158" t="s">
        <v>5532</v>
      </c>
      <c r="B2158" t="s">
        <v>5533</v>
      </c>
      <c r="C2158">
        <v>2002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7.9</v>
      </c>
      <c r="O2158">
        <v>490525</v>
      </c>
      <c r="P2158">
        <v>60000000</v>
      </c>
      <c r="Q2158">
        <v>121661683</v>
      </c>
      <c r="R2158">
        <v>214034224</v>
      </c>
      <c r="S2158">
        <v>119</v>
      </c>
      <c r="T2158" t="s">
        <v>4558</v>
      </c>
      <c r="U2158" t="s">
        <v>35</v>
      </c>
      <c r="V2158">
        <v>0</v>
      </c>
      <c r="W2158">
        <v>1</v>
      </c>
      <c r="X2158">
        <v>0</v>
      </c>
    </row>
    <row r="2159" spans="1:24" hidden="1" x14ac:dyDescent="0.2">
      <c r="A2159" t="s">
        <v>6923</v>
      </c>
      <c r="B2159" t="s">
        <v>6924</v>
      </c>
      <c r="C2159">
        <v>2012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6.7</v>
      </c>
      <c r="O2159">
        <v>276469</v>
      </c>
      <c r="P2159">
        <v>125000000</v>
      </c>
      <c r="Q2159">
        <v>113203870</v>
      </c>
      <c r="R2159">
        <v>276144750</v>
      </c>
      <c r="S2159">
        <v>135</v>
      </c>
      <c r="T2159" t="s">
        <v>6409</v>
      </c>
      <c r="U2159" t="s">
        <v>35</v>
      </c>
      <c r="V2159">
        <v>0</v>
      </c>
      <c r="W2159">
        <v>1</v>
      </c>
      <c r="X2159">
        <v>0</v>
      </c>
    </row>
    <row r="2160" spans="1:24" hidden="1" x14ac:dyDescent="0.2">
      <c r="A2160" t="s">
        <v>5993</v>
      </c>
      <c r="B2160" t="s">
        <v>5994</v>
      </c>
      <c r="C2160">
        <v>2004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7.7</v>
      </c>
      <c r="O2160">
        <v>420207</v>
      </c>
      <c r="P2160">
        <v>75000000</v>
      </c>
      <c r="Q2160">
        <v>176241941</v>
      </c>
      <c r="R2160">
        <v>290835269</v>
      </c>
      <c r="S2160">
        <v>108</v>
      </c>
      <c r="T2160" t="s">
        <v>5995</v>
      </c>
      <c r="U2160" t="s">
        <v>35</v>
      </c>
      <c r="V2160">
        <v>0</v>
      </c>
      <c r="W2160">
        <v>1</v>
      </c>
      <c r="X2160">
        <v>0</v>
      </c>
    </row>
    <row r="2161" spans="1:31" hidden="1" x14ac:dyDescent="0.2">
      <c r="A2161" t="s">
        <v>6300</v>
      </c>
      <c r="B2161" t="s">
        <v>6301</v>
      </c>
      <c r="C2161">
        <v>2007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8</v>
      </c>
      <c r="O2161">
        <v>591206</v>
      </c>
      <c r="P2161">
        <v>110000000</v>
      </c>
      <c r="Q2161">
        <v>227471070</v>
      </c>
      <c r="R2161">
        <v>444100035</v>
      </c>
      <c r="S2161">
        <v>115</v>
      </c>
      <c r="T2161" t="s">
        <v>5995</v>
      </c>
      <c r="U2161" t="s">
        <v>35</v>
      </c>
      <c r="V2161">
        <v>0</v>
      </c>
      <c r="W2161">
        <v>1</v>
      </c>
      <c r="X2161">
        <v>0</v>
      </c>
    </row>
    <row r="2162" spans="1:31" hidden="1" x14ac:dyDescent="0.2">
      <c r="A2162" t="s">
        <v>5956</v>
      </c>
      <c r="B2162" t="s">
        <v>5957</v>
      </c>
      <c r="C2162">
        <v>2009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5.6</v>
      </c>
      <c r="O2162">
        <v>87109</v>
      </c>
      <c r="P2162">
        <v>30000000</v>
      </c>
      <c r="Q2162">
        <v>15051977</v>
      </c>
      <c r="R2162">
        <v>33334176</v>
      </c>
      <c r="S2162">
        <v>115</v>
      </c>
      <c r="T2162" t="s">
        <v>5958</v>
      </c>
      <c r="U2162" t="s">
        <v>39</v>
      </c>
      <c r="V2162">
        <v>0</v>
      </c>
      <c r="W2162">
        <v>0</v>
      </c>
      <c r="X2162">
        <v>1</v>
      </c>
    </row>
    <row r="2163" spans="1:31" hidden="1" x14ac:dyDescent="0.2">
      <c r="A2163" t="s">
        <v>4616</v>
      </c>
      <c r="B2163" t="s">
        <v>4617</v>
      </c>
      <c r="C2163">
        <v>1997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7</v>
      </c>
      <c r="O2163">
        <v>18079</v>
      </c>
      <c r="P2163">
        <v>86097</v>
      </c>
      <c r="Q2163">
        <v>16534578</v>
      </c>
      <c r="S2163">
        <v>113</v>
      </c>
      <c r="T2163" t="s">
        <v>3810</v>
      </c>
      <c r="U2163" t="s">
        <v>35</v>
      </c>
      <c r="V2163">
        <v>0</v>
      </c>
      <c r="W2163">
        <v>1</v>
      </c>
      <c r="X2163">
        <v>0</v>
      </c>
    </row>
    <row r="2164" spans="1:31" hidden="1" x14ac:dyDescent="0.2">
      <c r="A2164" t="s">
        <v>5879</v>
      </c>
      <c r="B2164" t="s">
        <v>5880</v>
      </c>
      <c r="C2164">
        <v>2004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5.5</v>
      </c>
      <c r="O2164">
        <v>13538</v>
      </c>
      <c r="P2164">
        <v>30000000</v>
      </c>
      <c r="Q2164">
        <v>21811187</v>
      </c>
      <c r="R2164">
        <v>21839377</v>
      </c>
      <c r="S2164">
        <v>104</v>
      </c>
      <c r="T2164" t="s">
        <v>5881</v>
      </c>
      <c r="U2164" t="s">
        <v>2783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</row>
    <row r="2165" spans="1:31" hidden="1" x14ac:dyDescent="0.2">
      <c r="A2165" t="s">
        <v>7727</v>
      </c>
      <c r="B2165" t="s">
        <v>7728</v>
      </c>
      <c r="C2165">
        <v>2015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4.7</v>
      </c>
      <c r="O2165">
        <v>36504</v>
      </c>
      <c r="P2165">
        <v>4000000</v>
      </c>
      <c r="Q2165">
        <v>35423380</v>
      </c>
      <c r="R2165">
        <v>52425855</v>
      </c>
      <c r="S2165">
        <v>91</v>
      </c>
      <c r="T2165" t="s">
        <v>3769</v>
      </c>
      <c r="U2165" t="s">
        <v>35</v>
      </c>
      <c r="V2165">
        <v>0</v>
      </c>
      <c r="W2165">
        <v>1</v>
      </c>
      <c r="X2165">
        <v>0</v>
      </c>
    </row>
    <row r="2166" spans="1:31" hidden="1" x14ac:dyDescent="0.2">
      <c r="A2166" t="s">
        <v>1726</v>
      </c>
      <c r="B2166" t="s">
        <v>1727</v>
      </c>
      <c r="C2166">
        <v>1964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6.4</v>
      </c>
      <c r="O2166">
        <v>622</v>
      </c>
      <c r="Q2166">
        <v>89</v>
      </c>
      <c r="S2166">
        <v>89</v>
      </c>
      <c r="T2166" t="s">
        <v>1605</v>
      </c>
      <c r="U2166" t="s">
        <v>1728</v>
      </c>
      <c r="V2166">
        <v>0</v>
      </c>
      <c r="W2166">
        <v>1</v>
      </c>
      <c r="X2166">
        <v>0</v>
      </c>
    </row>
    <row r="2167" spans="1:31" hidden="1" x14ac:dyDescent="0.2">
      <c r="A2167" t="s">
        <v>6452</v>
      </c>
      <c r="B2167" t="s">
        <v>6453</v>
      </c>
      <c r="C2167">
        <v>2007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6.7</v>
      </c>
      <c r="O2167">
        <v>57015</v>
      </c>
      <c r="P2167">
        <v>70000000</v>
      </c>
      <c r="Q2167">
        <v>36793804</v>
      </c>
      <c r="R2167">
        <v>69787394</v>
      </c>
      <c r="S2167">
        <v>122</v>
      </c>
      <c r="T2167" t="s">
        <v>4496</v>
      </c>
      <c r="U2167" t="s">
        <v>39</v>
      </c>
      <c r="V2167">
        <v>0</v>
      </c>
      <c r="W2167">
        <v>0</v>
      </c>
      <c r="X2167">
        <v>1</v>
      </c>
    </row>
    <row r="2168" spans="1:31" hidden="1" x14ac:dyDescent="0.2">
      <c r="A2168" t="s">
        <v>6337</v>
      </c>
      <c r="B2168" t="s">
        <v>6338</v>
      </c>
      <c r="C2168">
        <v>2006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5.8</v>
      </c>
      <c r="O2168">
        <v>121146</v>
      </c>
      <c r="P2168">
        <v>52000000</v>
      </c>
      <c r="Q2168">
        <v>118703275</v>
      </c>
      <c r="R2168">
        <v>205668210</v>
      </c>
      <c r="S2168">
        <v>106</v>
      </c>
      <c r="T2168" t="s">
        <v>6339</v>
      </c>
      <c r="U2168" t="s">
        <v>35</v>
      </c>
      <c r="V2168">
        <v>0</v>
      </c>
      <c r="W2168">
        <v>1</v>
      </c>
      <c r="X2168">
        <v>0</v>
      </c>
    </row>
    <row r="2169" spans="1:31" hidden="1" x14ac:dyDescent="0.2">
      <c r="A2169" t="s">
        <v>2809</v>
      </c>
      <c r="B2169" t="s">
        <v>2810</v>
      </c>
      <c r="C2169">
        <v>1985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7.9</v>
      </c>
      <c r="O2169">
        <v>332815</v>
      </c>
      <c r="P2169">
        <v>1000000</v>
      </c>
      <c r="Q2169">
        <v>45875171</v>
      </c>
      <c r="R2169">
        <v>51525171</v>
      </c>
      <c r="S2169">
        <v>97</v>
      </c>
      <c r="T2169" t="s">
        <v>2780</v>
      </c>
      <c r="U2169" t="s">
        <v>35</v>
      </c>
      <c r="V2169">
        <v>0</v>
      </c>
      <c r="W2169">
        <v>1</v>
      </c>
      <c r="X2169">
        <v>0</v>
      </c>
    </row>
    <row r="2170" spans="1:31" hidden="1" x14ac:dyDescent="0.2">
      <c r="A2170" t="s">
        <v>1085</v>
      </c>
      <c r="B2170" t="s">
        <v>1086</v>
      </c>
      <c r="C2170">
        <v>1950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7.5</v>
      </c>
      <c r="O2170">
        <v>2479</v>
      </c>
      <c r="Q2170">
        <v>97</v>
      </c>
      <c r="S2170">
        <v>97</v>
      </c>
      <c r="T2170" t="s">
        <v>45</v>
      </c>
      <c r="U2170" t="s">
        <v>39</v>
      </c>
      <c r="V2170">
        <v>0</v>
      </c>
      <c r="W2170">
        <v>0</v>
      </c>
      <c r="X2170">
        <v>1</v>
      </c>
    </row>
    <row r="2171" spans="1:31" hidden="1" x14ac:dyDescent="0.2">
      <c r="A2171" t="s">
        <v>565</v>
      </c>
      <c r="B2171" t="s">
        <v>566</v>
      </c>
      <c r="C2171">
        <v>1941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7</v>
      </c>
      <c r="O2171">
        <v>2794</v>
      </c>
      <c r="T2171" t="s">
        <v>198</v>
      </c>
      <c r="U2171" t="s">
        <v>39</v>
      </c>
      <c r="V2171">
        <v>0</v>
      </c>
      <c r="W2171">
        <v>0</v>
      </c>
      <c r="X2171">
        <v>1</v>
      </c>
    </row>
    <row r="2172" spans="1:31" hidden="1" x14ac:dyDescent="0.2">
      <c r="A2172" t="s">
        <v>233</v>
      </c>
      <c r="B2172" t="s">
        <v>234</v>
      </c>
      <c r="C2172">
        <v>1935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7.8</v>
      </c>
      <c r="O2172">
        <v>41206</v>
      </c>
      <c r="P2172">
        <v>397024</v>
      </c>
      <c r="S2172">
        <v>75</v>
      </c>
      <c r="T2172" t="s">
        <v>66</v>
      </c>
      <c r="U2172" t="s">
        <v>35</v>
      </c>
      <c r="V2172">
        <v>0</v>
      </c>
      <c r="W2172">
        <v>1</v>
      </c>
      <c r="X2172">
        <v>0</v>
      </c>
    </row>
    <row r="2173" spans="1:31" hidden="1" x14ac:dyDescent="0.2">
      <c r="A2173" t="s">
        <v>4177</v>
      </c>
      <c r="B2173" t="s">
        <v>4178</v>
      </c>
      <c r="C2173">
        <v>1995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7.6</v>
      </c>
      <c r="O2173">
        <v>68914</v>
      </c>
      <c r="P2173">
        <v>24000000</v>
      </c>
      <c r="Q2173">
        <v>71516617</v>
      </c>
      <c r="R2173">
        <v>182016617</v>
      </c>
      <c r="S2173">
        <v>135</v>
      </c>
      <c r="T2173" t="s">
        <v>2004</v>
      </c>
      <c r="U2173" t="s">
        <v>39</v>
      </c>
      <c r="V2173">
        <v>0</v>
      </c>
      <c r="W2173">
        <v>0</v>
      </c>
      <c r="X2173">
        <v>1</v>
      </c>
    </row>
    <row r="2174" spans="1:31" hidden="1" x14ac:dyDescent="0.2">
      <c r="A2174" t="s">
        <v>887</v>
      </c>
      <c r="B2174" t="s">
        <v>888</v>
      </c>
      <c r="C2174">
        <v>1946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4.2</v>
      </c>
      <c r="O2174">
        <v>1140</v>
      </c>
      <c r="Q2174">
        <v>58</v>
      </c>
      <c r="S2174">
        <v>58</v>
      </c>
      <c r="T2174" t="s">
        <v>804</v>
      </c>
      <c r="U2174" t="s">
        <v>35</v>
      </c>
      <c r="V2174">
        <v>0</v>
      </c>
      <c r="W2174">
        <v>1</v>
      </c>
      <c r="X2174">
        <v>0</v>
      </c>
    </row>
    <row r="2175" spans="1:31" hidden="1" x14ac:dyDescent="0.2">
      <c r="A2175" t="s">
        <v>2388</v>
      </c>
      <c r="B2175" t="s">
        <v>2389</v>
      </c>
      <c r="C2175">
        <v>1979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7.3</v>
      </c>
      <c r="O2175">
        <v>3499</v>
      </c>
      <c r="S2175">
        <v>98</v>
      </c>
      <c r="T2175" t="s">
        <v>2390</v>
      </c>
      <c r="U2175" t="s">
        <v>2391</v>
      </c>
      <c r="V2175">
        <v>0</v>
      </c>
      <c r="W2175">
        <v>0</v>
      </c>
      <c r="X2175">
        <v>1</v>
      </c>
    </row>
    <row r="2176" spans="1:31" hidden="1" x14ac:dyDescent="0.2">
      <c r="A2176" t="s">
        <v>4625</v>
      </c>
      <c r="B2176" t="s">
        <v>4626</v>
      </c>
      <c r="C2176">
        <v>1997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7.1</v>
      </c>
      <c r="O2176">
        <v>8888</v>
      </c>
      <c r="P2176">
        <v>1995911</v>
      </c>
      <c r="S2176">
        <v>110</v>
      </c>
      <c r="T2176" t="s">
        <v>4496</v>
      </c>
      <c r="U2176" t="s">
        <v>3430</v>
      </c>
      <c r="V2176">
        <v>0</v>
      </c>
      <c r="W2176">
        <v>0</v>
      </c>
      <c r="X2176">
        <v>1</v>
      </c>
    </row>
    <row r="2177" spans="1:31" hidden="1" x14ac:dyDescent="0.2">
      <c r="A2177" t="s">
        <v>5838</v>
      </c>
      <c r="B2177" t="s">
        <v>5839</v>
      </c>
      <c r="C2177">
        <v>2004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5.6</v>
      </c>
      <c r="O2177">
        <v>4432</v>
      </c>
      <c r="P2177">
        <v>109202</v>
      </c>
      <c r="S2177">
        <v>89</v>
      </c>
      <c r="T2177" t="s">
        <v>5840</v>
      </c>
      <c r="U2177" t="s">
        <v>35</v>
      </c>
      <c r="V2177">
        <v>0</v>
      </c>
      <c r="W2177">
        <v>1</v>
      </c>
      <c r="X2177">
        <v>0</v>
      </c>
    </row>
    <row r="2178" spans="1:31" hidden="1" x14ac:dyDescent="0.2">
      <c r="A2178" t="s">
        <v>7397</v>
      </c>
      <c r="B2178" t="s">
        <v>7398</v>
      </c>
      <c r="C2178">
        <v>2012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6.1</v>
      </c>
      <c r="O2178">
        <v>121644</v>
      </c>
      <c r="P2178">
        <v>95000000</v>
      </c>
      <c r="Q2178">
        <v>86907746</v>
      </c>
      <c r="R2178">
        <v>104907746</v>
      </c>
      <c r="S2178">
        <v>85</v>
      </c>
      <c r="T2178" t="s">
        <v>5089</v>
      </c>
      <c r="U2178" t="s">
        <v>39</v>
      </c>
      <c r="V2178">
        <v>0</v>
      </c>
      <c r="W2178">
        <v>0</v>
      </c>
      <c r="X2178">
        <v>1</v>
      </c>
    </row>
    <row r="2179" spans="1:31" hidden="1" x14ac:dyDescent="0.2">
      <c r="A2179" t="s">
        <v>2026</v>
      </c>
      <c r="B2179" t="s">
        <v>2027</v>
      </c>
      <c r="C2179">
        <v>1972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7</v>
      </c>
      <c r="O2179">
        <v>9288</v>
      </c>
      <c r="R2179">
        <v>110</v>
      </c>
      <c r="S2179">
        <v>110</v>
      </c>
      <c r="T2179" t="s">
        <v>2028</v>
      </c>
      <c r="U2179" t="s">
        <v>2029</v>
      </c>
      <c r="V2179">
        <v>0</v>
      </c>
      <c r="W2179">
        <v>0</v>
      </c>
      <c r="X2179">
        <v>1</v>
      </c>
    </row>
    <row r="2180" spans="1:31" hidden="1" x14ac:dyDescent="0.2">
      <c r="A2180" t="s">
        <v>2276</v>
      </c>
      <c r="B2180" t="s">
        <v>2277</v>
      </c>
      <c r="C2180">
        <v>1977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6.2</v>
      </c>
      <c r="O2180">
        <v>8366</v>
      </c>
      <c r="R2180">
        <v>96</v>
      </c>
      <c r="S2180">
        <v>96</v>
      </c>
      <c r="T2180" t="s">
        <v>2278</v>
      </c>
      <c r="U2180" t="s">
        <v>35</v>
      </c>
      <c r="V2180">
        <v>0</v>
      </c>
      <c r="W2180">
        <v>1</v>
      </c>
      <c r="X2180">
        <v>0</v>
      </c>
    </row>
    <row r="2181" spans="1:31" hidden="1" x14ac:dyDescent="0.2">
      <c r="A2181" t="s">
        <v>289</v>
      </c>
      <c r="B2181" t="s">
        <v>290</v>
      </c>
      <c r="C2181">
        <v>1936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6.5</v>
      </c>
      <c r="O2181">
        <v>484</v>
      </c>
      <c r="Q2181">
        <v>66</v>
      </c>
      <c r="S2181">
        <v>66</v>
      </c>
      <c r="T2181" t="s">
        <v>291</v>
      </c>
      <c r="U2181" t="s">
        <v>147</v>
      </c>
      <c r="V2181">
        <v>0</v>
      </c>
      <c r="W2181">
        <v>0</v>
      </c>
      <c r="X2181">
        <v>1</v>
      </c>
    </row>
    <row r="2182" spans="1:31" hidden="1" x14ac:dyDescent="0.2">
      <c r="A2182" t="s">
        <v>240</v>
      </c>
      <c r="B2182" t="s">
        <v>241</v>
      </c>
      <c r="C2182">
        <v>1935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6.7</v>
      </c>
      <c r="O2182">
        <v>726</v>
      </c>
      <c r="Q2182">
        <v>80</v>
      </c>
      <c r="S2182">
        <v>80</v>
      </c>
      <c r="T2182" t="s">
        <v>45</v>
      </c>
      <c r="U2182" t="s">
        <v>147</v>
      </c>
      <c r="V2182">
        <v>0</v>
      </c>
      <c r="W2182">
        <v>0</v>
      </c>
      <c r="X2182">
        <v>1</v>
      </c>
    </row>
    <row r="2183" spans="1:31" hidden="1" x14ac:dyDescent="0.2">
      <c r="A2183" t="s">
        <v>199</v>
      </c>
      <c r="B2183" t="s">
        <v>200</v>
      </c>
      <c r="C2183">
        <v>1934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7</v>
      </c>
      <c r="O2183">
        <v>643</v>
      </c>
      <c r="Q2183">
        <v>74</v>
      </c>
      <c r="S2183">
        <v>74</v>
      </c>
      <c r="T2183" t="s">
        <v>201</v>
      </c>
      <c r="U2183" t="s">
        <v>39</v>
      </c>
      <c r="V2183">
        <v>0</v>
      </c>
      <c r="W2183">
        <v>0</v>
      </c>
      <c r="X2183">
        <v>1</v>
      </c>
    </row>
    <row r="2184" spans="1:31" hidden="1" x14ac:dyDescent="0.2">
      <c r="A2184" t="s">
        <v>242</v>
      </c>
      <c r="B2184" t="s">
        <v>243</v>
      </c>
      <c r="C2184">
        <v>1935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6.6</v>
      </c>
      <c r="O2184">
        <v>560</v>
      </c>
      <c r="Q2184">
        <v>77</v>
      </c>
      <c r="S2184">
        <v>77</v>
      </c>
      <c r="T2184" t="s">
        <v>38</v>
      </c>
      <c r="U2184" t="s">
        <v>147</v>
      </c>
      <c r="V2184">
        <v>0</v>
      </c>
      <c r="W2184">
        <v>0</v>
      </c>
      <c r="X2184">
        <v>1</v>
      </c>
    </row>
    <row r="2185" spans="1:31" hidden="1" x14ac:dyDescent="0.2">
      <c r="A2185" t="s">
        <v>342</v>
      </c>
      <c r="B2185" t="s">
        <v>343</v>
      </c>
      <c r="C2185">
        <v>1937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6.3</v>
      </c>
      <c r="O2185">
        <v>361</v>
      </c>
      <c r="Q2185">
        <v>70</v>
      </c>
      <c r="S2185">
        <v>70</v>
      </c>
      <c r="T2185" t="s">
        <v>294</v>
      </c>
      <c r="U2185" t="s">
        <v>147</v>
      </c>
      <c r="V2185">
        <v>0</v>
      </c>
      <c r="W2185">
        <v>0</v>
      </c>
      <c r="X2185">
        <v>1</v>
      </c>
    </row>
    <row r="2186" spans="1:31" hidden="1" x14ac:dyDescent="0.2">
      <c r="A2186" t="s">
        <v>292</v>
      </c>
      <c r="B2186" t="s">
        <v>293</v>
      </c>
      <c r="C2186">
        <v>1936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6.3</v>
      </c>
      <c r="O2186">
        <v>426</v>
      </c>
      <c r="Q2186">
        <v>63</v>
      </c>
      <c r="S2186">
        <v>63</v>
      </c>
      <c r="T2186" t="s">
        <v>294</v>
      </c>
      <c r="U2186" t="s">
        <v>39</v>
      </c>
      <c r="V2186">
        <v>0</v>
      </c>
      <c r="W2186">
        <v>0</v>
      </c>
      <c r="X2186">
        <v>1</v>
      </c>
    </row>
    <row r="2187" spans="1:31" hidden="1" x14ac:dyDescent="0.2">
      <c r="A2187" t="s">
        <v>6014</v>
      </c>
      <c r="B2187" t="s">
        <v>6015</v>
      </c>
      <c r="C2187">
        <v>2004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6.9</v>
      </c>
      <c r="O2187">
        <v>191373</v>
      </c>
      <c r="P2187">
        <v>400000</v>
      </c>
      <c r="Q2187">
        <v>44540956</v>
      </c>
      <c r="R2187">
        <v>46138887</v>
      </c>
      <c r="S2187">
        <v>96</v>
      </c>
      <c r="T2187" t="s">
        <v>6016</v>
      </c>
      <c r="U2187" t="s">
        <v>5827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</row>
    <row r="2188" spans="1:31" hidden="1" x14ac:dyDescent="0.2">
      <c r="A2188" t="s">
        <v>5752</v>
      </c>
      <c r="B2188" t="s">
        <v>5753</v>
      </c>
      <c r="C2188">
        <v>2003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3.9</v>
      </c>
      <c r="O2188">
        <v>49179</v>
      </c>
      <c r="P2188">
        <v>109000000</v>
      </c>
      <c r="Q2188">
        <v>101149285</v>
      </c>
      <c r="R2188">
        <v>133960541</v>
      </c>
      <c r="S2188">
        <v>82</v>
      </c>
      <c r="T2188" t="s">
        <v>5754</v>
      </c>
      <c r="U2188" t="s">
        <v>35</v>
      </c>
      <c r="V2188">
        <v>0</v>
      </c>
      <c r="W2188">
        <v>1</v>
      </c>
      <c r="X2188">
        <v>0</v>
      </c>
    </row>
    <row r="2189" spans="1:31" hidden="1" x14ac:dyDescent="0.2">
      <c r="A2189" t="s">
        <v>5288</v>
      </c>
      <c r="B2189" t="s">
        <v>5289</v>
      </c>
      <c r="C2189">
        <v>2001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5.8</v>
      </c>
      <c r="O2189">
        <v>6210</v>
      </c>
      <c r="P2189">
        <v>112041</v>
      </c>
      <c r="Q2189">
        <v>794481</v>
      </c>
      <c r="S2189">
        <v>105</v>
      </c>
      <c r="T2189" t="s">
        <v>5290</v>
      </c>
      <c r="U2189" t="s">
        <v>35</v>
      </c>
      <c r="V2189">
        <v>0</v>
      </c>
      <c r="W2189">
        <v>1</v>
      </c>
      <c r="X2189">
        <v>0</v>
      </c>
    </row>
    <row r="2190" spans="1:31" hidden="1" x14ac:dyDescent="0.2">
      <c r="A2190" t="s">
        <v>5912</v>
      </c>
      <c r="B2190" t="s">
        <v>5913</v>
      </c>
      <c r="C2190">
        <v>2004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6</v>
      </c>
      <c r="O2190">
        <v>34703</v>
      </c>
      <c r="P2190">
        <v>10985597</v>
      </c>
      <c r="Q2190">
        <v>49718611</v>
      </c>
      <c r="S2190">
        <v>119</v>
      </c>
      <c r="T2190" t="s">
        <v>3035</v>
      </c>
      <c r="U2190" t="s">
        <v>2783</v>
      </c>
      <c r="V2190">
        <v>1</v>
      </c>
      <c r="W2190">
        <v>0</v>
      </c>
      <c r="X2190">
        <v>0</v>
      </c>
    </row>
    <row r="2191" spans="1:31" hidden="1" x14ac:dyDescent="0.2">
      <c r="A2191" t="s">
        <v>1732</v>
      </c>
      <c r="B2191" t="s">
        <v>1733</v>
      </c>
      <c r="C2191">
        <v>1964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7.3</v>
      </c>
      <c r="O2191">
        <v>1559</v>
      </c>
      <c r="Q2191">
        <v>106</v>
      </c>
      <c r="S2191">
        <v>106</v>
      </c>
      <c r="T2191" t="s">
        <v>1734</v>
      </c>
      <c r="U2191" t="s">
        <v>1735</v>
      </c>
      <c r="V2191">
        <v>0</v>
      </c>
      <c r="W2191">
        <v>1</v>
      </c>
      <c r="X2191">
        <v>0</v>
      </c>
    </row>
    <row r="2192" spans="1:31" hidden="1" x14ac:dyDescent="0.2">
      <c r="A2192" t="s">
        <v>4389</v>
      </c>
      <c r="B2192" t="s">
        <v>4390</v>
      </c>
      <c r="C2192">
        <v>1996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6</v>
      </c>
      <c r="O2192">
        <v>12243</v>
      </c>
      <c r="P2192">
        <v>5612095</v>
      </c>
      <c r="Q2192">
        <v>22540359</v>
      </c>
      <c r="S2192">
        <v>113</v>
      </c>
      <c r="T2192" t="s">
        <v>3021</v>
      </c>
      <c r="U2192" t="s">
        <v>35</v>
      </c>
      <c r="V2192">
        <v>0</v>
      </c>
      <c r="W2192">
        <v>1</v>
      </c>
      <c r="X2192">
        <v>0</v>
      </c>
    </row>
    <row r="2193" spans="1:31" hidden="1" x14ac:dyDescent="0.2">
      <c r="A2193" t="s">
        <v>7209</v>
      </c>
      <c r="B2193" t="s">
        <v>7210</v>
      </c>
      <c r="C2193">
        <v>2011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6.3</v>
      </c>
      <c r="O2193">
        <v>160311</v>
      </c>
      <c r="P2193">
        <v>52000000</v>
      </c>
      <c r="Q2193">
        <v>37081475</v>
      </c>
      <c r="R2193">
        <v>75450437</v>
      </c>
      <c r="S2193">
        <v>112</v>
      </c>
      <c r="T2193" t="s">
        <v>5715</v>
      </c>
      <c r="U2193" t="s">
        <v>35</v>
      </c>
      <c r="V2193">
        <v>0</v>
      </c>
      <c r="W2193">
        <v>1</v>
      </c>
      <c r="X2193">
        <v>0</v>
      </c>
    </row>
    <row r="2194" spans="1:31" hidden="1" x14ac:dyDescent="0.2">
      <c r="A2194" t="s">
        <v>295</v>
      </c>
      <c r="B2194" t="s">
        <v>296</v>
      </c>
      <c r="C2194">
        <v>1936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7.1</v>
      </c>
      <c r="O2194">
        <v>4292</v>
      </c>
      <c r="S2194">
        <v>115</v>
      </c>
      <c r="T2194" t="s">
        <v>45</v>
      </c>
      <c r="U2194" t="s">
        <v>39</v>
      </c>
      <c r="V2194">
        <v>0</v>
      </c>
      <c r="W2194">
        <v>0</v>
      </c>
      <c r="X2194">
        <v>1</v>
      </c>
    </row>
    <row r="2195" spans="1:31" hidden="1" x14ac:dyDescent="0.2">
      <c r="A2195" t="s">
        <v>5934</v>
      </c>
      <c r="B2195" t="s">
        <v>5935</v>
      </c>
      <c r="C2195">
        <v>2004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6.1</v>
      </c>
      <c r="O2195">
        <v>42007</v>
      </c>
      <c r="P2195">
        <v>50000000</v>
      </c>
      <c r="Q2195">
        <v>57890460</v>
      </c>
      <c r="R2195">
        <v>170128460</v>
      </c>
      <c r="S2195">
        <v>106</v>
      </c>
      <c r="T2195" t="s">
        <v>4223</v>
      </c>
      <c r="U2195" t="s">
        <v>3859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</row>
    <row r="2196" spans="1:31" hidden="1" x14ac:dyDescent="0.2">
      <c r="A2196" t="s">
        <v>1146</v>
      </c>
      <c r="B2196" t="s">
        <v>1147</v>
      </c>
      <c r="C2196">
        <v>1952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6.4</v>
      </c>
      <c r="O2196">
        <v>791</v>
      </c>
      <c r="Q2196">
        <v>84</v>
      </c>
      <c r="S2196">
        <v>84</v>
      </c>
      <c r="T2196" t="s">
        <v>1148</v>
      </c>
      <c r="U2196" t="s">
        <v>945</v>
      </c>
      <c r="V2196">
        <v>0</v>
      </c>
      <c r="W2196">
        <v>1</v>
      </c>
      <c r="X2196">
        <v>0</v>
      </c>
    </row>
    <row r="2197" spans="1:31" hidden="1" x14ac:dyDescent="0.2">
      <c r="A2197" t="s">
        <v>2879</v>
      </c>
      <c r="B2197" t="s">
        <v>2880</v>
      </c>
      <c r="C2197">
        <v>1986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5.4</v>
      </c>
      <c r="O2197">
        <v>5880</v>
      </c>
      <c r="P2197">
        <v>25428</v>
      </c>
      <c r="Q2197">
        <v>1953732</v>
      </c>
      <c r="S2197">
        <v>98</v>
      </c>
      <c r="T2197" t="s">
        <v>2881</v>
      </c>
      <c r="U2197" t="s">
        <v>39</v>
      </c>
      <c r="V2197">
        <v>0</v>
      </c>
      <c r="W2197">
        <v>0</v>
      </c>
      <c r="X2197">
        <v>1</v>
      </c>
    </row>
    <row r="2198" spans="1:31" hidden="1" x14ac:dyDescent="0.2">
      <c r="A2198" t="s">
        <v>3946</v>
      </c>
      <c r="B2198" t="s">
        <v>3947</v>
      </c>
      <c r="C2198">
        <v>1994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6.7</v>
      </c>
      <c r="O2198">
        <v>57021</v>
      </c>
      <c r="P2198">
        <v>17174262</v>
      </c>
      <c r="Q2198">
        <v>117615211</v>
      </c>
      <c r="S2198">
        <v>119</v>
      </c>
      <c r="T2198" t="s">
        <v>2557</v>
      </c>
      <c r="U2198" t="s">
        <v>39</v>
      </c>
      <c r="V2198">
        <v>0</v>
      </c>
      <c r="W2198">
        <v>0</v>
      </c>
      <c r="X2198">
        <v>1</v>
      </c>
    </row>
    <row r="2199" spans="1:31" hidden="1" x14ac:dyDescent="0.2">
      <c r="A2199" t="s">
        <v>787</v>
      </c>
      <c r="B2199" t="s">
        <v>788</v>
      </c>
      <c r="C2199">
        <v>1944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5.5</v>
      </c>
      <c r="O2199">
        <v>648</v>
      </c>
      <c r="Q2199">
        <v>86</v>
      </c>
      <c r="S2199">
        <v>86</v>
      </c>
      <c r="T2199" t="s">
        <v>592</v>
      </c>
      <c r="U2199" t="s">
        <v>35</v>
      </c>
      <c r="V2199">
        <v>0</v>
      </c>
      <c r="W2199">
        <v>1</v>
      </c>
      <c r="X2199">
        <v>0</v>
      </c>
    </row>
    <row r="2200" spans="1:31" hidden="1" x14ac:dyDescent="0.2">
      <c r="A2200" t="s">
        <v>5914</v>
      </c>
      <c r="B2200" t="s">
        <v>5915</v>
      </c>
      <c r="C2200">
        <v>2004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5.8</v>
      </c>
      <c r="O2200">
        <v>1488</v>
      </c>
      <c r="P2200">
        <v>10000000</v>
      </c>
      <c r="Q2200">
        <v>6491969</v>
      </c>
      <c r="R2200">
        <v>6491969</v>
      </c>
      <c r="S2200">
        <v>73</v>
      </c>
      <c r="T2200" t="s">
        <v>5916</v>
      </c>
      <c r="U2200" t="s">
        <v>3301</v>
      </c>
      <c r="V2200">
        <v>1</v>
      </c>
      <c r="W2200">
        <v>0</v>
      </c>
      <c r="X2200">
        <v>0</v>
      </c>
    </row>
    <row r="2201" spans="1:31" hidden="1" x14ac:dyDescent="0.2">
      <c r="A2201" t="s">
        <v>2813</v>
      </c>
      <c r="B2201" t="s">
        <v>2814</v>
      </c>
      <c r="C2201">
        <v>1985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7.8</v>
      </c>
      <c r="O2201">
        <v>74380</v>
      </c>
      <c r="P2201">
        <v>1710333</v>
      </c>
      <c r="Q2201">
        <v>98467863</v>
      </c>
      <c r="S2201">
        <v>154</v>
      </c>
      <c r="T2201" t="s">
        <v>2168</v>
      </c>
      <c r="U2201" t="s">
        <v>2714</v>
      </c>
      <c r="V2201">
        <v>0</v>
      </c>
      <c r="W2201">
        <v>0</v>
      </c>
      <c r="X2201">
        <v>1</v>
      </c>
    </row>
    <row r="2202" spans="1:31" hidden="1" x14ac:dyDescent="0.2">
      <c r="A2202" t="s">
        <v>1304</v>
      </c>
      <c r="B2202" t="s">
        <v>1305</v>
      </c>
      <c r="C2202">
        <v>1954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6.4</v>
      </c>
      <c r="O2202">
        <v>446</v>
      </c>
      <c r="S2202">
        <v>94</v>
      </c>
      <c r="T2202" t="s">
        <v>771</v>
      </c>
      <c r="U2202" t="s">
        <v>39</v>
      </c>
      <c r="V2202">
        <v>0</v>
      </c>
      <c r="W2202">
        <v>0</v>
      </c>
      <c r="X2202">
        <v>1</v>
      </c>
    </row>
    <row r="2203" spans="1:31" hidden="1" x14ac:dyDescent="0.2">
      <c r="A2203" t="s">
        <v>2377</v>
      </c>
      <c r="B2203" t="s">
        <v>2378</v>
      </c>
      <c r="C2203">
        <v>1979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4.4000000000000004</v>
      </c>
      <c r="O2203">
        <v>5315</v>
      </c>
      <c r="P2203">
        <v>13015688</v>
      </c>
      <c r="S2203">
        <v>113</v>
      </c>
      <c r="T2203" t="s">
        <v>1822</v>
      </c>
      <c r="U2203" t="s">
        <v>35</v>
      </c>
      <c r="V2203">
        <v>0</v>
      </c>
      <c r="W2203">
        <v>1</v>
      </c>
      <c r="X2203">
        <v>0</v>
      </c>
    </row>
    <row r="2204" spans="1:31" hidden="1" x14ac:dyDescent="0.2">
      <c r="A2204" t="s">
        <v>7180</v>
      </c>
      <c r="B2204" t="s">
        <v>7181</v>
      </c>
      <c r="C2204">
        <v>2013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7.5</v>
      </c>
      <c r="O2204">
        <v>420731</v>
      </c>
      <c r="P2204">
        <v>20000000</v>
      </c>
      <c r="Q2204">
        <v>137400141</v>
      </c>
      <c r="R2204">
        <v>319494638</v>
      </c>
      <c r="S2204">
        <v>112</v>
      </c>
      <c r="T2204" t="s">
        <v>6372</v>
      </c>
      <c r="U2204" t="s">
        <v>5604</v>
      </c>
      <c r="V2204">
        <v>0</v>
      </c>
      <c r="W2204">
        <v>0</v>
      </c>
      <c r="X2204">
        <v>1</v>
      </c>
    </row>
    <row r="2205" spans="1:31" hidden="1" x14ac:dyDescent="0.2">
      <c r="A2205" t="s">
        <v>7719</v>
      </c>
      <c r="B2205" t="s">
        <v>7720</v>
      </c>
      <c r="C2205">
        <v>2016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7.3</v>
      </c>
      <c r="O2205">
        <v>211433</v>
      </c>
      <c r="P2205">
        <v>40000000</v>
      </c>
      <c r="Q2205">
        <v>102470008</v>
      </c>
      <c r="R2205">
        <v>320392818</v>
      </c>
      <c r="S2205">
        <v>134</v>
      </c>
      <c r="T2205" t="s">
        <v>6372</v>
      </c>
      <c r="U2205" t="s">
        <v>5604</v>
      </c>
      <c r="V2205">
        <v>0</v>
      </c>
      <c r="W2205">
        <v>0</v>
      </c>
      <c r="X2205">
        <v>1</v>
      </c>
    </row>
    <row r="2206" spans="1:31" hidden="1" x14ac:dyDescent="0.2">
      <c r="A2206" t="s">
        <v>791</v>
      </c>
      <c r="B2206" t="s">
        <v>792</v>
      </c>
      <c r="C2206">
        <v>1944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6.5</v>
      </c>
      <c r="O2206">
        <v>921</v>
      </c>
      <c r="Q2206">
        <v>101</v>
      </c>
      <c r="S2206">
        <v>101</v>
      </c>
      <c r="T2206" t="s">
        <v>793</v>
      </c>
      <c r="U2206" t="s">
        <v>39</v>
      </c>
      <c r="V2206">
        <v>0</v>
      </c>
      <c r="W2206">
        <v>0</v>
      </c>
      <c r="X2206">
        <v>1</v>
      </c>
    </row>
    <row r="2207" spans="1:31" hidden="1" x14ac:dyDescent="0.2">
      <c r="A2207" t="s">
        <v>6064</v>
      </c>
      <c r="B2207" t="s">
        <v>6065</v>
      </c>
      <c r="C2207">
        <v>2005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7.4</v>
      </c>
      <c r="O2207">
        <v>128737</v>
      </c>
      <c r="P2207">
        <v>25000000</v>
      </c>
      <c r="Q2207">
        <v>33579797</v>
      </c>
      <c r="R2207">
        <v>82466670</v>
      </c>
      <c r="S2207">
        <v>129</v>
      </c>
      <c r="T2207" t="s">
        <v>6066</v>
      </c>
      <c r="U2207" t="s">
        <v>5459</v>
      </c>
      <c r="V2207">
        <v>0</v>
      </c>
      <c r="W2207">
        <v>1</v>
      </c>
      <c r="X2207">
        <v>0</v>
      </c>
    </row>
    <row r="2208" spans="1:31" hidden="1" x14ac:dyDescent="0.2">
      <c r="A2208" t="s">
        <v>735</v>
      </c>
      <c r="B2208" t="s">
        <v>736</v>
      </c>
      <c r="C2208">
        <v>1943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6.8</v>
      </c>
      <c r="O2208">
        <v>1140</v>
      </c>
      <c r="Q2208">
        <v>112</v>
      </c>
      <c r="S2208">
        <v>112</v>
      </c>
      <c r="T2208" t="s">
        <v>379</v>
      </c>
      <c r="U2208" t="s">
        <v>39</v>
      </c>
      <c r="V2208">
        <v>0</v>
      </c>
      <c r="W2208">
        <v>0</v>
      </c>
      <c r="X2208">
        <v>1</v>
      </c>
    </row>
    <row r="2209" spans="1:24" hidden="1" x14ac:dyDescent="0.2">
      <c r="A2209" t="s">
        <v>5372</v>
      </c>
      <c r="B2209" t="s">
        <v>5373</v>
      </c>
      <c r="C2209">
        <v>2000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6.9</v>
      </c>
      <c r="O2209">
        <v>22260</v>
      </c>
      <c r="P2209">
        <v>5363900</v>
      </c>
      <c r="Q2209">
        <v>22428990</v>
      </c>
      <c r="S2209">
        <v>126</v>
      </c>
      <c r="T2209" t="s">
        <v>5374</v>
      </c>
      <c r="U2209" t="s">
        <v>5375</v>
      </c>
      <c r="V2209">
        <v>0</v>
      </c>
      <c r="W2209">
        <v>1</v>
      </c>
      <c r="X2209">
        <v>0</v>
      </c>
    </row>
    <row r="2210" spans="1:24" hidden="1" x14ac:dyDescent="0.2">
      <c r="A2210" t="s">
        <v>839</v>
      </c>
      <c r="B2210" t="s">
        <v>840</v>
      </c>
      <c r="C2210">
        <v>1945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7.5</v>
      </c>
      <c r="O2210">
        <v>2318</v>
      </c>
      <c r="Q2210">
        <v>115</v>
      </c>
      <c r="S2210">
        <v>115</v>
      </c>
      <c r="T2210" t="s">
        <v>614</v>
      </c>
      <c r="U2210" t="s">
        <v>39</v>
      </c>
      <c r="V2210">
        <v>0</v>
      </c>
      <c r="W2210">
        <v>0</v>
      </c>
      <c r="X2210">
        <v>1</v>
      </c>
    </row>
    <row r="2211" spans="1:24" hidden="1" x14ac:dyDescent="0.2">
      <c r="A2211" t="s">
        <v>5786</v>
      </c>
      <c r="B2211" t="s">
        <v>5787</v>
      </c>
      <c r="C2211">
        <v>2004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6</v>
      </c>
      <c r="O2211">
        <v>19115</v>
      </c>
      <c r="P2211">
        <v>9124701</v>
      </c>
      <c r="Q2211">
        <v>25819961</v>
      </c>
      <c r="S2211">
        <v>137</v>
      </c>
      <c r="T2211" t="s">
        <v>5788</v>
      </c>
      <c r="U2211" t="s">
        <v>2783</v>
      </c>
      <c r="V2211">
        <v>1</v>
      </c>
      <c r="W2211">
        <v>0</v>
      </c>
      <c r="X2211">
        <v>0</v>
      </c>
    </row>
    <row r="2212" spans="1:24" hidden="1" x14ac:dyDescent="0.2">
      <c r="A2212" t="s">
        <v>3953</v>
      </c>
      <c r="B2212" t="s">
        <v>3954</v>
      </c>
      <c r="C2212">
        <v>1994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6</v>
      </c>
      <c r="O2212">
        <v>7488</v>
      </c>
      <c r="P2212">
        <v>5048640</v>
      </c>
      <c r="Q2212">
        <v>20280016</v>
      </c>
      <c r="S2212">
        <v>102</v>
      </c>
      <c r="T2212" t="s">
        <v>3955</v>
      </c>
      <c r="U2212" t="s">
        <v>3230</v>
      </c>
      <c r="V2212">
        <v>0</v>
      </c>
      <c r="W2212">
        <v>1</v>
      </c>
      <c r="X2212">
        <v>0</v>
      </c>
    </row>
    <row r="2213" spans="1:24" hidden="1" x14ac:dyDescent="0.2">
      <c r="A2213" t="s">
        <v>2030</v>
      </c>
      <c r="B2213" t="s">
        <v>2031</v>
      </c>
      <c r="C2213">
        <v>1972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7.4</v>
      </c>
      <c r="O2213">
        <v>12544</v>
      </c>
      <c r="S2213">
        <v>134</v>
      </c>
      <c r="T2213" t="s">
        <v>2032</v>
      </c>
      <c r="U2213" t="s">
        <v>39</v>
      </c>
      <c r="V2213">
        <v>0</v>
      </c>
      <c r="W2213">
        <v>0</v>
      </c>
      <c r="X2213">
        <v>1</v>
      </c>
    </row>
    <row r="2214" spans="1:24" hidden="1" x14ac:dyDescent="0.2">
      <c r="A2214" t="s">
        <v>1410</v>
      </c>
      <c r="B2214" t="s">
        <v>1411</v>
      </c>
      <c r="C2214">
        <v>1956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5.8</v>
      </c>
      <c r="O2214">
        <v>2868</v>
      </c>
      <c r="Q2214">
        <v>78</v>
      </c>
      <c r="S2214">
        <v>78</v>
      </c>
      <c r="T2214" t="s">
        <v>1412</v>
      </c>
      <c r="U2214" t="s">
        <v>945</v>
      </c>
      <c r="V2214">
        <v>0</v>
      </c>
      <c r="W2214">
        <v>1</v>
      </c>
      <c r="X2214">
        <v>0</v>
      </c>
    </row>
    <row r="2215" spans="1:24" hidden="1" x14ac:dyDescent="0.2">
      <c r="A2215" t="s">
        <v>5797</v>
      </c>
      <c r="B2215" t="s">
        <v>5798</v>
      </c>
      <c r="C2215">
        <v>2004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6.1</v>
      </c>
      <c r="O2215">
        <v>10194</v>
      </c>
      <c r="P2215">
        <v>72962</v>
      </c>
      <c r="T2215" t="s">
        <v>5799</v>
      </c>
      <c r="U2215" t="s">
        <v>4517</v>
      </c>
      <c r="V2215">
        <v>1</v>
      </c>
      <c r="W2215">
        <v>0</v>
      </c>
      <c r="X2215">
        <v>0</v>
      </c>
    </row>
    <row r="2216" spans="1:24" hidden="1" x14ac:dyDescent="0.2">
      <c r="A2216" t="s">
        <v>6489</v>
      </c>
      <c r="B2216" t="s">
        <v>6490</v>
      </c>
      <c r="C2216">
        <v>2013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7.2</v>
      </c>
      <c r="O2216">
        <v>183476</v>
      </c>
      <c r="P2216">
        <v>135000000</v>
      </c>
      <c r="Q2216">
        <v>187168425</v>
      </c>
      <c r="R2216">
        <v>587204668</v>
      </c>
      <c r="S2216">
        <v>98</v>
      </c>
      <c r="T2216" t="s">
        <v>6491</v>
      </c>
      <c r="U2216" t="s">
        <v>4956</v>
      </c>
      <c r="V2216">
        <v>0</v>
      </c>
      <c r="W2216">
        <v>1</v>
      </c>
      <c r="X2216">
        <v>0</v>
      </c>
    </row>
    <row r="2217" spans="1:24" hidden="1" x14ac:dyDescent="0.2">
      <c r="A2217" t="s">
        <v>5780</v>
      </c>
      <c r="B2217" t="s">
        <v>5781</v>
      </c>
      <c r="C2217">
        <v>2004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8</v>
      </c>
      <c r="O2217">
        <v>631260</v>
      </c>
      <c r="P2217">
        <v>92000000</v>
      </c>
      <c r="Q2217">
        <v>261441092</v>
      </c>
      <c r="R2217">
        <v>631606713</v>
      </c>
      <c r="S2217">
        <v>115</v>
      </c>
      <c r="T2217" t="s">
        <v>5052</v>
      </c>
      <c r="U2217" t="s">
        <v>4337</v>
      </c>
      <c r="V2217">
        <v>1</v>
      </c>
      <c r="W2217">
        <v>0</v>
      </c>
      <c r="X2217">
        <v>0</v>
      </c>
    </row>
    <row r="2218" spans="1:24" hidden="1" x14ac:dyDescent="0.2">
      <c r="A2218" t="s">
        <v>5851</v>
      </c>
      <c r="B2218" t="s">
        <v>5852</v>
      </c>
      <c r="C2218">
        <v>2004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6.2</v>
      </c>
      <c r="O2218">
        <v>96386</v>
      </c>
      <c r="P2218">
        <v>12634563</v>
      </c>
      <c r="Q2218">
        <v>76665191</v>
      </c>
      <c r="S2218">
        <v>104</v>
      </c>
      <c r="T2218" t="s">
        <v>5853</v>
      </c>
      <c r="U2218" t="s">
        <v>2783</v>
      </c>
      <c r="V2218">
        <v>1</v>
      </c>
      <c r="W2218">
        <v>0</v>
      </c>
      <c r="X2218">
        <v>0</v>
      </c>
    </row>
    <row r="2219" spans="1:24" hidden="1" x14ac:dyDescent="0.2">
      <c r="A2219" t="s">
        <v>5928</v>
      </c>
      <c r="B2219" t="s">
        <v>5929</v>
      </c>
      <c r="C2219">
        <v>2004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5.6</v>
      </c>
      <c r="O2219">
        <v>4041</v>
      </c>
      <c r="P2219">
        <v>464275</v>
      </c>
      <c r="S2219">
        <v>93</v>
      </c>
      <c r="T2219" t="s">
        <v>5930</v>
      </c>
      <c r="U2219" t="s">
        <v>5639</v>
      </c>
      <c r="V2219">
        <v>1</v>
      </c>
      <c r="W2219">
        <v>0</v>
      </c>
      <c r="X2219">
        <v>0</v>
      </c>
    </row>
    <row r="2220" spans="1:24" hidden="1" x14ac:dyDescent="0.2">
      <c r="A2220" t="s">
        <v>104</v>
      </c>
      <c r="B2220" t="s">
        <v>105</v>
      </c>
      <c r="C2220">
        <v>1932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6.2</v>
      </c>
      <c r="O2220">
        <v>991</v>
      </c>
      <c r="Q2220">
        <v>85</v>
      </c>
      <c r="S2220">
        <v>85</v>
      </c>
      <c r="T2220" t="s">
        <v>106</v>
      </c>
      <c r="U2220" t="s">
        <v>39</v>
      </c>
      <c r="V2220">
        <v>0</v>
      </c>
      <c r="W2220">
        <v>0</v>
      </c>
      <c r="X2220">
        <v>1</v>
      </c>
    </row>
    <row r="2221" spans="1:24" hidden="1" x14ac:dyDescent="0.2">
      <c r="A2221" t="s">
        <v>1579</v>
      </c>
      <c r="B2221" t="s">
        <v>1580</v>
      </c>
      <c r="C2221">
        <v>1960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5.9</v>
      </c>
      <c r="O2221">
        <v>570</v>
      </c>
      <c r="Q2221">
        <v>105</v>
      </c>
      <c r="S2221">
        <v>105</v>
      </c>
      <c r="T2221" t="s">
        <v>1118</v>
      </c>
      <c r="U2221" t="s">
        <v>39</v>
      </c>
      <c r="V2221">
        <v>0</v>
      </c>
      <c r="W2221">
        <v>0</v>
      </c>
      <c r="X2221">
        <v>1</v>
      </c>
    </row>
    <row r="2222" spans="1:24" hidden="1" x14ac:dyDescent="0.2">
      <c r="A2222" t="s">
        <v>3745</v>
      </c>
      <c r="B2222" t="s">
        <v>3746</v>
      </c>
      <c r="C2222">
        <v>1993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5.8</v>
      </c>
      <c r="O2222">
        <v>15533</v>
      </c>
      <c r="P2222">
        <v>5024976</v>
      </c>
      <c r="Q2222">
        <v>13609396</v>
      </c>
      <c r="S2222">
        <v>89</v>
      </c>
      <c r="T2222" t="s">
        <v>3747</v>
      </c>
      <c r="U2222" t="s">
        <v>3240</v>
      </c>
      <c r="V2222">
        <v>0</v>
      </c>
      <c r="W2222">
        <v>0</v>
      </c>
      <c r="X2222">
        <v>1</v>
      </c>
    </row>
    <row r="2223" spans="1:24" hidden="1" x14ac:dyDescent="0.2">
      <c r="A2223" t="s">
        <v>4191</v>
      </c>
      <c r="B2223" t="s">
        <v>4192</v>
      </c>
      <c r="C2223">
        <v>1995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7.7</v>
      </c>
      <c r="O2223">
        <v>8898</v>
      </c>
      <c r="P2223">
        <v>2568425</v>
      </c>
      <c r="S2223">
        <v>97</v>
      </c>
      <c r="T2223" t="s">
        <v>4193</v>
      </c>
      <c r="U2223" t="s">
        <v>35</v>
      </c>
      <c r="V2223">
        <v>0</v>
      </c>
      <c r="W2223">
        <v>1</v>
      </c>
      <c r="X2223">
        <v>0</v>
      </c>
    </row>
    <row r="2224" spans="1:24" hidden="1" x14ac:dyDescent="0.2">
      <c r="A2224" t="s">
        <v>6224</v>
      </c>
      <c r="B2224" t="s">
        <v>6225</v>
      </c>
      <c r="C2224">
        <v>2008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7.8</v>
      </c>
      <c r="O2224">
        <v>562480</v>
      </c>
      <c r="P2224">
        <v>150000000</v>
      </c>
      <c r="Q2224">
        <v>127509326</v>
      </c>
      <c r="R2224">
        <v>335802786</v>
      </c>
      <c r="S2224">
        <v>166</v>
      </c>
      <c r="T2224" t="s">
        <v>6226</v>
      </c>
      <c r="U2224" t="s">
        <v>39</v>
      </c>
      <c r="V2224">
        <v>0</v>
      </c>
      <c r="W2224">
        <v>0</v>
      </c>
      <c r="X2224">
        <v>1</v>
      </c>
    </row>
    <row r="2225" spans="1:24" hidden="1" x14ac:dyDescent="0.2">
      <c r="A2225" t="s">
        <v>1581</v>
      </c>
      <c r="B2225" t="s">
        <v>1582</v>
      </c>
      <c r="C2225">
        <v>1960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7</v>
      </c>
      <c r="O2225">
        <v>652</v>
      </c>
      <c r="Q2225">
        <v>124</v>
      </c>
      <c r="S2225">
        <v>124</v>
      </c>
      <c r="T2225" t="s">
        <v>1583</v>
      </c>
      <c r="U2225" t="s">
        <v>39</v>
      </c>
      <c r="V2225">
        <v>0</v>
      </c>
      <c r="W2225">
        <v>0</v>
      </c>
      <c r="X2225">
        <v>1</v>
      </c>
    </row>
    <row r="2226" spans="1:24" hidden="1" x14ac:dyDescent="0.2">
      <c r="A2226" t="s">
        <v>2607</v>
      </c>
      <c r="B2226" t="s">
        <v>2608</v>
      </c>
      <c r="C2226">
        <v>1982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7.2</v>
      </c>
      <c r="O2226">
        <v>59548</v>
      </c>
      <c r="P2226">
        <v>15000000</v>
      </c>
      <c r="Q2226">
        <v>41357492</v>
      </c>
      <c r="R2226">
        <v>41373966</v>
      </c>
      <c r="S2226">
        <v>93</v>
      </c>
      <c r="T2226" t="s">
        <v>2609</v>
      </c>
      <c r="U2226" t="s">
        <v>2610</v>
      </c>
      <c r="V2226">
        <v>0</v>
      </c>
      <c r="W2226">
        <v>1</v>
      </c>
      <c r="X2226">
        <v>0</v>
      </c>
    </row>
    <row r="2227" spans="1:24" hidden="1" x14ac:dyDescent="0.2">
      <c r="A2227" t="s">
        <v>6422</v>
      </c>
      <c r="B2227" t="s">
        <v>6423</v>
      </c>
      <c r="C2227">
        <v>2008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9</v>
      </c>
      <c r="O2227">
        <v>2192994</v>
      </c>
      <c r="P2227">
        <v>185000000</v>
      </c>
      <c r="Q2227">
        <v>535234033</v>
      </c>
      <c r="R2227">
        <v>1004934033</v>
      </c>
      <c r="S2227">
        <v>152</v>
      </c>
      <c r="T2227" t="s">
        <v>5998</v>
      </c>
      <c r="U2227" t="s">
        <v>39</v>
      </c>
      <c r="V2227">
        <v>0</v>
      </c>
      <c r="W2227">
        <v>0</v>
      </c>
      <c r="X2227">
        <v>1</v>
      </c>
    </row>
    <row r="2228" spans="1:24" hidden="1" x14ac:dyDescent="0.2">
      <c r="A2228" t="s">
        <v>7069</v>
      </c>
      <c r="B2228" t="s">
        <v>7070</v>
      </c>
      <c r="C2228">
        <v>2012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8.4</v>
      </c>
      <c r="O2228">
        <v>1450936</v>
      </c>
      <c r="P2228">
        <v>250000000</v>
      </c>
      <c r="Q2228">
        <v>448139099</v>
      </c>
      <c r="R2228">
        <v>1081041287</v>
      </c>
      <c r="S2228">
        <v>164</v>
      </c>
      <c r="T2228" t="s">
        <v>5998</v>
      </c>
      <c r="U2228" t="s">
        <v>39</v>
      </c>
      <c r="V2228">
        <v>0</v>
      </c>
      <c r="W2228">
        <v>0</v>
      </c>
      <c r="X2228">
        <v>1</v>
      </c>
    </row>
    <row r="2229" spans="1:24" hidden="1" x14ac:dyDescent="0.2">
      <c r="A2229" t="s">
        <v>656</v>
      </c>
      <c r="B2229" t="s">
        <v>657</v>
      </c>
      <c r="C2229">
        <v>1943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6</v>
      </c>
      <c r="O2229">
        <v>310</v>
      </c>
      <c r="Q2229">
        <v>90</v>
      </c>
      <c r="S2229">
        <v>90</v>
      </c>
      <c r="T2229" t="s">
        <v>658</v>
      </c>
      <c r="U2229" t="s">
        <v>264</v>
      </c>
      <c r="V2229">
        <v>0</v>
      </c>
      <c r="W2229">
        <v>0</v>
      </c>
      <c r="X2229">
        <v>1</v>
      </c>
    </row>
    <row r="2230" spans="1:24" hidden="1" x14ac:dyDescent="0.2">
      <c r="A2230" t="s">
        <v>401</v>
      </c>
      <c r="B2230" t="s">
        <v>402</v>
      </c>
      <c r="C2230">
        <v>1938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7.5</v>
      </c>
      <c r="O2230">
        <v>2604</v>
      </c>
      <c r="Q2230">
        <v>103</v>
      </c>
      <c r="S2230">
        <v>103</v>
      </c>
      <c r="T2230" t="s">
        <v>379</v>
      </c>
      <c r="U2230" t="s">
        <v>39</v>
      </c>
      <c r="V2230">
        <v>0</v>
      </c>
      <c r="W2230">
        <v>0</v>
      </c>
      <c r="X2230">
        <v>1</v>
      </c>
    </row>
    <row r="2231" spans="1:24" hidden="1" x14ac:dyDescent="0.2">
      <c r="A2231" t="s">
        <v>2087</v>
      </c>
      <c r="B2231" t="s">
        <v>2088</v>
      </c>
      <c r="C2231">
        <v>1973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7.8</v>
      </c>
      <c r="O2231">
        <v>35694</v>
      </c>
      <c r="S2231">
        <v>143</v>
      </c>
      <c r="T2231" t="s">
        <v>1550</v>
      </c>
      <c r="U2231" t="s">
        <v>2089</v>
      </c>
      <c r="V2231">
        <v>0</v>
      </c>
      <c r="W2231">
        <v>1</v>
      </c>
      <c r="X2231">
        <v>0</v>
      </c>
    </row>
    <row r="2232" spans="1:24" hidden="1" x14ac:dyDescent="0.2">
      <c r="A2232" t="s">
        <v>3077</v>
      </c>
      <c r="B2232" t="s">
        <v>3078</v>
      </c>
      <c r="C2232">
        <v>1988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6.3</v>
      </c>
      <c r="O2232">
        <v>38724</v>
      </c>
      <c r="P2232">
        <v>9071330</v>
      </c>
      <c r="Q2232">
        <v>37903295</v>
      </c>
      <c r="S2232">
        <v>91</v>
      </c>
      <c r="T2232" t="s">
        <v>2442</v>
      </c>
      <c r="U2232" t="s">
        <v>39</v>
      </c>
      <c r="V2232">
        <v>0</v>
      </c>
      <c r="W2232">
        <v>0</v>
      </c>
      <c r="X2232">
        <v>1</v>
      </c>
    </row>
    <row r="2233" spans="1:24" hidden="1" x14ac:dyDescent="0.2">
      <c r="A2233" t="s">
        <v>1452</v>
      </c>
      <c r="B2233" t="s">
        <v>1453</v>
      </c>
      <c r="C2233">
        <v>1957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5.0999999999999996</v>
      </c>
      <c r="O2233">
        <v>2930</v>
      </c>
      <c r="Q2233">
        <v>79</v>
      </c>
      <c r="S2233">
        <v>79</v>
      </c>
      <c r="T2233" t="s">
        <v>1263</v>
      </c>
      <c r="U2233" t="s">
        <v>945</v>
      </c>
      <c r="V2233">
        <v>0</v>
      </c>
      <c r="W2233">
        <v>1</v>
      </c>
      <c r="X2233">
        <v>0</v>
      </c>
    </row>
    <row r="2234" spans="1:24" hidden="1" x14ac:dyDescent="0.2">
      <c r="A2234" t="s">
        <v>2090</v>
      </c>
      <c r="B2234" t="s">
        <v>2091</v>
      </c>
      <c r="C2234">
        <v>1973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5.7</v>
      </c>
      <c r="O2234">
        <v>671</v>
      </c>
      <c r="S2234">
        <v>110</v>
      </c>
      <c r="T2234" t="s">
        <v>2092</v>
      </c>
      <c r="U2234" t="s">
        <v>2093</v>
      </c>
      <c r="V2234">
        <v>0</v>
      </c>
      <c r="W2234">
        <v>0</v>
      </c>
      <c r="X2234">
        <v>1</v>
      </c>
    </row>
    <row r="2235" spans="1:24" hidden="1" x14ac:dyDescent="0.2">
      <c r="A2235" t="s">
        <v>2332</v>
      </c>
      <c r="B2235" t="s">
        <v>2333</v>
      </c>
      <c r="C2235">
        <v>1978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8.1</v>
      </c>
      <c r="O2235">
        <v>297286</v>
      </c>
      <c r="P2235">
        <v>48979328</v>
      </c>
      <c r="S2235">
        <v>183</v>
      </c>
      <c r="T2235" t="s">
        <v>2334</v>
      </c>
      <c r="U2235" t="s">
        <v>2335</v>
      </c>
      <c r="V2235">
        <v>0</v>
      </c>
      <c r="W2235">
        <v>1</v>
      </c>
      <c r="X2235">
        <v>0</v>
      </c>
    </row>
    <row r="2236" spans="1:24" hidden="1" x14ac:dyDescent="0.2">
      <c r="A2236" t="s">
        <v>6149</v>
      </c>
      <c r="B2236" t="s">
        <v>6150</v>
      </c>
      <c r="C2236">
        <v>2006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8.5</v>
      </c>
      <c r="O2236">
        <v>1132105</v>
      </c>
      <c r="P2236">
        <v>90000000</v>
      </c>
      <c r="Q2236">
        <v>132384315</v>
      </c>
      <c r="R2236">
        <v>291465034</v>
      </c>
      <c r="S2236">
        <v>151</v>
      </c>
      <c r="T2236" t="s">
        <v>2139</v>
      </c>
      <c r="U2236" t="s">
        <v>39</v>
      </c>
      <c r="V2236">
        <v>0</v>
      </c>
      <c r="W2236">
        <v>0</v>
      </c>
      <c r="X2236">
        <v>1</v>
      </c>
    </row>
    <row r="2237" spans="1:24" hidden="1" x14ac:dyDescent="0.2">
      <c r="A2237" t="s">
        <v>1253</v>
      </c>
      <c r="B2237" t="s">
        <v>1254</v>
      </c>
      <c r="C2237">
        <v>1953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6.2</v>
      </c>
      <c r="O2237">
        <v>414</v>
      </c>
      <c r="Q2237">
        <v>110</v>
      </c>
      <c r="S2237">
        <v>110</v>
      </c>
      <c r="T2237" t="s">
        <v>1227</v>
      </c>
      <c r="U2237" t="s">
        <v>39</v>
      </c>
      <c r="V2237">
        <v>0</v>
      </c>
      <c r="W2237">
        <v>0</v>
      </c>
      <c r="X2237">
        <v>1</v>
      </c>
    </row>
    <row r="2238" spans="1:24" hidden="1" x14ac:dyDescent="0.2">
      <c r="A2238" t="s">
        <v>4652</v>
      </c>
      <c r="B2238" t="s">
        <v>4653</v>
      </c>
      <c r="C2238">
        <v>1997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7.5</v>
      </c>
      <c r="O2238">
        <v>314421</v>
      </c>
      <c r="P2238">
        <v>57000000</v>
      </c>
      <c r="Q2238">
        <v>60944660</v>
      </c>
      <c r="R2238">
        <v>152944660</v>
      </c>
      <c r="S2238">
        <v>144</v>
      </c>
      <c r="T2238" t="s">
        <v>3083</v>
      </c>
      <c r="U2238" t="s">
        <v>39</v>
      </c>
      <c r="V2238">
        <v>0</v>
      </c>
      <c r="W2238">
        <v>0</v>
      </c>
      <c r="X2238">
        <v>1</v>
      </c>
    </row>
    <row r="2239" spans="1:24" hidden="1" x14ac:dyDescent="0.2">
      <c r="A2239" t="s">
        <v>7263</v>
      </c>
      <c r="B2239" t="s">
        <v>7264</v>
      </c>
      <c r="C2239">
        <v>2011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5.3</v>
      </c>
      <c r="O2239">
        <v>50469</v>
      </c>
      <c r="P2239">
        <v>70000000</v>
      </c>
      <c r="Q2239">
        <v>48475290</v>
      </c>
      <c r="R2239">
        <v>69721966</v>
      </c>
      <c r="S2239">
        <v>111</v>
      </c>
      <c r="T2239" t="s">
        <v>2627</v>
      </c>
      <c r="U2239" t="s">
        <v>35</v>
      </c>
      <c r="V2239">
        <v>0</v>
      </c>
      <c r="W2239">
        <v>1</v>
      </c>
      <c r="X2239">
        <v>0</v>
      </c>
    </row>
    <row r="2240" spans="1:24" hidden="1" x14ac:dyDescent="0.2">
      <c r="A2240" t="s">
        <v>7761</v>
      </c>
      <c r="B2240" t="s">
        <v>7762</v>
      </c>
      <c r="C2240">
        <v>2017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7.4</v>
      </c>
      <c r="O2240">
        <v>125868</v>
      </c>
      <c r="P2240">
        <v>10000000</v>
      </c>
      <c r="Q2240">
        <v>21120616</v>
      </c>
      <c r="R2240">
        <v>29820616</v>
      </c>
      <c r="S2240">
        <v>104</v>
      </c>
      <c r="T2240" t="s">
        <v>7763</v>
      </c>
      <c r="U2240" t="s">
        <v>7471</v>
      </c>
      <c r="V2240">
        <v>0</v>
      </c>
      <c r="W2240">
        <v>0</v>
      </c>
      <c r="X2240">
        <v>1</v>
      </c>
    </row>
    <row r="2241" spans="1:24" hidden="1" x14ac:dyDescent="0.2">
      <c r="A2241" t="s">
        <v>5954</v>
      </c>
      <c r="B2241" t="s">
        <v>5955</v>
      </c>
      <c r="C2241">
        <v>2004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7.3</v>
      </c>
      <c r="O2241">
        <v>172484</v>
      </c>
      <c r="P2241">
        <v>113085</v>
      </c>
      <c r="Q2241">
        <v>34808403</v>
      </c>
      <c r="S2241">
        <v>119</v>
      </c>
      <c r="T2241" t="s">
        <v>5046</v>
      </c>
      <c r="U2241" t="s">
        <v>2783</v>
      </c>
      <c r="V2241">
        <v>1</v>
      </c>
      <c r="W2241">
        <v>0</v>
      </c>
      <c r="X2241">
        <v>0</v>
      </c>
    </row>
    <row r="2242" spans="1:24" hidden="1" x14ac:dyDescent="0.2">
      <c r="A2242" t="s">
        <v>5982</v>
      </c>
      <c r="B2242" t="s">
        <v>5983</v>
      </c>
      <c r="C2242">
        <v>2004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6.5</v>
      </c>
      <c r="O2242">
        <v>235104</v>
      </c>
      <c r="P2242">
        <v>50746142</v>
      </c>
      <c r="Q2242">
        <v>256697520</v>
      </c>
      <c r="S2242">
        <v>108</v>
      </c>
      <c r="T2242" t="s">
        <v>4846</v>
      </c>
      <c r="U2242" t="s">
        <v>2783</v>
      </c>
      <c r="V2242">
        <v>1</v>
      </c>
      <c r="W2242">
        <v>0</v>
      </c>
      <c r="X2242">
        <v>0</v>
      </c>
    </row>
    <row r="2243" spans="1:24" hidden="1" x14ac:dyDescent="0.2">
      <c r="A2243" t="s">
        <v>2094</v>
      </c>
      <c r="B2243" t="s">
        <v>2095</v>
      </c>
      <c r="C2243">
        <v>1973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6.1</v>
      </c>
      <c r="O2243">
        <v>957</v>
      </c>
      <c r="R2243">
        <v>1.85</v>
      </c>
      <c r="T2243" t="s">
        <v>1301</v>
      </c>
      <c r="U2243" t="s">
        <v>2010</v>
      </c>
      <c r="V2243">
        <v>0</v>
      </c>
      <c r="W2243">
        <v>1</v>
      </c>
      <c r="X2243">
        <v>0</v>
      </c>
    </row>
    <row r="2244" spans="1:24" hidden="1" x14ac:dyDescent="0.2">
      <c r="A2244" t="s">
        <v>5900</v>
      </c>
      <c r="B2244" t="s">
        <v>5901</v>
      </c>
      <c r="C2244">
        <v>2004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6.6</v>
      </c>
      <c r="O2244">
        <v>14931</v>
      </c>
      <c r="P2244">
        <v>7500000</v>
      </c>
      <c r="Q2244">
        <v>3854624</v>
      </c>
      <c r="R2244">
        <v>6715067</v>
      </c>
      <c r="S2244">
        <v>111</v>
      </c>
      <c r="T2244" t="s">
        <v>5902</v>
      </c>
      <c r="U2244" t="s">
        <v>5459</v>
      </c>
      <c r="V2244">
        <v>0</v>
      </c>
      <c r="W2244">
        <v>1</v>
      </c>
      <c r="X2244">
        <v>0</v>
      </c>
    </row>
    <row r="2245" spans="1:24" hidden="1" x14ac:dyDescent="0.2">
      <c r="A2245" t="s">
        <v>36</v>
      </c>
      <c r="B2245" t="s">
        <v>37</v>
      </c>
      <c r="C2245">
        <v>1930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6.5</v>
      </c>
      <c r="O2245">
        <v>918</v>
      </c>
      <c r="S2245">
        <v>78</v>
      </c>
      <c r="T2245" t="s">
        <v>38</v>
      </c>
      <c r="U2245" t="s">
        <v>39</v>
      </c>
      <c r="V2245">
        <v>0</v>
      </c>
      <c r="W2245">
        <v>0</v>
      </c>
      <c r="X2245">
        <v>1</v>
      </c>
    </row>
    <row r="2246" spans="1:24" hidden="1" x14ac:dyDescent="0.2">
      <c r="A2246" t="s">
        <v>3187</v>
      </c>
      <c r="B2246" t="s">
        <v>3188</v>
      </c>
      <c r="C2246">
        <v>1989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6.5</v>
      </c>
      <c r="O2246">
        <v>12249</v>
      </c>
      <c r="P2246">
        <v>5704860</v>
      </c>
      <c r="Q2246">
        <v>28890240</v>
      </c>
      <c r="S2246">
        <v>113</v>
      </c>
      <c r="T2246" t="s">
        <v>2410</v>
      </c>
      <c r="U2246" t="s">
        <v>35</v>
      </c>
      <c r="V2246">
        <v>0</v>
      </c>
      <c r="W2246">
        <v>1</v>
      </c>
      <c r="X2246">
        <v>0</v>
      </c>
    </row>
    <row r="2247" spans="1:24" hidden="1" x14ac:dyDescent="0.2">
      <c r="A2247" t="s">
        <v>1203</v>
      </c>
      <c r="B2247" t="s">
        <v>1204</v>
      </c>
      <c r="C2247">
        <v>1952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6.4</v>
      </c>
      <c r="O2247">
        <v>1267</v>
      </c>
      <c r="Q2247">
        <v>77</v>
      </c>
      <c r="S2247">
        <v>77</v>
      </c>
      <c r="T2247" t="s">
        <v>930</v>
      </c>
      <c r="U2247" t="s">
        <v>945</v>
      </c>
      <c r="V2247">
        <v>0</v>
      </c>
      <c r="W2247">
        <v>1</v>
      </c>
      <c r="X2247">
        <v>0</v>
      </c>
    </row>
    <row r="2248" spans="1:24" hidden="1" x14ac:dyDescent="0.2">
      <c r="A2248" t="s">
        <v>6022</v>
      </c>
      <c r="B2248" t="s">
        <v>6023</v>
      </c>
      <c r="C2248">
        <v>2005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5.0999999999999996</v>
      </c>
      <c r="O2248">
        <v>74054</v>
      </c>
      <c r="P2248">
        <v>50000000</v>
      </c>
      <c r="Q2248">
        <v>80270227</v>
      </c>
      <c r="R2248">
        <v>111069515</v>
      </c>
      <c r="S2248">
        <v>104</v>
      </c>
      <c r="T2248" t="s">
        <v>6024</v>
      </c>
      <c r="U2248" t="s">
        <v>39</v>
      </c>
      <c r="V2248">
        <v>0</v>
      </c>
      <c r="W2248">
        <v>0</v>
      </c>
      <c r="X2248">
        <v>1</v>
      </c>
    </row>
    <row r="2249" spans="1:24" hidden="1" x14ac:dyDescent="0.2">
      <c r="A2249" t="s">
        <v>6793</v>
      </c>
      <c r="B2249" t="s">
        <v>6794</v>
      </c>
      <c r="C2249">
        <v>2011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6.2</v>
      </c>
      <c r="O2249">
        <v>63303</v>
      </c>
      <c r="P2249">
        <v>25000000</v>
      </c>
      <c r="Q2249">
        <v>19490041</v>
      </c>
      <c r="R2249">
        <v>37989684</v>
      </c>
      <c r="S2249">
        <v>114</v>
      </c>
      <c r="T2249" t="s">
        <v>6444</v>
      </c>
      <c r="U2249" t="s">
        <v>5459</v>
      </c>
      <c r="V2249">
        <v>0</v>
      </c>
      <c r="W2249">
        <v>1</v>
      </c>
      <c r="X2249">
        <v>0</v>
      </c>
    </row>
    <row r="2250" spans="1:24" hidden="1" x14ac:dyDescent="0.2">
      <c r="A2250" t="s">
        <v>942</v>
      </c>
      <c r="B2250" t="s">
        <v>943</v>
      </c>
      <c r="C2250">
        <v>1947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7.1</v>
      </c>
      <c r="O2250">
        <v>2199</v>
      </c>
      <c r="Q2250">
        <v>108</v>
      </c>
      <c r="S2250">
        <v>108</v>
      </c>
      <c r="T2250" t="s">
        <v>944</v>
      </c>
      <c r="U2250" t="s">
        <v>945</v>
      </c>
      <c r="V2250">
        <v>0</v>
      </c>
      <c r="W2250">
        <v>1</v>
      </c>
      <c r="X2250">
        <v>0</v>
      </c>
    </row>
    <row r="2251" spans="1:24" hidden="1" x14ac:dyDescent="0.2">
      <c r="A2251" t="s">
        <v>2197</v>
      </c>
      <c r="B2251" t="s">
        <v>2198</v>
      </c>
      <c r="C2251">
        <v>1975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6.4</v>
      </c>
      <c r="O2251">
        <v>16726</v>
      </c>
      <c r="P2251">
        <v>14200000</v>
      </c>
      <c r="S2251">
        <v>129</v>
      </c>
      <c r="T2251" t="s">
        <v>2004</v>
      </c>
      <c r="U2251" t="s">
        <v>1992</v>
      </c>
      <c r="V2251">
        <v>0</v>
      </c>
      <c r="W2251">
        <v>1</v>
      </c>
      <c r="X2251">
        <v>0</v>
      </c>
    </row>
    <row r="2252" spans="1:24" hidden="1" x14ac:dyDescent="0.2">
      <c r="A2252" t="s">
        <v>2393</v>
      </c>
      <c r="B2252" t="s">
        <v>2394</v>
      </c>
      <c r="C2252">
        <v>1979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6.4</v>
      </c>
      <c r="O2252">
        <v>7109</v>
      </c>
      <c r="P2252">
        <v>61801971</v>
      </c>
      <c r="S2252">
        <v>121</v>
      </c>
      <c r="T2252" t="s">
        <v>2049</v>
      </c>
      <c r="U2252" t="s">
        <v>2222</v>
      </c>
      <c r="V2252">
        <v>0</v>
      </c>
      <c r="W2252">
        <v>1</v>
      </c>
      <c r="X2252">
        <v>0</v>
      </c>
    </row>
    <row r="2253" spans="1:24" hidden="1" x14ac:dyDescent="0.2">
      <c r="A2253" t="s">
        <v>5666</v>
      </c>
      <c r="B2253" t="s">
        <v>5667</v>
      </c>
      <c r="C2253">
        <v>2002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6.9</v>
      </c>
      <c r="O2253">
        <v>16208</v>
      </c>
      <c r="P2253">
        <v>12500000</v>
      </c>
      <c r="Q2253">
        <v>14118751</v>
      </c>
      <c r="R2253">
        <v>16318449</v>
      </c>
      <c r="S2253">
        <v>109</v>
      </c>
      <c r="T2253" t="s">
        <v>4301</v>
      </c>
      <c r="U2253" t="s">
        <v>4756</v>
      </c>
      <c r="V2253">
        <v>0</v>
      </c>
      <c r="W2253">
        <v>1</v>
      </c>
      <c r="X2253">
        <v>0</v>
      </c>
    </row>
    <row r="2254" spans="1:24" hidden="1" x14ac:dyDescent="0.2">
      <c r="A2254" t="s">
        <v>2234</v>
      </c>
      <c r="B2254" t="s">
        <v>2235</v>
      </c>
      <c r="C2254">
        <v>1976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6.8</v>
      </c>
      <c r="O2254">
        <v>39585</v>
      </c>
      <c r="P2254">
        <v>46236000</v>
      </c>
      <c r="S2254">
        <v>96</v>
      </c>
      <c r="T2254" t="s">
        <v>2236</v>
      </c>
      <c r="U2254" t="s">
        <v>39</v>
      </c>
      <c r="V2254">
        <v>0</v>
      </c>
      <c r="W2254">
        <v>0</v>
      </c>
      <c r="X2254">
        <v>1</v>
      </c>
    </row>
    <row r="2255" spans="1:24" hidden="1" x14ac:dyDescent="0.2">
      <c r="A2255" t="s">
        <v>6087</v>
      </c>
      <c r="B2255" t="s">
        <v>6088</v>
      </c>
      <c r="C2255">
        <v>2005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6.6</v>
      </c>
      <c r="O2255">
        <v>65972</v>
      </c>
      <c r="P2255">
        <v>7576593</v>
      </c>
      <c r="Q2255">
        <v>42886719</v>
      </c>
      <c r="S2255">
        <v>107</v>
      </c>
      <c r="T2255" t="s">
        <v>5859</v>
      </c>
      <c r="U2255" t="s">
        <v>2783</v>
      </c>
      <c r="V2255">
        <v>1</v>
      </c>
      <c r="W2255">
        <v>0</v>
      </c>
      <c r="X2255">
        <v>0</v>
      </c>
    </row>
    <row r="2256" spans="1:24" hidden="1" x14ac:dyDescent="0.2">
      <c r="A2256" t="s">
        <v>5919</v>
      </c>
      <c r="B2256" t="s">
        <v>5920</v>
      </c>
      <c r="C2256">
        <v>2005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7</v>
      </c>
      <c r="O2256">
        <v>28111</v>
      </c>
      <c r="P2256">
        <v>30000000</v>
      </c>
      <c r="Q2256">
        <v>8586392</v>
      </c>
      <c r="R2256">
        <v>18618284</v>
      </c>
      <c r="S2256">
        <v>108</v>
      </c>
      <c r="T2256" t="s">
        <v>3483</v>
      </c>
      <c r="U2256" t="s">
        <v>3859</v>
      </c>
      <c r="V2256">
        <v>1</v>
      </c>
      <c r="W2256">
        <v>0</v>
      </c>
      <c r="X2256">
        <v>0</v>
      </c>
    </row>
    <row r="2257" spans="1:24" hidden="1" x14ac:dyDescent="0.2">
      <c r="A2257" t="s">
        <v>2099</v>
      </c>
      <c r="B2257" t="s">
        <v>2100</v>
      </c>
      <c r="C2257">
        <v>1973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8</v>
      </c>
      <c r="O2257">
        <v>348035</v>
      </c>
      <c r="P2257">
        <v>11000000</v>
      </c>
      <c r="Q2257">
        <v>232906145</v>
      </c>
      <c r="R2257">
        <v>441306145</v>
      </c>
      <c r="S2257">
        <v>122</v>
      </c>
      <c r="T2257" t="s">
        <v>2101</v>
      </c>
      <c r="U2257" t="s">
        <v>39</v>
      </c>
      <c r="V2257">
        <v>0</v>
      </c>
      <c r="W2257">
        <v>0</v>
      </c>
      <c r="X2257">
        <v>1</v>
      </c>
    </row>
    <row r="2258" spans="1:24" hidden="1" x14ac:dyDescent="0.2">
      <c r="A2258" t="s">
        <v>5405</v>
      </c>
      <c r="B2258" t="s">
        <v>5406</v>
      </c>
      <c r="C2258">
        <v>2000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6.8</v>
      </c>
      <c r="O2258">
        <v>99999</v>
      </c>
      <c r="P2258">
        <v>60000000</v>
      </c>
      <c r="Q2258">
        <v>75793305</v>
      </c>
      <c r="R2258">
        <v>124745083</v>
      </c>
      <c r="S2258">
        <v>125</v>
      </c>
      <c r="T2258" t="s">
        <v>5407</v>
      </c>
      <c r="U2258" t="s">
        <v>35</v>
      </c>
      <c r="V2258">
        <v>0</v>
      </c>
      <c r="W2258">
        <v>1</v>
      </c>
      <c r="X2258">
        <v>0</v>
      </c>
    </row>
    <row r="2259" spans="1:24" hidden="1" x14ac:dyDescent="0.2">
      <c r="A2259" t="s">
        <v>1364</v>
      </c>
      <c r="B2259" t="s">
        <v>1365</v>
      </c>
      <c r="C2259">
        <v>1954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7.2</v>
      </c>
      <c r="O2259">
        <v>6307</v>
      </c>
      <c r="S2259">
        <v>97</v>
      </c>
      <c r="T2259" t="s">
        <v>1132</v>
      </c>
      <c r="U2259" t="s">
        <v>945</v>
      </c>
      <c r="V2259">
        <v>0</v>
      </c>
      <c r="W2259">
        <v>1</v>
      </c>
      <c r="X2259">
        <v>0</v>
      </c>
    </row>
    <row r="2260" spans="1:24" hidden="1" x14ac:dyDescent="0.2">
      <c r="A2260" t="s">
        <v>5421</v>
      </c>
      <c r="B2260" t="s">
        <v>5422</v>
      </c>
      <c r="C2260">
        <v>2001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6.8</v>
      </c>
      <c r="O2260">
        <v>333559</v>
      </c>
      <c r="P2260">
        <v>38000000</v>
      </c>
      <c r="Q2260">
        <v>144533925</v>
      </c>
      <c r="R2260">
        <v>207284863</v>
      </c>
      <c r="S2260">
        <v>106</v>
      </c>
      <c r="T2260" t="s">
        <v>3769</v>
      </c>
      <c r="U2260" t="s">
        <v>35</v>
      </c>
      <c r="V2260">
        <v>0</v>
      </c>
      <c r="W2260">
        <v>1</v>
      </c>
      <c r="X2260">
        <v>0</v>
      </c>
    </row>
    <row r="2261" spans="1:24" hidden="1" x14ac:dyDescent="0.2">
      <c r="A2261" t="s">
        <v>6399</v>
      </c>
      <c r="B2261" t="s">
        <v>6400</v>
      </c>
      <c r="C2261">
        <v>2006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6</v>
      </c>
      <c r="O2261">
        <v>230192</v>
      </c>
      <c r="P2261">
        <v>85000000</v>
      </c>
      <c r="Q2261">
        <v>62514415</v>
      </c>
      <c r="R2261">
        <v>158964610</v>
      </c>
      <c r="S2261">
        <v>104</v>
      </c>
      <c r="T2261" t="s">
        <v>6203</v>
      </c>
      <c r="U2261" t="s">
        <v>35</v>
      </c>
      <c r="V2261">
        <v>0</v>
      </c>
      <c r="W2261">
        <v>1</v>
      </c>
      <c r="X2261">
        <v>0</v>
      </c>
    </row>
    <row r="2262" spans="1:24" hidden="1" x14ac:dyDescent="0.2">
      <c r="A2262" t="s">
        <v>7856</v>
      </c>
      <c r="B2262" t="s">
        <v>7857</v>
      </c>
      <c r="C2262">
        <v>2017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6.7</v>
      </c>
      <c r="O2262">
        <v>193810</v>
      </c>
      <c r="P2262">
        <v>250000000</v>
      </c>
      <c r="Q2262">
        <v>226008385</v>
      </c>
      <c r="R2262">
        <v>1236005118</v>
      </c>
      <c r="S2262">
        <v>136</v>
      </c>
      <c r="T2262" t="s">
        <v>4936</v>
      </c>
      <c r="U2262" t="s">
        <v>35</v>
      </c>
      <c r="V2262">
        <v>0</v>
      </c>
      <c r="W2262">
        <v>1</v>
      </c>
      <c r="X2262">
        <v>0</v>
      </c>
    </row>
    <row r="2263" spans="1:24" hidden="1" x14ac:dyDescent="0.2">
      <c r="A2263" t="s">
        <v>1542</v>
      </c>
      <c r="B2263" t="s">
        <v>1543</v>
      </c>
      <c r="C2263">
        <v>1959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6.6</v>
      </c>
      <c r="O2263">
        <v>2796</v>
      </c>
      <c r="Q2263">
        <v>149</v>
      </c>
      <c r="S2263">
        <v>149</v>
      </c>
      <c r="T2263" t="s">
        <v>97</v>
      </c>
      <c r="U2263" t="s">
        <v>1544</v>
      </c>
      <c r="V2263">
        <v>0</v>
      </c>
      <c r="W2263">
        <v>0</v>
      </c>
      <c r="X2263">
        <v>1</v>
      </c>
    </row>
    <row r="2264" spans="1:24" hidden="1" x14ac:dyDescent="0.2">
      <c r="A2264" t="s">
        <v>511</v>
      </c>
      <c r="B2264" t="s">
        <v>512</v>
      </c>
      <c r="C2264">
        <v>1940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6.7</v>
      </c>
      <c r="O2264">
        <v>1690</v>
      </c>
      <c r="Q2264">
        <v>90</v>
      </c>
      <c r="S2264">
        <v>90</v>
      </c>
      <c r="T2264" t="s">
        <v>198</v>
      </c>
      <c r="U2264" t="s">
        <v>39</v>
      </c>
      <c r="V2264">
        <v>0</v>
      </c>
      <c r="W2264">
        <v>0</v>
      </c>
      <c r="X2264">
        <v>1</v>
      </c>
    </row>
    <row r="2265" spans="1:24" hidden="1" x14ac:dyDescent="0.2">
      <c r="A2265" t="s">
        <v>6891</v>
      </c>
      <c r="B2265" t="s">
        <v>6892</v>
      </c>
      <c r="C2265">
        <v>2009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5.2</v>
      </c>
      <c r="O2265">
        <v>93122</v>
      </c>
      <c r="P2265">
        <v>40000000</v>
      </c>
      <c r="Q2265">
        <v>66477700</v>
      </c>
      <c r="R2265">
        <v>186167139</v>
      </c>
      <c r="S2265">
        <v>82</v>
      </c>
      <c r="T2265" t="s">
        <v>6893</v>
      </c>
      <c r="U2265" t="s">
        <v>5604</v>
      </c>
      <c r="V2265">
        <v>0</v>
      </c>
      <c r="W2265">
        <v>0</v>
      </c>
      <c r="X2265">
        <v>1</v>
      </c>
    </row>
    <row r="2266" spans="1:24" hidden="1" x14ac:dyDescent="0.2">
      <c r="A2266" t="s">
        <v>6142</v>
      </c>
      <c r="B2266" t="s">
        <v>6143</v>
      </c>
      <c r="C2266">
        <v>2005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7.2</v>
      </c>
      <c r="O2266">
        <v>10036</v>
      </c>
      <c r="P2266">
        <v>4700000</v>
      </c>
      <c r="S2266">
        <v>118</v>
      </c>
      <c r="T2266" t="s">
        <v>6144</v>
      </c>
      <c r="U2266" t="s">
        <v>6145</v>
      </c>
      <c r="V2266">
        <v>1</v>
      </c>
      <c r="W2266">
        <v>0</v>
      </c>
      <c r="X2266">
        <v>0</v>
      </c>
    </row>
    <row r="2267" spans="1:24" hidden="1" x14ac:dyDescent="0.2">
      <c r="A2267" t="s">
        <v>7908</v>
      </c>
      <c r="B2267" t="s">
        <v>7909</v>
      </c>
      <c r="C2267">
        <v>2018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5.0999999999999996</v>
      </c>
      <c r="O2267">
        <v>48681</v>
      </c>
      <c r="P2267">
        <v>13000000</v>
      </c>
      <c r="Q2267">
        <v>69488745</v>
      </c>
      <c r="R2267">
        <v>137056262</v>
      </c>
      <c r="S2267">
        <v>98</v>
      </c>
      <c r="T2267" t="s">
        <v>7910</v>
      </c>
      <c r="U2267" t="s">
        <v>7221</v>
      </c>
      <c r="V2267">
        <v>0</v>
      </c>
      <c r="W2267">
        <v>1</v>
      </c>
      <c r="X2267">
        <v>0</v>
      </c>
    </row>
    <row r="2268" spans="1:24" hidden="1" x14ac:dyDescent="0.2">
      <c r="A2268" t="s">
        <v>6929</v>
      </c>
      <c r="B2268" t="s">
        <v>6930</v>
      </c>
      <c r="C2268">
        <v>2012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6.2</v>
      </c>
      <c r="O2268">
        <v>90475</v>
      </c>
      <c r="P2268">
        <v>30000000</v>
      </c>
      <c r="Q2268">
        <v>28835528</v>
      </c>
      <c r="R2268">
        <v>54169363</v>
      </c>
      <c r="S2268">
        <v>124</v>
      </c>
      <c r="T2268" t="s">
        <v>6595</v>
      </c>
      <c r="U2268" t="s">
        <v>35</v>
      </c>
      <c r="V2268">
        <v>0</v>
      </c>
      <c r="W2268">
        <v>1</v>
      </c>
      <c r="X2268">
        <v>0</v>
      </c>
    </row>
    <row r="2269" spans="1:24" hidden="1" x14ac:dyDescent="0.2">
      <c r="A2269" t="s">
        <v>1100</v>
      </c>
      <c r="B2269" t="s">
        <v>1101</v>
      </c>
      <c r="C2269">
        <v>1950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7</v>
      </c>
      <c r="O2269">
        <v>3211</v>
      </c>
      <c r="P2269">
        <v>1600000</v>
      </c>
      <c r="R2269">
        <v>6713</v>
      </c>
      <c r="S2269">
        <v>88</v>
      </c>
      <c r="T2269" t="s">
        <v>891</v>
      </c>
      <c r="U2269" t="s">
        <v>1102</v>
      </c>
      <c r="V2269">
        <v>0</v>
      </c>
      <c r="W2269">
        <v>0</v>
      </c>
      <c r="X2269">
        <v>1</v>
      </c>
    </row>
    <row r="2270" spans="1:24" hidden="1" x14ac:dyDescent="0.2">
      <c r="A2270" t="s">
        <v>575</v>
      </c>
      <c r="B2270" t="s">
        <v>576</v>
      </c>
      <c r="C2270">
        <v>1941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6.6</v>
      </c>
      <c r="O2270">
        <v>930</v>
      </c>
      <c r="Q2270">
        <v>79</v>
      </c>
      <c r="S2270">
        <v>79</v>
      </c>
      <c r="T2270" t="s">
        <v>577</v>
      </c>
      <c r="U2270" t="s">
        <v>35</v>
      </c>
      <c r="V2270">
        <v>0</v>
      </c>
      <c r="W2270">
        <v>1</v>
      </c>
      <c r="X2270">
        <v>0</v>
      </c>
    </row>
    <row r="2271" spans="1:24" hidden="1" x14ac:dyDescent="0.2">
      <c r="A2271" t="s">
        <v>3970</v>
      </c>
      <c r="B2271" t="s">
        <v>3971</v>
      </c>
      <c r="C2271">
        <v>1994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4.9000000000000004</v>
      </c>
      <c r="O2271">
        <v>73029</v>
      </c>
      <c r="P2271">
        <v>46000000</v>
      </c>
      <c r="Q2271">
        <v>130531208</v>
      </c>
      <c r="R2271">
        <v>341631208</v>
      </c>
      <c r="S2271">
        <v>91</v>
      </c>
      <c r="T2271" t="s">
        <v>3502</v>
      </c>
      <c r="U2271" t="s">
        <v>35</v>
      </c>
      <c r="V2271">
        <v>0</v>
      </c>
      <c r="W2271">
        <v>1</v>
      </c>
      <c r="X2271">
        <v>0</v>
      </c>
    </row>
    <row r="2272" spans="1:24" hidden="1" x14ac:dyDescent="0.2">
      <c r="A2272" t="s">
        <v>5182</v>
      </c>
      <c r="B2272" t="s">
        <v>5183</v>
      </c>
      <c r="C2272">
        <v>2000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3.6</v>
      </c>
      <c r="O2272">
        <v>20578</v>
      </c>
      <c r="P2272">
        <v>83000000</v>
      </c>
      <c r="Q2272">
        <v>35268275</v>
      </c>
      <c r="R2272">
        <v>59468275</v>
      </c>
      <c r="S2272">
        <v>90</v>
      </c>
      <c r="T2272" t="s">
        <v>3502</v>
      </c>
      <c r="U2272" t="s">
        <v>35</v>
      </c>
      <c r="V2272">
        <v>0</v>
      </c>
      <c r="W2272">
        <v>1</v>
      </c>
      <c r="X2272">
        <v>0</v>
      </c>
    </row>
    <row r="2273" spans="1:24" hidden="1" x14ac:dyDescent="0.2">
      <c r="A2273" t="s">
        <v>6188</v>
      </c>
      <c r="B2273" t="s">
        <v>6189</v>
      </c>
      <c r="C2273">
        <v>2006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7.2</v>
      </c>
      <c r="O2273">
        <v>221961</v>
      </c>
      <c r="P2273">
        <v>35000000</v>
      </c>
      <c r="Q2273">
        <v>10144010</v>
      </c>
      <c r="R2273">
        <v>16468343</v>
      </c>
      <c r="S2273">
        <v>97</v>
      </c>
      <c r="T2273" t="s">
        <v>6190</v>
      </c>
      <c r="U2273" t="s">
        <v>39</v>
      </c>
      <c r="V2273">
        <v>0</v>
      </c>
      <c r="W2273">
        <v>0</v>
      </c>
      <c r="X2273">
        <v>1</v>
      </c>
    </row>
    <row r="2274" spans="1:24" hidden="1" x14ac:dyDescent="0.2">
      <c r="A2274" t="s">
        <v>1039</v>
      </c>
      <c r="B2274" t="s">
        <v>1040</v>
      </c>
      <c r="C2274">
        <v>1949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7.1</v>
      </c>
      <c r="O2274">
        <v>8882</v>
      </c>
      <c r="S2274">
        <v>114</v>
      </c>
      <c r="T2274" t="s">
        <v>1030</v>
      </c>
      <c r="U2274" t="s">
        <v>39</v>
      </c>
      <c r="V2274">
        <v>0</v>
      </c>
      <c r="W2274">
        <v>0</v>
      </c>
      <c r="X2274">
        <v>1</v>
      </c>
    </row>
    <row r="2275" spans="1:24" hidden="1" x14ac:dyDescent="0.2">
      <c r="A2275" t="s">
        <v>6126</v>
      </c>
      <c r="B2275" t="s">
        <v>6127</v>
      </c>
      <c r="C2275">
        <v>2005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6.5</v>
      </c>
      <c r="O2275">
        <v>50704</v>
      </c>
      <c r="P2275">
        <v>11304403</v>
      </c>
      <c r="S2275">
        <v>112</v>
      </c>
      <c r="T2275" t="s">
        <v>3483</v>
      </c>
      <c r="U2275" t="s">
        <v>2783</v>
      </c>
      <c r="V2275">
        <v>1</v>
      </c>
      <c r="W2275">
        <v>0</v>
      </c>
      <c r="X2275">
        <v>0</v>
      </c>
    </row>
    <row r="2276" spans="1:24" hidden="1" x14ac:dyDescent="0.2">
      <c r="A2276" t="s">
        <v>2536</v>
      </c>
      <c r="B2276" t="s">
        <v>2537</v>
      </c>
      <c r="C2276">
        <v>1981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6.9</v>
      </c>
      <c r="O2276">
        <v>3805</v>
      </c>
      <c r="P2276">
        <v>50427646</v>
      </c>
      <c r="S2276">
        <v>107</v>
      </c>
      <c r="T2276" t="s">
        <v>2538</v>
      </c>
      <c r="U2276" t="s">
        <v>35</v>
      </c>
      <c r="V2276">
        <v>0</v>
      </c>
      <c r="W2276">
        <v>1</v>
      </c>
      <c r="X2276">
        <v>0</v>
      </c>
    </row>
    <row r="2277" spans="1:24" hidden="1" x14ac:dyDescent="0.2">
      <c r="A2277" t="s">
        <v>6966</v>
      </c>
      <c r="B2277" t="s">
        <v>6967</v>
      </c>
      <c r="C2277">
        <v>2009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5.9</v>
      </c>
      <c r="O2277">
        <v>71807</v>
      </c>
      <c r="P2277">
        <v>10000000</v>
      </c>
      <c r="Q2277">
        <v>25486040</v>
      </c>
      <c r="R2277">
        <v>47719794</v>
      </c>
      <c r="S2277">
        <v>98</v>
      </c>
      <c r="T2277" t="s">
        <v>6968</v>
      </c>
      <c r="U2277" t="s">
        <v>35</v>
      </c>
      <c r="V2277">
        <v>0</v>
      </c>
      <c r="W2277">
        <v>1</v>
      </c>
      <c r="X2277">
        <v>0</v>
      </c>
    </row>
    <row r="2278" spans="1:24" hidden="1" x14ac:dyDescent="0.2">
      <c r="A2278" t="s">
        <v>6044</v>
      </c>
      <c r="B2278" t="s">
        <v>6045</v>
      </c>
      <c r="C2278">
        <v>2005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5.6</v>
      </c>
      <c r="O2278">
        <v>58439</v>
      </c>
      <c r="P2278">
        <v>9939251</v>
      </c>
      <c r="Q2278">
        <v>68357079</v>
      </c>
      <c r="S2278">
        <v>105</v>
      </c>
      <c r="T2278" t="s">
        <v>6046</v>
      </c>
      <c r="U2278" t="s">
        <v>2783</v>
      </c>
      <c r="V2278">
        <v>1</v>
      </c>
      <c r="W2278">
        <v>0</v>
      </c>
      <c r="X2278">
        <v>0</v>
      </c>
    </row>
    <row r="2279" spans="1:24" hidden="1" x14ac:dyDescent="0.2">
      <c r="A2279" t="s">
        <v>4448</v>
      </c>
      <c r="B2279" t="s">
        <v>4449</v>
      </c>
      <c r="C2279">
        <v>1996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7.1</v>
      </c>
      <c r="O2279">
        <v>79191</v>
      </c>
      <c r="P2279">
        <v>30000000</v>
      </c>
      <c r="Q2279">
        <v>16759216</v>
      </c>
      <c r="R2279">
        <v>29359216</v>
      </c>
      <c r="S2279">
        <v>110</v>
      </c>
      <c r="T2279" t="s">
        <v>3988</v>
      </c>
      <c r="U2279" t="s">
        <v>35</v>
      </c>
      <c r="V2279">
        <v>0</v>
      </c>
      <c r="W2279">
        <v>1</v>
      </c>
      <c r="X2279">
        <v>0</v>
      </c>
    </row>
    <row r="2280" spans="1:24" hidden="1" x14ac:dyDescent="0.2">
      <c r="A2280" t="s">
        <v>2395</v>
      </c>
      <c r="B2280" t="s">
        <v>2396</v>
      </c>
      <c r="C2280">
        <v>1979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6.4</v>
      </c>
      <c r="O2280">
        <v>8214</v>
      </c>
      <c r="P2280">
        <v>160292</v>
      </c>
      <c r="Q2280">
        <v>9346177</v>
      </c>
      <c r="S2280">
        <v>119</v>
      </c>
      <c r="T2280" t="s">
        <v>1634</v>
      </c>
      <c r="U2280" t="s">
        <v>39</v>
      </c>
      <c r="V2280">
        <v>0</v>
      </c>
      <c r="W2280">
        <v>0</v>
      </c>
      <c r="X2280">
        <v>1</v>
      </c>
    </row>
    <row r="2281" spans="1:24" hidden="1" x14ac:dyDescent="0.2">
      <c r="A2281" t="s">
        <v>2152</v>
      </c>
      <c r="B2281" t="s">
        <v>2153</v>
      </c>
      <c r="C2281">
        <v>1974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7.3</v>
      </c>
      <c r="O2281">
        <v>11677</v>
      </c>
      <c r="S2281">
        <v>105</v>
      </c>
      <c r="T2281" t="s">
        <v>1487</v>
      </c>
      <c r="U2281" t="s">
        <v>35</v>
      </c>
      <c r="V2281">
        <v>0</v>
      </c>
      <c r="W2281">
        <v>1</v>
      </c>
      <c r="X2281">
        <v>0</v>
      </c>
    </row>
    <row r="2282" spans="1:24" hidden="1" x14ac:dyDescent="0.2">
      <c r="A2282" t="s">
        <v>843</v>
      </c>
      <c r="B2282" t="s">
        <v>844</v>
      </c>
      <c r="C2282">
        <v>1945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6.1</v>
      </c>
      <c r="O2282">
        <v>619</v>
      </c>
      <c r="Q2282">
        <v>61</v>
      </c>
      <c r="S2282">
        <v>61</v>
      </c>
      <c r="T2282" t="s">
        <v>693</v>
      </c>
      <c r="U2282" t="s">
        <v>35</v>
      </c>
      <c r="V2282">
        <v>0</v>
      </c>
      <c r="W2282">
        <v>1</v>
      </c>
      <c r="X2282">
        <v>0</v>
      </c>
    </row>
    <row r="2283" spans="1:24" hidden="1" x14ac:dyDescent="0.2">
      <c r="A2283" t="s">
        <v>3794</v>
      </c>
      <c r="B2283" t="s">
        <v>3795</v>
      </c>
      <c r="C2283">
        <v>1993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7.8</v>
      </c>
      <c r="O2283">
        <v>255694</v>
      </c>
      <c r="P2283">
        <v>44000000</v>
      </c>
      <c r="Q2283">
        <v>183875760</v>
      </c>
      <c r="R2283">
        <v>368875760</v>
      </c>
      <c r="S2283">
        <v>130</v>
      </c>
      <c r="T2283" t="s">
        <v>3028</v>
      </c>
      <c r="U2283" t="s">
        <v>39</v>
      </c>
      <c r="V2283">
        <v>0</v>
      </c>
      <c r="W2283">
        <v>0</v>
      </c>
      <c r="X2283">
        <v>1</v>
      </c>
    </row>
    <row r="2284" spans="1:24" hidden="1" x14ac:dyDescent="0.2">
      <c r="A2284" t="s">
        <v>7563</v>
      </c>
      <c r="B2284" t="s">
        <v>7564</v>
      </c>
      <c r="C2284">
        <v>2015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4.2</v>
      </c>
      <c r="O2284">
        <v>18620</v>
      </c>
      <c r="P2284">
        <v>100000</v>
      </c>
      <c r="Q2284">
        <v>22764410</v>
      </c>
      <c r="R2284">
        <v>42964410</v>
      </c>
      <c r="S2284">
        <v>81</v>
      </c>
      <c r="T2284" t="s">
        <v>7565</v>
      </c>
      <c r="U2284" t="s">
        <v>5604</v>
      </c>
      <c r="V2284">
        <v>0</v>
      </c>
      <c r="W2284">
        <v>0</v>
      </c>
      <c r="X2284">
        <v>1</v>
      </c>
    </row>
    <row r="2285" spans="1:24" hidden="1" x14ac:dyDescent="0.2">
      <c r="A2285" t="s">
        <v>2284</v>
      </c>
      <c r="B2285" t="s">
        <v>2285</v>
      </c>
      <c r="C2285">
        <v>1977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6.4</v>
      </c>
      <c r="O2285">
        <v>20049</v>
      </c>
      <c r="P2285">
        <v>26414658</v>
      </c>
      <c r="S2285">
        <v>109</v>
      </c>
      <c r="T2285" t="s">
        <v>2004</v>
      </c>
      <c r="U2285" t="s">
        <v>39</v>
      </c>
      <c r="V2285">
        <v>0</v>
      </c>
      <c r="W2285">
        <v>0</v>
      </c>
      <c r="X2285">
        <v>1</v>
      </c>
    </row>
    <row r="2286" spans="1:24" hidden="1" x14ac:dyDescent="0.2">
      <c r="A2286" t="s">
        <v>3976</v>
      </c>
      <c r="B2286" t="s">
        <v>3977</v>
      </c>
      <c r="C2286">
        <v>1994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5.8</v>
      </c>
      <c r="O2286">
        <v>16476</v>
      </c>
      <c r="P2286">
        <v>16094974</v>
      </c>
      <c r="S2286">
        <v>115</v>
      </c>
      <c r="T2286" t="s">
        <v>3061</v>
      </c>
      <c r="U2286" t="s">
        <v>35</v>
      </c>
      <c r="V2286">
        <v>0</v>
      </c>
      <c r="W2286">
        <v>1</v>
      </c>
      <c r="X2286">
        <v>0</v>
      </c>
    </row>
    <row r="2287" spans="1:24" hidden="1" x14ac:dyDescent="0.2">
      <c r="A2287" t="s">
        <v>1777</v>
      </c>
      <c r="B2287" t="s">
        <v>1778</v>
      </c>
      <c r="C2287">
        <v>1966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7.3</v>
      </c>
      <c r="O2287">
        <v>5529</v>
      </c>
      <c r="S2287">
        <v>90</v>
      </c>
      <c r="T2287" t="s">
        <v>1779</v>
      </c>
      <c r="U2287" t="s">
        <v>35</v>
      </c>
      <c r="V2287">
        <v>0</v>
      </c>
      <c r="W2287">
        <v>1</v>
      </c>
      <c r="X2287">
        <v>0</v>
      </c>
    </row>
    <row r="2288" spans="1:24" hidden="1" x14ac:dyDescent="0.2">
      <c r="A2288" t="s">
        <v>667</v>
      </c>
      <c r="B2288" t="s">
        <v>668</v>
      </c>
      <c r="C2288">
        <v>1942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6.2</v>
      </c>
      <c r="O2288">
        <v>5205</v>
      </c>
      <c r="Q2288">
        <v>67</v>
      </c>
      <c r="S2288">
        <v>67</v>
      </c>
      <c r="T2288" t="s">
        <v>669</v>
      </c>
      <c r="U2288" t="s">
        <v>35</v>
      </c>
      <c r="V2288">
        <v>0</v>
      </c>
      <c r="W2288">
        <v>1</v>
      </c>
      <c r="X2288">
        <v>0</v>
      </c>
    </row>
    <row r="2289" spans="1:24" hidden="1" x14ac:dyDescent="0.2">
      <c r="A2289" t="s">
        <v>1043</v>
      </c>
      <c r="B2289" t="s">
        <v>1044</v>
      </c>
      <c r="C2289">
        <v>1949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6.1</v>
      </c>
      <c r="O2289">
        <v>414</v>
      </c>
      <c r="Q2289">
        <v>78</v>
      </c>
      <c r="S2289">
        <v>78</v>
      </c>
      <c r="T2289" t="s">
        <v>834</v>
      </c>
      <c r="U2289" t="s">
        <v>39</v>
      </c>
      <c r="V2289">
        <v>0</v>
      </c>
      <c r="W2289">
        <v>0</v>
      </c>
      <c r="X2289">
        <v>1</v>
      </c>
    </row>
    <row r="2290" spans="1:24" hidden="1" x14ac:dyDescent="0.2">
      <c r="A2290" t="s">
        <v>1419</v>
      </c>
      <c r="B2290" t="s">
        <v>1420</v>
      </c>
      <c r="C2290">
        <v>1956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5.5</v>
      </c>
      <c r="O2290">
        <v>344</v>
      </c>
      <c r="Q2290">
        <v>103</v>
      </c>
      <c r="S2290">
        <v>103</v>
      </c>
      <c r="T2290" t="s">
        <v>771</v>
      </c>
      <c r="U2290" t="s">
        <v>39</v>
      </c>
      <c r="V2290">
        <v>0</v>
      </c>
      <c r="W2290">
        <v>0</v>
      </c>
      <c r="X2290">
        <v>1</v>
      </c>
    </row>
    <row r="2291" spans="1:24" hidden="1" x14ac:dyDescent="0.2">
      <c r="A2291" t="s">
        <v>7787</v>
      </c>
      <c r="B2291" t="s">
        <v>7788</v>
      </c>
      <c r="C2291">
        <v>2016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6.5</v>
      </c>
      <c r="O2291">
        <v>160783</v>
      </c>
      <c r="P2291">
        <v>45000000</v>
      </c>
      <c r="Q2291">
        <v>75395035</v>
      </c>
      <c r="R2291">
        <v>173185859</v>
      </c>
      <c r="S2291">
        <v>112</v>
      </c>
      <c r="T2291" t="s">
        <v>7599</v>
      </c>
      <c r="U2291" t="s">
        <v>7789</v>
      </c>
      <c r="V2291">
        <v>0</v>
      </c>
      <c r="W2291">
        <v>1</v>
      </c>
      <c r="X2291">
        <v>0</v>
      </c>
    </row>
    <row r="2292" spans="1:24" hidden="1" x14ac:dyDescent="0.2">
      <c r="A2292" t="s">
        <v>6106</v>
      </c>
      <c r="B2292" t="s">
        <v>6107</v>
      </c>
      <c r="C2292">
        <v>2005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6.6</v>
      </c>
      <c r="O2292">
        <v>69412</v>
      </c>
      <c r="P2292">
        <v>12211986</v>
      </c>
      <c r="Q2292">
        <v>57479076</v>
      </c>
      <c r="S2292">
        <v>108</v>
      </c>
      <c r="T2292" t="s">
        <v>6108</v>
      </c>
      <c r="U2292" t="s">
        <v>6109</v>
      </c>
      <c r="V2292">
        <v>1</v>
      </c>
      <c r="W2292">
        <v>0</v>
      </c>
      <c r="X2292">
        <v>0</v>
      </c>
    </row>
    <row r="2293" spans="1:24" hidden="1" x14ac:dyDescent="0.2">
      <c r="A2293" t="s">
        <v>1258</v>
      </c>
      <c r="B2293" t="s">
        <v>1259</v>
      </c>
      <c r="C2293">
        <v>1953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6.6</v>
      </c>
      <c r="O2293">
        <v>314</v>
      </c>
      <c r="Q2293">
        <v>81</v>
      </c>
      <c r="S2293">
        <v>81</v>
      </c>
      <c r="T2293" t="s">
        <v>1260</v>
      </c>
      <c r="U2293" t="s">
        <v>945</v>
      </c>
      <c r="V2293">
        <v>0</v>
      </c>
      <c r="W2293">
        <v>1</v>
      </c>
      <c r="X2293">
        <v>0</v>
      </c>
    </row>
    <row r="2294" spans="1:24" hidden="1" x14ac:dyDescent="0.2">
      <c r="A2294" t="s">
        <v>1320</v>
      </c>
      <c r="B2294" t="s">
        <v>1321</v>
      </c>
      <c r="C2294">
        <v>1954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7.3</v>
      </c>
      <c r="O2294">
        <v>7568</v>
      </c>
      <c r="Q2294">
        <v>115</v>
      </c>
      <c r="R2294">
        <v>1985</v>
      </c>
      <c r="S2294">
        <v>115</v>
      </c>
      <c r="T2294" t="s">
        <v>1132</v>
      </c>
      <c r="U2294" t="s">
        <v>35</v>
      </c>
      <c r="V2294">
        <v>0</v>
      </c>
      <c r="W2294">
        <v>1</v>
      </c>
      <c r="X2294">
        <v>0</v>
      </c>
    </row>
    <row r="2295" spans="1:24" hidden="1" x14ac:dyDescent="0.2">
      <c r="A2295" t="s">
        <v>4457</v>
      </c>
      <c r="B2295" t="s">
        <v>4458</v>
      </c>
      <c r="C2295">
        <v>1996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5.4</v>
      </c>
      <c r="O2295">
        <v>18170</v>
      </c>
      <c r="P2295">
        <v>45000000</v>
      </c>
      <c r="Q2295">
        <v>20351264</v>
      </c>
      <c r="R2295">
        <v>20351264</v>
      </c>
      <c r="S2295">
        <v>91</v>
      </c>
      <c r="T2295" t="s">
        <v>4459</v>
      </c>
      <c r="U2295" t="s">
        <v>39</v>
      </c>
      <c r="V2295">
        <v>0</v>
      </c>
      <c r="W2295">
        <v>0</v>
      </c>
      <c r="X2295">
        <v>1</v>
      </c>
    </row>
    <row r="2296" spans="1:24" hidden="1" x14ac:dyDescent="0.2">
      <c r="A2296" t="s">
        <v>6157</v>
      </c>
      <c r="B2296" t="s">
        <v>6158</v>
      </c>
      <c r="C2296">
        <v>2005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6.3</v>
      </c>
      <c r="O2296">
        <v>147917</v>
      </c>
      <c r="P2296">
        <v>24629938</v>
      </c>
      <c r="Q2296">
        <v>223387299</v>
      </c>
      <c r="S2296">
        <v>98</v>
      </c>
      <c r="T2296" t="s">
        <v>6159</v>
      </c>
      <c r="U2296" t="s">
        <v>2783</v>
      </c>
      <c r="V2296">
        <v>1</v>
      </c>
      <c r="W2296">
        <v>0</v>
      </c>
      <c r="X2296">
        <v>0</v>
      </c>
    </row>
    <row r="2297" spans="1:24" hidden="1" x14ac:dyDescent="0.2">
      <c r="A2297" t="s">
        <v>1261</v>
      </c>
      <c r="B2297" t="s">
        <v>1262</v>
      </c>
      <c r="C2297">
        <v>1953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5.7</v>
      </c>
      <c r="O2297">
        <v>560</v>
      </c>
      <c r="Q2297">
        <v>81</v>
      </c>
      <c r="S2297">
        <v>81</v>
      </c>
      <c r="T2297" t="s">
        <v>1263</v>
      </c>
      <c r="U2297" t="s">
        <v>945</v>
      </c>
      <c r="V2297">
        <v>0</v>
      </c>
      <c r="W2297">
        <v>1</v>
      </c>
      <c r="X2297">
        <v>0</v>
      </c>
    </row>
    <row r="2298" spans="1:24" hidden="1" x14ac:dyDescent="0.2">
      <c r="A2298" t="s">
        <v>6034</v>
      </c>
      <c r="B2298" t="s">
        <v>6035</v>
      </c>
      <c r="C2298">
        <v>2005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6.7</v>
      </c>
      <c r="O2298">
        <v>58708</v>
      </c>
      <c r="P2298">
        <v>1921838</v>
      </c>
      <c r="Q2298">
        <v>27610873</v>
      </c>
      <c r="S2298">
        <v>118</v>
      </c>
      <c r="T2298" t="s">
        <v>4258</v>
      </c>
      <c r="U2298" t="s">
        <v>6036</v>
      </c>
      <c r="V2298">
        <v>1</v>
      </c>
      <c r="W2298">
        <v>0</v>
      </c>
      <c r="X2298">
        <v>0</v>
      </c>
    </row>
    <row r="2299" spans="1:24" hidden="1" x14ac:dyDescent="0.2">
      <c r="A2299" t="s">
        <v>258</v>
      </c>
      <c r="B2299" t="s">
        <v>259</v>
      </c>
      <c r="C2299">
        <v>1935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7.5</v>
      </c>
      <c r="O2299">
        <v>1157</v>
      </c>
      <c r="S2299">
        <v>98</v>
      </c>
      <c r="T2299" t="s">
        <v>152</v>
      </c>
      <c r="U2299" t="s">
        <v>35</v>
      </c>
      <c r="V2299">
        <v>0</v>
      </c>
      <c r="W2299">
        <v>1</v>
      </c>
      <c r="X2299">
        <v>0</v>
      </c>
    </row>
    <row r="2300" spans="1:24" hidden="1" x14ac:dyDescent="0.2">
      <c r="A2300" t="s">
        <v>6345</v>
      </c>
      <c r="B2300" t="s">
        <v>6346</v>
      </c>
      <c r="C2300">
        <v>2006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6</v>
      </c>
      <c r="O2300">
        <v>23542</v>
      </c>
      <c r="P2300">
        <v>32000000</v>
      </c>
      <c r="Q2300">
        <v>1308696</v>
      </c>
      <c r="R2300">
        <v>5914908</v>
      </c>
      <c r="S2300">
        <v>105</v>
      </c>
      <c r="T2300" t="s">
        <v>3825</v>
      </c>
      <c r="U2300" t="s">
        <v>6347</v>
      </c>
      <c r="V2300">
        <v>0</v>
      </c>
      <c r="W2300">
        <v>0</v>
      </c>
      <c r="X2300">
        <v>1</v>
      </c>
    </row>
    <row r="2301" spans="1:24" hidden="1" x14ac:dyDescent="0.2">
      <c r="A2301" t="s">
        <v>7633</v>
      </c>
      <c r="B2301" t="s">
        <v>7634</v>
      </c>
      <c r="C2301">
        <v>2014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7.4</v>
      </c>
      <c r="O2301">
        <v>26164</v>
      </c>
      <c r="P2301">
        <v>20000000</v>
      </c>
      <c r="Q2301">
        <v>2722209</v>
      </c>
      <c r="R2301">
        <v>3396345</v>
      </c>
      <c r="S2301">
        <v>110</v>
      </c>
      <c r="T2301" t="s">
        <v>7635</v>
      </c>
      <c r="U2301" t="s">
        <v>5181</v>
      </c>
      <c r="V2301">
        <v>0</v>
      </c>
      <c r="W2301">
        <v>0</v>
      </c>
      <c r="X2301">
        <v>1</v>
      </c>
    </row>
    <row r="2302" spans="1:24" hidden="1" x14ac:dyDescent="0.2">
      <c r="A2302" t="s">
        <v>5882</v>
      </c>
      <c r="B2302" t="s">
        <v>5883</v>
      </c>
      <c r="C2302">
        <v>2005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6.6</v>
      </c>
      <c r="O2302">
        <v>104466</v>
      </c>
      <c r="P2302">
        <v>52000000</v>
      </c>
      <c r="Q2302">
        <v>34639939</v>
      </c>
      <c r="R2302">
        <v>77663556</v>
      </c>
      <c r="S2302">
        <v>113</v>
      </c>
      <c r="T2302" t="s">
        <v>5884</v>
      </c>
      <c r="U2302" t="s">
        <v>3859</v>
      </c>
      <c r="V2302">
        <v>1</v>
      </c>
      <c r="W2302">
        <v>0</v>
      </c>
      <c r="X2302">
        <v>0</v>
      </c>
    </row>
    <row r="2303" spans="1:24" hidden="1" x14ac:dyDescent="0.2">
      <c r="A2303" t="s">
        <v>5885</v>
      </c>
      <c r="B2303" t="s">
        <v>5886</v>
      </c>
      <c r="C2303">
        <v>2006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6.7</v>
      </c>
      <c r="O2303">
        <v>96285</v>
      </c>
      <c r="P2303">
        <v>110000000</v>
      </c>
      <c r="Q2303">
        <v>59952835</v>
      </c>
      <c r="R2303">
        <v>100266865</v>
      </c>
      <c r="S2303">
        <v>167</v>
      </c>
      <c r="T2303" t="s">
        <v>5887</v>
      </c>
      <c r="U2303" t="s">
        <v>35</v>
      </c>
      <c r="V2303">
        <v>0</v>
      </c>
      <c r="W2303">
        <v>1</v>
      </c>
      <c r="X2303">
        <v>0</v>
      </c>
    </row>
    <row r="2304" spans="1:24" hidden="1" x14ac:dyDescent="0.2">
      <c r="A2304" t="s">
        <v>2821</v>
      </c>
      <c r="B2304" t="s">
        <v>2822</v>
      </c>
      <c r="C2304">
        <v>1985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7.8</v>
      </c>
      <c r="O2304">
        <v>229526</v>
      </c>
      <c r="P2304">
        <v>19000000</v>
      </c>
      <c r="Q2304">
        <v>62367596</v>
      </c>
      <c r="R2304">
        <v>62613569</v>
      </c>
      <c r="S2304">
        <v>114</v>
      </c>
      <c r="T2304" t="s">
        <v>2364</v>
      </c>
      <c r="U2304" t="s">
        <v>39</v>
      </c>
      <c r="V2304">
        <v>0</v>
      </c>
      <c r="W2304">
        <v>0</v>
      </c>
      <c r="X2304">
        <v>1</v>
      </c>
    </row>
    <row r="2305" spans="1:31" hidden="1" x14ac:dyDescent="0.2">
      <c r="A2305" t="s">
        <v>2286</v>
      </c>
      <c r="B2305" t="s">
        <v>2287</v>
      </c>
      <c r="C2305">
        <v>1978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5.0999999999999996</v>
      </c>
      <c r="O2305">
        <v>144</v>
      </c>
      <c r="S2305">
        <v>87</v>
      </c>
      <c r="T2305" t="s">
        <v>2288</v>
      </c>
      <c r="V2305">
        <v>0</v>
      </c>
      <c r="W2305">
        <v>0</v>
      </c>
      <c r="X2305">
        <v>1</v>
      </c>
    </row>
    <row r="2306" spans="1:31" hidden="1" x14ac:dyDescent="0.2">
      <c r="A2306" t="s">
        <v>351</v>
      </c>
      <c r="B2306" t="s">
        <v>352</v>
      </c>
      <c r="C2306">
        <v>1937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6.9</v>
      </c>
      <c r="O2306">
        <v>533</v>
      </c>
      <c r="T2306" t="s">
        <v>66</v>
      </c>
      <c r="U2306" t="s">
        <v>39</v>
      </c>
      <c r="V2306">
        <v>0</v>
      </c>
      <c r="W2306">
        <v>0</v>
      </c>
      <c r="X2306">
        <v>1</v>
      </c>
    </row>
    <row r="2307" spans="1:31" hidden="1" x14ac:dyDescent="0.2">
      <c r="A2307" t="s">
        <v>7066</v>
      </c>
      <c r="B2307" t="s">
        <v>7067</v>
      </c>
      <c r="C2307">
        <v>2013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7.2</v>
      </c>
      <c r="O2307">
        <v>455315</v>
      </c>
      <c r="P2307">
        <v>105000000</v>
      </c>
      <c r="Q2307">
        <v>144840419</v>
      </c>
      <c r="R2307">
        <v>353641895</v>
      </c>
      <c r="S2307">
        <v>143</v>
      </c>
      <c r="T2307" t="s">
        <v>7068</v>
      </c>
      <c r="U2307" t="s">
        <v>39</v>
      </c>
      <c r="V2307">
        <v>0</v>
      </c>
      <c r="W2307">
        <v>0</v>
      </c>
      <c r="X2307">
        <v>1</v>
      </c>
    </row>
    <row r="2308" spans="1:31" hidden="1" x14ac:dyDescent="0.2">
      <c r="A2308" t="s">
        <v>580</v>
      </c>
      <c r="B2308" t="s">
        <v>581</v>
      </c>
      <c r="C2308">
        <v>1941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7.1</v>
      </c>
      <c r="O2308">
        <v>3264</v>
      </c>
      <c r="S2308">
        <v>108</v>
      </c>
      <c r="T2308" t="s">
        <v>379</v>
      </c>
      <c r="U2308" t="s">
        <v>39</v>
      </c>
      <c r="V2308">
        <v>0</v>
      </c>
      <c r="W2308">
        <v>0</v>
      </c>
      <c r="X2308">
        <v>1</v>
      </c>
    </row>
    <row r="2309" spans="1:31" hidden="1" x14ac:dyDescent="0.2">
      <c r="A2309" t="s">
        <v>6020</v>
      </c>
      <c r="B2309" t="s">
        <v>6021</v>
      </c>
      <c r="C2309">
        <v>2005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6.7</v>
      </c>
      <c r="O2309">
        <v>42075</v>
      </c>
      <c r="P2309">
        <v>20000000</v>
      </c>
      <c r="Q2309">
        <v>7535331</v>
      </c>
      <c r="R2309">
        <v>14189860</v>
      </c>
      <c r="S2309">
        <v>100</v>
      </c>
      <c r="T2309" t="s">
        <v>3773</v>
      </c>
      <c r="U2309" t="s">
        <v>3859</v>
      </c>
      <c r="V2309">
        <v>1</v>
      </c>
      <c r="W2309">
        <v>0</v>
      </c>
      <c r="X2309">
        <v>0</v>
      </c>
    </row>
    <row r="2310" spans="1:31" hidden="1" x14ac:dyDescent="0.2">
      <c r="A2310" t="s">
        <v>3098</v>
      </c>
      <c r="B2310" t="s">
        <v>3099</v>
      </c>
      <c r="C2310">
        <v>1988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6.7</v>
      </c>
      <c r="O2310">
        <v>37437</v>
      </c>
      <c r="P2310">
        <v>6121115</v>
      </c>
      <c r="Q2310">
        <v>43455230</v>
      </c>
      <c r="S2310">
        <v>91</v>
      </c>
      <c r="T2310" t="s">
        <v>3100</v>
      </c>
      <c r="U2310" t="s">
        <v>3101</v>
      </c>
      <c r="V2310">
        <v>0</v>
      </c>
      <c r="W2310">
        <v>1</v>
      </c>
      <c r="X2310">
        <v>0</v>
      </c>
    </row>
    <row r="2311" spans="1:31" hidden="1" x14ac:dyDescent="0.2">
      <c r="A2311" t="s">
        <v>1780</v>
      </c>
      <c r="B2311" t="s">
        <v>1781</v>
      </c>
      <c r="C2311">
        <v>1965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7.2</v>
      </c>
      <c r="O2311">
        <v>15394</v>
      </c>
      <c r="S2311">
        <v>160</v>
      </c>
      <c r="T2311" t="s">
        <v>1553</v>
      </c>
      <c r="U2311" t="s">
        <v>39</v>
      </c>
      <c r="V2311">
        <v>0</v>
      </c>
      <c r="W2311">
        <v>0</v>
      </c>
      <c r="X2311">
        <v>1</v>
      </c>
    </row>
    <row r="2312" spans="1:31" hidden="1" x14ac:dyDescent="0.2">
      <c r="A2312" t="s">
        <v>2202</v>
      </c>
      <c r="B2312" t="s">
        <v>2203</v>
      </c>
      <c r="C2312">
        <v>1975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6.7</v>
      </c>
      <c r="O2312">
        <v>5161</v>
      </c>
      <c r="P2312">
        <v>20642922</v>
      </c>
      <c r="S2312">
        <v>107</v>
      </c>
      <c r="T2312" t="s">
        <v>1863</v>
      </c>
      <c r="U2312" t="s">
        <v>2204</v>
      </c>
      <c r="V2312">
        <v>0</v>
      </c>
      <c r="W2312">
        <v>1</v>
      </c>
      <c r="X2312">
        <v>0</v>
      </c>
    </row>
    <row r="2313" spans="1:31" hidden="1" x14ac:dyDescent="0.2">
      <c r="A2313" t="s">
        <v>2344</v>
      </c>
      <c r="B2313" t="s">
        <v>2345</v>
      </c>
      <c r="C2313">
        <v>1978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5.4</v>
      </c>
      <c r="O2313">
        <v>1072</v>
      </c>
      <c r="P2313">
        <v>14672713</v>
      </c>
      <c r="S2313">
        <v>107</v>
      </c>
      <c r="T2313" t="s">
        <v>2259</v>
      </c>
      <c r="U2313" t="s">
        <v>35</v>
      </c>
      <c r="V2313">
        <v>0</v>
      </c>
      <c r="W2313">
        <v>1</v>
      </c>
      <c r="X2313">
        <v>0</v>
      </c>
    </row>
    <row r="2314" spans="1:31" hidden="1" x14ac:dyDescent="0.2">
      <c r="A2314" t="s">
        <v>7594</v>
      </c>
      <c r="B2314" t="s">
        <v>7595</v>
      </c>
      <c r="C2314">
        <v>2013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5.3</v>
      </c>
      <c r="O2314">
        <v>36145</v>
      </c>
      <c r="P2314">
        <v>5000000</v>
      </c>
      <c r="Q2314">
        <v>7192291</v>
      </c>
      <c r="R2314">
        <v>12666449</v>
      </c>
      <c r="S2314">
        <v>100</v>
      </c>
      <c r="T2314" t="s">
        <v>7512</v>
      </c>
      <c r="U2314" t="s">
        <v>7596</v>
      </c>
      <c r="V2314">
        <v>0</v>
      </c>
      <c r="W2314">
        <v>1</v>
      </c>
      <c r="X2314">
        <v>0</v>
      </c>
    </row>
    <row r="2315" spans="1:31" hidden="1" x14ac:dyDescent="0.2">
      <c r="A2315" t="s">
        <v>4902</v>
      </c>
      <c r="B2315" t="s">
        <v>4903</v>
      </c>
      <c r="C2315">
        <v>1999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8.6</v>
      </c>
      <c r="O2315">
        <v>1081433</v>
      </c>
      <c r="P2315">
        <v>60000000</v>
      </c>
      <c r="Q2315">
        <v>136801374</v>
      </c>
      <c r="R2315">
        <v>286801374</v>
      </c>
      <c r="S2315">
        <v>189</v>
      </c>
      <c r="T2315" t="s">
        <v>4108</v>
      </c>
      <c r="U2315" t="s">
        <v>4109</v>
      </c>
      <c r="V2315">
        <v>0</v>
      </c>
      <c r="W2315">
        <v>0</v>
      </c>
      <c r="X2315">
        <v>1</v>
      </c>
    </row>
    <row r="2316" spans="1:31" hidden="1" x14ac:dyDescent="0.2">
      <c r="A2316" t="s">
        <v>302</v>
      </c>
      <c r="B2316" t="s">
        <v>303</v>
      </c>
      <c r="C2316">
        <v>1936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6.8</v>
      </c>
      <c r="O2316">
        <v>725</v>
      </c>
      <c r="Q2316">
        <v>93</v>
      </c>
      <c r="S2316">
        <v>93</v>
      </c>
      <c r="T2316" t="s">
        <v>304</v>
      </c>
      <c r="U2316" t="s">
        <v>39</v>
      </c>
      <c r="V2316">
        <v>0</v>
      </c>
      <c r="W2316">
        <v>0</v>
      </c>
      <c r="X2316">
        <v>1</v>
      </c>
    </row>
    <row r="2317" spans="1:31" hidden="1" x14ac:dyDescent="0.2">
      <c r="A2317" t="s">
        <v>7644</v>
      </c>
      <c r="B2317" t="s">
        <v>7645</v>
      </c>
      <c r="C2317">
        <v>2018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6.3</v>
      </c>
      <c r="O2317">
        <v>43237</v>
      </c>
      <c r="P2317">
        <v>75000000</v>
      </c>
      <c r="Q2317">
        <v>270620950</v>
      </c>
      <c r="R2317">
        <v>511595957</v>
      </c>
      <c r="S2317">
        <v>85</v>
      </c>
      <c r="T2317" t="s">
        <v>7646</v>
      </c>
      <c r="U2317" t="s">
        <v>35</v>
      </c>
      <c r="V2317">
        <v>0</v>
      </c>
      <c r="W2317">
        <v>1</v>
      </c>
      <c r="X2317">
        <v>0</v>
      </c>
    </row>
    <row r="2318" spans="1:31" hidden="1" x14ac:dyDescent="0.2">
      <c r="A2318" t="s">
        <v>3317</v>
      </c>
      <c r="B2318" t="s">
        <v>3318</v>
      </c>
      <c r="C2318">
        <v>1990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5.4</v>
      </c>
      <c r="O2318">
        <v>4781</v>
      </c>
      <c r="P2318">
        <v>17037887</v>
      </c>
      <c r="S2318">
        <v>92</v>
      </c>
      <c r="T2318" t="s">
        <v>2101</v>
      </c>
      <c r="U2318" t="s">
        <v>35</v>
      </c>
      <c r="V2318">
        <v>0</v>
      </c>
      <c r="W2318">
        <v>1</v>
      </c>
      <c r="X2318">
        <v>0</v>
      </c>
    </row>
    <row r="2319" spans="1:31" hidden="1" x14ac:dyDescent="0.2">
      <c r="A2319" t="s">
        <v>5869</v>
      </c>
      <c r="B2319" t="s">
        <v>5870</v>
      </c>
      <c r="C2319">
        <v>2005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6.3</v>
      </c>
      <c r="O2319">
        <v>22954</v>
      </c>
      <c r="Q2319">
        <v>10284523</v>
      </c>
      <c r="R2319">
        <v>11675161</v>
      </c>
      <c r="S2319">
        <v>106</v>
      </c>
      <c r="T2319" t="s">
        <v>5871</v>
      </c>
      <c r="U2319" t="s">
        <v>2783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</row>
    <row r="2320" spans="1:31" hidden="1" x14ac:dyDescent="0.2">
      <c r="A2320" t="s">
        <v>2239</v>
      </c>
      <c r="B2320" t="s">
        <v>2240</v>
      </c>
      <c r="C2320">
        <v>1976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6.3</v>
      </c>
      <c r="O2320">
        <v>3491</v>
      </c>
      <c r="Q2320">
        <v>105</v>
      </c>
      <c r="S2320">
        <v>105</v>
      </c>
      <c r="T2320" t="s">
        <v>2241</v>
      </c>
      <c r="U2320" t="s">
        <v>2213</v>
      </c>
      <c r="V2320">
        <v>0</v>
      </c>
      <c r="W2320">
        <v>0</v>
      </c>
      <c r="X2320">
        <v>1</v>
      </c>
    </row>
    <row r="2321" spans="1:31" hidden="1" x14ac:dyDescent="0.2">
      <c r="A2321" t="s">
        <v>6120</v>
      </c>
      <c r="B2321" t="s">
        <v>6121</v>
      </c>
      <c r="C2321">
        <v>2005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8</v>
      </c>
      <c r="O2321">
        <v>727648</v>
      </c>
      <c r="P2321">
        <v>40000000</v>
      </c>
      <c r="Q2321">
        <v>74103820</v>
      </c>
      <c r="R2321">
        <v>158733820</v>
      </c>
      <c r="S2321">
        <v>124</v>
      </c>
      <c r="T2321" t="s">
        <v>6122</v>
      </c>
      <c r="U2321" t="s">
        <v>4453</v>
      </c>
      <c r="V2321">
        <v>1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hidden="1" x14ac:dyDescent="0.2">
      <c r="A2322" t="s">
        <v>5645</v>
      </c>
      <c r="B2322" t="s">
        <v>5646</v>
      </c>
      <c r="C2322">
        <v>2002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5.3</v>
      </c>
      <c r="O2322">
        <v>14572</v>
      </c>
      <c r="P2322">
        <v>613485</v>
      </c>
      <c r="Q2322">
        <v>24128852</v>
      </c>
      <c r="S2322">
        <v>94</v>
      </c>
      <c r="T2322" t="s">
        <v>5647</v>
      </c>
      <c r="U2322" t="s">
        <v>35</v>
      </c>
      <c r="V2322">
        <v>0</v>
      </c>
      <c r="W2322">
        <v>1</v>
      </c>
      <c r="X2322">
        <v>0</v>
      </c>
    </row>
    <row r="2323" spans="1:31" hidden="1" x14ac:dyDescent="0.2">
      <c r="A2323" t="s">
        <v>2549</v>
      </c>
      <c r="B2323" t="s">
        <v>2550</v>
      </c>
      <c r="C2323">
        <v>1981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5.5</v>
      </c>
      <c r="O2323">
        <v>5309</v>
      </c>
      <c r="P2323">
        <v>566736</v>
      </c>
      <c r="Q2323">
        <v>2447576</v>
      </c>
      <c r="S2323">
        <v>104</v>
      </c>
      <c r="T2323" t="s">
        <v>2551</v>
      </c>
      <c r="U2323" t="s">
        <v>2407</v>
      </c>
      <c r="V2323">
        <v>0</v>
      </c>
      <c r="W2323">
        <v>0</v>
      </c>
      <c r="X2323">
        <v>1</v>
      </c>
    </row>
    <row r="2324" spans="1:31" hidden="1" x14ac:dyDescent="0.2">
      <c r="A2324" t="s">
        <v>5990</v>
      </c>
      <c r="B2324" t="s">
        <v>5991</v>
      </c>
      <c r="C2324">
        <v>2005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6.8</v>
      </c>
      <c r="O2324">
        <v>181951</v>
      </c>
      <c r="P2324">
        <v>21103203</v>
      </c>
      <c r="Q2324">
        <v>104478416</v>
      </c>
      <c r="S2324">
        <v>109</v>
      </c>
      <c r="T2324" t="s">
        <v>5992</v>
      </c>
      <c r="U2324" t="s">
        <v>2783</v>
      </c>
      <c r="V2324">
        <v>1</v>
      </c>
      <c r="W2324">
        <v>0</v>
      </c>
      <c r="X2324">
        <v>0</v>
      </c>
    </row>
    <row r="2325" spans="1:31" hidden="1" x14ac:dyDescent="0.2">
      <c r="A2325" t="s">
        <v>1545</v>
      </c>
      <c r="B2325" t="s">
        <v>1546</v>
      </c>
      <c r="C2325">
        <v>1959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7.1</v>
      </c>
      <c r="O2325">
        <v>3408</v>
      </c>
      <c r="S2325">
        <v>107</v>
      </c>
      <c r="T2325" t="s">
        <v>739</v>
      </c>
      <c r="U2325" t="s">
        <v>1547</v>
      </c>
      <c r="V2325">
        <v>0</v>
      </c>
      <c r="W2325">
        <v>0</v>
      </c>
      <c r="X2325">
        <v>1</v>
      </c>
    </row>
    <row r="2326" spans="1:31" hidden="1" x14ac:dyDescent="0.2">
      <c r="A2326" t="s">
        <v>6863</v>
      </c>
      <c r="B2326" t="s">
        <v>6864</v>
      </c>
      <c r="C2326">
        <v>2009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7.7</v>
      </c>
      <c r="O2326">
        <v>693751</v>
      </c>
      <c r="P2326">
        <v>35000000</v>
      </c>
      <c r="Q2326">
        <v>277322503</v>
      </c>
      <c r="R2326">
        <v>469310836</v>
      </c>
      <c r="S2326">
        <v>100</v>
      </c>
      <c r="T2326" t="s">
        <v>6865</v>
      </c>
      <c r="U2326" t="s">
        <v>39</v>
      </c>
      <c r="V2326">
        <v>0</v>
      </c>
      <c r="W2326">
        <v>0</v>
      </c>
      <c r="X2326">
        <v>1</v>
      </c>
    </row>
    <row r="2327" spans="1:31" hidden="1" x14ac:dyDescent="0.2">
      <c r="A2327" t="s">
        <v>7126</v>
      </c>
      <c r="B2327" t="s">
        <v>7127</v>
      </c>
      <c r="C2327">
        <v>2011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6.4</v>
      </c>
      <c r="O2327">
        <v>448349</v>
      </c>
      <c r="P2327">
        <v>80000000</v>
      </c>
      <c r="Q2327">
        <v>254464305</v>
      </c>
      <c r="R2327">
        <v>586764305</v>
      </c>
      <c r="S2327">
        <v>102</v>
      </c>
      <c r="T2327" t="s">
        <v>6865</v>
      </c>
      <c r="U2327" t="s">
        <v>39</v>
      </c>
      <c r="V2327">
        <v>0</v>
      </c>
      <c r="W2327">
        <v>0</v>
      </c>
      <c r="X2327">
        <v>1</v>
      </c>
    </row>
    <row r="2328" spans="1:31" hidden="1" x14ac:dyDescent="0.2">
      <c r="A2328" t="s">
        <v>7440</v>
      </c>
      <c r="B2328" t="s">
        <v>7441</v>
      </c>
      <c r="C2328">
        <v>2013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5.8</v>
      </c>
      <c r="O2328">
        <v>282638</v>
      </c>
      <c r="P2328">
        <v>103000000</v>
      </c>
      <c r="Q2328">
        <v>112200072</v>
      </c>
      <c r="R2328">
        <v>362000072</v>
      </c>
      <c r="S2328">
        <v>100</v>
      </c>
      <c r="T2328" t="s">
        <v>6865</v>
      </c>
      <c r="U2328" t="s">
        <v>7316</v>
      </c>
      <c r="V2328">
        <v>0</v>
      </c>
      <c r="W2328">
        <v>0</v>
      </c>
      <c r="X2328">
        <v>1</v>
      </c>
    </row>
    <row r="2329" spans="1:31" hidden="1" x14ac:dyDescent="0.2">
      <c r="A2329" t="s">
        <v>670</v>
      </c>
      <c r="B2329" t="s">
        <v>671</v>
      </c>
      <c r="C2329">
        <v>1943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7.1</v>
      </c>
      <c r="O2329">
        <v>1024</v>
      </c>
      <c r="Q2329">
        <v>109</v>
      </c>
      <c r="S2329">
        <v>109</v>
      </c>
      <c r="T2329" t="s">
        <v>468</v>
      </c>
      <c r="U2329" t="s">
        <v>39</v>
      </c>
      <c r="V2329">
        <v>0</v>
      </c>
      <c r="W2329">
        <v>0</v>
      </c>
      <c r="X2329">
        <v>1</v>
      </c>
    </row>
    <row r="2330" spans="1:31" hidden="1" x14ac:dyDescent="0.2">
      <c r="A2330" t="s">
        <v>3453</v>
      </c>
      <c r="B2330" t="s">
        <v>671</v>
      </c>
      <c r="C2330">
        <v>1991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6.4</v>
      </c>
      <c r="O2330">
        <v>17669</v>
      </c>
      <c r="P2330">
        <v>25895485</v>
      </c>
      <c r="S2330">
        <v>111</v>
      </c>
      <c r="T2330" t="s">
        <v>2229</v>
      </c>
      <c r="U2330" t="s">
        <v>35</v>
      </c>
      <c r="V2330">
        <v>0</v>
      </c>
      <c r="W2330">
        <v>1</v>
      </c>
      <c r="X2330">
        <v>0</v>
      </c>
    </row>
    <row r="2331" spans="1:31" hidden="1" x14ac:dyDescent="0.2">
      <c r="A2331" t="s">
        <v>1045</v>
      </c>
      <c r="B2331" t="s">
        <v>1046</v>
      </c>
      <c r="C2331">
        <v>1949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7.3</v>
      </c>
      <c r="O2331">
        <v>1222</v>
      </c>
      <c r="Q2331">
        <v>102</v>
      </c>
      <c r="S2331">
        <v>102</v>
      </c>
      <c r="T2331" t="s">
        <v>468</v>
      </c>
      <c r="U2331" t="s">
        <v>1047</v>
      </c>
      <c r="V2331">
        <v>0</v>
      </c>
      <c r="W2331">
        <v>0</v>
      </c>
      <c r="X2331">
        <v>1</v>
      </c>
    </row>
    <row r="2332" spans="1:31" hidden="1" x14ac:dyDescent="0.2">
      <c r="A2332" t="s">
        <v>1892</v>
      </c>
      <c r="B2332" t="s">
        <v>1893</v>
      </c>
      <c r="C2332">
        <v>1968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7.6</v>
      </c>
      <c r="O2332">
        <v>3438</v>
      </c>
      <c r="S2332">
        <v>123</v>
      </c>
      <c r="T2332" t="s">
        <v>1799</v>
      </c>
      <c r="U2332" t="s">
        <v>1832</v>
      </c>
      <c r="V2332">
        <v>0</v>
      </c>
      <c r="W2332">
        <v>0</v>
      </c>
      <c r="X2332">
        <v>1</v>
      </c>
    </row>
    <row r="2333" spans="1:31" hidden="1" x14ac:dyDescent="0.2">
      <c r="A2333" t="s">
        <v>6160</v>
      </c>
      <c r="B2333" t="s">
        <v>6161</v>
      </c>
      <c r="C2333">
        <v>2007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5.8</v>
      </c>
      <c r="O2333">
        <v>82440</v>
      </c>
      <c r="P2333">
        <v>60000000</v>
      </c>
      <c r="Q2333">
        <v>36787257</v>
      </c>
      <c r="R2333">
        <v>128453183</v>
      </c>
      <c r="S2333">
        <v>116</v>
      </c>
      <c r="T2333" t="s">
        <v>5282</v>
      </c>
      <c r="U2333" t="s">
        <v>4856</v>
      </c>
      <c r="V2333">
        <v>0</v>
      </c>
      <c r="W2333">
        <v>1</v>
      </c>
      <c r="X2333">
        <v>0</v>
      </c>
    </row>
    <row r="2334" spans="1:31" hidden="1" x14ac:dyDescent="0.2">
      <c r="A2334" t="s">
        <v>1456</v>
      </c>
      <c r="B2334" t="s">
        <v>1457</v>
      </c>
      <c r="C2334">
        <v>1957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6.3</v>
      </c>
      <c r="O2334">
        <v>681</v>
      </c>
      <c r="Q2334">
        <v>118</v>
      </c>
      <c r="S2334">
        <v>118</v>
      </c>
      <c r="T2334" t="s">
        <v>45</v>
      </c>
      <c r="U2334" t="s">
        <v>39</v>
      </c>
      <c r="V2334">
        <v>0</v>
      </c>
      <c r="W2334">
        <v>0</v>
      </c>
      <c r="X2334">
        <v>1</v>
      </c>
    </row>
    <row r="2335" spans="1:31" hidden="1" x14ac:dyDescent="0.2">
      <c r="A2335" t="s">
        <v>4906</v>
      </c>
      <c r="B2335" t="s">
        <v>4907</v>
      </c>
      <c r="C2335">
        <v>1998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6.2</v>
      </c>
      <c r="O2335">
        <v>4013</v>
      </c>
      <c r="P2335">
        <v>17712</v>
      </c>
      <c r="Q2335">
        <v>166082</v>
      </c>
      <c r="S2335">
        <v>114</v>
      </c>
      <c r="T2335" t="s">
        <v>2912</v>
      </c>
      <c r="U2335" t="s">
        <v>4708</v>
      </c>
      <c r="V2335">
        <v>0</v>
      </c>
      <c r="W2335">
        <v>1</v>
      </c>
      <c r="X2335">
        <v>0</v>
      </c>
    </row>
    <row r="2336" spans="1:31" hidden="1" x14ac:dyDescent="0.2">
      <c r="A2336" t="s">
        <v>1322</v>
      </c>
      <c r="B2336" t="s">
        <v>1323</v>
      </c>
      <c r="C2336">
        <v>1954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6.8</v>
      </c>
      <c r="O2336">
        <v>5151</v>
      </c>
      <c r="S2336">
        <v>147</v>
      </c>
      <c r="T2336" t="s">
        <v>79</v>
      </c>
      <c r="U2336" t="s">
        <v>1195</v>
      </c>
      <c r="V2336">
        <v>0</v>
      </c>
      <c r="W2336">
        <v>0</v>
      </c>
      <c r="X2336">
        <v>1</v>
      </c>
    </row>
    <row r="2337" spans="1:31" hidden="1" x14ac:dyDescent="0.2">
      <c r="A2337" t="s">
        <v>2205</v>
      </c>
      <c r="B2337" t="s">
        <v>2206</v>
      </c>
      <c r="C2337">
        <v>1975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6.3</v>
      </c>
      <c r="O2337">
        <v>4903</v>
      </c>
      <c r="S2337">
        <v>125</v>
      </c>
      <c r="T2337" t="s">
        <v>1284</v>
      </c>
      <c r="U2337" t="s">
        <v>2207</v>
      </c>
      <c r="V2337">
        <v>0</v>
      </c>
      <c r="W2337">
        <v>1</v>
      </c>
      <c r="X2337">
        <v>0</v>
      </c>
    </row>
    <row r="2338" spans="1:31" hidden="1" x14ac:dyDescent="0.2">
      <c r="A2338" t="s">
        <v>1993</v>
      </c>
      <c r="B2338" t="s">
        <v>1994</v>
      </c>
      <c r="C2338">
        <v>1971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7</v>
      </c>
      <c r="O2338">
        <v>2732</v>
      </c>
      <c r="S2338">
        <v>90</v>
      </c>
      <c r="T2338" t="s">
        <v>1995</v>
      </c>
      <c r="U2338" t="s">
        <v>1996</v>
      </c>
      <c r="V2338">
        <v>0</v>
      </c>
      <c r="W2338">
        <v>1</v>
      </c>
      <c r="X2338">
        <v>0</v>
      </c>
    </row>
    <row r="2339" spans="1:31" hidden="1" x14ac:dyDescent="0.2">
      <c r="A2339" t="s">
        <v>5967</v>
      </c>
      <c r="B2339" t="s">
        <v>5968</v>
      </c>
      <c r="C2339">
        <v>2005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6.7</v>
      </c>
      <c r="O2339">
        <v>43196</v>
      </c>
      <c r="P2339">
        <v>12500000</v>
      </c>
      <c r="Q2339">
        <v>12594698</v>
      </c>
      <c r="R2339">
        <v>17356268</v>
      </c>
      <c r="S2339">
        <v>96</v>
      </c>
      <c r="T2339" t="s">
        <v>5969</v>
      </c>
      <c r="U2339" t="s">
        <v>5970</v>
      </c>
      <c r="V2339">
        <v>1</v>
      </c>
      <c r="W2339">
        <v>0</v>
      </c>
      <c r="X2339">
        <v>0</v>
      </c>
    </row>
    <row r="2340" spans="1:31" hidden="1" x14ac:dyDescent="0.2">
      <c r="A2340" t="s">
        <v>6002</v>
      </c>
      <c r="B2340" t="s">
        <v>6003</v>
      </c>
      <c r="C2340">
        <v>2005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4.3</v>
      </c>
      <c r="O2340">
        <v>5346</v>
      </c>
      <c r="P2340">
        <v>25000000</v>
      </c>
      <c r="Q2340">
        <v>5655459</v>
      </c>
      <c r="R2340">
        <v>5879555</v>
      </c>
      <c r="S2340">
        <v>95</v>
      </c>
      <c r="T2340" t="s">
        <v>6004</v>
      </c>
      <c r="U2340" t="s">
        <v>6005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</row>
    <row r="2341" spans="1:31" hidden="1" x14ac:dyDescent="0.2">
      <c r="A2341" t="s">
        <v>6692</v>
      </c>
      <c r="B2341" t="s">
        <v>6693</v>
      </c>
      <c r="C2341">
        <v>2012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7.8</v>
      </c>
      <c r="O2341">
        <v>737393</v>
      </c>
      <c r="P2341">
        <v>180000000</v>
      </c>
      <c r="Q2341">
        <v>303003568</v>
      </c>
      <c r="R2341">
        <v>1017003568</v>
      </c>
      <c r="S2341">
        <v>169</v>
      </c>
      <c r="T2341" t="s">
        <v>3988</v>
      </c>
      <c r="U2341" t="s">
        <v>620</v>
      </c>
      <c r="V2341">
        <v>0</v>
      </c>
      <c r="W2341">
        <v>0</v>
      </c>
      <c r="X2341">
        <v>1</v>
      </c>
    </row>
    <row r="2342" spans="1:31" hidden="1" x14ac:dyDescent="0.2">
      <c r="A2342" t="s">
        <v>7566</v>
      </c>
      <c r="B2342" t="s">
        <v>7567</v>
      </c>
      <c r="C2342">
        <v>2014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7.4</v>
      </c>
      <c r="O2342">
        <v>456079</v>
      </c>
      <c r="P2342">
        <v>250000000</v>
      </c>
      <c r="Q2342">
        <v>255119788</v>
      </c>
      <c r="R2342">
        <v>956019788</v>
      </c>
      <c r="S2342">
        <v>144</v>
      </c>
      <c r="T2342" t="s">
        <v>3988</v>
      </c>
      <c r="U2342" t="s">
        <v>5604</v>
      </c>
      <c r="V2342">
        <v>0</v>
      </c>
      <c r="W2342">
        <v>0</v>
      </c>
      <c r="X2342">
        <v>1</v>
      </c>
    </row>
    <row r="2343" spans="1:31" hidden="1" x14ac:dyDescent="0.2">
      <c r="A2343" t="s">
        <v>6909</v>
      </c>
      <c r="B2343" t="s">
        <v>6910</v>
      </c>
      <c r="C2343">
        <v>2013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7.8</v>
      </c>
      <c r="O2343">
        <v>582843</v>
      </c>
      <c r="P2343">
        <v>225000000</v>
      </c>
      <c r="Q2343">
        <v>258366855</v>
      </c>
      <c r="R2343">
        <v>958366855</v>
      </c>
      <c r="S2343">
        <v>161</v>
      </c>
      <c r="T2343" t="s">
        <v>3988</v>
      </c>
      <c r="U2343" t="s">
        <v>620</v>
      </c>
      <c r="V2343">
        <v>0</v>
      </c>
      <c r="W2343">
        <v>0</v>
      </c>
      <c r="X2343">
        <v>1</v>
      </c>
    </row>
    <row r="2344" spans="1:31" hidden="1" x14ac:dyDescent="0.2">
      <c r="A2344" t="s">
        <v>6382</v>
      </c>
      <c r="B2344" t="s">
        <v>6383</v>
      </c>
      <c r="C2344">
        <v>2006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6.9</v>
      </c>
      <c r="O2344">
        <v>232061</v>
      </c>
      <c r="P2344">
        <v>85000000</v>
      </c>
      <c r="Q2344">
        <v>63224849</v>
      </c>
      <c r="R2344">
        <v>205841885</v>
      </c>
      <c r="S2344">
        <v>136</v>
      </c>
      <c r="T2344" t="s">
        <v>5856</v>
      </c>
      <c r="U2344" t="s">
        <v>2273</v>
      </c>
      <c r="V2344">
        <v>0</v>
      </c>
      <c r="W2344">
        <v>1</v>
      </c>
      <c r="X2344">
        <v>0</v>
      </c>
    </row>
    <row r="2345" spans="1:31" hidden="1" x14ac:dyDescent="0.2">
      <c r="A2345" t="s">
        <v>6201</v>
      </c>
      <c r="B2345" t="s">
        <v>6202</v>
      </c>
      <c r="C2345">
        <v>2006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5.9</v>
      </c>
      <c r="O2345">
        <v>19927</v>
      </c>
      <c r="P2345">
        <v>7681171</v>
      </c>
      <c r="Q2345">
        <v>17496992</v>
      </c>
      <c r="S2345">
        <v>108</v>
      </c>
      <c r="T2345" t="s">
        <v>6203</v>
      </c>
      <c r="U2345" t="s">
        <v>2783</v>
      </c>
      <c r="V2345">
        <v>1</v>
      </c>
      <c r="W2345">
        <v>0</v>
      </c>
      <c r="X2345">
        <v>0</v>
      </c>
    </row>
    <row r="2346" spans="1:31" hidden="1" x14ac:dyDescent="0.2">
      <c r="A2346" t="s">
        <v>6432</v>
      </c>
      <c r="B2346" t="s">
        <v>6433</v>
      </c>
      <c r="C2346">
        <v>2006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7.8</v>
      </c>
      <c r="O2346">
        <v>279335</v>
      </c>
      <c r="P2346">
        <v>15005604</v>
      </c>
      <c r="Q2346">
        <v>120673227</v>
      </c>
      <c r="S2346">
        <v>139</v>
      </c>
      <c r="T2346" t="s">
        <v>3842</v>
      </c>
      <c r="U2346" t="s">
        <v>3843</v>
      </c>
      <c r="V2346">
        <v>1</v>
      </c>
      <c r="W2346">
        <v>0</v>
      </c>
      <c r="X2346">
        <v>0</v>
      </c>
    </row>
    <row r="2347" spans="1:31" hidden="1" x14ac:dyDescent="0.2">
      <c r="A2347" t="s">
        <v>6310</v>
      </c>
      <c r="B2347" t="s">
        <v>6311</v>
      </c>
      <c r="C2347">
        <v>2006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6.5</v>
      </c>
      <c r="O2347">
        <v>21584</v>
      </c>
      <c r="P2347">
        <v>930469</v>
      </c>
      <c r="S2347">
        <v>120</v>
      </c>
      <c r="T2347" t="s">
        <v>3851</v>
      </c>
      <c r="U2347" t="s">
        <v>3859</v>
      </c>
      <c r="V2347">
        <v>1</v>
      </c>
      <c r="W2347">
        <v>0</v>
      </c>
      <c r="X2347">
        <v>0</v>
      </c>
    </row>
    <row r="2348" spans="1:31" hidden="1" x14ac:dyDescent="0.2">
      <c r="A2348" t="s">
        <v>7847</v>
      </c>
      <c r="B2348" t="s">
        <v>7848</v>
      </c>
      <c r="C2348">
        <v>2017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5.6</v>
      </c>
      <c r="O2348">
        <v>38107</v>
      </c>
      <c r="P2348">
        <v>8724795</v>
      </c>
      <c r="Q2348">
        <v>34184504</v>
      </c>
      <c r="S2348">
        <v>88</v>
      </c>
      <c r="T2348" t="s">
        <v>7849</v>
      </c>
      <c r="U2348" t="s">
        <v>6472</v>
      </c>
      <c r="V2348">
        <v>0</v>
      </c>
      <c r="W2348">
        <v>0</v>
      </c>
      <c r="X2348">
        <v>1</v>
      </c>
    </row>
    <row r="2349" spans="1:31" hidden="1" x14ac:dyDescent="0.2">
      <c r="A2349" t="s">
        <v>853</v>
      </c>
      <c r="B2349" t="s">
        <v>854</v>
      </c>
      <c r="C2349">
        <v>1945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7.3</v>
      </c>
      <c r="O2349">
        <v>4181</v>
      </c>
      <c r="Q2349">
        <v>69</v>
      </c>
      <c r="S2349">
        <v>69</v>
      </c>
      <c r="T2349" t="s">
        <v>709</v>
      </c>
      <c r="U2349" t="s">
        <v>35</v>
      </c>
      <c r="V2349">
        <v>0</v>
      </c>
      <c r="W2349">
        <v>1</v>
      </c>
      <c r="X2349">
        <v>0</v>
      </c>
    </row>
    <row r="2350" spans="1:31" hidden="1" x14ac:dyDescent="0.2">
      <c r="A2350" t="s">
        <v>515</v>
      </c>
      <c r="B2350" t="s">
        <v>516</v>
      </c>
      <c r="C2350">
        <v>1940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7</v>
      </c>
      <c r="O2350">
        <v>919</v>
      </c>
      <c r="S2350">
        <v>89</v>
      </c>
      <c r="T2350" t="s">
        <v>346</v>
      </c>
      <c r="U2350" t="s">
        <v>35</v>
      </c>
      <c r="V2350">
        <v>0</v>
      </c>
      <c r="W2350">
        <v>1</v>
      </c>
      <c r="X2350">
        <v>0</v>
      </c>
    </row>
    <row r="2351" spans="1:31" hidden="1" x14ac:dyDescent="0.2">
      <c r="A2351" t="s">
        <v>5776</v>
      </c>
      <c r="B2351" t="s">
        <v>5777</v>
      </c>
      <c r="C2351">
        <v>2006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7.1</v>
      </c>
      <c r="O2351">
        <v>349182</v>
      </c>
      <c r="P2351">
        <v>120000000</v>
      </c>
      <c r="Q2351">
        <v>244082982</v>
      </c>
      <c r="R2351">
        <v>461983149</v>
      </c>
      <c r="S2351">
        <v>117</v>
      </c>
      <c r="T2351" t="s">
        <v>4336</v>
      </c>
      <c r="U2351" t="s">
        <v>4337</v>
      </c>
      <c r="V2351">
        <v>1</v>
      </c>
      <c r="W2351">
        <v>0</v>
      </c>
      <c r="X2351">
        <v>0</v>
      </c>
    </row>
    <row r="2352" spans="1:31" hidden="1" x14ac:dyDescent="0.2">
      <c r="A2352" t="s">
        <v>165</v>
      </c>
      <c r="B2352" t="s">
        <v>166</v>
      </c>
      <c r="C2352">
        <v>1933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6.5</v>
      </c>
      <c r="O2352">
        <v>533</v>
      </c>
      <c r="S2352">
        <v>68</v>
      </c>
      <c r="T2352" t="s">
        <v>126</v>
      </c>
      <c r="U2352" t="s">
        <v>39</v>
      </c>
      <c r="V2352">
        <v>0</v>
      </c>
      <c r="W2352">
        <v>0</v>
      </c>
      <c r="X2352">
        <v>1</v>
      </c>
    </row>
    <row r="2353" spans="1:31" hidden="1" x14ac:dyDescent="0.2">
      <c r="A2353" t="s">
        <v>7510</v>
      </c>
      <c r="B2353" t="s">
        <v>7511</v>
      </c>
      <c r="C2353">
        <v>2018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6</v>
      </c>
      <c r="O2353">
        <v>40212</v>
      </c>
      <c r="P2353">
        <v>42000000</v>
      </c>
      <c r="Q2353">
        <v>68549695</v>
      </c>
      <c r="R2353">
        <v>131457147</v>
      </c>
      <c r="S2353">
        <v>105</v>
      </c>
      <c r="T2353" t="s">
        <v>7512</v>
      </c>
      <c r="U2353" t="s">
        <v>4856</v>
      </c>
      <c r="V2353">
        <v>0</v>
      </c>
      <c r="W2353">
        <v>1</v>
      </c>
      <c r="X2353">
        <v>0</v>
      </c>
    </row>
    <row r="2354" spans="1:31" hidden="1" x14ac:dyDescent="0.2">
      <c r="A2354" t="s">
        <v>3998</v>
      </c>
      <c r="B2354" t="s">
        <v>3999</v>
      </c>
      <c r="C2354">
        <v>1994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7.2</v>
      </c>
      <c r="O2354">
        <v>74748</v>
      </c>
      <c r="P2354">
        <v>104490</v>
      </c>
      <c r="Q2354">
        <v>2816518</v>
      </c>
      <c r="S2354">
        <v>111</v>
      </c>
      <c r="T2354" t="s">
        <v>3402</v>
      </c>
      <c r="U2354" t="s">
        <v>2533</v>
      </c>
      <c r="V2354">
        <v>0</v>
      </c>
      <c r="W2354">
        <v>0</v>
      </c>
      <c r="X2354">
        <v>1</v>
      </c>
    </row>
    <row r="2355" spans="1:31" hidden="1" x14ac:dyDescent="0.2">
      <c r="A2355" t="s">
        <v>6355</v>
      </c>
      <c r="B2355" t="s">
        <v>6356</v>
      </c>
      <c r="C2355">
        <v>2006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7</v>
      </c>
      <c r="O2355">
        <v>284562</v>
      </c>
      <c r="P2355">
        <v>20574802</v>
      </c>
      <c r="Q2355">
        <v>180557550</v>
      </c>
      <c r="S2355">
        <v>126</v>
      </c>
      <c r="T2355" t="s">
        <v>3468</v>
      </c>
      <c r="U2355" t="s">
        <v>2783</v>
      </c>
      <c r="V2355">
        <v>1</v>
      </c>
      <c r="W2355">
        <v>0</v>
      </c>
      <c r="X2355">
        <v>0</v>
      </c>
    </row>
    <row r="2356" spans="1:31" hidden="1" x14ac:dyDescent="0.2">
      <c r="A2356" t="s">
        <v>7698</v>
      </c>
      <c r="B2356" t="s">
        <v>7699</v>
      </c>
      <c r="C2356">
        <v>2014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7.3</v>
      </c>
      <c r="O2356">
        <v>73112</v>
      </c>
      <c r="P2356">
        <v>10979290</v>
      </c>
      <c r="Q2356">
        <v>89514453</v>
      </c>
      <c r="S2356">
        <v>122</v>
      </c>
      <c r="T2356" t="s">
        <v>3483</v>
      </c>
      <c r="U2356" t="s">
        <v>2714</v>
      </c>
      <c r="V2356">
        <v>0</v>
      </c>
      <c r="W2356">
        <v>1</v>
      </c>
      <c r="X2356">
        <v>0</v>
      </c>
    </row>
    <row r="2357" spans="1:31" hidden="1" x14ac:dyDescent="0.2">
      <c r="A2357" t="s">
        <v>4243</v>
      </c>
      <c r="B2357" t="s">
        <v>4244</v>
      </c>
      <c r="C2357">
        <v>1995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6</v>
      </c>
      <c r="O2357">
        <v>4591</v>
      </c>
      <c r="P2357">
        <v>2723495</v>
      </c>
      <c r="Q2357">
        <v>6609661</v>
      </c>
      <c r="T2357" t="s">
        <v>4245</v>
      </c>
      <c r="U2357" t="s">
        <v>35</v>
      </c>
      <c r="V2357">
        <v>0</v>
      </c>
      <c r="W2357">
        <v>1</v>
      </c>
      <c r="X2357">
        <v>0</v>
      </c>
    </row>
    <row r="2358" spans="1:31" hidden="1" x14ac:dyDescent="0.2">
      <c r="A2358" t="s">
        <v>7585</v>
      </c>
      <c r="B2358" t="s">
        <v>7586</v>
      </c>
      <c r="C2358">
        <v>2016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6.1</v>
      </c>
      <c r="O2358">
        <v>93297</v>
      </c>
      <c r="P2358">
        <v>115000000</v>
      </c>
      <c r="Q2358">
        <v>48390190</v>
      </c>
      <c r="R2358">
        <v>164989338</v>
      </c>
      <c r="S2358">
        <v>114</v>
      </c>
      <c r="T2358" t="s">
        <v>7587</v>
      </c>
      <c r="U2358" t="s">
        <v>35</v>
      </c>
      <c r="V2358">
        <v>0</v>
      </c>
      <c r="W2358">
        <v>1</v>
      </c>
      <c r="X2358">
        <v>0</v>
      </c>
    </row>
    <row r="2359" spans="1:31" hidden="1" x14ac:dyDescent="0.2">
      <c r="A2359" t="s">
        <v>5261</v>
      </c>
      <c r="B2359" t="s">
        <v>5262</v>
      </c>
      <c r="C2359">
        <v>1999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7.6</v>
      </c>
      <c r="O2359">
        <v>88739</v>
      </c>
      <c r="P2359">
        <v>384640</v>
      </c>
      <c r="Q2359">
        <v>73956241</v>
      </c>
      <c r="S2359">
        <v>146</v>
      </c>
      <c r="T2359" t="s">
        <v>1721</v>
      </c>
      <c r="U2359" t="s">
        <v>5263</v>
      </c>
      <c r="V2359">
        <v>0</v>
      </c>
      <c r="W2359">
        <v>1</v>
      </c>
      <c r="X2359">
        <v>0</v>
      </c>
    </row>
    <row r="2360" spans="1:31" hidden="1" x14ac:dyDescent="0.2">
      <c r="A2360" t="s">
        <v>6305</v>
      </c>
      <c r="B2360" t="s">
        <v>6306</v>
      </c>
      <c r="C2360">
        <v>2006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5.0999999999999996</v>
      </c>
      <c r="O2360">
        <v>29328</v>
      </c>
      <c r="P2360">
        <v>7000000</v>
      </c>
      <c r="Q2360">
        <v>23086480</v>
      </c>
      <c r="R2360">
        <v>27298695</v>
      </c>
      <c r="S2360">
        <v>85</v>
      </c>
      <c r="T2360" t="s">
        <v>6307</v>
      </c>
      <c r="U2360" t="s">
        <v>3273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</row>
    <row r="2361" spans="1:31" hidden="1" x14ac:dyDescent="0.2">
      <c r="A2361" t="s">
        <v>6116</v>
      </c>
      <c r="B2361" t="s">
        <v>6117</v>
      </c>
      <c r="C2361">
        <v>2005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6.3</v>
      </c>
      <c r="O2361">
        <v>22798</v>
      </c>
      <c r="P2361">
        <v>3744000</v>
      </c>
      <c r="Q2361">
        <v>10156968</v>
      </c>
      <c r="T2361" t="s">
        <v>2449</v>
      </c>
      <c r="U2361" t="s">
        <v>5459</v>
      </c>
      <c r="V2361">
        <v>0</v>
      </c>
      <c r="W2361">
        <v>1</v>
      </c>
      <c r="X2361">
        <v>0</v>
      </c>
    </row>
    <row r="2362" spans="1:31" hidden="1" x14ac:dyDescent="0.2">
      <c r="A2362" t="s">
        <v>5765</v>
      </c>
      <c r="B2362" t="s">
        <v>5766</v>
      </c>
      <c r="C2362">
        <v>2003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5.7</v>
      </c>
      <c r="O2362">
        <v>15895</v>
      </c>
      <c r="P2362">
        <v>40000000</v>
      </c>
      <c r="Q2362">
        <v>20453431</v>
      </c>
      <c r="R2362">
        <v>26891849</v>
      </c>
      <c r="T2362" t="s">
        <v>5767</v>
      </c>
      <c r="U2362" t="s">
        <v>5328</v>
      </c>
      <c r="V2362">
        <v>0</v>
      </c>
      <c r="W2362">
        <v>0</v>
      </c>
      <c r="X2362">
        <v>1</v>
      </c>
    </row>
    <row r="2363" spans="1:31" hidden="1" x14ac:dyDescent="0.2">
      <c r="A2363" t="s">
        <v>6581</v>
      </c>
      <c r="B2363" t="s">
        <v>6582</v>
      </c>
      <c r="C2363">
        <v>2013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5.9</v>
      </c>
      <c r="O2363">
        <v>69244</v>
      </c>
      <c r="P2363">
        <v>30000000</v>
      </c>
      <c r="Q2363">
        <v>22537881</v>
      </c>
      <c r="R2363">
        <v>27437881</v>
      </c>
      <c r="S2363">
        <v>100</v>
      </c>
      <c r="T2363" t="s">
        <v>6583</v>
      </c>
      <c r="U2363" t="s">
        <v>5604</v>
      </c>
      <c r="V2363">
        <v>0</v>
      </c>
      <c r="W2363">
        <v>0</v>
      </c>
      <c r="X2363">
        <v>1</v>
      </c>
    </row>
    <row r="2364" spans="1:31" hidden="1" x14ac:dyDescent="0.2">
      <c r="A2364" t="s">
        <v>1742</v>
      </c>
      <c r="B2364" t="s">
        <v>1743</v>
      </c>
      <c r="C2364">
        <v>1964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6.5</v>
      </c>
      <c r="O2364">
        <v>4642</v>
      </c>
      <c r="Q2364">
        <v>99</v>
      </c>
      <c r="S2364">
        <v>99</v>
      </c>
      <c r="T2364" t="s">
        <v>495</v>
      </c>
      <c r="U2364" t="s">
        <v>39</v>
      </c>
      <c r="V2364">
        <v>0</v>
      </c>
      <c r="W2364">
        <v>0</v>
      </c>
      <c r="X2364">
        <v>1</v>
      </c>
    </row>
    <row r="2365" spans="1:31" hidden="1" x14ac:dyDescent="0.2">
      <c r="A2365" t="s">
        <v>1458</v>
      </c>
      <c r="B2365" t="s">
        <v>1459</v>
      </c>
      <c r="C2365">
        <v>1957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7.6</v>
      </c>
      <c r="O2365">
        <v>15159</v>
      </c>
      <c r="P2365">
        <v>750000</v>
      </c>
      <c r="R2365">
        <v>2580</v>
      </c>
      <c r="S2365">
        <v>81</v>
      </c>
      <c r="T2365" t="s">
        <v>1260</v>
      </c>
      <c r="U2365" t="s">
        <v>945</v>
      </c>
      <c r="V2365">
        <v>0</v>
      </c>
      <c r="W2365">
        <v>1</v>
      </c>
      <c r="X2365">
        <v>0</v>
      </c>
    </row>
    <row r="2366" spans="1:31" hidden="1" x14ac:dyDescent="0.2">
      <c r="A2366" t="s">
        <v>2555</v>
      </c>
      <c r="B2366" t="s">
        <v>2556</v>
      </c>
      <c r="C2366">
        <v>1981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5.5</v>
      </c>
      <c r="O2366">
        <v>4216</v>
      </c>
      <c r="P2366">
        <v>20259961</v>
      </c>
      <c r="S2366">
        <v>88</v>
      </c>
      <c r="T2366" t="s">
        <v>2557</v>
      </c>
      <c r="U2366" t="s">
        <v>2558</v>
      </c>
      <c r="V2366">
        <v>0</v>
      </c>
      <c r="W2366">
        <v>1</v>
      </c>
      <c r="X2366">
        <v>0</v>
      </c>
    </row>
    <row r="2367" spans="1:31" hidden="1" x14ac:dyDescent="0.2">
      <c r="A2367" t="s">
        <v>6394</v>
      </c>
      <c r="B2367" t="s">
        <v>6395</v>
      </c>
      <c r="C2367">
        <v>2006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6.5</v>
      </c>
      <c r="O2367">
        <v>107464</v>
      </c>
      <c r="P2367">
        <v>12000000</v>
      </c>
      <c r="Q2367">
        <v>65328121</v>
      </c>
      <c r="R2367">
        <v>114197742</v>
      </c>
      <c r="S2367">
        <v>104</v>
      </c>
      <c r="T2367" t="s">
        <v>6396</v>
      </c>
      <c r="U2367" t="s">
        <v>2783</v>
      </c>
      <c r="V2367">
        <v>1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</row>
    <row r="2368" spans="1:31" hidden="1" x14ac:dyDescent="0.2">
      <c r="A2368" t="s">
        <v>6878</v>
      </c>
      <c r="B2368" t="s">
        <v>6879</v>
      </c>
      <c r="C2368">
        <v>2009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6.4</v>
      </c>
      <c r="O2368">
        <v>61662</v>
      </c>
      <c r="P2368">
        <v>22000000</v>
      </c>
      <c r="Q2368">
        <v>33316821</v>
      </c>
      <c r="R2368">
        <v>41771168</v>
      </c>
      <c r="S2368">
        <v>108</v>
      </c>
      <c r="T2368" t="s">
        <v>3825</v>
      </c>
      <c r="U2368" t="s">
        <v>39</v>
      </c>
      <c r="V2368">
        <v>0</v>
      </c>
      <c r="W2368">
        <v>0</v>
      </c>
      <c r="X2368">
        <v>1</v>
      </c>
    </row>
    <row r="2369" spans="1:31" hidden="1" x14ac:dyDescent="0.2">
      <c r="A2369" t="s">
        <v>6256</v>
      </c>
      <c r="B2369" t="s">
        <v>6257</v>
      </c>
      <c r="C2369">
        <v>2006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6.4</v>
      </c>
      <c r="O2369">
        <v>25785</v>
      </c>
      <c r="P2369">
        <v>20000000</v>
      </c>
      <c r="Q2369">
        <v>26910736</v>
      </c>
      <c r="R2369">
        <v>31976848</v>
      </c>
      <c r="S2369">
        <v>103</v>
      </c>
      <c r="T2369" t="s">
        <v>6258</v>
      </c>
      <c r="U2369" t="s">
        <v>6259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</row>
    <row r="2370" spans="1:31" hidden="1" x14ac:dyDescent="0.2">
      <c r="A2370" t="s">
        <v>6528</v>
      </c>
      <c r="B2370" t="s">
        <v>6529</v>
      </c>
      <c r="C2370">
        <v>2006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6.5</v>
      </c>
      <c r="O2370">
        <v>32026</v>
      </c>
      <c r="P2370">
        <v>48658</v>
      </c>
      <c r="S2370">
        <v>115</v>
      </c>
      <c r="T2370" t="s">
        <v>6530</v>
      </c>
      <c r="U2370" t="s">
        <v>6531</v>
      </c>
      <c r="V2370">
        <v>1</v>
      </c>
      <c r="W2370">
        <v>0</v>
      </c>
      <c r="X2370">
        <v>0</v>
      </c>
    </row>
    <row r="2371" spans="1:31" hidden="1" x14ac:dyDescent="0.2">
      <c r="A2371" t="s">
        <v>6146</v>
      </c>
      <c r="B2371" t="s">
        <v>3318</v>
      </c>
      <c r="C2371">
        <v>2006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6.9</v>
      </c>
      <c r="O2371">
        <v>85182</v>
      </c>
      <c r="P2371">
        <v>18006064</v>
      </c>
      <c r="Q2371">
        <v>94973540</v>
      </c>
      <c r="S2371">
        <v>139</v>
      </c>
      <c r="T2371" t="s">
        <v>3028</v>
      </c>
      <c r="U2371" t="s">
        <v>2783</v>
      </c>
      <c r="V2371">
        <v>1</v>
      </c>
      <c r="W2371">
        <v>0</v>
      </c>
      <c r="X2371">
        <v>0</v>
      </c>
    </row>
    <row r="2372" spans="1:31" hidden="1" x14ac:dyDescent="0.2">
      <c r="A2372" t="s">
        <v>1048</v>
      </c>
      <c r="B2372" t="s">
        <v>1049</v>
      </c>
      <c r="C2372">
        <v>1949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6.8</v>
      </c>
      <c r="O2372">
        <v>2909</v>
      </c>
      <c r="S2372">
        <v>102</v>
      </c>
      <c r="T2372" t="s">
        <v>331</v>
      </c>
      <c r="U2372" t="s">
        <v>39</v>
      </c>
      <c r="V2372">
        <v>0</v>
      </c>
      <c r="W2372">
        <v>0</v>
      </c>
      <c r="X2372">
        <v>1</v>
      </c>
    </row>
    <row r="2373" spans="1:31" hidden="1" x14ac:dyDescent="0.2">
      <c r="A2373" t="s">
        <v>7573</v>
      </c>
      <c r="B2373" t="s">
        <v>7574</v>
      </c>
      <c r="C2373">
        <v>2015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7.1</v>
      </c>
      <c r="O2373">
        <v>204614</v>
      </c>
      <c r="P2373">
        <v>35000000</v>
      </c>
      <c r="Q2373">
        <v>75764672</v>
      </c>
      <c r="R2373">
        <v>194564672</v>
      </c>
      <c r="S2373">
        <v>121</v>
      </c>
      <c r="T2373" t="s">
        <v>5856</v>
      </c>
      <c r="U2373" t="s">
        <v>7575</v>
      </c>
      <c r="V2373">
        <v>0</v>
      </c>
      <c r="W2373">
        <v>0</v>
      </c>
      <c r="X2373">
        <v>1</v>
      </c>
    </row>
    <row r="2374" spans="1:31" hidden="1" x14ac:dyDescent="0.2">
      <c r="A2374" t="s">
        <v>6012</v>
      </c>
      <c r="B2374" t="s">
        <v>6013</v>
      </c>
      <c r="C2374">
        <v>2005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6.4</v>
      </c>
      <c r="O2374">
        <v>94975</v>
      </c>
      <c r="P2374">
        <v>80000000</v>
      </c>
      <c r="Q2374">
        <v>72708161</v>
      </c>
      <c r="R2374">
        <v>162944923</v>
      </c>
      <c r="S2374">
        <v>128</v>
      </c>
      <c r="T2374" t="s">
        <v>2049</v>
      </c>
      <c r="U2374" t="s">
        <v>35</v>
      </c>
      <c r="V2374">
        <v>0</v>
      </c>
      <c r="W2374">
        <v>1</v>
      </c>
      <c r="X2374">
        <v>0</v>
      </c>
    </row>
    <row r="2375" spans="1:31" hidden="1" x14ac:dyDescent="0.2">
      <c r="A2375" t="s">
        <v>6243</v>
      </c>
      <c r="B2375" t="s">
        <v>6244</v>
      </c>
      <c r="C2375">
        <v>2007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5.9</v>
      </c>
      <c r="O2375">
        <v>72841</v>
      </c>
      <c r="P2375">
        <v>80000000</v>
      </c>
      <c r="Q2375">
        <v>15074191</v>
      </c>
      <c r="R2375">
        <v>40170558</v>
      </c>
      <c r="S2375">
        <v>99</v>
      </c>
      <c r="T2375" t="s">
        <v>6245</v>
      </c>
      <c r="U2375" t="s">
        <v>39</v>
      </c>
      <c r="V2375">
        <v>0</v>
      </c>
      <c r="W2375">
        <v>0</v>
      </c>
      <c r="X2375">
        <v>1</v>
      </c>
    </row>
    <row r="2376" spans="1:31" hidden="1" x14ac:dyDescent="0.2">
      <c r="A2376" t="s">
        <v>6821</v>
      </c>
      <c r="B2376" t="s">
        <v>6822</v>
      </c>
      <c r="C2376">
        <v>2009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6.4</v>
      </c>
      <c r="O2376">
        <v>116306</v>
      </c>
      <c r="P2376">
        <v>18500000</v>
      </c>
      <c r="Q2376">
        <v>18451251</v>
      </c>
      <c r="R2376">
        <v>32406507</v>
      </c>
      <c r="S2376">
        <v>100</v>
      </c>
      <c r="T2376" t="s">
        <v>6823</v>
      </c>
      <c r="U2376" t="s">
        <v>39</v>
      </c>
      <c r="V2376">
        <v>0</v>
      </c>
      <c r="W2376">
        <v>0</v>
      </c>
      <c r="X2376">
        <v>1</v>
      </c>
    </row>
    <row r="2377" spans="1:31" hidden="1" x14ac:dyDescent="0.2">
      <c r="A2377" t="s">
        <v>6392</v>
      </c>
      <c r="B2377" t="s">
        <v>6393</v>
      </c>
      <c r="C2377">
        <v>2006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6.7</v>
      </c>
      <c r="O2377">
        <v>15775</v>
      </c>
      <c r="P2377">
        <v>25000000</v>
      </c>
      <c r="Q2377">
        <v>7164995</v>
      </c>
      <c r="R2377">
        <v>11772461</v>
      </c>
      <c r="S2377">
        <v>116</v>
      </c>
      <c r="T2377" t="s">
        <v>3483</v>
      </c>
      <c r="U2377" t="s">
        <v>3859</v>
      </c>
      <c r="V2377">
        <v>1</v>
      </c>
      <c r="W2377">
        <v>0</v>
      </c>
      <c r="X2377">
        <v>0</v>
      </c>
    </row>
    <row r="2378" spans="1:31" hidden="1" x14ac:dyDescent="0.2">
      <c r="A2378" t="s">
        <v>167</v>
      </c>
      <c r="B2378" t="s">
        <v>168</v>
      </c>
      <c r="C2378">
        <v>1933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7.7</v>
      </c>
      <c r="O2378">
        <v>28318</v>
      </c>
      <c r="P2378">
        <v>26744</v>
      </c>
      <c r="S2378">
        <v>71</v>
      </c>
      <c r="T2378" t="s">
        <v>66</v>
      </c>
      <c r="U2378" t="s">
        <v>35</v>
      </c>
      <c r="V2378">
        <v>0</v>
      </c>
      <c r="W2378">
        <v>1</v>
      </c>
      <c r="X2378">
        <v>0</v>
      </c>
    </row>
    <row r="2379" spans="1:31" hidden="1" x14ac:dyDescent="0.2">
      <c r="A2379" t="s">
        <v>517</v>
      </c>
      <c r="B2379" t="s">
        <v>518</v>
      </c>
      <c r="C2379">
        <v>1940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6.6</v>
      </c>
      <c r="O2379">
        <v>3297</v>
      </c>
      <c r="S2379">
        <v>81</v>
      </c>
      <c r="T2379" t="s">
        <v>346</v>
      </c>
      <c r="U2379" t="s">
        <v>35</v>
      </c>
      <c r="V2379">
        <v>0</v>
      </c>
      <c r="W2379">
        <v>1</v>
      </c>
      <c r="X2379">
        <v>0</v>
      </c>
    </row>
    <row r="2380" spans="1:31" hidden="1" x14ac:dyDescent="0.2">
      <c r="A2380" t="s">
        <v>805</v>
      </c>
      <c r="B2380" t="s">
        <v>806</v>
      </c>
      <c r="C2380">
        <v>1944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5.9</v>
      </c>
      <c r="O2380">
        <v>1670</v>
      </c>
      <c r="Q2380">
        <v>78</v>
      </c>
      <c r="S2380">
        <v>78</v>
      </c>
      <c r="T2380" t="s">
        <v>405</v>
      </c>
      <c r="U2380" t="s">
        <v>35</v>
      </c>
      <c r="V2380">
        <v>0</v>
      </c>
      <c r="W2380">
        <v>1</v>
      </c>
      <c r="X2380">
        <v>0</v>
      </c>
    </row>
    <row r="2381" spans="1:31" hidden="1" x14ac:dyDescent="0.2">
      <c r="A2381" t="s">
        <v>413</v>
      </c>
      <c r="B2381" t="s">
        <v>414</v>
      </c>
      <c r="C2381">
        <v>1938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5.4</v>
      </c>
      <c r="O2381">
        <v>267</v>
      </c>
      <c r="Q2381">
        <v>55</v>
      </c>
      <c r="S2381">
        <v>55</v>
      </c>
      <c r="T2381" t="s">
        <v>387</v>
      </c>
      <c r="U2381" t="s">
        <v>39</v>
      </c>
      <c r="V2381">
        <v>0</v>
      </c>
      <c r="W2381">
        <v>0</v>
      </c>
      <c r="X2381">
        <v>1</v>
      </c>
    </row>
    <row r="2382" spans="1:31" hidden="1" x14ac:dyDescent="0.2">
      <c r="A2382" t="s">
        <v>308</v>
      </c>
      <c r="B2382" t="s">
        <v>309</v>
      </c>
      <c r="C2382">
        <v>1936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6.6</v>
      </c>
      <c r="O2382">
        <v>2115</v>
      </c>
      <c r="Q2382">
        <v>80</v>
      </c>
      <c r="S2382">
        <v>80</v>
      </c>
      <c r="T2382" t="s">
        <v>299</v>
      </c>
      <c r="U2382" t="s">
        <v>35</v>
      </c>
      <c r="V2382">
        <v>0</v>
      </c>
      <c r="W2382">
        <v>1</v>
      </c>
      <c r="X2382">
        <v>0</v>
      </c>
    </row>
    <row r="2383" spans="1:31" hidden="1" x14ac:dyDescent="0.2">
      <c r="A2383" t="s">
        <v>521</v>
      </c>
      <c r="B2383" t="s">
        <v>522</v>
      </c>
      <c r="C2383">
        <v>1940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6.1</v>
      </c>
      <c r="O2383">
        <v>2038</v>
      </c>
      <c r="S2383">
        <v>72</v>
      </c>
      <c r="T2383" t="s">
        <v>523</v>
      </c>
      <c r="U2383" t="s">
        <v>35</v>
      </c>
      <c r="V2383">
        <v>0</v>
      </c>
      <c r="W2383">
        <v>1</v>
      </c>
      <c r="X2383">
        <v>0</v>
      </c>
    </row>
    <row r="2384" spans="1:31" hidden="1" x14ac:dyDescent="0.2">
      <c r="A2384" t="s">
        <v>5050</v>
      </c>
      <c r="B2384" t="s">
        <v>5051</v>
      </c>
      <c r="C2384">
        <v>1999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8</v>
      </c>
      <c r="O2384">
        <v>164625</v>
      </c>
      <c r="P2384">
        <v>5732614</v>
      </c>
      <c r="Q2384">
        <v>23179225</v>
      </c>
      <c r="S2384">
        <v>86</v>
      </c>
      <c r="T2384" t="s">
        <v>5052</v>
      </c>
      <c r="U2384" t="s">
        <v>39</v>
      </c>
      <c r="V2384">
        <v>0</v>
      </c>
      <c r="W2384">
        <v>0</v>
      </c>
      <c r="X2384">
        <v>1</v>
      </c>
    </row>
    <row r="2385" spans="1:31" hidden="1" x14ac:dyDescent="0.2">
      <c r="A2385" t="s">
        <v>1205</v>
      </c>
      <c r="B2385" t="s">
        <v>1206</v>
      </c>
      <c r="C2385">
        <v>1952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6.4</v>
      </c>
      <c r="O2385">
        <v>693</v>
      </c>
      <c r="Q2385">
        <v>110</v>
      </c>
      <c r="S2385">
        <v>110</v>
      </c>
      <c r="T2385" t="s">
        <v>1165</v>
      </c>
      <c r="U2385" t="s">
        <v>39</v>
      </c>
      <c r="V2385">
        <v>0</v>
      </c>
      <c r="W2385">
        <v>0</v>
      </c>
      <c r="X2385">
        <v>1</v>
      </c>
    </row>
    <row r="2386" spans="1:31" hidden="1" x14ac:dyDescent="0.2">
      <c r="A2386" t="s">
        <v>2461</v>
      </c>
      <c r="B2386" t="s">
        <v>2462</v>
      </c>
      <c r="C2386">
        <v>1980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5.3</v>
      </c>
      <c r="O2386">
        <v>3666</v>
      </c>
      <c r="P2386">
        <v>3123267</v>
      </c>
      <c r="Q2386">
        <v>15716828</v>
      </c>
      <c r="S2386">
        <v>109</v>
      </c>
      <c r="T2386" t="s">
        <v>2028</v>
      </c>
      <c r="U2386" t="s">
        <v>35</v>
      </c>
      <c r="V2386">
        <v>0</v>
      </c>
      <c r="W2386">
        <v>1</v>
      </c>
      <c r="X2386">
        <v>0</v>
      </c>
    </row>
    <row r="2387" spans="1:31" hidden="1" x14ac:dyDescent="0.2">
      <c r="A2387" t="s">
        <v>6115</v>
      </c>
      <c r="B2387" t="s">
        <v>2462</v>
      </c>
      <c r="C2387">
        <v>2005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6.8</v>
      </c>
      <c r="O2387">
        <v>294172</v>
      </c>
      <c r="P2387">
        <v>126000000</v>
      </c>
      <c r="Q2387">
        <v>35818913</v>
      </c>
      <c r="R2387">
        <v>162949164</v>
      </c>
      <c r="S2387">
        <v>136</v>
      </c>
      <c r="T2387" t="s">
        <v>4528</v>
      </c>
      <c r="U2387" t="s">
        <v>4856</v>
      </c>
      <c r="V2387">
        <v>0</v>
      </c>
      <c r="W2387">
        <v>0</v>
      </c>
      <c r="X2387">
        <v>1</v>
      </c>
    </row>
    <row r="2388" spans="1:31" hidden="1" x14ac:dyDescent="0.2">
      <c r="A2388" t="s">
        <v>6324</v>
      </c>
      <c r="B2388" t="s">
        <v>6325</v>
      </c>
      <c r="C2388">
        <v>2006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5.9</v>
      </c>
      <c r="O2388">
        <v>14379</v>
      </c>
      <c r="P2388">
        <v>4000000</v>
      </c>
      <c r="Q2388">
        <v>7836393</v>
      </c>
      <c r="R2388">
        <v>10639686</v>
      </c>
      <c r="S2388">
        <v>91</v>
      </c>
      <c r="T2388" t="s">
        <v>6326</v>
      </c>
      <c r="U2388" t="s">
        <v>6327</v>
      </c>
      <c r="V2388">
        <v>1</v>
      </c>
      <c r="W2388">
        <v>0</v>
      </c>
      <c r="X2388">
        <v>0</v>
      </c>
    </row>
    <row r="2389" spans="1:31" hidden="1" x14ac:dyDescent="0.2">
      <c r="A2389" t="s">
        <v>5782</v>
      </c>
      <c r="B2389" t="s">
        <v>5783</v>
      </c>
      <c r="C2389">
        <v>2003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7</v>
      </c>
      <c r="O2389">
        <v>331986</v>
      </c>
      <c r="P2389">
        <v>60000000</v>
      </c>
      <c r="Q2389">
        <v>106128601</v>
      </c>
      <c r="R2389">
        <v>176070171</v>
      </c>
      <c r="S2389">
        <v>111</v>
      </c>
      <c r="T2389" t="s">
        <v>4936</v>
      </c>
      <c r="U2389" t="s">
        <v>2483</v>
      </c>
      <c r="V2389">
        <v>0</v>
      </c>
      <c r="W2389">
        <v>1</v>
      </c>
      <c r="X2389">
        <v>0</v>
      </c>
    </row>
    <row r="2390" spans="1:31" hidden="1" x14ac:dyDescent="0.2">
      <c r="A2390" t="s">
        <v>4699</v>
      </c>
      <c r="B2390" t="s">
        <v>4700</v>
      </c>
      <c r="C2390">
        <v>1997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6.4</v>
      </c>
      <c r="O2390">
        <v>103095</v>
      </c>
      <c r="P2390">
        <v>15164595</v>
      </c>
      <c r="Q2390">
        <v>159330280</v>
      </c>
      <c r="S2390">
        <v>124</v>
      </c>
      <c r="T2390" t="s">
        <v>3336</v>
      </c>
      <c r="U2390" t="s">
        <v>35</v>
      </c>
      <c r="V2390">
        <v>0</v>
      </c>
      <c r="W2390">
        <v>1</v>
      </c>
      <c r="X2390">
        <v>0</v>
      </c>
    </row>
    <row r="2391" spans="1:31" hidden="1" x14ac:dyDescent="0.2">
      <c r="A2391" t="s">
        <v>5976</v>
      </c>
      <c r="B2391" t="s">
        <v>5977</v>
      </c>
      <c r="C2391">
        <v>2005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7.1</v>
      </c>
      <c r="O2391">
        <v>106047</v>
      </c>
      <c r="P2391">
        <v>29000000</v>
      </c>
      <c r="Q2391">
        <v>6303762</v>
      </c>
      <c r="R2391">
        <v>21733230</v>
      </c>
      <c r="S2391">
        <v>103</v>
      </c>
      <c r="T2391" t="s">
        <v>5978</v>
      </c>
      <c r="U2391" t="s">
        <v>5979</v>
      </c>
      <c r="V2391">
        <v>0</v>
      </c>
      <c r="W2391">
        <v>0</v>
      </c>
      <c r="X2391">
        <v>1</v>
      </c>
    </row>
    <row r="2392" spans="1:31" hidden="1" x14ac:dyDescent="0.2">
      <c r="A2392" t="s">
        <v>1460</v>
      </c>
      <c r="B2392" t="s">
        <v>1461</v>
      </c>
      <c r="C2392">
        <v>1957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6.4</v>
      </c>
      <c r="O2392">
        <v>499</v>
      </c>
      <c r="S2392">
        <v>81</v>
      </c>
      <c r="T2392" t="s">
        <v>1462</v>
      </c>
      <c r="U2392" t="s">
        <v>39</v>
      </c>
      <c r="V2392">
        <v>0</v>
      </c>
      <c r="W2392">
        <v>0</v>
      </c>
      <c r="X2392">
        <v>1</v>
      </c>
    </row>
    <row r="2393" spans="1:31" hidden="1" x14ac:dyDescent="0.2">
      <c r="A2393" t="s">
        <v>2400</v>
      </c>
      <c r="B2393" t="s">
        <v>2401</v>
      </c>
      <c r="C2393">
        <v>1979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7.2</v>
      </c>
      <c r="O2393">
        <v>50966</v>
      </c>
      <c r="P2393">
        <v>73691419</v>
      </c>
      <c r="S2393">
        <v>94</v>
      </c>
      <c r="T2393" t="s">
        <v>2301</v>
      </c>
      <c r="U2393" t="s">
        <v>35</v>
      </c>
      <c r="V2393">
        <v>0</v>
      </c>
      <c r="W2393">
        <v>1</v>
      </c>
      <c r="X2393">
        <v>0</v>
      </c>
    </row>
    <row r="2394" spans="1:31" hidden="1" x14ac:dyDescent="0.2">
      <c r="A2394" t="s">
        <v>6089</v>
      </c>
      <c r="B2394" t="s">
        <v>6090</v>
      </c>
      <c r="C2394">
        <v>2006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4.4000000000000004</v>
      </c>
      <c r="O2394">
        <v>17706</v>
      </c>
      <c r="P2394">
        <v>50000000</v>
      </c>
      <c r="Q2394">
        <v>61123569</v>
      </c>
      <c r="R2394">
        <v>87134280</v>
      </c>
      <c r="S2394">
        <v>98</v>
      </c>
      <c r="T2394" t="s">
        <v>5400</v>
      </c>
      <c r="U2394" t="s">
        <v>2671</v>
      </c>
      <c r="V2394">
        <v>1</v>
      </c>
      <c r="W2394">
        <v>0</v>
      </c>
      <c r="X2394">
        <v>0</v>
      </c>
    </row>
    <row r="2395" spans="1:31" hidden="1" x14ac:dyDescent="0.2">
      <c r="A2395" t="s">
        <v>6342</v>
      </c>
      <c r="B2395" t="s">
        <v>6343</v>
      </c>
      <c r="C2395">
        <v>2007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7.6</v>
      </c>
      <c r="O2395">
        <v>241571</v>
      </c>
      <c r="P2395">
        <v>19000000</v>
      </c>
      <c r="Q2395">
        <v>20292962</v>
      </c>
      <c r="R2395">
        <v>34612443</v>
      </c>
      <c r="S2395">
        <v>114</v>
      </c>
      <c r="T2395" t="s">
        <v>6344</v>
      </c>
      <c r="U2395" t="s">
        <v>3859</v>
      </c>
      <c r="V2395">
        <v>1</v>
      </c>
      <c r="W2395">
        <v>0</v>
      </c>
      <c r="X2395">
        <v>0</v>
      </c>
    </row>
    <row r="2396" spans="1:31" hidden="1" x14ac:dyDescent="0.2">
      <c r="A2396" t="s">
        <v>6098</v>
      </c>
      <c r="B2396" t="s">
        <v>6099</v>
      </c>
      <c r="C2396">
        <v>2007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6.8</v>
      </c>
      <c r="O2396">
        <v>83568</v>
      </c>
      <c r="P2396">
        <v>150000000</v>
      </c>
      <c r="Q2396">
        <v>97822171</v>
      </c>
      <c r="R2396">
        <v>169333034</v>
      </c>
      <c r="S2396">
        <v>95</v>
      </c>
      <c r="T2396" t="s">
        <v>6100</v>
      </c>
      <c r="U2396" t="s">
        <v>538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</row>
    <row r="2397" spans="1:31" hidden="1" x14ac:dyDescent="0.2">
      <c r="A2397" t="s">
        <v>7431</v>
      </c>
      <c r="B2397" t="s">
        <v>7432</v>
      </c>
      <c r="C2397">
        <v>2014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7.4</v>
      </c>
      <c r="O2397">
        <v>169663</v>
      </c>
      <c r="P2397">
        <v>50000000</v>
      </c>
      <c r="Q2397">
        <v>47119388</v>
      </c>
      <c r="R2397">
        <v>84419388</v>
      </c>
      <c r="S2397">
        <v>141</v>
      </c>
      <c r="T2397" t="s">
        <v>5715</v>
      </c>
      <c r="U2397" t="s">
        <v>39</v>
      </c>
      <c r="V2397">
        <v>0</v>
      </c>
      <c r="W2397">
        <v>0</v>
      </c>
      <c r="X2397">
        <v>1</v>
      </c>
    </row>
    <row r="2398" spans="1:31" hidden="1" x14ac:dyDescent="0.2">
      <c r="A2398" t="s">
        <v>6463</v>
      </c>
      <c r="B2398" t="s">
        <v>6464</v>
      </c>
      <c r="C2398">
        <v>2007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8.1</v>
      </c>
      <c r="O2398">
        <v>807729</v>
      </c>
      <c r="P2398">
        <v>25000000</v>
      </c>
      <c r="Q2398">
        <v>74283625</v>
      </c>
      <c r="R2398">
        <v>171627166</v>
      </c>
      <c r="S2398">
        <v>122</v>
      </c>
      <c r="T2398" t="s">
        <v>5853</v>
      </c>
      <c r="U2398" t="s">
        <v>6426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</row>
    <row r="2399" spans="1:31" hidden="1" x14ac:dyDescent="0.2">
      <c r="A2399" t="s">
        <v>6564</v>
      </c>
      <c r="B2399" t="s">
        <v>6565</v>
      </c>
      <c r="C2399">
        <v>2007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4.8</v>
      </c>
      <c r="O2399">
        <v>12532</v>
      </c>
      <c r="Q2399">
        <v>10597734</v>
      </c>
      <c r="R2399">
        <v>15291277</v>
      </c>
      <c r="S2399">
        <v>60</v>
      </c>
      <c r="T2399" t="s">
        <v>6566</v>
      </c>
      <c r="U2399" t="s">
        <v>6567</v>
      </c>
      <c r="V2399">
        <v>1</v>
      </c>
      <c r="W2399">
        <v>0</v>
      </c>
      <c r="X2399">
        <v>0</v>
      </c>
    </row>
    <row r="2400" spans="1:31" hidden="1" x14ac:dyDescent="0.2">
      <c r="A2400" t="s">
        <v>855</v>
      </c>
      <c r="B2400" t="s">
        <v>856</v>
      </c>
      <c r="C2400">
        <v>1945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5.3</v>
      </c>
      <c r="O2400">
        <v>275</v>
      </c>
      <c r="Q2400">
        <v>63</v>
      </c>
      <c r="S2400">
        <v>63</v>
      </c>
      <c r="T2400" t="s">
        <v>693</v>
      </c>
      <c r="U2400" t="s">
        <v>35</v>
      </c>
      <c r="V2400">
        <v>0</v>
      </c>
      <c r="W2400">
        <v>1</v>
      </c>
      <c r="X2400">
        <v>0</v>
      </c>
    </row>
    <row r="2401" spans="1:24" hidden="1" x14ac:dyDescent="0.2">
      <c r="A2401" t="s">
        <v>221</v>
      </c>
      <c r="B2401" t="s">
        <v>222</v>
      </c>
      <c r="C2401">
        <v>1934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6</v>
      </c>
      <c r="O2401">
        <v>313</v>
      </c>
      <c r="Q2401">
        <v>71</v>
      </c>
      <c r="S2401">
        <v>71</v>
      </c>
      <c r="T2401" t="s">
        <v>45</v>
      </c>
      <c r="U2401" t="s">
        <v>39</v>
      </c>
      <c r="V2401">
        <v>0</v>
      </c>
      <c r="W2401">
        <v>0</v>
      </c>
      <c r="X2401">
        <v>1</v>
      </c>
    </row>
    <row r="2402" spans="1:24" hidden="1" x14ac:dyDescent="0.2">
      <c r="A2402" t="s">
        <v>6647</v>
      </c>
      <c r="B2402" t="s">
        <v>6648</v>
      </c>
      <c r="C2402">
        <v>2010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7</v>
      </c>
      <c r="O2402">
        <v>122945</v>
      </c>
      <c r="P2402">
        <v>4000000</v>
      </c>
      <c r="Q2402">
        <v>20811365</v>
      </c>
      <c r="R2402">
        <v>34758951</v>
      </c>
      <c r="S2402">
        <v>106</v>
      </c>
      <c r="T2402" t="s">
        <v>5110</v>
      </c>
      <c r="U2402" t="s">
        <v>5459</v>
      </c>
      <c r="V2402">
        <v>0</v>
      </c>
      <c r="W2402">
        <v>1</v>
      </c>
      <c r="X2402">
        <v>0</v>
      </c>
    </row>
    <row r="2403" spans="1:24" hidden="1" x14ac:dyDescent="0.2">
      <c r="A2403" t="s">
        <v>900</v>
      </c>
      <c r="B2403" t="s">
        <v>901</v>
      </c>
      <c r="C2403">
        <v>1946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7.8</v>
      </c>
      <c r="O2403">
        <v>18024</v>
      </c>
      <c r="S2403">
        <v>103</v>
      </c>
      <c r="T2403" t="s">
        <v>757</v>
      </c>
      <c r="U2403" t="s">
        <v>902</v>
      </c>
      <c r="V2403">
        <v>0</v>
      </c>
      <c r="W2403">
        <v>1</v>
      </c>
      <c r="X2403">
        <v>0</v>
      </c>
    </row>
    <row r="2404" spans="1:24" hidden="1" x14ac:dyDescent="0.2">
      <c r="A2404" t="s">
        <v>1425</v>
      </c>
      <c r="B2404" t="s">
        <v>1426</v>
      </c>
      <c r="C2404">
        <v>1956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7.4</v>
      </c>
      <c r="O2404">
        <v>22964</v>
      </c>
      <c r="S2404">
        <v>133</v>
      </c>
      <c r="T2404" t="s">
        <v>315</v>
      </c>
      <c r="U2404" t="s">
        <v>1427</v>
      </c>
      <c r="V2404">
        <v>0</v>
      </c>
      <c r="W2404">
        <v>0</v>
      </c>
      <c r="X2404">
        <v>1</v>
      </c>
    </row>
    <row r="2405" spans="1:24" hidden="1" x14ac:dyDescent="0.2">
      <c r="A2405" t="s">
        <v>6267</v>
      </c>
      <c r="B2405" t="s">
        <v>6268</v>
      </c>
      <c r="C2405">
        <v>2007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7</v>
      </c>
      <c r="O2405">
        <v>114752</v>
      </c>
      <c r="P2405">
        <v>70000000</v>
      </c>
      <c r="Q2405">
        <v>47536778</v>
      </c>
      <c r="R2405">
        <v>87019158</v>
      </c>
      <c r="S2405">
        <v>110</v>
      </c>
      <c r="T2405" t="s">
        <v>5821</v>
      </c>
      <c r="U2405" t="s">
        <v>35</v>
      </c>
      <c r="V2405">
        <v>0</v>
      </c>
      <c r="W2405">
        <v>1</v>
      </c>
      <c r="X2405">
        <v>0</v>
      </c>
    </row>
    <row r="2406" spans="1:24" hidden="1" x14ac:dyDescent="0.2">
      <c r="A2406" t="s">
        <v>1706</v>
      </c>
      <c r="B2406" t="s">
        <v>1707</v>
      </c>
      <c r="C2406">
        <v>1963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6.3</v>
      </c>
      <c r="O2406">
        <v>2643</v>
      </c>
      <c r="Q2406">
        <v>88</v>
      </c>
      <c r="S2406">
        <v>88</v>
      </c>
      <c r="T2406" t="s">
        <v>1708</v>
      </c>
      <c r="U2406" t="s">
        <v>945</v>
      </c>
      <c r="V2406">
        <v>0</v>
      </c>
      <c r="W2406">
        <v>1</v>
      </c>
      <c r="X2406">
        <v>0</v>
      </c>
    </row>
    <row r="2407" spans="1:24" hidden="1" x14ac:dyDescent="0.2">
      <c r="A2407" t="s">
        <v>6047</v>
      </c>
      <c r="B2407" t="s">
        <v>6048</v>
      </c>
      <c r="C2407">
        <v>2007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8</v>
      </c>
      <c r="O2407">
        <v>610829</v>
      </c>
      <c r="P2407">
        <v>150000000</v>
      </c>
      <c r="Q2407">
        <v>206445654</v>
      </c>
      <c r="R2407">
        <v>623726085</v>
      </c>
      <c r="S2407">
        <v>111</v>
      </c>
      <c r="T2407" t="s">
        <v>5052</v>
      </c>
      <c r="U2407" t="s">
        <v>2671</v>
      </c>
      <c r="V2407">
        <v>1</v>
      </c>
      <c r="W2407">
        <v>0</v>
      </c>
      <c r="X2407">
        <v>0</v>
      </c>
    </row>
    <row r="2408" spans="1:24" hidden="1" x14ac:dyDescent="0.2">
      <c r="A2408" t="s">
        <v>6170</v>
      </c>
      <c r="B2408" t="s">
        <v>6171</v>
      </c>
      <c r="C2408">
        <v>2006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6.8</v>
      </c>
      <c r="O2408">
        <v>134590</v>
      </c>
      <c r="P2408">
        <v>40000000</v>
      </c>
      <c r="Q2408">
        <v>52330111</v>
      </c>
      <c r="R2408">
        <v>114830111</v>
      </c>
      <c r="S2408">
        <v>99</v>
      </c>
      <c r="T2408" t="s">
        <v>6172</v>
      </c>
      <c r="U2408" t="s">
        <v>39</v>
      </c>
      <c r="V2408">
        <v>0</v>
      </c>
      <c r="W2408">
        <v>0</v>
      </c>
      <c r="X2408">
        <v>1</v>
      </c>
    </row>
    <row r="2409" spans="1:24" hidden="1" x14ac:dyDescent="0.2">
      <c r="A2409" t="s">
        <v>3107</v>
      </c>
      <c r="B2409" t="s">
        <v>3108</v>
      </c>
      <c r="C2409">
        <v>1988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7.4</v>
      </c>
      <c r="O2409">
        <v>76500</v>
      </c>
      <c r="P2409">
        <v>7526025</v>
      </c>
      <c r="Q2409">
        <v>84576957</v>
      </c>
      <c r="S2409">
        <v>69</v>
      </c>
      <c r="T2409" t="s">
        <v>2874</v>
      </c>
      <c r="U2409" t="s">
        <v>35</v>
      </c>
      <c r="V2409">
        <v>0</v>
      </c>
      <c r="W2409">
        <v>1</v>
      </c>
      <c r="X2409">
        <v>0</v>
      </c>
    </row>
    <row r="2410" spans="1:24" hidden="1" x14ac:dyDescent="0.2">
      <c r="A2410" t="s">
        <v>1465</v>
      </c>
      <c r="B2410" t="s">
        <v>1466</v>
      </c>
      <c r="C2410">
        <v>1957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5.7</v>
      </c>
      <c r="O2410">
        <v>1388</v>
      </c>
      <c r="Q2410">
        <v>78</v>
      </c>
      <c r="S2410">
        <v>78</v>
      </c>
      <c r="T2410" t="s">
        <v>1432</v>
      </c>
      <c r="U2410" t="s">
        <v>945</v>
      </c>
      <c r="V2410">
        <v>0</v>
      </c>
      <c r="W2410">
        <v>1</v>
      </c>
      <c r="X2410">
        <v>0</v>
      </c>
    </row>
    <row r="2411" spans="1:24" hidden="1" x14ac:dyDescent="0.2">
      <c r="A2411" t="s">
        <v>3466</v>
      </c>
      <c r="B2411" t="s">
        <v>3467</v>
      </c>
      <c r="C2411">
        <v>1991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7</v>
      </c>
      <c r="O2411">
        <v>89565</v>
      </c>
      <c r="P2411">
        <v>7923669</v>
      </c>
      <c r="Q2411">
        <v>59509925</v>
      </c>
      <c r="S2411">
        <v>105</v>
      </c>
      <c r="T2411" t="s">
        <v>3468</v>
      </c>
      <c r="U2411" t="s">
        <v>3430</v>
      </c>
      <c r="V2411">
        <v>0</v>
      </c>
      <c r="W2411">
        <v>0</v>
      </c>
      <c r="X2411">
        <v>1</v>
      </c>
    </row>
    <row r="2412" spans="1:24" hidden="1" x14ac:dyDescent="0.2">
      <c r="A2412" t="s">
        <v>4918</v>
      </c>
      <c r="B2412" t="s">
        <v>4919</v>
      </c>
      <c r="C2412">
        <v>1998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6.7</v>
      </c>
      <c r="O2412">
        <v>11696</v>
      </c>
      <c r="P2412">
        <v>277601</v>
      </c>
      <c r="Q2412">
        <v>3020601</v>
      </c>
      <c r="S2412">
        <v>113</v>
      </c>
      <c r="T2412" t="s">
        <v>4920</v>
      </c>
      <c r="U2412" t="s">
        <v>4109</v>
      </c>
      <c r="V2412">
        <v>0</v>
      </c>
      <c r="W2412">
        <v>0</v>
      </c>
      <c r="X2412">
        <v>1</v>
      </c>
    </row>
    <row r="2413" spans="1:24" hidden="1" x14ac:dyDescent="0.2">
      <c r="A2413" t="s">
        <v>6277</v>
      </c>
      <c r="B2413" t="s">
        <v>6278</v>
      </c>
      <c r="C2413">
        <v>2007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6.2</v>
      </c>
      <c r="O2413">
        <v>34164</v>
      </c>
      <c r="P2413">
        <v>30000000</v>
      </c>
      <c r="Q2413">
        <v>20578909</v>
      </c>
      <c r="R2413">
        <v>26810113</v>
      </c>
      <c r="S2413">
        <v>102</v>
      </c>
      <c r="T2413" t="s">
        <v>6279</v>
      </c>
      <c r="U2413" t="s">
        <v>3273</v>
      </c>
      <c r="V2413">
        <v>1</v>
      </c>
      <c r="W2413">
        <v>0</v>
      </c>
      <c r="X2413">
        <v>0</v>
      </c>
    </row>
    <row r="2414" spans="1:24" hidden="1" x14ac:dyDescent="0.2">
      <c r="A2414" t="s">
        <v>2104</v>
      </c>
      <c r="B2414" t="s">
        <v>2105</v>
      </c>
      <c r="C2414">
        <v>1973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7.3</v>
      </c>
      <c r="O2414">
        <v>4884</v>
      </c>
      <c r="Q2414">
        <v>120</v>
      </c>
      <c r="S2414">
        <v>120</v>
      </c>
      <c r="T2414" t="s">
        <v>2106</v>
      </c>
      <c r="U2414" t="s">
        <v>39</v>
      </c>
      <c r="V2414">
        <v>0</v>
      </c>
      <c r="W2414">
        <v>0</v>
      </c>
      <c r="X2414">
        <v>1</v>
      </c>
    </row>
    <row r="2415" spans="1:24" hidden="1" x14ac:dyDescent="0.2">
      <c r="A2415" t="s">
        <v>1924</v>
      </c>
      <c r="B2415" t="s">
        <v>1925</v>
      </c>
      <c r="C2415">
        <v>1970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5.5</v>
      </c>
      <c r="O2415">
        <v>264</v>
      </c>
      <c r="Q2415">
        <v>100</v>
      </c>
      <c r="S2415">
        <v>100</v>
      </c>
      <c r="T2415" t="s">
        <v>1926</v>
      </c>
      <c r="U2415" t="s">
        <v>39</v>
      </c>
      <c r="V2415">
        <v>0</v>
      </c>
      <c r="W2415">
        <v>0</v>
      </c>
      <c r="X2415">
        <v>1</v>
      </c>
    </row>
    <row r="2416" spans="1:24" hidden="1" x14ac:dyDescent="0.2">
      <c r="A2416" t="s">
        <v>2291</v>
      </c>
      <c r="B2416" t="s">
        <v>2292</v>
      </c>
      <c r="C2416">
        <v>1977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6.2</v>
      </c>
      <c r="O2416">
        <v>2071</v>
      </c>
      <c r="S2416">
        <v>85</v>
      </c>
      <c r="T2416" t="s">
        <v>2293</v>
      </c>
      <c r="U2416" t="s">
        <v>35</v>
      </c>
      <c r="V2416">
        <v>0</v>
      </c>
      <c r="W2416">
        <v>1</v>
      </c>
      <c r="X2416">
        <v>0</v>
      </c>
    </row>
    <row r="2417" spans="1:31" hidden="1" x14ac:dyDescent="0.2">
      <c r="A2417" t="s">
        <v>5800</v>
      </c>
      <c r="B2417" t="s">
        <v>5801</v>
      </c>
      <c r="C2417">
        <v>2003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7.7</v>
      </c>
      <c r="O2417">
        <v>383987</v>
      </c>
      <c r="P2417">
        <v>140000000</v>
      </c>
      <c r="Q2417">
        <v>111127263</v>
      </c>
      <c r="R2417">
        <v>454627263</v>
      </c>
      <c r="S2417">
        <v>154</v>
      </c>
      <c r="T2417" t="s">
        <v>3619</v>
      </c>
      <c r="U2417" t="s">
        <v>39</v>
      </c>
      <c r="V2417">
        <v>0</v>
      </c>
      <c r="W2417">
        <v>0</v>
      </c>
      <c r="X2417">
        <v>1</v>
      </c>
    </row>
    <row r="2418" spans="1:31" hidden="1" x14ac:dyDescent="0.2">
      <c r="A2418" t="s">
        <v>6246</v>
      </c>
      <c r="B2418" t="s">
        <v>6247</v>
      </c>
      <c r="C2418">
        <v>2007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7</v>
      </c>
      <c r="O2418">
        <v>55587</v>
      </c>
      <c r="P2418">
        <v>16000000</v>
      </c>
      <c r="Q2418">
        <v>4600585</v>
      </c>
      <c r="R2418">
        <v>5371181</v>
      </c>
      <c r="S2418">
        <v>99</v>
      </c>
      <c r="T2418" t="s">
        <v>6248</v>
      </c>
      <c r="U2418" t="s">
        <v>3859</v>
      </c>
      <c r="V2418">
        <v>1</v>
      </c>
      <c r="W2418">
        <v>0</v>
      </c>
      <c r="X2418">
        <v>0</v>
      </c>
    </row>
    <row r="2419" spans="1:31" hidden="1" x14ac:dyDescent="0.2">
      <c r="A2419" t="s">
        <v>6424</v>
      </c>
      <c r="B2419" t="s">
        <v>6425</v>
      </c>
      <c r="C2419">
        <v>2007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8.1999999999999993</v>
      </c>
      <c r="O2419">
        <v>488586</v>
      </c>
      <c r="P2419">
        <v>25000000</v>
      </c>
      <c r="Q2419">
        <v>40222514</v>
      </c>
      <c r="R2419">
        <v>76181545</v>
      </c>
      <c r="S2419">
        <v>158</v>
      </c>
      <c r="T2419" t="s">
        <v>5603</v>
      </c>
      <c r="U2419" t="s">
        <v>6426</v>
      </c>
      <c r="V2419">
        <v>1</v>
      </c>
      <c r="W2419">
        <v>0</v>
      </c>
      <c r="X2419">
        <v>0</v>
      </c>
    </row>
    <row r="2420" spans="1:31" hidden="1" x14ac:dyDescent="0.2">
      <c r="A2420" t="s">
        <v>2754</v>
      </c>
      <c r="B2420" t="s">
        <v>2755</v>
      </c>
      <c r="C2420">
        <v>1984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6.8</v>
      </c>
      <c r="O2420">
        <v>36694</v>
      </c>
      <c r="P2420">
        <v>6011695</v>
      </c>
      <c r="Q2420">
        <v>28733290</v>
      </c>
      <c r="S2420">
        <v>101</v>
      </c>
      <c r="T2420" t="s">
        <v>2756</v>
      </c>
      <c r="U2420" t="s">
        <v>2757</v>
      </c>
      <c r="V2420">
        <v>0</v>
      </c>
      <c r="W2420">
        <v>1</v>
      </c>
      <c r="X2420">
        <v>0</v>
      </c>
    </row>
    <row r="2421" spans="1:31" hidden="1" x14ac:dyDescent="0.2">
      <c r="A2421" t="s">
        <v>1632</v>
      </c>
      <c r="B2421" t="s">
        <v>1633</v>
      </c>
      <c r="C2421">
        <v>1961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6.7</v>
      </c>
      <c r="O2421">
        <v>2608</v>
      </c>
      <c r="S2421">
        <v>112</v>
      </c>
      <c r="T2421" t="s">
        <v>1634</v>
      </c>
      <c r="U2421" t="s">
        <v>1635</v>
      </c>
      <c r="V2421">
        <v>0</v>
      </c>
      <c r="W2421">
        <v>1</v>
      </c>
      <c r="X2421">
        <v>0</v>
      </c>
    </row>
    <row r="2422" spans="1:31" hidden="1" x14ac:dyDescent="0.2">
      <c r="A2422" t="s">
        <v>3109</v>
      </c>
      <c r="B2422" t="s">
        <v>3110</v>
      </c>
      <c r="C2422">
        <v>1988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7.6</v>
      </c>
      <c r="O2422">
        <v>49359</v>
      </c>
      <c r="P2422">
        <v>401211</v>
      </c>
      <c r="Q2422">
        <v>8865702</v>
      </c>
      <c r="S2422">
        <v>164</v>
      </c>
      <c r="T2422" t="s">
        <v>2139</v>
      </c>
      <c r="U2422" t="s">
        <v>35</v>
      </c>
      <c r="V2422">
        <v>0</v>
      </c>
      <c r="W2422">
        <v>1</v>
      </c>
      <c r="X2422">
        <v>0</v>
      </c>
    </row>
    <row r="2423" spans="1:31" hidden="1" x14ac:dyDescent="0.2">
      <c r="A2423" t="s">
        <v>2294</v>
      </c>
      <c r="B2423" t="s">
        <v>2295</v>
      </c>
      <c r="C2423">
        <v>1977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6.9</v>
      </c>
      <c r="O2423">
        <v>2202</v>
      </c>
      <c r="R2423">
        <v>93</v>
      </c>
      <c r="S2423">
        <v>93</v>
      </c>
      <c r="T2423" t="s">
        <v>2296</v>
      </c>
      <c r="U2423" t="s">
        <v>39</v>
      </c>
      <c r="V2423">
        <v>0</v>
      </c>
      <c r="W2423">
        <v>0</v>
      </c>
      <c r="X2423">
        <v>1</v>
      </c>
    </row>
    <row r="2424" spans="1:31" hidden="1" x14ac:dyDescent="0.2">
      <c r="A2424" t="s">
        <v>1274</v>
      </c>
      <c r="B2424" t="s">
        <v>1275</v>
      </c>
      <c r="C2424">
        <v>1952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6.3</v>
      </c>
      <c r="O2424">
        <v>1009</v>
      </c>
      <c r="S2424">
        <v>83</v>
      </c>
      <c r="T2424" t="s">
        <v>474</v>
      </c>
      <c r="U2424" t="s">
        <v>945</v>
      </c>
      <c r="V2424">
        <v>0</v>
      </c>
      <c r="W2424">
        <v>1</v>
      </c>
      <c r="X2424">
        <v>0</v>
      </c>
    </row>
    <row r="2425" spans="1:31" hidden="1" x14ac:dyDescent="0.2">
      <c r="A2425" t="s">
        <v>1588</v>
      </c>
      <c r="B2425" t="s">
        <v>1589</v>
      </c>
      <c r="C2425">
        <v>1960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4.5999999999999996</v>
      </c>
      <c r="O2425">
        <v>1561</v>
      </c>
      <c r="Q2425">
        <v>77</v>
      </c>
      <c r="S2425">
        <v>77</v>
      </c>
      <c r="T2425" t="s">
        <v>1590</v>
      </c>
      <c r="U2425" t="s">
        <v>945</v>
      </c>
      <c r="V2425">
        <v>0</v>
      </c>
      <c r="W2425">
        <v>1</v>
      </c>
      <c r="X2425">
        <v>0</v>
      </c>
    </row>
    <row r="2426" spans="1:31" hidden="1" x14ac:dyDescent="0.2">
      <c r="A2426" t="s">
        <v>1509</v>
      </c>
      <c r="B2426" t="s">
        <v>1510</v>
      </c>
      <c r="C2426">
        <v>1958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6.5</v>
      </c>
      <c r="O2426">
        <v>3662</v>
      </c>
      <c r="P2426">
        <v>700000</v>
      </c>
      <c r="R2426">
        <v>5066</v>
      </c>
      <c r="S2426">
        <v>102</v>
      </c>
      <c r="T2426" t="s">
        <v>1511</v>
      </c>
      <c r="U2426" t="s">
        <v>1512</v>
      </c>
      <c r="V2426">
        <v>0</v>
      </c>
      <c r="W2426">
        <v>0</v>
      </c>
      <c r="X2426">
        <v>1</v>
      </c>
    </row>
    <row r="2427" spans="1:31" hidden="1" x14ac:dyDescent="0.2">
      <c r="A2427" t="s">
        <v>2402</v>
      </c>
      <c r="B2427" t="s">
        <v>2403</v>
      </c>
      <c r="C2427">
        <v>1978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5.7</v>
      </c>
      <c r="O2427">
        <v>2393</v>
      </c>
      <c r="P2427">
        <v>11364985</v>
      </c>
      <c r="S2427">
        <v>102</v>
      </c>
      <c r="T2427" t="s">
        <v>2404</v>
      </c>
      <c r="U2427" t="s">
        <v>2001</v>
      </c>
      <c r="V2427">
        <v>0</v>
      </c>
      <c r="W2427">
        <v>1</v>
      </c>
      <c r="X2427">
        <v>0</v>
      </c>
    </row>
    <row r="2428" spans="1:31" hidden="1" x14ac:dyDescent="0.2">
      <c r="A2428" t="s">
        <v>6510</v>
      </c>
      <c r="B2428" t="s">
        <v>6511</v>
      </c>
      <c r="C2428">
        <v>2007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5.8</v>
      </c>
      <c r="O2428">
        <v>111750</v>
      </c>
      <c r="P2428">
        <v>60000000</v>
      </c>
      <c r="Q2428">
        <v>168273550</v>
      </c>
      <c r="R2428">
        <v>253625427</v>
      </c>
      <c r="S2428">
        <v>100</v>
      </c>
      <c r="T2428" t="s">
        <v>6512</v>
      </c>
      <c r="U2428" t="s">
        <v>2783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</row>
    <row r="2429" spans="1:31" hidden="1" x14ac:dyDescent="0.2">
      <c r="A2429" t="s">
        <v>6705</v>
      </c>
      <c r="B2429" t="s">
        <v>6706</v>
      </c>
      <c r="C2429">
        <v>2016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6.2</v>
      </c>
      <c r="O2429">
        <v>157381</v>
      </c>
      <c r="P2429">
        <v>180000000</v>
      </c>
      <c r="Q2429">
        <v>126643061</v>
      </c>
      <c r="R2429">
        <v>356700357</v>
      </c>
      <c r="S2429">
        <v>110</v>
      </c>
      <c r="T2429" t="s">
        <v>6011</v>
      </c>
      <c r="U2429" t="s">
        <v>5000</v>
      </c>
      <c r="V2429">
        <v>0</v>
      </c>
      <c r="W2429">
        <v>0</v>
      </c>
      <c r="X2429">
        <v>1</v>
      </c>
    </row>
    <row r="2430" spans="1:31" hidden="1" x14ac:dyDescent="0.2">
      <c r="A2430" t="s">
        <v>7821</v>
      </c>
      <c r="B2430" t="s">
        <v>7822</v>
      </c>
      <c r="C2430">
        <v>2017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7.3</v>
      </c>
      <c r="O2430">
        <v>124944</v>
      </c>
      <c r="P2430">
        <v>80000000</v>
      </c>
      <c r="Q2430">
        <v>175750384</v>
      </c>
      <c r="R2430">
        <v>311950384</v>
      </c>
      <c r="S2430">
        <v>104</v>
      </c>
      <c r="T2430" t="s">
        <v>7823</v>
      </c>
      <c r="U2430" t="s">
        <v>4813</v>
      </c>
      <c r="V2430">
        <v>0</v>
      </c>
      <c r="W2430">
        <v>0</v>
      </c>
      <c r="X2430">
        <v>1</v>
      </c>
    </row>
    <row r="2431" spans="1:31" hidden="1" x14ac:dyDescent="0.2">
      <c r="A2431" t="s">
        <v>7214</v>
      </c>
      <c r="B2431" t="s">
        <v>7215</v>
      </c>
      <c r="C2431">
        <v>2014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7.7</v>
      </c>
      <c r="O2431">
        <v>314944</v>
      </c>
      <c r="P2431">
        <v>60000000</v>
      </c>
      <c r="Q2431">
        <v>257760692</v>
      </c>
      <c r="R2431">
        <v>468060692</v>
      </c>
      <c r="S2431">
        <v>100</v>
      </c>
      <c r="T2431" t="s">
        <v>7216</v>
      </c>
      <c r="U2431" t="s">
        <v>39</v>
      </c>
      <c r="V2431">
        <v>0</v>
      </c>
      <c r="W2431">
        <v>0</v>
      </c>
      <c r="X2431">
        <v>1</v>
      </c>
    </row>
    <row r="2432" spans="1:31" hidden="1" x14ac:dyDescent="0.2">
      <c r="A2432" t="s">
        <v>7708</v>
      </c>
      <c r="B2432" t="s">
        <v>7709</v>
      </c>
      <c r="C2432">
        <v>2017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6</v>
      </c>
      <c r="O2432">
        <v>20974</v>
      </c>
      <c r="P2432">
        <v>20433071</v>
      </c>
      <c r="Q2432">
        <v>123081555</v>
      </c>
      <c r="S2432">
        <v>101</v>
      </c>
      <c r="T2432" t="s">
        <v>7710</v>
      </c>
      <c r="U2432" t="s">
        <v>7711</v>
      </c>
      <c r="V2432">
        <v>0</v>
      </c>
      <c r="W2432">
        <v>0</v>
      </c>
      <c r="X2432">
        <v>1</v>
      </c>
    </row>
    <row r="2433" spans="1:31" hidden="1" x14ac:dyDescent="0.2">
      <c r="A2433" t="s">
        <v>528</v>
      </c>
      <c r="B2433" t="s">
        <v>529</v>
      </c>
      <c r="C2433">
        <v>1940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7.6</v>
      </c>
      <c r="O2433">
        <v>11073</v>
      </c>
      <c r="S2433">
        <v>95</v>
      </c>
      <c r="T2433" t="s">
        <v>152</v>
      </c>
      <c r="U2433" t="s">
        <v>39</v>
      </c>
      <c r="V2433">
        <v>0</v>
      </c>
      <c r="W2433">
        <v>0</v>
      </c>
      <c r="X2433">
        <v>1</v>
      </c>
    </row>
    <row r="2434" spans="1:31" hidden="1" x14ac:dyDescent="0.2">
      <c r="A2434" t="s">
        <v>6103</v>
      </c>
      <c r="B2434" t="s">
        <v>6104</v>
      </c>
      <c r="C2434">
        <v>2008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6.8</v>
      </c>
      <c r="O2434">
        <v>182125</v>
      </c>
      <c r="P2434">
        <v>26223128</v>
      </c>
      <c r="Q2434">
        <v>309979994</v>
      </c>
      <c r="S2434">
        <v>96</v>
      </c>
      <c r="T2434" t="s">
        <v>6105</v>
      </c>
      <c r="U2434" t="s">
        <v>538</v>
      </c>
      <c r="V2434">
        <v>1</v>
      </c>
      <c r="W2434">
        <v>0</v>
      </c>
      <c r="X2434">
        <v>0</v>
      </c>
    </row>
    <row r="2435" spans="1:31" hidden="1" x14ac:dyDescent="0.2">
      <c r="A2435" t="s">
        <v>5696</v>
      </c>
      <c r="B2435" t="s">
        <v>5697</v>
      </c>
      <c r="C2435">
        <v>2003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7.6</v>
      </c>
      <c r="O2435">
        <v>104900</v>
      </c>
      <c r="P2435">
        <v>7117225</v>
      </c>
      <c r="Q2435">
        <v>38955598</v>
      </c>
      <c r="S2435">
        <v>130</v>
      </c>
      <c r="T2435" t="s">
        <v>2630</v>
      </c>
      <c r="U2435" t="s">
        <v>35</v>
      </c>
      <c r="V2435">
        <v>0</v>
      </c>
      <c r="W2435">
        <v>1</v>
      </c>
      <c r="X2435">
        <v>0</v>
      </c>
    </row>
    <row r="2436" spans="1:31" hidden="1" x14ac:dyDescent="0.2">
      <c r="A2436" t="s">
        <v>359</v>
      </c>
      <c r="B2436" t="s">
        <v>360</v>
      </c>
      <c r="C2436">
        <v>1937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7.2</v>
      </c>
      <c r="O2436">
        <v>6674</v>
      </c>
      <c r="Q2436">
        <v>116</v>
      </c>
      <c r="S2436">
        <v>116</v>
      </c>
      <c r="T2436" t="s">
        <v>111</v>
      </c>
      <c r="U2436" t="s">
        <v>39</v>
      </c>
      <c r="V2436">
        <v>0</v>
      </c>
      <c r="W2436">
        <v>0</v>
      </c>
      <c r="X2436">
        <v>1</v>
      </c>
    </row>
    <row r="2437" spans="1:31" hidden="1" x14ac:dyDescent="0.2">
      <c r="A2437" t="s">
        <v>1056</v>
      </c>
      <c r="B2437" t="s">
        <v>1057</v>
      </c>
      <c r="C2437">
        <v>1949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6.8</v>
      </c>
      <c r="O2437">
        <v>225</v>
      </c>
      <c r="Q2437">
        <v>90</v>
      </c>
      <c r="S2437">
        <v>90</v>
      </c>
      <c r="T2437" t="s">
        <v>1058</v>
      </c>
      <c r="U2437" t="s">
        <v>1059</v>
      </c>
      <c r="V2437">
        <v>0</v>
      </c>
      <c r="W2437">
        <v>1</v>
      </c>
      <c r="X2437">
        <v>0</v>
      </c>
    </row>
    <row r="2438" spans="1:31" hidden="1" x14ac:dyDescent="0.2">
      <c r="A2438" t="s">
        <v>1210</v>
      </c>
      <c r="B2438" t="s">
        <v>1211</v>
      </c>
      <c r="C2438">
        <v>1952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6.2</v>
      </c>
      <c r="O2438">
        <v>116</v>
      </c>
      <c r="Q2438">
        <v>83</v>
      </c>
      <c r="S2438">
        <v>83</v>
      </c>
      <c r="T2438" t="s">
        <v>326</v>
      </c>
      <c r="U2438" t="s">
        <v>39</v>
      </c>
      <c r="V2438">
        <v>0</v>
      </c>
      <c r="W2438">
        <v>0</v>
      </c>
      <c r="X2438">
        <v>1</v>
      </c>
    </row>
    <row r="2439" spans="1:31" hidden="1" x14ac:dyDescent="0.2">
      <c r="A2439" t="s">
        <v>4020</v>
      </c>
      <c r="B2439" t="s">
        <v>4021</v>
      </c>
      <c r="C2439">
        <v>1994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6.3</v>
      </c>
      <c r="O2439">
        <v>41205</v>
      </c>
      <c r="P2439">
        <v>10028065</v>
      </c>
      <c r="Q2439">
        <v>67308282</v>
      </c>
      <c r="S2439">
        <v>82</v>
      </c>
      <c r="T2439" t="s">
        <v>4022</v>
      </c>
      <c r="U2439" t="s">
        <v>35</v>
      </c>
      <c r="V2439">
        <v>0</v>
      </c>
      <c r="W2439">
        <v>1</v>
      </c>
      <c r="X2439">
        <v>0</v>
      </c>
    </row>
    <row r="2440" spans="1:31" hidden="1" x14ac:dyDescent="0.2">
      <c r="A2440" t="s">
        <v>6803</v>
      </c>
      <c r="B2440" t="s">
        <v>6804</v>
      </c>
      <c r="C2440">
        <v>2008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6.1</v>
      </c>
      <c r="O2440">
        <v>17508</v>
      </c>
      <c r="P2440">
        <v>45000000</v>
      </c>
      <c r="Q2440">
        <v>7919117</v>
      </c>
      <c r="R2440">
        <v>9333654</v>
      </c>
      <c r="S2440">
        <v>160</v>
      </c>
      <c r="T2440" t="s">
        <v>3185</v>
      </c>
      <c r="U2440" t="s">
        <v>3186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</row>
    <row r="2441" spans="1:31" hidden="1" x14ac:dyDescent="0.2">
      <c r="A2441" t="s">
        <v>2758</v>
      </c>
      <c r="B2441" t="s">
        <v>2759</v>
      </c>
      <c r="C2441">
        <v>1984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6.3</v>
      </c>
      <c r="O2441">
        <v>6372</v>
      </c>
      <c r="P2441">
        <v>5718573</v>
      </c>
      <c r="S2441">
        <v>90</v>
      </c>
      <c r="T2441" t="s">
        <v>1866</v>
      </c>
      <c r="U2441" t="s">
        <v>35</v>
      </c>
      <c r="V2441">
        <v>0</v>
      </c>
      <c r="W2441">
        <v>1</v>
      </c>
      <c r="X2441">
        <v>0</v>
      </c>
    </row>
    <row r="2442" spans="1:31" hidden="1" x14ac:dyDescent="0.2">
      <c r="A2442" t="s">
        <v>6655</v>
      </c>
      <c r="B2442" t="s">
        <v>6656</v>
      </c>
      <c r="C2442">
        <v>2008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6.1</v>
      </c>
      <c r="O2442">
        <v>22111</v>
      </c>
      <c r="Q2442">
        <v>9511289</v>
      </c>
      <c r="R2442">
        <v>11843604</v>
      </c>
      <c r="S2442">
        <v>95</v>
      </c>
      <c r="T2442" t="s">
        <v>6657</v>
      </c>
      <c r="U2442" t="s">
        <v>3859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</row>
    <row r="2443" spans="1:31" hidden="1" x14ac:dyDescent="0.2">
      <c r="A2443" t="s">
        <v>2562</v>
      </c>
      <c r="B2443" t="s">
        <v>2563</v>
      </c>
      <c r="C2443">
        <v>1981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7.2</v>
      </c>
      <c r="O2443">
        <v>1959</v>
      </c>
      <c r="S2443">
        <v>79</v>
      </c>
      <c r="T2443" t="s">
        <v>2564</v>
      </c>
      <c r="U2443" t="s">
        <v>2565</v>
      </c>
      <c r="V2443">
        <v>0</v>
      </c>
      <c r="W2443">
        <v>0</v>
      </c>
      <c r="X2443">
        <v>1</v>
      </c>
    </row>
    <row r="2444" spans="1:31" hidden="1" x14ac:dyDescent="0.2">
      <c r="A2444" t="s">
        <v>7202</v>
      </c>
      <c r="B2444" t="s">
        <v>7203</v>
      </c>
      <c r="C2444">
        <v>2012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6.4</v>
      </c>
      <c r="O2444">
        <v>93818</v>
      </c>
      <c r="P2444">
        <v>70217070</v>
      </c>
      <c r="Q2444">
        <v>348840316</v>
      </c>
      <c r="S2444">
        <v>86</v>
      </c>
      <c r="T2444" t="s">
        <v>7204</v>
      </c>
      <c r="U2444" t="s">
        <v>35</v>
      </c>
      <c r="V2444">
        <v>0</v>
      </c>
      <c r="W2444">
        <v>1</v>
      </c>
      <c r="X2444">
        <v>0</v>
      </c>
    </row>
    <row r="2445" spans="1:31" hidden="1" x14ac:dyDescent="0.2">
      <c r="A2445" t="s">
        <v>6482</v>
      </c>
      <c r="B2445" t="s">
        <v>6483</v>
      </c>
      <c r="C2445">
        <v>2010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6.3</v>
      </c>
      <c r="O2445">
        <v>88169</v>
      </c>
      <c r="P2445">
        <v>25000000</v>
      </c>
      <c r="Q2445">
        <v>23591432</v>
      </c>
      <c r="R2445">
        <v>29397654</v>
      </c>
      <c r="S2445">
        <v>97</v>
      </c>
      <c r="T2445" t="s">
        <v>6484</v>
      </c>
      <c r="U2445" t="s">
        <v>39</v>
      </c>
      <c r="V2445">
        <v>0</v>
      </c>
      <c r="W2445">
        <v>0</v>
      </c>
      <c r="X2445">
        <v>1</v>
      </c>
    </row>
    <row r="2446" spans="1:31" hidden="1" x14ac:dyDescent="0.2">
      <c r="A2446" t="s">
        <v>2981</v>
      </c>
      <c r="B2446" t="s">
        <v>2982</v>
      </c>
      <c r="C2446">
        <v>1987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7.3</v>
      </c>
      <c r="O2446">
        <v>117318</v>
      </c>
      <c r="P2446">
        <v>5236318</v>
      </c>
      <c r="Q2446">
        <v>32302949</v>
      </c>
      <c r="S2446">
        <v>97</v>
      </c>
      <c r="T2446" t="s">
        <v>2557</v>
      </c>
      <c r="U2446" t="s">
        <v>39</v>
      </c>
      <c r="V2446">
        <v>0</v>
      </c>
      <c r="W2446">
        <v>0</v>
      </c>
      <c r="X2446">
        <v>1</v>
      </c>
    </row>
    <row r="2447" spans="1:31" hidden="1" x14ac:dyDescent="0.2">
      <c r="A2447" t="s">
        <v>1927</v>
      </c>
      <c r="B2447" t="s">
        <v>1928</v>
      </c>
      <c r="C2447">
        <v>1969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6</v>
      </c>
      <c r="O2447">
        <v>141</v>
      </c>
      <c r="Q2447">
        <v>122</v>
      </c>
      <c r="S2447">
        <v>122</v>
      </c>
      <c r="T2447" t="s">
        <v>1929</v>
      </c>
      <c r="U2447" t="s">
        <v>35</v>
      </c>
      <c r="V2447">
        <v>0</v>
      </c>
      <c r="W2447">
        <v>1</v>
      </c>
      <c r="X2447">
        <v>0</v>
      </c>
    </row>
    <row r="2448" spans="1:31" hidden="1" x14ac:dyDescent="0.2">
      <c r="A2448" t="s">
        <v>4716</v>
      </c>
      <c r="B2448" t="s">
        <v>4717</v>
      </c>
      <c r="C2448">
        <v>1997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6.6</v>
      </c>
      <c r="O2448">
        <v>361947</v>
      </c>
      <c r="P2448">
        <v>73000000</v>
      </c>
      <c r="Q2448">
        <v>229086679</v>
      </c>
      <c r="R2448">
        <v>618638999</v>
      </c>
      <c r="S2448">
        <v>129</v>
      </c>
      <c r="T2448" t="s">
        <v>2168</v>
      </c>
      <c r="U2448" t="s">
        <v>35</v>
      </c>
      <c r="V2448">
        <v>0</v>
      </c>
      <c r="W2448">
        <v>1</v>
      </c>
      <c r="X2448">
        <v>0</v>
      </c>
    </row>
    <row r="2449" spans="1:31" hidden="1" x14ac:dyDescent="0.2">
      <c r="A2449" t="s">
        <v>6775</v>
      </c>
      <c r="B2449" t="s">
        <v>6776</v>
      </c>
      <c r="C2449">
        <v>2008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6.2</v>
      </c>
      <c r="O2449">
        <v>77892</v>
      </c>
      <c r="P2449">
        <v>17500000</v>
      </c>
      <c r="Q2449">
        <v>58017783</v>
      </c>
      <c r="R2449">
        <v>150988382</v>
      </c>
      <c r="S2449">
        <v>98</v>
      </c>
      <c r="T2449" t="s">
        <v>6777</v>
      </c>
      <c r="U2449" t="s">
        <v>2783</v>
      </c>
      <c r="V2449">
        <v>1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</row>
    <row r="2450" spans="1:31" hidden="1" x14ac:dyDescent="0.2">
      <c r="A2450" t="s">
        <v>1932</v>
      </c>
      <c r="B2450" t="s">
        <v>1933</v>
      </c>
      <c r="C2450">
        <v>1969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6.3</v>
      </c>
      <c r="O2450">
        <v>726</v>
      </c>
      <c r="Q2450">
        <v>101</v>
      </c>
      <c r="S2450">
        <v>101</v>
      </c>
      <c r="T2450" t="s">
        <v>1934</v>
      </c>
      <c r="U2450" t="s">
        <v>35</v>
      </c>
      <c r="V2450">
        <v>0</v>
      </c>
      <c r="W2450">
        <v>1</v>
      </c>
      <c r="X2450">
        <v>0</v>
      </c>
    </row>
    <row r="2451" spans="1:31" hidden="1" x14ac:dyDescent="0.2">
      <c r="A2451" t="s">
        <v>7047</v>
      </c>
      <c r="B2451" t="s">
        <v>7048</v>
      </c>
      <c r="C2451">
        <v>2012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6.5</v>
      </c>
      <c r="O2451">
        <v>97943</v>
      </c>
      <c r="P2451">
        <v>25000000</v>
      </c>
      <c r="Q2451">
        <v>60457138</v>
      </c>
      <c r="R2451">
        <v>99357138</v>
      </c>
      <c r="S2451">
        <v>101</v>
      </c>
      <c r="T2451" t="s">
        <v>4974</v>
      </c>
      <c r="U2451" t="s">
        <v>39</v>
      </c>
      <c r="V2451">
        <v>0</v>
      </c>
      <c r="W2451">
        <v>0</v>
      </c>
      <c r="X2451">
        <v>1</v>
      </c>
    </row>
    <row r="2452" spans="1:31" hidden="1" x14ac:dyDescent="0.2">
      <c r="A2452" t="s">
        <v>73</v>
      </c>
      <c r="B2452" t="s">
        <v>74</v>
      </c>
      <c r="C2452">
        <v>1931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6.4</v>
      </c>
      <c r="O2452">
        <v>518</v>
      </c>
      <c r="Q2452">
        <v>81</v>
      </c>
      <c r="S2452">
        <v>81</v>
      </c>
      <c r="T2452" t="s">
        <v>45</v>
      </c>
      <c r="U2452" t="s">
        <v>39</v>
      </c>
      <c r="V2452">
        <v>0</v>
      </c>
      <c r="W2452">
        <v>0</v>
      </c>
      <c r="X2452">
        <v>1</v>
      </c>
    </row>
    <row r="2453" spans="1:31" hidden="1" x14ac:dyDescent="0.2">
      <c r="A2453" t="s">
        <v>2408</v>
      </c>
      <c r="B2453" t="s">
        <v>2409</v>
      </c>
      <c r="C2453">
        <v>1979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5.6</v>
      </c>
      <c r="O2453">
        <v>2546</v>
      </c>
      <c r="P2453">
        <v>42800000</v>
      </c>
      <c r="S2453">
        <v>112</v>
      </c>
      <c r="T2453" t="s">
        <v>2410</v>
      </c>
      <c r="U2453" t="s">
        <v>2213</v>
      </c>
      <c r="V2453">
        <v>0</v>
      </c>
      <c r="W2453">
        <v>0</v>
      </c>
      <c r="X2453">
        <v>1</v>
      </c>
    </row>
    <row r="2454" spans="1:31" hidden="1" x14ac:dyDescent="0.2">
      <c r="A2454" t="s">
        <v>5582</v>
      </c>
      <c r="B2454" t="s">
        <v>5583</v>
      </c>
      <c r="C2454">
        <v>2001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6.9</v>
      </c>
      <c r="O2454">
        <v>51008</v>
      </c>
      <c r="P2454">
        <v>72000000</v>
      </c>
      <c r="Q2454">
        <v>27807266</v>
      </c>
      <c r="R2454">
        <v>37317558</v>
      </c>
      <c r="S2454">
        <v>152</v>
      </c>
      <c r="T2454" t="s">
        <v>4108</v>
      </c>
      <c r="U2454" t="s">
        <v>4109</v>
      </c>
      <c r="V2454">
        <v>0</v>
      </c>
      <c r="W2454">
        <v>0</v>
      </c>
      <c r="X2454">
        <v>1</v>
      </c>
    </row>
    <row r="2455" spans="1:31" hidden="1" x14ac:dyDescent="0.2">
      <c r="A2455" t="s">
        <v>688</v>
      </c>
      <c r="B2455" t="s">
        <v>689</v>
      </c>
      <c r="C2455">
        <v>1942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6.7</v>
      </c>
      <c r="O2455">
        <v>1027</v>
      </c>
      <c r="Q2455">
        <v>101</v>
      </c>
      <c r="S2455">
        <v>101</v>
      </c>
      <c r="T2455" t="s">
        <v>690</v>
      </c>
      <c r="U2455" t="s">
        <v>39</v>
      </c>
      <c r="V2455">
        <v>0</v>
      </c>
      <c r="W2455">
        <v>0</v>
      </c>
      <c r="X2455">
        <v>1</v>
      </c>
    </row>
    <row r="2456" spans="1:31" hidden="1" x14ac:dyDescent="0.2">
      <c r="A2456" t="s">
        <v>599</v>
      </c>
      <c r="B2456" t="s">
        <v>600</v>
      </c>
      <c r="C2456">
        <v>1941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8</v>
      </c>
      <c r="O2456">
        <v>144558</v>
      </c>
      <c r="P2456">
        <v>375000</v>
      </c>
      <c r="R2456">
        <v>1255</v>
      </c>
      <c r="S2456">
        <v>100</v>
      </c>
      <c r="T2456" t="s">
        <v>601</v>
      </c>
      <c r="U2456" t="s">
        <v>39</v>
      </c>
      <c r="V2456">
        <v>0</v>
      </c>
      <c r="W2456">
        <v>0</v>
      </c>
      <c r="X2456">
        <v>1</v>
      </c>
    </row>
    <row r="2457" spans="1:31" hidden="1" x14ac:dyDescent="0.2">
      <c r="A2457" t="s">
        <v>3628</v>
      </c>
      <c r="B2457" t="s">
        <v>3629</v>
      </c>
      <c r="C2457">
        <v>1992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6.4</v>
      </c>
      <c r="O2457">
        <v>4907</v>
      </c>
      <c r="P2457">
        <v>319793</v>
      </c>
      <c r="Q2457">
        <v>6742168</v>
      </c>
      <c r="S2457">
        <v>104</v>
      </c>
      <c r="T2457" t="s">
        <v>3630</v>
      </c>
      <c r="U2457" t="s">
        <v>3631</v>
      </c>
      <c r="V2457">
        <v>0</v>
      </c>
      <c r="W2457">
        <v>0</v>
      </c>
      <c r="X2457">
        <v>1</v>
      </c>
    </row>
    <row r="2458" spans="1:31" hidden="1" x14ac:dyDescent="0.2">
      <c r="A2458" t="s">
        <v>1212</v>
      </c>
      <c r="B2458" t="s">
        <v>1213</v>
      </c>
      <c r="C2458">
        <v>1953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6</v>
      </c>
      <c r="O2458">
        <v>514</v>
      </c>
      <c r="S2458">
        <v>82</v>
      </c>
      <c r="T2458" t="s">
        <v>1181</v>
      </c>
      <c r="U2458" t="s">
        <v>39</v>
      </c>
      <c r="V2458">
        <v>0</v>
      </c>
      <c r="W2458">
        <v>0</v>
      </c>
      <c r="X2458">
        <v>1</v>
      </c>
    </row>
    <row r="2459" spans="1:31" hidden="1" x14ac:dyDescent="0.2">
      <c r="A2459" t="s">
        <v>174</v>
      </c>
      <c r="B2459" t="s">
        <v>175</v>
      </c>
      <c r="C2459">
        <v>1933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5.4</v>
      </c>
      <c r="O2459">
        <v>436</v>
      </c>
      <c r="S2459">
        <v>57</v>
      </c>
      <c r="T2459" t="s">
        <v>176</v>
      </c>
      <c r="U2459" t="s">
        <v>101</v>
      </c>
      <c r="V2459">
        <v>0</v>
      </c>
      <c r="W2459">
        <v>0</v>
      </c>
      <c r="X2459">
        <v>1</v>
      </c>
    </row>
    <row r="2460" spans="1:31" hidden="1" x14ac:dyDescent="0.2">
      <c r="A2460" t="s">
        <v>1276</v>
      </c>
      <c r="B2460" t="s">
        <v>1277</v>
      </c>
      <c r="C2460">
        <v>1953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6.5</v>
      </c>
      <c r="O2460">
        <v>1568</v>
      </c>
      <c r="S2460">
        <v>79</v>
      </c>
      <c r="T2460" t="s">
        <v>1148</v>
      </c>
      <c r="U2460" t="s">
        <v>945</v>
      </c>
      <c r="V2460">
        <v>0</v>
      </c>
      <c r="W2460">
        <v>1</v>
      </c>
      <c r="X2460">
        <v>0</v>
      </c>
    </row>
    <row r="2461" spans="1:31" hidden="1" x14ac:dyDescent="0.2">
      <c r="A2461" t="s">
        <v>7320</v>
      </c>
      <c r="B2461" t="s">
        <v>7321</v>
      </c>
      <c r="C2461">
        <v>2015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7.3</v>
      </c>
      <c r="O2461">
        <v>254320</v>
      </c>
      <c r="P2461">
        <v>75000000</v>
      </c>
      <c r="Q2461">
        <v>45445109</v>
      </c>
      <c r="R2461">
        <v>107045109</v>
      </c>
      <c r="S2461">
        <v>116</v>
      </c>
      <c r="T2461" t="s">
        <v>6739</v>
      </c>
      <c r="U2461" t="s">
        <v>39</v>
      </c>
      <c r="V2461">
        <v>0</v>
      </c>
      <c r="W2461">
        <v>0</v>
      </c>
      <c r="X2461">
        <v>1</v>
      </c>
    </row>
    <row r="2462" spans="1:31" hidden="1" x14ac:dyDescent="0.2">
      <c r="A2462" t="s">
        <v>602</v>
      </c>
      <c r="B2462" t="s">
        <v>603</v>
      </c>
      <c r="C2462">
        <v>1942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7.6</v>
      </c>
      <c r="O2462">
        <v>6419</v>
      </c>
      <c r="S2462">
        <v>112</v>
      </c>
      <c r="T2462" t="s">
        <v>198</v>
      </c>
      <c r="U2462" t="s">
        <v>39</v>
      </c>
      <c r="V2462">
        <v>0</v>
      </c>
      <c r="W2462">
        <v>0</v>
      </c>
      <c r="X2462">
        <v>1</v>
      </c>
    </row>
    <row r="2463" spans="1:31" hidden="1" x14ac:dyDescent="0.2">
      <c r="A2463" t="s">
        <v>4835</v>
      </c>
      <c r="B2463" t="s">
        <v>4836</v>
      </c>
      <c r="C2463">
        <v>1997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6.7</v>
      </c>
      <c r="O2463">
        <v>29017</v>
      </c>
      <c r="P2463">
        <v>4604819</v>
      </c>
      <c r="Q2463">
        <v>13717039</v>
      </c>
      <c r="S2463">
        <v>94</v>
      </c>
      <c r="T2463" t="s">
        <v>4837</v>
      </c>
      <c r="U2463" t="s">
        <v>39</v>
      </c>
      <c r="V2463">
        <v>0</v>
      </c>
      <c r="W2463">
        <v>0</v>
      </c>
      <c r="X2463">
        <v>1</v>
      </c>
    </row>
    <row r="2464" spans="1:31" hidden="1" x14ac:dyDescent="0.2">
      <c r="A2464" t="s">
        <v>116</v>
      </c>
      <c r="B2464" t="s">
        <v>117</v>
      </c>
      <c r="C2464">
        <v>1932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7.1</v>
      </c>
      <c r="O2464">
        <v>867</v>
      </c>
      <c r="Q2464">
        <v>80</v>
      </c>
      <c r="S2464">
        <v>80</v>
      </c>
      <c r="T2464" t="s">
        <v>56</v>
      </c>
      <c r="U2464" t="s">
        <v>39</v>
      </c>
      <c r="V2464">
        <v>0</v>
      </c>
      <c r="W2464">
        <v>0</v>
      </c>
      <c r="X2464">
        <v>1</v>
      </c>
    </row>
    <row r="2465" spans="1:31" hidden="1" x14ac:dyDescent="0.2">
      <c r="A2465" t="s">
        <v>6991</v>
      </c>
      <c r="B2465" t="s">
        <v>6992</v>
      </c>
      <c r="C2465">
        <v>2012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5.4</v>
      </c>
      <c r="O2465">
        <v>59281</v>
      </c>
      <c r="P2465">
        <v>15000000</v>
      </c>
      <c r="Q2465">
        <v>15634090</v>
      </c>
      <c r="R2465">
        <v>20546518</v>
      </c>
      <c r="S2465">
        <v>95</v>
      </c>
      <c r="T2465" t="s">
        <v>6993</v>
      </c>
      <c r="U2465" t="s">
        <v>6994</v>
      </c>
      <c r="V2465">
        <v>0</v>
      </c>
      <c r="W2465">
        <v>1</v>
      </c>
      <c r="X2465">
        <v>0</v>
      </c>
    </row>
    <row r="2466" spans="1:31" hidden="1" x14ac:dyDescent="0.2">
      <c r="A2466" t="s">
        <v>2659</v>
      </c>
      <c r="B2466" t="s">
        <v>2660</v>
      </c>
      <c r="C2466">
        <v>1983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6.4</v>
      </c>
      <c r="O2466">
        <v>23251</v>
      </c>
      <c r="P2466">
        <v>10353438</v>
      </c>
      <c r="S2466">
        <v>93</v>
      </c>
      <c r="T2466" t="s">
        <v>2301</v>
      </c>
      <c r="U2466" t="s">
        <v>2613</v>
      </c>
      <c r="V2466">
        <v>0</v>
      </c>
      <c r="W2466">
        <v>0</v>
      </c>
      <c r="X2466">
        <v>1</v>
      </c>
    </row>
    <row r="2467" spans="1:31" hidden="1" x14ac:dyDescent="0.2">
      <c r="A2467" t="s">
        <v>3840</v>
      </c>
      <c r="B2467" t="s">
        <v>3841</v>
      </c>
      <c r="C2467">
        <v>1993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6.7</v>
      </c>
      <c r="O2467">
        <v>26831</v>
      </c>
      <c r="P2467">
        <v>24760338</v>
      </c>
      <c r="S2467">
        <v>115</v>
      </c>
      <c r="T2467" t="s">
        <v>3842</v>
      </c>
      <c r="U2467" t="s">
        <v>3843</v>
      </c>
      <c r="V2467">
        <v>0</v>
      </c>
      <c r="W2467">
        <v>0</v>
      </c>
      <c r="X2467">
        <v>1</v>
      </c>
    </row>
    <row r="2468" spans="1:31" hidden="1" x14ac:dyDescent="0.2">
      <c r="A2468" t="s">
        <v>6785</v>
      </c>
      <c r="B2468" t="s">
        <v>6786</v>
      </c>
      <c r="C2468">
        <v>2008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6.1</v>
      </c>
      <c r="O2468">
        <v>17265</v>
      </c>
      <c r="P2468">
        <v>21000000</v>
      </c>
      <c r="Q2468">
        <v>16289867</v>
      </c>
      <c r="R2468">
        <v>17635397</v>
      </c>
      <c r="S2468">
        <v>120</v>
      </c>
      <c r="T2468" t="s">
        <v>6787</v>
      </c>
      <c r="U2468" t="s">
        <v>2783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</row>
    <row r="2469" spans="1:31" hidden="1" x14ac:dyDescent="0.2">
      <c r="A2469" t="s">
        <v>809</v>
      </c>
      <c r="B2469" t="s">
        <v>810</v>
      </c>
      <c r="C2469">
        <v>1944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7.3</v>
      </c>
      <c r="O2469">
        <v>3014</v>
      </c>
      <c r="Q2469">
        <v>95</v>
      </c>
      <c r="S2469">
        <v>95</v>
      </c>
      <c r="T2469" t="s">
        <v>793</v>
      </c>
      <c r="U2469" t="s">
        <v>39</v>
      </c>
      <c r="V2469">
        <v>0</v>
      </c>
      <c r="W2469">
        <v>0</v>
      </c>
      <c r="X2469">
        <v>1</v>
      </c>
    </row>
    <row r="2470" spans="1:31" hidden="1" x14ac:dyDescent="0.2">
      <c r="A2470" t="s">
        <v>1278</v>
      </c>
      <c r="B2470" t="s">
        <v>1279</v>
      </c>
      <c r="C2470">
        <v>1953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6.5</v>
      </c>
      <c r="O2470">
        <v>1375</v>
      </c>
      <c r="Q2470">
        <v>90</v>
      </c>
      <c r="S2470">
        <v>90</v>
      </c>
      <c r="T2470" t="s">
        <v>198</v>
      </c>
      <c r="U2470" t="s">
        <v>39</v>
      </c>
      <c r="V2470">
        <v>0</v>
      </c>
      <c r="W2470">
        <v>0</v>
      </c>
      <c r="X2470">
        <v>1</v>
      </c>
    </row>
    <row r="2471" spans="1:31" hidden="1" x14ac:dyDescent="0.2">
      <c r="A2471" t="s">
        <v>6703</v>
      </c>
      <c r="B2471" t="s">
        <v>6704</v>
      </c>
      <c r="C2471">
        <v>2008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7.8</v>
      </c>
      <c r="O2471">
        <v>180849</v>
      </c>
      <c r="P2471">
        <v>12500000</v>
      </c>
      <c r="Q2471">
        <v>9046156</v>
      </c>
      <c r="R2471">
        <v>40416563</v>
      </c>
      <c r="S2471">
        <v>94</v>
      </c>
      <c r="T2471" t="s">
        <v>3555</v>
      </c>
      <c r="U2471" t="s">
        <v>3859</v>
      </c>
      <c r="V2471">
        <v>1</v>
      </c>
      <c r="W2471">
        <v>0</v>
      </c>
      <c r="X2471">
        <v>0</v>
      </c>
    </row>
    <row r="2472" spans="1:31" hidden="1" x14ac:dyDescent="0.2">
      <c r="A2472" t="s">
        <v>5076</v>
      </c>
      <c r="B2472" t="s">
        <v>5077</v>
      </c>
      <c r="C2472">
        <v>1999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8.6999999999999993</v>
      </c>
      <c r="O2472">
        <v>1593419</v>
      </c>
      <c r="P2472">
        <v>63000000</v>
      </c>
      <c r="Q2472">
        <v>171479930</v>
      </c>
      <c r="R2472">
        <v>465343787</v>
      </c>
      <c r="S2472">
        <v>136</v>
      </c>
      <c r="T2472" t="s">
        <v>5078</v>
      </c>
      <c r="U2472" t="s">
        <v>39</v>
      </c>
      <c r="V2472">
        <v>0</v>
      </c>
      <c r="W2472">
        <v>0</v>
      </c>
      <c r="X2472">
        <v>1</v>
      </c>
    </row>
    <row r="2473" spans="1:31" hidden="1" x14ac:dyDescent="0.2">
      <c r="A2473" t="s">
        <v>5428</v>
      </c>
      <c r="B2473" t="s">
        <v>5429</v>
      </c>
      <c r="C2473">
        <v>2003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7.2</v>
      </c>
      <c r="O2473">
        <v>496696</v>
      </c>
      <c r="P2473">
        <v>91774413</v>
      </c>
      <c r="Q2473">
        <v>741846459</v>
      </c>
      <c r="S2473">
        <v>138</v>
      </c>
      <c r="T2473" t="s">
        <v>5078</v>
      </c>
      <c r="U2473" t="s">
        <v>39</v>
      </c>
      <c r="V2473">
        <v>0</v>
      </c>
      <c r="W2473">
        <v>0</v>
      </c>
      <c r="X2473">
        <v>1</v>
      </c>
    </row>
    <row r="2474" spans="1:31" hidden="1" x14ac:dyDescent="0.2">
      <c r="A2474" t="s">
        <v>5466</v>
      </c>
      <c r="B2474" t="s">
        <v>5467</v>
      </c>
      <c r="C2474">
        <v>2003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6.8</v>
      </c>
      <c r="O2474">
        <v>431346</v>
      </c>
      <c r="P2474">
        <v>48475154</v>
      </c>
      <c r="Q2474">
        <v>427344031</v>
      </c>
      <c r="S2474">
        <v>129</v>
      </c>
      <c r="T2474" t="s">
        <v>5078</v>
      </c>
      <c r="U2474" t="s">
        <v>39</v>
      </c>
      <c r="V2474">
        <v>0</v>
      </c>
      <c r="W2474">
        <v>0</v>
      </c>
      <c r="X2474">
        <v>1</v>
      </c>
    </row>
    <row r="2475" spans="1:31" hidden="1" x14ac:dyDescent="0.2">
      <c r="A2475" t="s">
        <v>179</v>
      </c>
      <c r="B2475" t="s">
        <v>180</v>
      </c>
      <c r="C2475">
        <v>1933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7</v>
      </c>
      <c r="O2475">
        <v>1317</v>
      </c>
      <c r="S2475">
        <v>90</v>
      </c>
      <c r="T2475" t="s">
        <v>38</v>
      </c>
      <c r="U2475" t="s">
        <v>39</v>
      </c>
      <c r="V2475">
        <v>0</v>
      </c>
      <c r="W2475">
        <v>0</v>
      </c>
      <c r="X2475">
        <v>1</v>
      </c>
    </row>
    <row r="2476" spans="1:31" hidden="1" x14ac:dyDescent="0.2">
      <c r="A2476" t="s">
        <v>2661</v>
      </c>
      <c r="B2476" t="s">
        <v>2662</v>
      </c>
      <c r="C2476">
        <v>1983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7.6</v>
      </c>
      <c r="O2476">
        <v>109589</v>
      </c>
      <c r="P2476">
        <v>1987853</v>
      </c>
      <c r="Q2476">
        <v>14949697</v>
      </c>
      <c r="S2476">
        <v>107</v>
      </c>
      <c r="T2476" t="s">
        <v>2663</v>
      </c>
      <c r="U2476" t="s">
        <v>2664</v>
      </c>
      <c r="V2476">
        <v>0</v>
      </c>
      <c r="W2476">
        <v>1</v>
      </c>
      <c r="X2476">
        <v>0</v>
      </c>
    </row>
    <row r="2477" spans="1:31" hidden="1" x14ac:dyDescent="0.2">
      <c r="A2477" t="s">
        <v>7867</v>
      </c>
      <c r="B2477" t="s">
        <v>7868</v>
      </c>
      <c r="C2477">
        <v>2018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5.7</v>
      </c>
      <c r="O2477">
        <v>132525</v>
      </c>
      <c r="P2477">
        <v>130000000</v>
      </c>
      <c r="Q2477">
        <v>145443742</v>
      </c>
      <c r="R2477">
        <v>530243742</v>
      </c>
      <c r="S2477">
        <v>113</v>
      </c>
      <c r="T2477" t="s">
        <v>3542</v>
      </c>
      <c r="U2477" t="s">
        <v>7869</v>
      </c>
      <c r="V2477">
        <v>0</v>
      </c>
      <c r="W2477">
        <v>0</v>
      </c>
      <c r="X2477">
        <v>1</v>
      </c>
    </row>
    <row r="2478" spans="1:31" hidden="1" x14ac:dyDescent="0.2">
      <c r="A2478" t="s">
        <v>6697</v>
      </c>
      <c r="B2478" t="s">
        <v>6698</v>
      </c>
      <c r="C2478">
        <v>2008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8.4</v>
      </c>
      <c r="O2478">
        <v>953718</v>
      </c>
      <c r="P2478">
        <v>180000000</v>
      </c>
      <c r="Q2478">
        <v>223808164</v>
      </c>
      <c r="R2478">
        <v>521311860</v>
      </c>
      <c r="S2478">
        <v>98</v>
      </c>
      <c r="T2478" t="s">
        <v>5564</v>
      </c>
      <c r="U2478" t="s">
        <v>6699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</row>
    <row r="2479" spans="1:31" hidden="1" x14ac:dyDescent="0.2">
      <c r="A2479" t="s">
        <v>3116</v>
      </c>
      <c r="B2479" t="s">
        <v>3117</v>
      </c>
      <c r="C2479">
        <v>1988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6.8</v>
      </c>
      <c r="O2479">
        <v>5777</v>
      </c>
      <c r="P2479">
        <v>47271</v>
      </c>
      <c r="Q2479">
        <v>13825794</v>
      </c>
      <c r="S2479">
        <v>117</v>
      </c>
      <c r="T2479" t="s">
        <v>3118</v>
      </c>
      <c r="U2479" t="s">
        <v>3119</v>
      </c>
      <c r="V2479">
        <v>0</v>
      </c>
      <c r="W2479">
        <v>1</v>
      </c>
      <c r="X2479">
        <v>0</v>
      </c>
    </row>
    <row r="2480" spans="1:31" hidden="1" x14ac:dyDescent="0.2">
      <c r="A2480" t="s">
        <v>75</v>
      </c>
      <c r="B2480" t="s">
        <v>76</v>
      </c>
      <c r="C2480">
        <v>1931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7</v>
      </c>
      <c r="O2480">
        <v>416</v>
      </c>
      <c r="Q2480">
        <v>80</v>
      </c>
      <c r="S2480">
        <v>80</v>
      </c>
      <c r="T2480" t="s">
        <v>56</v>
      </c>
      <c r="U2480" t="s">
        <v>39</v>
      </c>
      <c r="V2480">
        <v>0</v>
      </c>
      <c r="W2480">
        <v>0</v>
      </c>
      <c r="X2480">
        <v>1</v>
      </c>
    </row>
    <row r="2481" spans="1:24" hidden="1" x14ac:dyDescent="0.2">
      <c r="A2481" t="s">
        <v>1214</v>
      </c>
      <c r="B2481" t="s">
        <v>1215</v>
      </c>
      <c r="C2481">
        <v>1952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6.8</v>
      </c>
      <c r="O2481">
        <v>969</v>
      </c>
      <c r="Q2481">
        <v>102</v>
      </c>
      <c r="S2481">
        <v>102</v>
      </c>
      <c r="T2481" t="s">
        <v>471</v>
      </c>
      <c r="U2481" t="s">
        <v>1216</v>
      </c>
      <c r="V2481">
        <v>0</v>
      </c>
      <c r="W2481">
        <v>0</v>
      </c>
      <c r="X2481">
        <v>1</v>
      </c>
    </row>
    <row r="2482" spans="1:24" hidden="1" x14ac:dyDescent="0.2">
      <c r="A2482" t="s">
        <v>2903</v>
      </c>
      <c r="B2482" t="s">
        <v>2904</v>
      </c>
      <c r="C2482">
        <v>1986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7.4</v>
      </c>
      <c r="O2482">
        <v>53479</v>
      </c>
      <c r="P2482">
        <v>40366</v>
      </c>
      <c r="Q2482">
        <v>17269723</v>
      </c>
      <c r="S2482">
        <v>125</v>
      </c>
      <c r="T2482" t="s">
        <v>2905</v>
      </c>
      <c r="U2482" t="s">
        <v>39</v>
      </c>
      <c r="V2482">
        <v>0</v>
      </c>
      <c r="W2482">
        <v>0</v>
      </c>
      <c r="X2482">
        <v>1</v>
      </c>
    </row>
    <row r="2483" spans="1:24" hidden="1" x14ac:dyDescent="0.2">
      <c r="A2483" t="s">
        <v>1430</v>
      </c>
      <c r="B2483" t="s">
        <v>1431</v>
      </c>
      <c r="C2483">
        <v>1956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5</v>
      </c>
      <c r="O2483">
        <v>2952</v>
      </c>
      <c r="S2483">
        <v>77</v>
      </c>
      <c r="T2483" t="s">
        <v>1432</v>
      </c>
      <c r="U2483" t="s">
        <v>945</v>
      </c>
      <c r="V2483">
        <v>0</v>
      </c>
      <c r="W2483">
        <v>1</v>
      </c>
      <c r="X2483">
        <v>0</v>
      </c>
    </row>
    <row r="2484" spans="1:24" hidden="1" x14ac:dyDescent="0.2">
      <c r="A2484" t="s">
        <v>2906</v>
      </c>
      <c r="B2484" t="s">
        <v>2907</v>
      </c>
      <c r="C2484">
        <v>1986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6.4</v>
      </c>
      <c r="O2484">
        <v>48794</v>
      </c>
      <c r="P2484">
        <v>5344555</v>
      </c>
      <c r="Q2484">
        <v>54999651</v>
      </c>
      <c r="S2484">
        <v>91</v>
      </c>
      <c r="T2484" t="s">
        <v>2729</v>
      </c>
      <c r="U2484" t="s">
        <v>2714</v>
      </c>
      <c r="V2484">
        <v>0</v>
      </c>
      <c r="W2484">
        <v>1</v>
      </c>
      <c r="X2484">
        <v>0</v>
      </c>
    </row>
    <row r="2485" spans="1:24" hidden="1" x14ac:dyDescent="0.2">
      <c r="A2485" t="s">
        <v>6824</v>
      </c>
      <c r="B2485" t="s">
        <v>6825</v>
      </c>
      <c r="C2485">
        <v>2009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6.8</v>
      </c>
      <c r="O2485">
        <v>96926</v>
      </c>
      <c r="P2485">
        <v>30051075</v>
      </c>
      <c r="Q2485">
        <v>325286646</v>
      </c>
      <c r="S2485">
        <v>96</v>
      </c>
      <c r="T2485" t="s">
        <v>2808</v>
      </c>
      <c r="U2485" t="s">
        <v>2671</v>
      </c>
      <c r="V2485">
        <v>1</v>
      </c>
      <c r="W2485">
        <v>0</v>
      </c>
      <c r="X2485">
        <v>0</v>
      </c>
    </row>
    <row r="2486" spans="1:24" hidden="1" x14ac:dyDescent="0.2">
      <c r="A2486" t="s">
        <v>2908</v>
      </c>
      <c r="B2486" t="s">
        <v>2909</v>
      </c>
      <c r="C2486">
        <v>1986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6.6</v>
      </c>
      <c r="O2486">
        <v>25558</v>
      </c>
      <c r="P2486">
        <v>110313</v>
      </c>
      <c r="Q2486">
        <v>14302779</v>
      </c>
      <c r="S2486">
        <v>117</v>
      </c>
      <c r="T2486" t="s">
        <v>2910</v>
      </c>
      <c r="U2486" t="s">
        <v>2911</v>
      </c>
      <c r="V2486">
        <v>0</v>
      </c>
      <c r="W2486">
        <v>0</v>
      </c>
      <c r="X2486">
        <v>1</v>
      </c>
    </row>
    <row r="2487" spans="1:24" hidden="1" x14ac:dyDescent="0.2">
      <c r="A2487" t="s">
        <v>118</v>
      </c>
      <c r="B2487" t="s">
        <v>119</v>
      </c>
      <c r="C2487">
        <v>1932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7.1</v>
      </c>
      <c r="O2487">
        <v>436</v>
      </c>
      <c r="Q2487">
        <v>86</v>
      </c>
      <c r="S2487">
        <v>86</v>
      </c>
      <c r="T2487" t="s">
        <v>120</v>
      </c>
      <c r="U2487" t="s">
        <v>39</v>
      </c>
      <c r="V2487">
        <v>0</v>
      </c>
      <c r="W2487">
        <v>0</v>
      </c>
      <c r="X2487">
        <v>1</v>
      </c>
    </row>
    <row r="2488" spans="1:24" hidden="1" x14ac:dyDescent="0.2">
      <c r="A2488" t="s">
        <v>7941</v>
      </c>
      <c r="B2488" t="s">
        <v>7942</v>
      </c>
      <c r="C2488">
        <v>2018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7</v>
      </c>
      <c r="O2488">
        <v>93145</v>
      </c>
      <c r="P2488">
        <v>50000000</v>
      </c>
      <c r="Q2488">
        <v>103804407</v>
      </c>
      <c r="R2488">
        <v>174804407</v>
      </c>
      <c r="S2488">
        <v>116</v>
      </c>
      <c r="T2488" t="s">
        <v>2004</v>
      </c>
      <c r="U2488" t="s">
        <v>39</v>
      </c>
      <c r="V2488">
        <v>0</v>
      </c>
      <c r="W2488">
        <v>0</v>
      </c>
      <c r="X2488">
        <v>1</v>
      </c>
    </row>
    <row r="2489" spans="1:24" hidden="1" x14ac:dyDescent="0.2">
      <c r="A2489" t="s">
        <v>121</v>
      </c>
      <c r="B2489" t="s">
        <v>122</v>
      </c>
      <c r="C2489">
        <v>1932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7.1</v>
      </c>
      <c r="O2489">
        <v>22089</v>
      </c>
      <c r="S2489">
        <v>73</v>
      </c>
      <c r="T2489" t="s">
        <v>123</v>
      </c>
      <c r="U2489" t="s">
        <v>35</v>
      </c>
      <c r="V2489">
        <v>0</v>
      </c>
      <c r="W2489">
        <v>1</v>
      </c>
      <c r="X2489">
        <v>0</v>
      </c>
    </row>
    <row r="2490" spans="1:24" hidden="1" x14ac:dyDescent="0.2">
      <c r="A2490" t="s">
        <v>5376</v>
      </c>
      <c r="B2490" t="s">
        <v>5377</v>
      </c>
      <c r="C2490">
        <v>2001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6.3</v>
      </c>
      <c r="O2490">
        <v>292045</v>
      </c>
      <c r="P2490">
        <v>98000000</v>
      </c>
      <c r="Q2490">
        <v>202019785</v>
      </c>
      <c r="R2490">
        <v>443280904</v>
      </c>
      <c r="S2490">
        <v>130</v>
      </c>
      <c r="T2490" t="s">
        <v>4650</v>
      </c>
      <c r="U2490" t="s">
        <v>35</v>
      </c>
      <c r="V2490">
        <v>0</v>
      </c>
      <c r="W2490">
        <v>1</v>
      </c>
      <c r="X2490">
        <v>0</v>
      </c>
    </row>
    <row r="2491" spans="1:24" hidden="1" x14ac:dyDescent="0.2">
      <c r="A2491" t="s">
        <v>6658</v>
      </c>
      <c r="B2491" t="s">
        <v>6659</v>
      </c>
      <c r="C2491">
        <v>2008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5.2</v>
      </c>
      <c r="O2491">
        <v>146001</v>
      </c>
      <c r="P2491">
        <v>145000000</v>
      </c>
      <c r="Q2491">
        <v>102491776</v>
      </c>
      <c r="R2491">
        <v>403449830</v>
      </c>
      <c r="S2491">
        <v>112</v>
      </c>
      <c r="T2491" t="s">
        <v>3769</v>
      </c>
      <c r="U2491" t="s">
        <v>35</v>
      </c>
      <c r="V2491">
        <v>0</v>
      </c>
      <c r="W2491">
        <v>1</v>
      </c>
      <c r="X2491">
        <v>0</v>
      </c>
    </row>
    <row r="2492" spans="1:24" hidden="1" x14ac:dyDescent="0.2">
      <c r="A2492" t="s">
        <v>815</v>
      </c>
      <c r="B2492" t="s">
        <v>816</v>
      </c>
      <c r="C2492">
        <v>1944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5.6</v>
      </c>
      <c r="O2492">
        <v>2389</v>
      </c>
      <c r="Q2492">
        <v>60</v>
      </c>
      <c r="S2492">
        <v>60</v>
      </c>
      <c r="T2492" t="s">
        <v>817</v>
      </c>
      <c r="U2492" t="s">
        <v>694</v>
      </c>
      <c r="V2492">
        <v>0</v>
      </c>
      <c r="W2492">
        <v>1</v>
      </c>
      <c r="X2492">
        <v>0</v>
      </c>
    </row>
    <row r="2493" spans="1:24" hidden="1" x14ac:dyDescent="0.2">
      <c r="A2493" t="s">
        <v>818</v>
      </c>
      <c r="B2493" t="s">
        <v>819</v>
      </c>
      <c r="C2493">
        <v>1944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5.8</v>
      </c>
      <c r="O2493">
        <v>2376</v>
      </c>
      <c r="Q2493">
        <v>61</v>
      </c>
      <c r="S2493">
        <v>61</v>
      </c>
      <c r="T2493" t="s">
        <v>731</v>
      </c>
      <c r="U2493" t="s">
        <v>35</v>
      </c>
      <c r="V2493">
        <v>0</v>
      </c>
      <c r="W2493">
        <v>1</v>
      </c>
      <c r="X2493">
        <v>0</v>
      </c>
    </row>
    <row r="2494" spans="1:24" hidden="1" x14ac:dyDescent="0.2">
      <c r="A2494" t="s">
        <v>530</v>
      </c>
      <c r="B2494" t="s">
        <v>531</v>
      </c>
      <c r="C2494">
        <v>1940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6.1</v>
      </c>
      <c r="O2494">
        <v>3281</v>
      </c>
      <c r="Q2494">
        <v>67</v>
      </c>
      <c r="S2494">
        <v>67</v>
      </c>
      <c r="T2494" t="s">
        <v>532</v>
      </c>
      <c r="U2494" t="s">
        <v>35</v>
      </c>
      <c r="V2494">
        <v>0</v>
      </c>
      <c r="W2494">
        <v>1</v>
      </c>
      <c r="X2494">
        <v>0</v>
      </c>
    </row>
    <row r="2495" spans="1:24" hidden="1" x14ac:dyDescent="0.2">
      <c r="A2495" t="s">
        <v>691</v>
      </c>
      <c r="B2495" t="s">
        <v>692</v>
      </c>
      <c r="C2495">
        <v>1942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5.7</v>
      </c>
      <c r="O2495">
        <v>2663</v>
      </c>
      <c r="Q2495">
        <v>61</v>
      </c>
      <c r="S2495">
        <v>61</v>
      </c>
      <c r="T2495" t="s">
        <v>693</v>
      </c>
      <c r="U2495" t="s">
        <v>694</v>
      </c>
      <c r="V2495">
        <v>0</v>
      </c>
      <c r="W2495">
        <v>1</v>
      </c>
      <c r="X2495">
        <v>0</v>
      </c>
    </row>
    <row r="2496" spans="1:24" hidden="1" x14ac:dyDescent="0.2">
      <c r="A2496" t="s">
        <v>6848</v>
      </c>
      <c r="B2496" t="s">
        <v>6849</v>
      </c>
      <c r="C2496">
        <v>2009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6.8</v>
      </c>
      <c r="O2496">
        <v>149408</v>
      </c>
      <c r="P2496">
        <v>5722039</v>
      </c>
      <c r="Q2496">
        <v>17164820</v>
      </c>
      <c r="T2496" t="s">
        <v>6850</v>
      </c>
      <c r="U2496" t="s">
        <v>3859</v>
      </c>
      <c r="V2496">
        <v>1</v>
      </c>
      <c r="W2496">
        <v>0</v>
      </c>
      <c r="X2496">
        <v>0</v>
      </c>
    </row>
    <row r="2497" spans="1:24" hidden="1" x14ac:dyDescent="0.2">
      <c r="A2497" t="s">
        <v>5222</v>
      </c>
      <c r="B2497" t="s">
        <v>5223</v>
      </c>
      <c r="C2497">
        <v>1999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5.7</v>
      </c>
      <c r="O2497">
        <v>10229</v>
      </c>
      <c r="P2497">
        <v>15000000</v>
      </c>
      <c r="Q2497">
        <v>11614954</v>
      </c>
      <c r="R2497">
        <v>11670561</v>
      </c>
      <c r="S2497">
        <v>97</v>
      </c>
      <c r="T2497" t="s">
        <v>3429</v>
      </c>
      <c r="U2497" t="s">
        <v>5224</v>
      </c>
      <c r="V2497">
        <v>0</v>
      </c>
      <c r="W2497">
        <v>1</v>
      </c>
      <c r="X2497">
        <v>0</v>
      </c>
    </row>
    <row r="2498" spans="1:24" hidden="1" x14ac:dyDescent="0.2">
      <c r="A2498" t="s">
        <v>1674</v>
      </c>
      <c r="B2498" t="s">
        <v>1675</v>
      </c>
      <c r="C2498">
        <v>1962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7.7</v>
      </c>
      <c r="O2498">
        <v>15307</v>
      </c>
      <c r="S2498">
        <v>151</v>
      </c>
      <c r="T2498" t="s">
        <v>1497</v>
      </c>
      <c r="U2498" t="s">
        <v>39</v>
      </c>
      <c r="V2498">
        <v>0</v>
      </c>
      <c r="W2498">
        <v>0</v>
      </c>
      <c r="X2498">
        <v>1</v>
      </c>
    </row>
    <row r="2499" spans="1:24" hidden="1" x14ac:dyDescent="0.2">
      <c r="A2499" t="s">
        <v>1006</v>
      </c>
      <c r="B2499" t="s">
        <v>1007</v>
      </c>
      <c r="C2499">
        <v>1948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7.6</v>
      </c>
      <c r="O2499">
        <v>11304</v>
      </c>
      <c r="S2499">
        <v>96</v>
      </c>
      <c r="T2499" t="s">
        <v>933</v>
      </c>
      <c r="U2499" t="s">
        <v>1008</v>
      </c>
      <c r="V2499">
        <v>0</v>
      </c>
      <c r="W2499">
        <v>1</v>
      </c>
      <c r="X2499">
        <v>0</v>
      </c>
    </row>
    <row r="2500" spans="1:24" hidden="1" x14ac:dyDescent="0.2">
      <c r="A2500" t="s">
        <v>183</v>
      </c>
      <c r="B2500" t="s">
        <v>184</v>
      </c>
      <c r="C2500">
        <v>1933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6.1</v>
      </c>
      <c r="O2500">
        <v>231</v>
      </c>
      <c r="S2500">
        <v>69</v>
      </c>
      <c r="T2500" t="s">
        <v>86</v>
      </c>
      <c r="U2500" t="s">
        <v>39</v>
      </c>
      <c r="V2500">
        <v>0</v>
      </c>
      <c r="W2500">
        <v>0</v>
      </c>
      <c r="X2500">
        <v>1</v>
      </c>
    </row>
    <row r="2501" spans="1:24" hidden="1" x14ac:dyDescent="0.2">
      <c r="A2501" t="s">
        <v>4934</v>
      </c>
      <c r="B2501" t="s">
        <v>4935</v>
      </c>
      <c r="C2501">
        <v>1998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7.3</v>
      </c>
      <c r="O2501">
        <v>126055</v>
      </c>
      <c r="P2501">
        <v>10218831</v>
      </c>
      <c r="Q2501">
        <v>44547681</v>
      </c>
      <c r="S2501">
        <v>140</v>
      </c>
      <c r="T2501" t="s">
        <v>4936</v>
      </c>
      <c r="U2501" t="s">
        <v>4385</v>
      </c>
      <c r="V2501">
        <v>0</v>
      </c>
      <c r="W2501">
        <v>0</v>
      </c>
      <c r="X2501">
        <v>1</v>
      </c>
    </row>
    <row r="2502" spans="1:24" hidden="1" x14ac:dyDescent="0.2">
      <c r="A2502" t="s">
        <v>2790</v>
      </c>
      <c r="B2502" t="s">
        <v>2791</v>
      </c>
      <c r="C2502">
        <v>1984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7.4</v>
      </c>
      <c r="O2502">
        <v>126082</v>
      </c>
      <c r="P2502">
        <v>4325823</v>
      </c>
      <c r="Q2502">
        <v>20250857</v>
      </c>
      <c r="S2502">
        <v>102</v>
      </c>
      <c r="T2502" t="s">
        <v>2792</v>
      </c>
      <c r="U2502" t="s">
        <v>2793</v>
      </c>
      <c r="V2502">
        <v>0</v>
      </c>
      <c r="W2502">
        <v>0</v>
      </c>
      <c r="X2502">
        <v>1</v>
      </c>
    </row>
    <row r="2503" spans="1:24" hidden="1" x14ac:dyDescent="0.2">
      <c r="A2503" t="s">
        <v>3352</v>
      </c>
      <c r="B2503" t="s">
        <v>3353</v>
      </c>
      <c r="C2503">
        <v>1990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5.2</v>
      </c>
      <c r="O2503">
        <v>23402</v>
      </c>
      <c r="P2503">
        <v>4912124</v>
      </c>
      <c r="Q2503">
        <v>17373527</v>
      </c>
      <c r="S2503">
        <v>90</v>
      </c>
      <c r="T2503" t="s">
        <v>3025</v>
      </c>
      <c r="U2503" t="s">
        <v>39</v>
      </c>
      <c r="V2503">
        <v>0</v>
      </c>
      <c r="W2503">
        <v>0</v>
      </c>
      <c r="X2503">
        <v>1</v>
      </c>
    </row>
    <row r="2504" spans="1:24" hidden="1" x14ac:dyDescent="0.2">
      <c r="A2504" t="s">
        <v>4044</v>
      </c>
      <c r="B2504" t="s">
        <v>4045</v>
      </c>
      <c r="C2504">
        <v>1994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3.2</v>
      </c>
      <c r="O2504">
        <v>10318</v>
      </c>
      <c r="T2504" t="s">
        <v>4046</v>
      </c>
      <c r="U2504" t="s">
        <v>4047</v>
      </c>
      <c r="V2504">
        <v>0</v>
      </c>
      <c r="W2504">
        <v>0</v>
      </c>
      <c r="X2504">
        <v>1</v>
      </c>
    </row>
    <row r="2505" spans="1:24" hidden="1" x14ac:dyDescent="0.2">
      <c r="A2505" t="s">
        <v>4048</v>
      </c>
      <c r="B2505" t="s">
        <v>4049</v>
      </c>
      <c r="C2505">
        <v>1994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5.6</v>
      </c>
      <c r="O2505">
        <v>998</v>
      </c>
      <c r="P2505">
        <v>245217</v>
      </c>
      <c r="S2505">
        <v>112</v>
      </c>
      <c r="T2505" t="s">
        <v>4050</v>
      </c>
      <c r="U2505" t="s">
        <v>3631</v>
      </c>
      <c r="V2505">
        <v>0</v>
      </c>
      <c r="W2505">
        <v>0</v>
      </c>
      <c r="X2505">
        <v>1</v>
      </c>
    </row>
    <row r="2506" spans="1:24" hidden="1" x14ac:dyDescent="0.2">
      <c r="A2506" t="s">
        <v>6853</v>
      </c>
      <c r="B2506" t="s">
        <v>6854</v>
      </c>
      <c r="C2506">
        <v>2009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5.9</v>
      </c>
      <c r="O2506">
        <v>72636</v>
      </c>
      <c r="P2506">
        <v>44277350</v>
      </c>
      <c r="S2506">
        <v>104</v>
      </c>
      <c r="T2506" t="s">
        <v>5773</v>
      </c>
      <c r="U2506" t="s">
        <v>2783</v>
      </c>
      <c r="V2506">
        <v>1</v>
      </c>
      <c r="W2506">
        <v>0</v>
      </c>
      <c r="X2506">
        <v>0</v>
      </c>
    </row>
    <row r="2507" spans="1:24" hidden="1" x14ac:dyDescent="0.2">
      <c r="A2507" t="s">
        <v>1937</v>
      </c>
      <c r="B2507" t="s">
        <v>1938</v>
      </c>
      <c r="C2507">
        <v>1969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6.1</v>
      </c>
      <c r="O2507">
        <v>1851</v>
      </c>
      <c r="S2507">
        <v>93</v>
      </c>
      <c r="T2507" t="s">
        <v>1939</v>
      </c>
      <c r="U2507" t="s">
        <v>1940</v>
      </c>
      <c r="V2507">
        <v>0</v>
      </c>
      <c r="W2507">
        <v>1</v>
      </c>
      <c r="X2507">
        <v>0</v>
      </c>
    </row>
    <row r="2508" spans="1:24" hidden="1" x14ac:dyDescent="0.2">
      <c r="A2508" t="s">
        <v>6568</v>
      </c>
      <c r="B2508" t="s">
        <v>6569</v>
      </c>
      <c r="C2508">
        <v>2009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7.1</v>
      </c>
      <c r="O2508">
        <v>57492</v>
      </c>
      <c r="P2508">
        <v>21000000</v>
      </c>
      <c r="Q2508">
        <v>9208876</v>
      </c>
      <c r="R2508">
        <v>16443609</v>
      </c>
      <c r="T2508" t="s">
        <v>6570</v>
      </c>
      <c r="U2508" t="s">
        <v>3859</v>
      </c>
      <c r="V2508">
        <v>1</v>
      </c>
      <c r="W2508">
        <v>0</v>
      </c>
      <c r="X2508">
        <v>0</v>
      </c>
    </row>
    <row r="2509" spans="1:24" hidden="1" x14ac:dyDescent="0.2">
      <c r="A2509" t="s">
        <v>6969</v>
      </c>
      <c r="B2509" t="s">
        <v>6970</v>
      </c>
      <c r="C2509">
        <v>2009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6.1</v>
      </c>
      <c r="O2509">
        <v>43640</v>
      </c>
      <c r="P2509">
        <v>8000000</v>
      </c>
      <c r="Q2509">
        <v>10823158</v>
      </c>
      <c r="R2509">
        <v>10848783</v>
      </c>
      <c r="S2509">
        <v>92</v>
      </c>
      <c r="T2509" t="s">
        <v>6971</v>
      </c>
      <c r="U2509" t="s">
        <v>6972</v>
      </c>
      <c r="V2509">
        <v>1</v>
      </c>
      <c r="W2509">
        <v>0</v>
      </c>
      <c r="X2509">
        <v>0</v>
      </c>
    </row>
    <row r="2510" spans="1:24" hidden="1" x14ac:dyDescent="0.2">
      <c r="A2510" t="s">
        <v>6860</v>
      </c>
      <c r="B2510" t="s">
        <v>6861</v>
      </c>
      <c r="C2510">
        <v>2009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4.4000000000000004</v>
      </c>
      <c r="O2510">
        <v>38235</v>
      </c>
      <c r="P2510">
        <v>30000000</v>
      </c>
      <c r="Q2510">
        <v>79576189</v>
      </c>
      <c r="R2510">
        <v>155545279</v>
      </c>
      <c r="S2510">
        <v>102</v>
      </c>
      <c r="T2510" t="s">
        <v>4223</v>
      </c>
      <c r="U2510" t="s">
        <v>6862</v>
      </c>
      <c r="V2510">
        <v>1</v>
      </c>
      <c r="W2510">
        <v>0</v>
      </c>
      <c r="X2510">
        <v>0</v>
      </c>
    </row>
    <row r="2511" spans="1:24" hidden="1" x14ac:dyDescent="0.2">
      <c r="A2511" t="s">
        <v>7900</v>
      </c>
      <c r="B2511" t="s">
        <v>7901</v>
      </c>
      <c r="C2511">
        <v>2018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5.3</v>
      </c>
      <c r="O2511">
        <v>106573</v>
      </c>
      <c r="P2511">
        <v>22000000</v>
      </c>
      <c r="Q2511">
        <v>117450119</v>
      </c>
      <c r="R2511">
        <v>365550119</v>
      </c>
      <c r="S2511">
        <v>96</v>
      </c>
      <c r="T2511" t="s">
        <v>7902</v>
      </c>
      <c r="U2511" t="s">
        <v>7890</v>
      </c>
      <c r="V2511">
        <v>0</v>
      </c>
      <c r="W2511">
        <v>0</v>
      </c>
      <c r="X2511">
        <v>1</v>
      </c>
    </row>
    <row r="2512" spans="1:24" hidden="1" x14ac:dyDescent="0.2">
      <c r="A2512" t="s">
        <v>1548</v>
      </c>
      <c r="B2512" t="s">
        <v>1549</v>
      </c>
      <c r="C2512">
        <v>1959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7.6</v>
      </c>
      <c r="O2512">
        <v>8912</v>
      </c>
      <c r="S2512">
        <v>149</v>
      </c>
      <c r="T2512" t="s">
        <v>1550</v>
      </c>
      <c r="U2512" t="s">
        <v>39</v>
      </c>
      <c r="V2512">
        <v>0</v>
      </c>
      <c r="W2512">
        <v>0</v>
      </c>
      <c r="X2512">
        <v>1</v>
      </c>
    </row>
    <row r="2513" spans="1:31" hidden="1" x14ac:dyDescent="0.2">
      <c r="A2513" t="s">
        <v>3863</v>
      </c>
      <c r="B2513" t="s">
        <v>3864</v>
      </c>
      <c r="C2513">
        <v>1993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5.8</v>
      </c>
      <c r="O2513">
        <v>1687</v>
      </c>
      <c r="P2513">
        <v>783721</v>
      </c>
      <c r="Q2513">
        <v>2119994</v>
      </c>
      <c r="S2513">
        <v>92</v>
      </c>
      <c r="T2513" t="s">
        <v>3269</v>
      </c>
      <c r="U2513" t="s">
        <v>3865</v>
      </c>
      <c r="V2513">
        <v>0</v>
      </c>
      <c r="W2513">
        <v>0</v>
      </c>
      <c r="X2513">
        <v>1</v>
      </c>
    </row>
    <row r="2514" spans="1:31" hidden="1" x14ac:dyDescent="0.2">
      <c r="A2514" t="s">
        <v>6735</v>
      </c>
      <c r="B2514" t="s">
        <v>6736</v>
      </c>
      <c r="C2514">
        <v>2009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6.3</v>
      </c>
      <c r="O2514">
        <v>166023</v>
      </c>
      <c r="P2514">
        <v>80000000</v>
      </c>
      <c r="Q2514">
        <v>38577772</v>
      </c>
      <c r="R2514">
        <v>122444772</v>
      </c>
      <c r="S2514">
        <v>89</v>
      </c>
      <c r="T2514" t="s">
        <v>5130</v>
      </c>
      <c r="U2514" t="s">
        <v>2783</v>
      </c>
      <c r="V2514">
        <v>1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hidden="1" x14ac:dyDescent="0.2">
      <c r="A2515" t="s">
        <v>4504</v>
      </c>
      <c r="B2515" t="s">
        <v>4505</v>
      </c>
      <c r="C2515">
        <v>1996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5.6</v>
      </c>
      <c r="O2515">
        <v>106092</v>
      </c>
      <c r="P2515">
        <v>54000000</v>
      </c>
      <c r="Q2515">
        <v>128814019</v>
      </c>
      <c r="R2515">
        <v>273961019</v>
      </c>
      <c r="S2515">
        <v>95</v>
      </c>
      <c r="T2515" t="s">
        <v>3915</v>
      </c>
      <c r="U2515" t="s">
        <v>3230</v>
      </c>
      <c r="V2515">
        <v>0</v>
      </c>
      <c r="W2515">
        <v>1</v>
      </c>
      <c r="X2515">
        <v>0</v>
      </c>
    </row>
    <row r="2516" spans="1:31" hidden="1" x14ac:dyDescent="0.2">
      <c r="A2516" t="s">
        <v>6571</v>
      </c>
      <c r="B2516" t="s">
        <v>6572</v>
      </c>
      <c r="C2516">
        <v>2009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7.1</v>
      </c>
      <c r="O2516">
        <v>116548</v>
      </c>
      <c r="P2516">
        <v>786190</v>
      </c>
      <c r="Q2516">
        <v>267045765</v>
      </c>
      <c r="S2516">
        <v>97</v>
      </c>
      <c r="T2516" t="s">
        <v>6573</v>
      </c>
      <c r="U2516" t="s">
        <v>538</v>
      </c>
      <c r="V2516">
        <v>1</v>
      </c>
      <c r="W2516">
        <v>0</v>
      </c>
      <c r="X2516">
        <v>0</v>
      </c>
    </row>
    <row r="2517" spans="1:31" hidden="1" x14ac:dyDescent="0.2">
      <c r="A2517" t="s">
        <v>46</v>
      </c>
      <c r="B2517" t="s">
        <v>47</v>
      </c>
      <c r="C2517">
        <v>1930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6.3</v>
      </c>
      <c r="O2517">
        <v>301</v>
      </c>
      <c r="S2517">
        <v>59</v>
      </c>
      <c r="T2517" t="s">
        <v>48</v>
      </c>
      <c r="U2517" t="s">
        <v>39</v>
      </c>
      <c r="V2517">
        <v>0</v>
      </c>
      <c r="W2517">
        <v>0</v>
      </c>
      <c r="X2517">
        <v>1</v>
      </c>
    </row>
    <row r="2518" spans="1:31" hidden="1" x14ac:dyDescent="0.2">
      <c r="A2518" t="s">
        <v>460</v>
      </c>
      <c r="B2518" t="s">
        <v>461</v>
      </c>
      <c r="C2518">
        <v>1939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6.4</v>
      </c>
      <c r="O2518">
        <v>1889</v>
      </c>
      <c r="Q2518">
        <v>85</v>
      </c>
      <c r="S2518">
        <v>85</v>
      </c>
      <c r="T2518" t="s">
        <v>48</v>
      </c>
      <c r="U2518" t="s">
        <v>39</v>
      </c>
      <c r="V2518">
        <v>0</v>
      </c>
      <c r="W2518">
        <v>0</v>
      </c>
      <c r="X2518">
        <v>1</v>
      </c>
    </row>
    <row r="2519" spans="1:31" hidden="1" x14ac:dyDescent="0.2">
      <c r="A2519" t="s">
        <v>130</v>
      </c>
      <c r="B2519" t="s">
        <v>131</v>
      </c>
      <c r="C2519">
        <v>1932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7.1</v>
      </c>
      <c r="O2519">
        <v>8532</v>
      </c>
      <c r="P2519">
        <v>34649</v>
      </c>
      <c r="S2519">
        <v>72</v>
      </c>
      <c r="T2519" t="s">
        <v>66</v>
      </c>
      <c r="U2519" t="s">
        <v>35</v>
      </c>
      <c r="V2519">
        <v>0</v>
      </c>
      <c r="W2519">
        <v>1</v>
      </c>
      <c r="X2519">
        <v>0</v>
      </c>
    </row>
    <row r="2520" spans="1:31" hidden="1" x14ac:dyDescent="0.2">
      <c r="A2520" t="s">
        <v>462</v>
      </c>
      <c r="B2520" t="s">
        <v>463</v>
      </c>
      <c r="C2520">
        <v>1939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7.6</v>
      </c>
      <c r="O2520">
        <v>3018</v>
      </c>
      <c r="Q2520">
        <v>95</v>
      </c>
      <c r="S2520">
        <v>95</v>
      </c>
      <c r="T2520" t="s">
        <v>379</v>
      </c>
      <c r="U2520" t="s">
        <v>39</v>
      </c>
      <c r="V2520">
        <v>0</v>
      </c>
      <c r="W2520">
        <v>0</v>
      </c>
      <c r="X2520">
        <v>1</v>
      </c>
    </row>
    <row r="2521" spans="1:31" hidden="1" x14ac:dyDescent="0.2">
      <c r="A2521" t="s">
        <v>1520</v>
      </c>
      <c r="B2521" t="s">
        <v>1521</v>
      </c>
      <c r="C2521">
        <v>1958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7</v>
      </c>
      <c r="O2521">
        <v>6745</v>
      </c>
      <c r="P2521">
        <v>67740</v>
      </c>
      <c r="S2521">
        <v>86</v>
      </c>
      <c r="T2521" t="s">
        <v>1407</v>
      </c>
      <c r="U2521" t="s">
        <v>1488</v>
      </c>
      <c r="V2521">
        <v>0</v>
      </c>
      <c r="W2521">
        <v>0</v>
      </c>
      <c r="X2521">
        <v>1</v>
      </c>
    </row>
    <row r="2522" spans="1:31" hidden="1" x14ac:dyDescent="0.2">
      <c r="A2522" t="s">
        <v>6401</v>
      </c>
      <c r="B2522" t="s">
        <v>6402</v>
      </c>
      <c r="C2522">
        <v>2007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7.4</v>
      </c>
      <c r="O2522">
        <v>142276</v>
      </c>
      <c r="P2522">
        <v>3400000</v>
      </c>
      <c r="Q2522">
        <v>7161284</v>
      </c>
      <c r="R2522">
        <v>78638987</v>
      </c>
      <c r="S2522">
        <v>105</v>
      </c>
      <c r="T2522" t="s">
        <v>6403</v>
      </c>
      <c r="U2522" t="s">
        <v>6404</v>
      </c>
      <c r="V2522">
        <v>0</v>
      </c>
      <c r="W2522">
        <v>0</v>
      </c>
      <c r="X2522">
        <v>1</v>
      </c>
    </row>
    <row r="2523" spans="1:31" hidden="1" x14ac:dyDescent="0.2">
      <c r="A2523" t="s">
        <v>6419</v>
      </c>
      <c r="B2523" t="s">
        <v>6420</v>
      </c>
      <c r="C2523">
        <v>2008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6.7</v>
      </c>
      <c r="O2523">
        <v>100253</v>
      </c>
      <c r="P2523">
        <v>35000000</v>
      </c>
      <c r="Q2523">
        <v>26814957</v>
      </c>
      <c r="R2523">
        <v>78201830</v>
      </c>
      <c r="S2523">
        <v>115</v>
      </c>
      <c r="T2523" t="s">
        <v>6421</v>
      </c>
      <c r="U2523" t="s">
        <v>2273</v>
      </c>
      <c r="V2523">
        <v>0</v>
      </c>
      <c r="W2523">
        <v>1</v>
      </c>
      <c r="X2523">
        <v>0</v>
      </c>
    </row>
    <row r="2524" spans="1:31" hidden="1" x14ac:dyDescent="0.2">
      <c r="A2524" t="s">
        <v>2357</v>
      </c>
      <c r="B2524" t="s">
        <v>2358</v>
      </c>
      <c r="C2524">
        <v>1978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6.1</v>
      </c>
      <c r="O2524">
        <v>291</v>
      </c>
      <c r="P2524">
        <v>11565678</v>
      </c>
      <c r="S2524">
        <v>100</v>
      </c>
      <c r="T2524" t="s">
        <v>2266</v>
      </c>
      <c r="U2524" t="s">
        <v>2267</v>
      </c>
      <c r="V2524">
        <v>0</v>
      </c>
      <c r="W2524">
        <v>1</v>
      </c>
      <c r="X2524">
        <v>0</v>
      </c>
    </row>
    <row r="2525" spans="1:31" hidden="1" x14ac:dyDescent="0.2">
      <c r="A2525" t="s">
        <v>6801</v>
      </c>
      <c r="B2525" t="s">
        <v>6802</v>
      </c>
      <c r="C2525">
        <v>2009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6.7</v>
      </c>
      <c r="O2525">
        <v>283891</v>
      </c>
      <c r="P2525">
        <v>33627598</v>
      </c>
      <c r="Q2525">
        <v>317375031</v>
      </c>
      <c r="S2525">
        <v>108</v>
      </c>
      <c r="T2525" t="s">
        <v>6396</v>
      </c>
      <c r="U2525" t="s">
        <v>2783</v>
      </c>
      <c r="V2525">
        <v>1</v>
      </c>
      <c r="W2525">
        <v>0</v>
      </c>
      <c r="X2525">
        <v>0</v>
      </c>
    </row>
    <row r="2526" spans="1:31" hidden="1" x14ac:dyDescent="0.2">
      <c r="A2526" t="s">
        <v>6805</v>
      </c>
      <c r="B2526" t="s">
        <v>6806</v>
      </c>
      <c r="C2526">
        <v>2009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8.1999999999999993</v>
      </c>
      <c r="O2526">
        <v>891236</v>
      </c>
      <c r="P2526">
        <v>175000000</v>
      </c>
      <c r="Q2526">
        <v>293004164</v>
      </c>
      <c r="R2526">
        <v>735099082</v>
      </c>
      <c r="S2526">
        <v>96</v>
      </c>
      <c r="T2526" t="s">
        <v>5349</v>
      </c>
      <c r="U2526" t="s">
        <v>4337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</row>
    <row r="2527" spans="1:31" hidden="1" x14ac:dyDescent="0.2">
      <c r="A2527" t="s">
        <v>2245</v>
      </c>
      <c r="B2527" t="s">
        <v>2246</v>
      </c>
      <c r="C2527">
        <v>1976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7.9</v>
      </c>
      <c r="O2527">
        <v>62623</v>
      </c>
      <c r="P2527">
        <v>31800000</v>
      </c>
      <c r="S2527">
        <v>135</v>
      </c>
      <c r="T2527" t="s">
        <v>2004</v>
      </c>
      <c r="U2527" t="s">
        <v>39</v>
      </c>
      <c r="V2527">
        <v>0</v>
      </c>
      <c r="W2527">
        <v>0</v>
      </c>
      <c r="X2527">
        <v>1</v>
      </c>
    </row>
    <row r="2528" spans="1:31" hidden="1" x14ac:dyDescent="0.2">
      <c r="A2528" t="s">
        <v>2677</v>
      </c>
      <c r="B2528" t="s">
        <v>2678</v>
      </c>
      <c r="C2528">
        <v>1983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7.1</v>
      </c>
      <c r="O2528">
        <v>71519</v>
      </c>
      <c r="P2528">
        <v>5068165</v>
      </c>
      <c r="Q2528">
        <v>25697647</v>
      </c>
      <c r="S2528">
        <v>91</v>
      </c>
      <c r="T2528" t="s">
        <v>1888</v>
      </c>
      <c r="U2528" t="s">
        <v>2679</v>
      </c>
      <c r="V2528">
        <v>0</v>
      </c>
      <c r="W2528">
        <v>0</v>
      </c>
      <c r="X2528">
        <v>1</v>
      </c>
    </row>
    <row r="2529" spans="1:24" hidden="1" x14ac:dyDescent="0.2">
      <c r="A2529" t="s">
        <v>2302</v>
      </c>
      <c r="B2529" t="s">
        <v>2303</v>
      </c>
      <c r="C2529">
        <v>1977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6.1</v>
      </c>
      <c r="O2529">
        <v>750</v>
      </c>
      <c r="Q2529">
        <v>95</v>
      </c>
      <c r="S2529">
        <v>95</v>
      </c>
      <c r="T2529" t="s">
        <v>2098</v>
      </c>
      <c r="U2529" t="s">
        <v>39</v>
      </c>
      <c r="V2529">
        <v>0</v>
      </c>
      <c r="W2529">
        <v>0</v>
      </c>
      <c r="X2529">
        <v>1</v>
      </c>
    </row>
    <row r="2530" spans="1:24" hidden="1" x14ac:dyDescent="0.2">
      <c r="A2530" t="s">
        <v>1474</v>
      </c>
      <c r="B2530" t="s">
        <v>1475</v>
      </c>
      <c r="C2530">
        <v>1957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6.7</v>
      </c>
      <c r="O2530">
        <v>3008</v>
      </c>
      <c r="Q2530">
        <v>101</v>
      </c>
      <c r="S2530">
        <v>101</v>
      </c>
      <c r="T2530" t="s">
        <v>1476</v>
      </c>
      <c r="U2530" t="s">
        <v>39</v>
      </c>
      <c r="V2530">
        <v>0</v>
      </c>
      <c r="W2530">
        <v>0</v>
      </c>
      <c r="X2530">
        <v>1</v>
      </c>
    </row>
    <row r="2531" spans="1:24" x14ac:dyDescent="0.2">
      <c r="A2531" t="s">
        <v>6764</v>
      </c>
      <c r="B2531" t="s">
        <v>1139</v>
      </c>
      <c r="C2531">
        <v>2010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6.4</v>
      </c>
      <c r="O2531">
        <v>370841</v>
      </c>
      <c r="P2531">
        <v>200000000</v>
      </c>
      <c r="Q2531">
        <v>334191110</v>
      </c>
      <c r="R2531">
        <v>1025467110</v>
      </c>
      <c r="S2531">
        <v>108</v>
      </c>
      <c r="T2531" t="s">
        <v>2850</v>
      </c>
      <c r="U2531" t="s">
        <v>2671</v>
      </c>
      <c r="V2531">
        <v>1</v>
      </c>
      <c r="W2531">
        <v>0</v>
      </c>
      <c r="X2531">
        <v>0</v>
      </c>
    </row>
    <row r="2532" spans="1:24" hidden="1" x14ac:dyDescent="0.2">
      <c r="A2532" t="s">
        <v>4059</v>
      </c>
      <c r="B2532" t="s">
        <v>4060</v>
      </c>
      <c r="C2532">
        <v>1994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6.6</v>
      </c>
      <c r="O2532">
        <v>12457</v>
      </c>
      <c r="P2532">
        <v>175507</v>
      </c>
      <c r="Q2532">
        <v>48424341</v>
      </c>
      <c r="S2532">
        <v>112</v>
      </c>
      <c r="T2532" t="s">
        <v>2627</v>
      </c>
      <c r="U2532" t="s">
        <v>35</v>
      </c>
      <c r="V2532">
        <v>0</v>
      </c>
      <c r="W2532">
        <v>1</v>
      </c>
      <c r="X2532">
        <v>0</v>
      </c>
    </row>
    <row r="2533" spans="1:24" hidden="1" x14ac:dyDescent="0.2">
      <c r="A2533" t="s">
        <v>822</v>
      </c>
      <c r="B2533" t="s">
        <v>823</v>
      </c>
      <c r="C2533">
        <v>1944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7.2</v>
      </c>
      <c r="O2533">
        <v>3670</v>
      </c>
      <c r="Q2533">
        <v>69</v>
      </c>
      <c r="S2533">
        <v>69</v>
      </c>
      <c r="T2533" t="s">
        <v>709</v>
      </c>
      <c r="U2533" t="s">
        <v>35</v>
      </c>
      <c r="V2533">
        <v>0</v>
      </c>
      <c r="W2533">
        <v>1</v>
      </c>
      <c r="X2533">
        <v>0</v>
      </c>
    </row>
    <row r="2534" spans="1:24" hidden="1" x14ac:dyDescent="0.2">
      <c r="A2534" t="s">
        <v>3866</v>
      </c>
      <c r="B2534" t="s">
        <v>3867</v>
      </c>
      <c r="C2534">
        <v>1993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6.6</v>
      </c>
      <c r="O2534">
        <v>73321</v>
      </c>
      <c r="P2534">
        <v>16864404</v>
      </c>
      <c r="Q2534">
        <v>195268056</v>
      </c>
      <c r="S2534">
        <v>141</v>
      </c>
      <c r="T2534" t="s">
        <v>1999</v>
      </c>
      <c r="U2534" t="s">
        <v>39</v>
      </c>
      <c r="V2534">
        <v>0</v>
      </c>
      <c r="W2534">
        <v>0</v>
      </c>
      <c r="X2534">
        <v>1</v>
      </c>
    </row>
    <row r="2535" spans="1:24" hidden="1" x14ac:dyDescent="0.2">
      <c r="A2535" t="s">
        <v>617</v>
      </c>
      <c r="B2535" t="s">
        <v>618</v>
      </c>
      <c r="C2535">
        <v>1941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6.4</v>
      </c>
      <c r="O2535">
        <v>179</v>
      </c>
      <c r="Q2535">
        <v>80</v>
      </c>
      <c r="S2535">
        <v>80</v>
      </c>
      <c r="T2535" t="s">
        <v>619</v>
      </c>
      <c r="U2535" t="s">
        <v>620</v>
      </c>
      <c r="V2535">
        <v>0</v>
      </c>
      <c r="W2535">
        <v>0</v>
      </c>
      <c r="X2535">
        <v>1</v>
      </c>
    </row>
    <row r="2536" spans="1:24" hidden="1" x14ac:dyDescent="0.2">
      <c r="A2536" t="s">
        <v>3654</v>
      </c>
      <c r="B2536" t="s">
        <v>3655</v>
      </c>
      <c r="C2536">
        <v>1991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6.4</v>
      </c>
      <c r="O2536">
        <v>29774</v>
      </c>
      <c r="P2536">
        <v>5522250</v>
      </c>
      <c r="Q2536">
        <v>31347154</v>
      </c>
      <c r="S2536">
        <v>102</v>
      </c>
      <c r="T2536" t="s">
        <v>2890</v>
      </c>
      <c r="U2536" t="s">
        <v>35</v>
      </c>
      <c r="V2536">
        <v>0</v>
      </c>
      <c r="W2536">
        <v>1</v>
      </c>
      <c r="X2536">
        <v>0</v>
      </c>
    </row>
    <row r="2537" spans="1:24" hidden="1" x14ac:dyDescent="0.2">
      <c r="A2537" t="s">
        <v>6037</v>
      </c>
      <c r="B2537" t="s">
        <v>6038</v>
      </c>
      <c r="C2537">
        <v>2005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5.5</v>
      </c>
      <c r="O2537">
        <v>27534</v>
      </c>
      <c r="P2537">
        <v>10000000</v>
      </c>
      <c r="Q2537">
        <v>16535005</v>
      </c>
      <c r="R2537">
        <v>19770475</v>
      </c>
      <c r="S2537">
        <v>100</v>
      </c>
      <c r="T2537" t="s">
        <v>5927</v>
      </c>
      <c r="U2537" t="s">
        <v>35</v>
      </c>
      <c r="V2537">
        <v>0</v>
      </c>
      <c r="W2537">
        <v>1</v>
      </c>
      <c r="X2537">
        <v>0</v>
      </c>
    </row>
    <row r="2538" spans="1:24" hidden="1" x14ac:dyDescent="0.2">
      <c r="A2538" t="s">
        <v>5272</v>
      </c>
      <c r="B2538" t="s">
        <v>5273</v>
      </c>
      <c r="C2538">
        <v>2000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6.4</v>
      </c>
      <c r="O2538">
        <v>151168</v>
      </c>
      <c r="P2538">
        <v>140000000</v>
      </c>
      <c r="Q2538">
        <v>182618434</v>
      </c>
      <c r="R2538">
        <v>328718434</v>
      </c>
      <c r="S2538">
        <v>130</v>
      </c>
      <c r="T2538" t="s">
        <v>2792</v>
      </c>
      <c r="U2538" t="s">
        <v>39</v>
      </c>
      <c r="V2538">
        <v>0</v>
      </c>
      <c r="W2538">
        <v>0</v>
      </c>
      <c r="X2538">
        <v>1</v>
      </c>
    </row>
    <row r="2539" spans="1:24" hidden="1" x14ac:dyDescent="0.2">
      <c r="A2539" t="s">
        <v>316</v>
      </c>
      <c r="B2539" t="s">
        <v>317</v>
      </c>
      <c r="C2539">
        <v>1936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7.5</v>
      </c>
      <c r="O2539">
        <v>11879</v>
      </c>
      <c r="S2539">
        <v>82</v>
      </c>
      <c r="T2539" t="s">
        <v>38</v>
      </c>
      <c r="U2539" t="s">
        <v>39</v>
      </c>
      <c r="V2539">
        <v>0</v>
      </c>
      <c r="W2539">
        <v>0</v>
      </c>
      <c r="X2539">
        <v>1</v>
      </c>
    </row>
    <row r="2540" spans="1:24" hidden="1" x14ac:dyDescent="0.2">
      <c r="A2540" t="s">
        <v>5702</v>
      </c>
      <c r="B2540" t="s">
        <v>5703</v>
      </c>
      <c r="C2540">
        <v>2004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7.3</v>
      </c>
      <c r="O2540">
        <v>112872</v>
      </c>
      <c r="P2540">
        <v>70000000</v>
      </c>
      <c r="Q2540">
        <v>51268815</v>
      </c>
      <c r="R2540">
        <v>154648887</v>
      </c>
      <c r="S2540">
        <v>143</v>
      </c>
      <c r="T2540" t="s">
        <v>2557</v>
      </c>
      <c r="U2540" t="s">
        <v>39</v>
      </c>
      <c r="V2540">
        <v>0</v>
      </c>
      <c r="W2540">
        <v>0</v>
      </c>
      <c r="X2540">
        <v>1</v>
      </c>
    </row>
    <row r="2541" spans="1:24" hidden="1" x14ac:dyDescent="0.2">
      <c r="A2541" t="s">
        <v>1820</v>
      </c>
      <c r="B2541" t="s">
        <v>1821</v>
      </c>
      <c r="C2541">
        <v>1966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5</v>
      </c>
      <c r="O2541">
        <v>166</v>
      </c>
      <c r="Q2541">
        <v>92</v>
      </c>
      <c r="S2541">
        <v>92</v>
      </c>
      <c r="T2541" t="s">
        <v>1822</v>
      </c>
      <c r="U2541" t="s">
        <v>35</v>
      </c>
      <c r="V2541">
        <v>0</v>
      </c>
      <c r="W2541">
        <v>1</v>
      </c>
      <c r="X2541">
        <v>0</v>
      </c>
    </row>
    <row r="2542" spans="1:24" hidden="1" x14ac:dyDescent="0.2">
      <c r="A2542" t="s">
        <v>7915</v>
      </c>
      <c r="B2542" t="s">
        <v>7916</v>
      </c>
      <c r="C2542">
        <v>2017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7.2</v>
      </c>
      <c r="O2542">
        <v>122981</v>
      </c>
      <c r="P2542">
        <v>50000000</v>
      </c>
      <c r="Q2542">
        <v>81903458</v>
      </c>
      <c r="R2542">
        <v>179769457</v>
      </c>
      <c r="S2542">
        <v>116</v>
      </c>
      <c r="T2542" t="s">
        <v>2168</v>
      </c>
      <c r="U2542" t="s">
        <v>1427</v>
      </c>
      <c r="V2542">
        <v>0</v>
      </c>
      <c r="W2542">
        <v>1</v>
      </c>
      <c r="X2542">
        <v>0</v>
      </c>
    </row>
    <row r="2543" spans="1:24" hidden="1" x14ac:dyDescent="0.2">
      <c r="A2543" t="s">
        <v>4757</v>
      </c>
      <c r="B2543" t="s">
        <v>4758</v>
      </c>
      <c r="C2543">
        <v>1997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6.1</v>
      </c>
      <c r="O2543">
        <v>66600</v>
      </c>
      <c r="P2543">
        <v>80000000</v>
      </c>
      <c r="Q2543">
        <v>17626234</v>
      </c>
      <c r="R2543">
        <v>17626234</v>
      </c>
      <c r="S2543">
        <v>177</v>
      </c>
      <c r="T2543" t="s">
        <v>4759</v>
      </c>
      <c r="U2543" t="s">
        <v>4760</v>
      </c>
      <c r="V2543">
        <v>0</v>
      </c>
      <c r="W2543">
        <v>0</v>
      </c>
      <c r="X2543">
        <v>1</v>
      </c>
    </row>
    <row r="2544" spans="1:24" hidden="1" x14ac:dyDescent="0.2">
      <c r="A2544" t="s">
        <v>3656</v>
      </c>
      <c r="B2544" t="s">
        <v>3657</v>
      </c>
      <c r="C2544">
        <v>1992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7.2</v>
      </c>
      <c r="O2544">
        <v>8922</v>
      </c>
      <c r="P2544">
        <v>2827107</v>
      </c>
      <c r="S2544">
        <v>127</v>
      </c>
      <c r="T2544" t="s">
        <v>3218</v>
      </c>
      <c r="U2544" t="s">
        <v>3631</v>
      </c>
      <c r="V2544">
        <v>0</v>
      </c>
      <c r="W2544">
        <v>0</v>
      </c>
      <c r="X2544">
        <v>1</v>
      </c>
    </row>
    <row r="2545" spans="1:31" hidden="1" x14ac:dyDescent="0.2">
      <c r="A2545" t="s">
        <v>5690</v>
      </c>
      <c r="B2545" t="s">
        <v>5691</v>
      </c>
      <c r="C2545">
        <v>2002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6.5</v>
      </c>
      <c r="O2545">
        <v>8987</v>
      </c>
      <c r="P2545">
        <v>3583114</v>
      </c>
      <c r="Q2545">
        <v>16426471</v>
      </c>
      <c r="S2545">
        <v>73</v>
      </c>
      <c r="T2545" t="s">
        <v>5692</v>
      </c>
      <c r="U2545" t="s">
        <v>5693</v>
      </c>
      <c r="V2545">
        <v>0</v>
      </c>
      <c r="W2545">
        <v>0</v>
      </c>
      <c r="X2545">
        <v>1</v>
      </c>
    </row>
    <row r="2546" spans="1:31" x14ac:dyDescent="0.2">
      <c r="A2546" t="s">
        <v>6977</v>
      </c>
      <c r="B2546" t="s">
        <v>6978</v>
      </c>
      <c r="C2546">
        <v>2010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7</v>
      </c>
      <c r="O2546">
        <v>692010</v>
      </c>
      <c r="P2546">
        <v>200000000</v>
      </c>
      <c r="Q2546">
        <v>312433331</v>
      </c>
      <c r="R2546">
        <v>623933331</v>
      </c>
      <c r="S2546">
        <v>124</v>
      </c>
      <c r="T2546" t="s">
        <v>6169</v>
      </c>
      <c r="U2546" t="s">
        <v>2483</v>
      </c>
      <c r="V2546">
        <v>1</v>
      </c>
      <c r="W2546">
        <v>0</v>
      </c>
      <c r="X2546">
        <v>0</v>
      </c>
    </row>
    <row r="2547" spans="1:31" hidden="1" x14ac:dyDescent="0.2">
      <c r="A2547" t="s">
        <v>6495</v>
      </c>
      <c r="B2547" t="s">
        <v>6496</v>
      </c>
      <c r="C2547">
        <v>2006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8.5</v>
      </c>
      <c r="O2547">
        <v>1123662</v>
      </c>
      <c r="P2547">
        <v>14801808</v>
      </c>
      <c r="Q2547">
        <v>109676311</v>
      </c>
      <c r="S2547">
        <v>130</v>
      </c>
      <c r="T2547" t="s">
        <v>5998</v>
      </c>
      <c r="U2547" t="s">
        <v>2783</v>
      </c>
      <c r="V2547">
        <v>0</v>
      </c>
      <c r="W2547">
        <v>0</v>
      </c>
      <c r="X2547">
        <v>1</v>
      </c>
    </row>
    <row r="2548" spans="1:31" hidden="1" x14ac:dyDescent="0.2">
      <c r="A2548" t="s">
        <v>365</v>
      </c>
      <c r="B2548" t="s">
        <v>366</v>
      </c>
      <c r="C2548">
        <v>1937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7.2</v>
      </c>
      <c r="O2548">
        <v>2235</v>
      </c>
      <c r="Q2548">
        <v>118</v>
      </c>
      <c r="S2548">
        <v>118</v>
      </c>
      <c r="T2548" t="s">
        <v>198</v>
      </c>
      <c r="U2548" t="s">
        <v>147</v>
      </c>
      <c r="V2548">
        <v>0</v>
      </c>
      <c r="W2548">
        <v>0</v>
      </c>
      <c r="X2548">
        <v>1</v>
      </c>
    </row>
    <row r="2549" spans="1:31" hidden="1" x14ac:dyDescent="0.2">
      <c r="A2549" t="s">
        <v>1477</v>
      </c>
      <c r="B2549" t="s">
        <v>1478</v>
      </c>
      <c r="C2549">
        <v>1957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6.5</v>
      </c>
      <c r="O2549">
        <v>7190</v>
      </c>
      <c r="Q2549">
        <v>115</v>
      </c>
      <c r="S2549">
        <v>115</v>
      </c>
      <c r="T2549" t="s">
        <v>1479</v>
      </c>
      <c r="U2549" t="s">
        <v>39</v>
      </c>
      <c r="V2549">
        <v>0</v>
      </c>
      <c r="W2549">
        <v>0</v>
      </c>
      <c r="X2549">
        <v>1</v>
      </c>
    </row>
    <row r="2550" spans="1:31" hidden="1" x14ac:dyDescent="0.2">
      <c r="A2550" t="s">
        <v>4953</v>
      </c>
      <c r="B2550" t="s">
        <v>4954</v>
      </c>
      <c r="C2550">
        <v>1998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7.1</v>
      </c>
      <c r="O2550">
        <v>113099</v>
      </c>
      <c r="P2550">
        <v>14524321</v>
      </c>
      <c r="Q2550">
        <v>218613188</v>
      </c>
      <c r="S2550">
        <v>99</v>
      </c>
      <c r="T2550" t="s">
        <v>4955</v>
      </c>
      <c r="U2550" t="s">
        <v>4956</v>
      </c>
      <c r="V2550">
        <v>0</v>
      </c>
      <c r="W2550">
        <v>1</v>
      </c>
      <c r="X2550">
        <v>0</v>
      </c>
    </row>
    <row r="2551" spans="1:31" x14ac:dyDescent="0.2">
      <c r="A2551" t="s">
        <v>6440</v>
      </c>
      <c r="B2551" t="s">
        <v>6441</v>
      </c>
      <c r="C2551">
        <v>2010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6.6</v>
      </c>
      <c r="O2551">
        <v>263755</v>
      </c>
      <c r="P2551">
        <v>200000000</v>
      </c>
      <c r="Q2551">
        <v>90759676</v>
      </c>
      <c r="R2551">
        <v>336365676</v>
      </c>
      <c r="S2551">
        <v>116</v>
      </c>
      <c r="T2551" t="s">
        <v>5843</v>
      </c>
      <c r="U2551" t="s">
        <v>2671</v>
      </c>
      <c r="V2551">
        <v>1</v>
      </c>
      <c r="W2551">
        <v>0</v>
      </c>
      <c r="X2551">
        <v>0</v>
      </c>
    </row>
    <row r="2552" spans="1:31" hidden="1" x14ac:dyDescent="0.2">
      <c r="A2552" t="s">
        <v>2162</v>
      </c>
      <c r="B2552" t="s">
        <v>2163</v>
      </c>
      <c r="C2552">
        <v>1975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6.7</v>
      </c>
      <c r="O2552">
        <v>2852</v>
      </c>
      <c r="Q2552">
        <v>98</v>
      </c>
      <c r="S2552">
        <v>98</v>
      </c>
      <c r="T2552" t="s">
        <v>2164</v>
      </c>
      <c r="U2552" t="s">
        <v>2165</v>
      </c>
      <c r="V2552">
        <v>0</v>
      </c>
      <c r="W2552">
        <v>0</v>
      </c>
      <c r="X2552">
        <v>1</v>
      </c>
    </row>
    <row r="2553" spans="1:31" hidden="1" x14ac:dyDescent="0.2">
      <c r="A2553" t="s">
        <v>2418</v>
      </c>
      <c r="B2553" t="s">
        <v>2419</v>
      </c>
      <c r="C2553">
        <v>1979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5.2</v>
      </c>
      <c r="O2553">
        <v>1015</v>
      </c>
      <c r="P2553">
        <v>2425315</v>
      </c>
      <c r="Q2553">
        <v>7650600</v>
      </c>
      <c r="S2553">
        <v>108</v>
      </c>
      <c r="T2553" t="s">
        <v>1852</v>
      </c>
      <c r="U2553" t="s">
        <v>35</v>
      </c>
      <c r="V2553">
        <v>0</v>
      </c>
      <c r="W2553">
        <v>1</v>
      </c>
      <c r="X2553">
        <v>0</v>
      </c>
    </row>
    <row r="2554" spans="1:31" hidden="1" x14ac:dyDescent="0.2">
      <c r="A2554" t="s">
        <v>464</v>
      </c>
      <c r="B2554" t="s">
        <v>465</v>
      </c>
      <c r="C2554">
        <v>1939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7.1</v>
      </c>
      <c r="O2554">
        <v>4817</v>
      </c>
      <c r="S2554">
        <v>106</v>
      </c>
      <c r="T2554" t="s">
        <v>45</v>
      </c>
      <c r="U2554" t="s">
        <v>39</v>
      </c>
      <c r="V2554">
        <v>0</v>
      </c>
      <c r="W2554">
        <v>0</v>
      </c>
      <c r="X2554">
        <v>1</v>
      </c>
    </row>
    <row r="2555" spans="1:31" x14ac:dyDescent="0.2">
      <c r="A2555" t="s">
        <v>6788</v>
      </c>
      <c r="B2555" t="s">
        <v>6789</v>
      </c>
      <c r="C2555">
        <v>2010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7.2</v>
      </c>
      <c r="O2555">
        <v>25462</v>
      </c>
      <c r="P2555">
        <v>35000000</v>
      </c>
      <c r="Q2555">
        <v>59713955</v>
      </c>
      <c r="R2555">
        <v>60321861</v>
      </c>
      <c r="S2555">
        <v>123</v>
      </c>
      <c r="T2555" t="s">
        <v>6790</v>
      </c>
      <c r="U2555" t="s">
        <v>2671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1</v>
      </c>
    </row>
    <row r="2556" spans="1:31" hidden="1" x14ac:dyDescent="0.2">
      <c r="A2556" t="s">
        <v>2420</v>
      </c>
      <c r="B2556" t="s">
        <v>2421</v>
      </c>
      <c r="C2556">
        <v>1979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6.7</v>
      </c>
      <c r="O2556">
        <v>651</v>
      </c>
      <c r="P2556">
        <v>11606005</v>
      </c>
      <c r="S2556">
        <v>97</v>
      </c>
      <c r="T2556" t="s">
        <v>2422</v>
      </c>
      <c r="U2556" t="s">
        <v>35</v>
      </c>
      <c r="V2556">
        <v>0</v>
      </c>
      <c r="W2556">
        <v>1</v>
      </c>
      <c r="X2556">
        <v>0</v>
      </c>
    </row>
    <row r="2557" spans="1:31" x14ac:dyDescent="0.2">
      <c r="A2557" t="s">
        <v>6920</v>
      </c>
      <c r="B2557" t="s">
        <v>6921</v>
      </c>
      <c r="C2557">
        <v>2010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6.2</v>
      </c>
      <c r="O2557">
        <v>54390</v>
      </c>
      <c r="P2557">
        <v>30000000</v>
      </c>
      <c r="Q2557">
        <v>42400223</v>
      </c>
      <c r="R2557">
        <v>159291809</v>
      </c>
      <c r="S2557">
        <v>107</v>
      </c>
      <c r="T2557" t="s">
        <v>6777</v>
      </c>
      <c r="U2557" t="s">
        <v>6922</v>
      </c>
      <c r="V2557">
        <v>1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</row>
    <row r="2558" spans="1:31" hidden="1" x14ac:dyDescent="0.2">
      <c r="A2558" t="s">
        <v>82</v>
      </c>
      <c r="B2558" t="s">
        <v>83</v>
      </c>
      <c r="C2558">
        <v>1931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7.7</v>
      </c>
      <c r="O2558">
        <v>16845</v>
      </c>
      <c r="Q2558">
        <v>83</v>
      </c>
      <c r="S2558">
        <v>83</v>
      </c>
      <c r="T2558" t="s">
        <v>79</v>
      </c>
      <c r="U2558" t="s">
        <v>39</v>
      </c>
      <c r="V2558">
        <v>0</v>
      </c>
      <c r="W2558">
        <v>0</v>
      </c>
      <c r="X2558">
        <v>1</v>
      </c>
    </row>
    <row r="2559" spans="1:31" x14ac:dyDescent="0.2">
      <c r="A2559" t="s">
        <v>6110</v>
      </c>
      <c r="B2559" t="s">
        <v>6111</v>
      </c>
      <c r="C2559">
        <v>2010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7.7</v>
      </c>
      <c r="O2559">
        <v>386999</v>
      </c>
      <c r="P2559">
        <v>260000000</v>
      </c>
      <c r="Q2559">
        <v>200821936</v>
      </c>
      <c r="R2559">
        <v>592461732</v>
      </c>
      <c r="S2559">
        <v>100</v>
      </c>
      <c r="T2559" t="s">
        <v>6112</v>
      </c>
      <c r="U2559" t="s">
        <v>538</v>
      </c>
      <c r="V2559">
        <v>1</v>
      </c>
      <c r="W2559">
        <v>0</v>
      </c>
      <c r="X2559">
        <v>0</v>
      </c>
    </row>
    <row r="2560" spans="1:31" hidden="1" x14ac:dyDescent="0.2">
      <c r="A2560" t="s">
        <v>135</v>
      </c>
      <c r="B2560" t="s">
        <v>136</v>
      </c>
      <c r="C2560">
        <v>1932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6.4</v>
      </c>
      <c r="O2560">
        <v>1339</v>
      </c>
      <c r="S2560">
        <v>68</v>
      </c>
      <c r="T2560" t="s">
        <v>79</v>
      </c>
      <c r="U2560" t="s">
        <v>39</v>
      </c>
      <c r="V2560">
        <v>0</v>
      </c>
      <c r="W2560">
        <v>0</v>
      </c>
      <c r="X2560">
        <v>1</v>
      </c>
    </row>
    <row r="2561" spans="1:24" hidden="1" x14ac:dyDescent="0.2">
      <c r="A2561" t="s">
        <v>7531</v>
      </c>
      <c r="B2561" t="s">
        <v>7532</v>
      </c>
      <c r="C2561">
        <v>2013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5.7</v>
      </c>
      <c r="O2561">
        <v>194264</v>
      </c>
      <c r="P2561">
        <v>3000000</v>
      </c>
      <c r="Q2561">
        <v>64473115</v>
      </c>
      <c r="R2561">
        <v>89328627</v>
      </c>
      <c r="S2561">
        <v>85</v>
      </c>
      <c r="T2561" t="s">
        <v>7533</v>
      </c>
      <c r="U2561" t="s">
        <v>35</v>
      </c>
      <c r="V2561">
        <v>0</v>
      </c>
      <c r="W2561">
        <v>1</v>
      </c>
      <c r="X2561">
        <v>0</v>
      </c>
    </row>
    <row r="2562" spans="1:24" hidden="1" x14ac:dyDescent="0.2">
      <c r="A2562" t="s">
        <v>7689</v>
      </c>
      <c r="B2562" t="s">
        <v>7690</v>
      </c>
      <c r="C2562">
        <v>2014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6.4</v>
      </c>
      <c r="O2562">
        <v>131727</v>
      </c>
      <c r="P2562">
        <v>9000000</v>
      </c>
      <c r="Q2562">
        <v>71962800</v>
      </c>
      <c r="R2562">
        <v>111928365</v>
      </c>
      <c r="S2562">
        <v>103</v>
      </c>
      <c r="T2562" t="s">
        <v>7533</v>
      </c>
      <c r="U2562" t="s">
        <v>35</v>
      </c>
      <c r="V2562">
        <v>0</v>
      </c>
      <c r="W2562">
        <v>1</v>
      </c>
      <c r="X2562">
        <v>0</v>
      </c>
    </row>
    <row r="2563" spans="1:24" hidden="1" x14ac:dyDescent="0.2">
      <c r="A2563" t="s">
        <v>7819</v>
      </c>
      <c r="B2563" t="s">
        <v>7820</v>
      </c>
      <c r="C2563">
        <v>2016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6</v>
      </c>
      <c r="O2563">
        <v>85356</v>
      </c>
      <c r="P2563">
        <v>10000000</v>
      </c>
      <c r="Q2563">
        <v>79213375</v>
      </c>
      <c r="R2563">
        <v>118587880</v>
      </c>
      <c r="S2563">
        <v>108</v>
      </c>
      <c r="T2563" t="s">
        <v>7533</v>
      </c>
      <c r="U2563" t="s">
        <v>35</v>
      </c>
      <c r="V2563">
        <v>0</v>
      </c>
      <c r="W2563">
        <v>1</v>
      </c>
      <c r="X2563">
        <v>0</v>
      </c>
    </row>
    <row r="2564" spans="1:24" hidden="1" x14ac:dyDescent="0.2">
      <c r="A2564" t="s">
        <v>4514</v>
      </c>
      <c r="B2564" t="s">
        <v>4515</v>
      </c>
      <c r="C2564">
        <v>1996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5.6</v>
      </c>
      <c r="O2564">
        <v>23284</v>
      </c>
      <c r="P2564">
        <v>7029120</v>
      </c>
      <c r="Q2564">
        <v>57400547</v>
      </c>
      <c r="S2564">
        <v>95</v>
      </c>
      <c r="T2564" t="s">
        <v>4516</v>
      </c>
      <c r="U2564" t="s">
        <v>4517</v>
      </c>
      <c r="V2564">
        <v>0</v>
      </c>
      <c r="W2564">
        <v>1</v>
      </c>
      <c r="X2564">
        <v>0</v>
      </c>
    </row>
    <row r="2565" spans="1:24" x14ac:dyDescent="0.2">
      <c r="A2565" t="s">
        <v>7016</v>
      </c>
      <c r="B2565" t="s">
        <v>7017</v>
      </c>
      <c r="C2565">
        <v>2010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6</v>
      </c>
      <c r="O2565">
        <v>78193</v>
      </c>
      <c r="P2565">
        <v>20000000</v>
      </c>
      <c r="Q2565">
        <v>62950384</v>
      </c>
      <c r="R2565">
        <v>89137047</v>
      </c>
      <c r="T2565" t="s">
        <v>7018</v>
      </c>
      <c r="U2565" t="s">
        <v>2783</v>
      </c>
      <c r="V2565">
        <v>1</v>
      </c>
      <c r="W2565">
        <v>0</v>
      </c>
      <c r="X2565">
        <v>0</v>
      </c>
    </row>
    <row r="2566" spans="1:24" hidden="1" x14ac:dyDescent="0.2">
      <c r="A2566" t="s">
        <v>419</v>
      </c>
      <c r="B2566" t="s">
        <v>420</v>
      </c>
      <c r="C2566">
        <v>1938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6.9</v>
      </c>
      <c r="O2566">
        <v>658</v>
      </c>
      <c r="Q2566">
        <v>78</v>
      </c>
      <c r="S2566">
        <v>78</v>
      </c>
      <c r="T2566" t="s">
        <v>331</v>
      </c>
      <c r="U2566" t="s">
        <v>35</v>
      </c>
      <c r="V2566">
        <v>0</v>
      </c>
      <c r="W2566">
        <v>1</v>
      </c>
      <c r="X2566">
        <v>0</v>
      </c>
    </row>
    <row r="2567" spans="1:24" hidden="1" x14ac:dyDescent="0.2">
      <c r="A2567" t="s">
        <v>1941</v>
      </c>
      <c r="B2567" t="s">
        <v>1942</v>
      </c>
      <c r="C2567">
        <v>1969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6.8</v>
      </c>
      <c r="O2567">
        <v>2728</v>
      </c>
      <c r="S2567">
        <v>101</v>
      </c>
      <c r="T2567" t="s">
        <v>1888</v>
      </c>
      <c r="U2567" t="s">
        <v>1943</v>
      </c>
      <c r="V2567">
        <v>0</v>
      </c>
      <c r="W2567">
        <v>0</v>
      </c>
      <c r="X2567">
        <v>1</v>
      </c>
    </row>
    <row r="2568" spans="1:24" hidden="1" x14ac:dyDescent="0.2">
      <c r="A2568" t="s">
        <v>1823</v>
      </c>
      <c r="B2568" t="s">
        <v>1824</v>
      </c>
      <c r="C2568">
        <v>1966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6.4</v>
      </c>
      <c r="O2568">
        <v>2992</v>
      </c>
      <c r="Q2568">
        <v>97</v>
      </c>
      <c r="S2568">
        <v>97</v>
      </c>
      <c r="T2568" t="s">
        <v>1785</v>
      </c>
      <c r="U2568" t="s">
        <v>35</v>
      </c>
      <c r="V2568">
        <v>0</v>
      </c>
      <c r="W2568">
        <v>1</v>
      </c>
      <c r="X2568">
        <v>0</v>
      </c>
    </row>
    <row r="2569" spans="1:24" hidden="1" x14ac:dyDescent="0.2">
      <c r="A2569" t="s">
        <v>272</v>
      </c>
      <c r="B2569" t="s">
        <v>273</v>
      </c>
      <c r="C2569">
        <v>1935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7</v>
      </c>
      <c r="O2569">
        <v>4319</v>
      </c>
      <c r="S2569">
        <v>61</v>
      </c>
      <c r="T2569" t="s">
        <v>274</v>
      </c>
      <c r="U2569" t="s">
        <v>35</v>
      </c>
      <c r="V2569">
        <v>0</v>
      </c>
      <c r="W2569">
        <v>1</v>
      </c>
      <c r="X2569">
        <v>0</v>
      </c>
    </row>
    <row r="2570" spans="1:24" hidden="1" x14ac:dyDescent="0.2">
      <c r="A2570" t="s">
        <v>1435</v>
      </c>
      <c r="B2570" t="s">
        <v>1436</v>
      </c>
      <c r="C2570">
        <v>1956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6.3</v>
      </c>
      <c r="O2570">
        <v>601</v>
      </c>
      <c r="S2570">
        <v>85</v>
      </c>
      <c r="T2570" t="s">
        <v>1257</v>
      </c>
      <c r="U2570" t="s">
        <v>945</v>
      </c>
      <c r="V2570">
        <v>0</v>
      </c>
      <c r="W2570">
        <v>1</v>
      </c>
      <c r="X2570">
        <v>0</v>
      </c>
    </row>
    <row r="2571" spans="1:24" hidden="1" x14ac:dyDescent="0.2">
      <c r="A2571" t="s">
        <v>3874</v>
      </c>
      <c r="B2571" t="s">
        <v>3875</v>
      </c>
      <c r="C2571">
        <v>1993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5.5</v>
      </c>
      <c r="O2571">
        <v>8099</v>
      </c>
      <c r="P2571">
        <v>6484246</v>
      </c>
      <c r="S2571">
        <v>105</v>
      </c>
      <c r="T2571" t="s">
        <v>3876</v>
      </c>
      <c r="U2571" t="s">
        <v>3877</v>
      </c>
      <c r="V2571">
        <v>0</v>
      </c>
      <c r="W2571">
        <v>1</v>
      </c>
      <c r="X2571">
        <v>0</v>
      </c>
    </row>
    <row r="2572" spans="1:24" hidden="1" x14ac:dyDescent="0.2">
      <c r="A2572" t="s">
        <v>6320</v>
      </c>
      <c r="B2572" t="s">
        <v>6321</v>
      </c>
      <c r="C2572">
        <v>2007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5.6</v>
      </c>
      <c r="O2572">
        <v>41308</v>
      </c>
      <c r="P2572">
        <v>40000000</v>
      </c>
      <c r="Q2572">
        <v>25126214</v>
      </c>
      <c r="R2572">
        <v>62771059</v>
      </c>
      <c r="S2572">
        <v>99</v>
      </c>
      <c r="T2572" t="s">
        <v>3819</v>
      </c>
      <c r="U2572" t="s">
        <v>39</v>
      </c>
      <c r="V2572">
        <v>0</v>
      </c>
      <c r="W2572">
        <v>0</v>
      </c>
      <c r="X2572">
        <v>1</v>
      </c>
    </row>
    <row r="2573" spans="1:24" hidden="1" x14ac:dyDescent="0.2">
      <c r="A2573" t="s">
        <v>1219</v>
      </c>
      <c r="B2573" t="s">
        <v>1220</v>
      </c>
      <c r="C2573">
        <v>1953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6.2</v>
      </c>
      <c r="O2573">
        <v>398</v>
      </c>
      <c r="S2573">
        <v>81</v>
      </c>
      <c r="T2573" t="s">
        <v>1221</v>
      </c>
      <c r="U2573" t="s">
        <v>945</v>
      </c>
      <c r="V2573">
        <v>0</v>
      </c>
      <c r="W2573">
        <v>1</v>
      </c>
      <c r="X2573">
        <v>0</v>
      </c>
    </row>
    <row r="2574" spans="1:24" x14ac:dyDescent="0.2">
      <c r="A2574" t="s">
        <v>6718</v>
      </c>
      <c r="B2574" t="s">
        <v>6719</v>
      </c>
      <c r="C2574">
        <v>2010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6.1</v>
      </c>
      <c r="O2574">
        <v>148446</v>
      </c>
      <c r="P2574">
        <v>150000000</v>
      </c>
      <c r="Q2574">
        <v>63150991</v>
      </c>
      <c r="R2574">
        <v>215283742</v>
      </c>
      <c r="S2574">
        <v>109</v>
      </c>
      <c r="T2574" t="s">
        <v>3542</v>
      </c>
      <c r="U2574" t="s">
        <v>2671</v>
      </c>
      <c r="V2574">
        <v>1</v>
      </c>
      <c r="W2574">
        <v>0</v>
      </c>
      <c r="X2574">
        <v>0</v>
      </c>
    </row>
    <row r="2575" spans="1:24" hidden="1" x14ac:dyDescent="0.2">
      <c r="A2575" t="s">
        <v>4773</v>
      </c>
      <c r="B2575" t="s">
        <v>4774</v>
      </c>
      <c r="C2575">
        <v>1997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5.8</v>
      </c>
      <c r="O2575">
        <v>23597</v>
      </c>
      <c r="P2575">
        <v>9064143</v>
      </c>
      <c r="Q2575">
        <v>33956608</v>
      </c>
      <c r="S2575">
        <v>110</v>
      </c>
      <c r="T2575" t="s">
        <v>3351</v>
      </c>
      <c r="U2575" t="s">
        <v>3664</v>
      </c>
      <c r="V2575">
        <v>0</v>
      </c>
      <c r="W2575">
        <v>1</v>
      </c>
      <c r="X2575">
        <v>0</v>
      </c>
    </row>
    <row r="2576" spans="1:24" hidden="1" x14ac:dyDescent="0.2">
      <c r="A2576" t="s">
        <v>1855</v>
      </c>
      <c r="B2576" t="s">
        <v>1856</v>
      </c>
      <c r="C2576">
        <v>1967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6.4</v>
      </c>
      <c r="O2576">
        <v>2014</v>
      </c>
      <c r="T2576" t="s">
        <v>1857</v>
      </c>
      <c r="U2576" t="s">
        <v>35</v>
      </c>
      <c r="V2576">
        <v>0</v>
      </c>
      <c r="W2576">
        <v>1</v>
      </c>
      <c r="X2576">
        <v>0</v>
      </c>
    </row>
    <row r="2577" spans="1:31" hidden="1" x14ac:dyDescent="0.2">
      <c r="A2577" t="s">
        <v>5331</v>
      </c>
      <c r="B2577" t="s">
        <v>5332</v>
      </c>
      <c r="C2577">
        <v>2000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6.6</v>
      </c>
      <c r="O2577">
        <v>56288</v>
      </c>
      <c r="P2577">
        <v>50000000</v>
      </c>
      <c r="Q2577">
        <v>44737059</v>
      </c>
      <c r="R2577">
        <v>50054511</v>
      </c>
      <c r="S2577">
        <v>118</v>
      </c>
      <c r="T2577" t="s">
        <v>3100</v>
      </c>
      <c r="U2577" t="s">
        <v>5333</v>
      </c>
      <c r="V2577">
        <v>0</v>
      </c>
      <c r="W2577">
        <v>0</v>
      </c>
      <c r="X2577">
        <v>1</v>
      </c>
    </row>
    <row r="2578" spans="1:31" x14ac:dyDescent="0.2">
      <c r="A2578" t="s">
        <v>6280</v>
      </c>
      <c r="B2578" t="s">
        <v>6281</v>
      </c>
      <c r="C2578">
        <v>2010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8.3000000000000007</v>
      </c>
      <c r="O2578">
        <v>724544</v>
      </c>
      <c r="P2578">
        <v>200000000</v>
      </c>
      <c r="Q2578">
        <v>415004880</v>
      </c>
      <c r="R2578">
        <v>1066969703</v>
      </c>
      <c r="S2578">
        <v>103</v>
      </c>
      <c r="T2578" t="s">
        <v>6282</v>
      </c>
      <c r="U2578" t="s">
        <v>2671</v>
      </c>
      <c r="V2578">
        <v>1</v>
      </c>
      <c r="W2578">
        <v>0</v>
      </c>
      <c r="X2578">
        <v>0</v>
      </c>
    </row>
    <row r="2579" spans="1:31" x14ac:dyDescent="0.2">
      <c r="A2579" t="s">
        <v>6857</v>
      </c>
      <c r="B2579" t="s">
        <v>6858</v>
      </c>
      <c r="C2579">
        <v>2010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6.8</v>
      </c>
      <c r="O2579">
        <v>304976</v>
      </c>
      <c r="P2579">
        <v>170000000</v>
      </c>
      <c r="Q2579">
        <v>172062763</v>
      </c>
      <c r="R2579">
        <v>400062763</v>
      </c>
      <c r="T2579" t="s">
        <v>6859</v>
      </c>
      <c r="U2579" t="s">
        <v>2671</v>
      </c>
      <c r="V2579">
        <v>1</v>
      </c>
      <c r="W2579">
        <v>0</v>
      </c>
      <c r="X2579">
        <v>0</v>
      </c>
    </row>
    <row r="2580" spans="1:31" hidden="1" x14ac:dyDescent="0.2">
      <c r="A2580" t="s">
        <v>6271</v>
      </c>
      <c r="B2580" t="s">
        <v>6272</v>
      </c>
      <c r="C2580">
        <v>2006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4.7</v>
      </c>
      <c r="O2580">
        <v>11312</v>
      </c>
      <c r="P2580">
        <v>15000000</v>
      </c>
      <c r="Q2580">
        <v>7749851</v>
      </c>
      <c r="R2580">
        <v>11994195</v>
      </c>
      <c r="S2580">
        <v>85</v>
      </c>
      <c r="T2580" t="s">
        <v>6273</v>
      </c>
      <c r="U2580" t="s">
        <v>5267</v>
      </c>
      <c r="V2580">
        <v>0</v>
      </c>
      <c r="W2580">
        <v>1</v>
      </c>
      <c r="X2580">
        <v>0</v>
      </c>
    </row>
    <row r="2581" spans="1:31" hidden="1" x14ac:dyDescent="0.2">
      <c r="A2581" t="s">
        <v>466</v>
      </c>
      <c r="B2581" t="s">
        <v>467</v>
      </c>
      <c r="C2581">
        <v>1939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5.7</v>
      </c>
      <c r="O2581">
        <v>1787</v>
      </c>
      <c r="Q2581">
        <v>62</v>
      </c>
      <c r="S2581">
        <v>62</v>
      </c>
      <c r="T2581" t="s">
        <v>468</v>
      </c>
      <c r="U2581" t="s">
        <v>147</v>
      </c>
      <c r="V2581">
        <v>0</v>
      </c>
      <c r="W2581">
        <v>0</v>
      </c>
      <c r="X2581">
        <v>1</v>
      </c>
    </row>
    <row r="2582" spans="1:31" hidden="1" x14ac:dyDescent="0.2">
      <c r="A2582" t="s">
        <v>7603</v>
      </c>
      <c r="B2582" t="s">
        <v>7604</v>
      </c>
      <c r="C2582">
        <v>2014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6.2</v>
      </c>
      <c r="O2582">
        <v>17591</v>
      </c>
      <c r="P2582">
        <v>4453524</v>
      </c>
      <c r="S2582">
        <v>107</v>
      </c>
      <c r="T2582" t="s">
        <v>5759</v>
      </c>
      <c r="U2582" t="s">
        <v>4109</v>
      </c>
      <c r="V2582">
        <v>0</v>
      </c>
      <c r="W2582">
        <v>0</v>
      </c>
      <c r="X2582">
        <v>1</v>
      </c>
    </row>
    <row r="2583" spans="1:31" x14ac:dyDescent="0.2">
      <c r="A2583" t="s">
        <v>6916</v>
      </c>
      <c r="B2583" t="s">
        <v>6917</v>
      </c>
      <c r="C2583">
        <v>2010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5.6</v>
      </c>
      <c r="O2583">
        <v>58702</v>
      </c>
      <c r="P2583">
        <v>55000000</v>
      </c>
      <c r="Q2583">
        <v>32680633</v>
      </c>
      <c r="R2583">
        <v>43053376</v>
      </c>
      <c r="S2583">
        <v>91</v>
      </c>
      <c r="T2583" t="s">
        <v>5020</v>
      </c>
      <c r="U2583" t="s">
        <v>2783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</row>
    <row r="2584" spans="1:31" hidden="1" x14ac:dyDescent="0.2">
      <c r="A2584" t="s">
        <v>2687</v>
      </c>
      <c r="B2584" t="s">
        <v>2688</v>
      </c>
      <c r="C2584">
        <v>1983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7.8</v>
      </c>
      <c r="O2584">
        <v>54074</v>
      </c>
      <c r="P2584">
        <v>1601167</v>
      </c>
      <c r="Q2584">
        <v>21192102</v>
      </c>
      <c r="S2584">
        <v>193</v>
      </c>
      <c r="T2584" t="s">
        <v>2434</v>
      </c>
      <c r="U2584" t="s">
        <v>2513</v>
      </c>
      <c r="V2584">
        <v>0</v>
      </c>
      <c r="W2584">
        <v>0</v>
      </c>
      <c r="X2584">
        <v>1</v>
      </c>
    </row>
    <row r="2585" spans="1:31" hidden="1" x14ac:dyDescent="0.2">
      <c r="A2585" t="s">
        <v>6903</v>
      </c>
      <c r="B2585" t="s">
        <v>6904</v>
      </c>
      <c r="C2585">
        <v>2011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6</v>
      </c>
      <c r="O2585">
        <v>88306</v>
      </c>
      <c r="P2585">
        <v>37000000</v>
      </c>
      <c r="Q2585">
        <v>33047633</v>
      </c>
      <c r="R2585">
        <v>96560591</v>
      </c>
      <c r="S2585">
        <v>114</v>
      </c>
      <c r="T2585" t="s">
        <v>6108</v>
      </c>
      <c r="U2585" t="s">
        <v>5604</v>
      </c>
      <c r="V2585">
        <v>0</v>
      </c>
      <c r="W2585">
        <v>0</v>
      </c>
      <c r="X2585">
        <v>1</v>
      </c>
    </row>
    <row r="2586" spans="1:31" hidden="1" x14ac:dyDescent="0.2">
      <c r="A2586" t="s">
        <v>2247</v>
      </c>
      <c r="B2586" t="s">
        <v>2248</v>
      </c>
      <c r="C2586">
        <v>1976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6.9</v>
      </c>
      <c r="O2586">
        <v>2117</v>
      </c>
      <c r="Q2586">
        <v>91</v>
      </c>
      <c r="S2586">
        <v>91</v>
      </c>
      <c r="T2586" t="s">
        <v>1910</v>
      </c>
      <c r="U2586" t="s">
        <v>2249</v>
      </c>
      <c r="V2586">
        <v>0</v>
      </c>
      <c r="W2586">
        <v>0</v>
      </c>
      <c r="X2586">
        <v>1</v>
      </c>
    </row>
    <row r="2587" spans="1:31" hidden="1" x14ac:dyDescent="0.2">
      <c r="A2587" t="s">
        <v>2776</v>
      </c>
      <c r="B2587" t="s">
        <v>2777</v>
      </c>
      <c r="C2587">
        <v>1984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6.3</v>
      </c>
      <c r="O2587">
        <v>6096</v>
      </c>
      <c r="P2587">
        <v>30027</v>
      </c>
      <c r="Q2587">
        <v>11489982</v>
      </c>
      <c r="S2587">
        <v>124</v>
      </c>
      <c r="T2587" t="s">
        <v>2032</v>
      </c>
      <c r="U2587" t="s">
        <v>35</v>
      </c>
      <c r="V2587">
        <v>0</v>
      </c>
      <c r="W2587">
        <v>1</v>
      </c>
      <c r="X2587">
        <v>0</v>
      </c>
    </row>
    <row r="2588" spans="1:31" hidden="1" x14ac:dyDescent="0.2">
      <c r="A2588" t="s">
        <v>4089</v>
      </c>
      <c r="B2588" t="s">
        <v>4090</v>
      </c>
      <c r="C2588">
        <v>1994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6.4</v>
      </c>
      <c r="O2588">
        <v>39726</v>
      </c>
      <c r="P2588">
        <v>10214450</v>
      </c>
      <c r="Q2588">
        <v>94216343</v>
      </c>
      <c r="S2588">
        <v>111</v>
      </c>
      <c r="T2588" t="s">
        <v>3608</v>
      </c>
      <c r="U2588" t="s">
        <v>35</v>
      </c>
      <c r="V2588">
        <v>0</v>
      </c>
      <c r="W2588">
        <v>1</v>
      </c>
      <c r="X2588">
        <v>0</v>
      </c>
    </row>
    <row r="2589" spans="1:31" hidden="1" x14ac:dyDescent="0.2">
      <c r="A2589" t="s">
        <v>5098</v>
      </c>
      <c r="B2589" t="s">
        <v>5099</v>
      </c>
      <c r="C2589">
        <v>2000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6.9</v>
      </c>
      <c r="O2589">
        <v>79815</v>
      </c>
      <c r="P2589">
        <v>12846652</v>
      </c>
      <c r="Q2589">
        <v>76432727</v>
      </c>
      <c r="S2589">
        <v>89</v>
      </c>
      <c r="T2589" t="s">
        <v>5100</v>
      </c>
      <c r="U2589" t="s">
        <v>4956</v>
      </c>
      <c r="V2589">
        <v>0</v>
      </c>
      <c r="W2589">
        <v>1</v>
      </c>
      <c r="X2589">
        <v>0</v>
      </c>
    </row>
    <row r="2590" spans="1:31" hidden="1" x14ac:dyDescent="0.2">
      <c r="A2590" t="s">
        <v>472</v>
      </c>
      <c r="B2590" t="s">
        <v>473</v>
      </c>
      <c r="C2590">
        <v>1939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8</v>
      </c>
      <c r="O2590">
        <v>12109</v>
      </c>
      <c r="Q2590">
        <v>106</v>
      </c>
      <c r="S2590">
        <v>106</v>
      </c>
      <c r="T2590" t="s">
        <v>474</v>
      </c>
      <c r="U2590" t="s">
        <v>39</v>
      </c>
      <c r="V2590">
        <v>0</v>
      </c>
      <c r="W2590">
        <v>0</v>
      </c>
      <c r="X2590">
        <v>1</v>
      </c>
    </row>
    <row r="2591" spans="1:31" x14ac:dyDescent="0.2">
      <c r="A2591" t="s">
        <v>7131</v>
      </c>
      <c r="B2591" t="s">
        <v>7132</v>
      </c>
      <c r="C2591">
        <v>2010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5.8</v>
      </c>
      <c r="O2591">
        <v>48045</v>
      </c>
      <c r="P2591">
        <v>20000000</v>
      </c>
      <c r="Q2591">
        <v>25702053</v>
      </c>
      <c r="R2591">
        <v>32054369</v>
      </c>
      <c r="S2591">
        <v>105</v>
      </c>
      <c r="T2591" t="s">
        <v>7133</v>
      </c>
      <c r="U2591" t="s">
        <v>2783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</row>
    <row r="2592" spans="1:31" hidden="1" x14ac:dyDescent="0.2">
      <c r="A2592" t="s">
        <v>1644</v>
      </c>
      <c r="B2592" t="s">
        <v>1645</v>
      </c>
      <c r="C2592">
        <v>1961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6.5</v>
      </c>
      <c r="O2592">
        <v>2296</v>
      </c>
      <c r="Q2592">
        <v>103</v>
      </c>
      <c r="S2592">
        <v>103</v>
      </c>
      <c r="T2592" t="s">
        <v>1646</v>
      </c>
      <c r="U2592" t="s">
        <v>1647</v>
      </c>
      <c r="V2592">
        <v>0</v>
      </c>
      <c r="W2592">
        <v>0</v>
      </c>
      <c r="X2592">
        <v>1</v>
      </c>
    </row>
    <row r="2593" spans="1:24" hidden="1" x14ac:dyDescent="0.2">
      <c r="A2593" t="s">
        <v>3368</v>
      </c>
      <c r="B2593" t="s">
        <v>3369</v>
      </c>
      <c r="C2593">
        <v>1990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5.9</v>
      </c>
      <c r="O2593">
        <v>24402</v>
      </c>
      <c r="P2593">
        <v>5510056</v>
      </c>
      <c r="Q2593">
        <v>21633874</v>
      </c>
      <c r="S2593">
        <v>120</v>
      </c>
      <c r="T2593" t="s">
        <v>2004</v>
      </c>
      <c r="U2593" t="s">
        <v>39</v>
      </c>
      <c r="V2593">
        <v>0</v>
      </c>
      <c r="W2593">
        <v>0</v>
      </c>
      <c r="X2593">
        <v>1</v>
      </c>
    </row>
    <row r="2594" spans="1:24" x14ac:dyDescent="0.2">
      <c r="A2594" t="s">
        <v>6384</v>
      </c>
      <c r="B2594" t="s">
        <v>6385</v>
      </c>
      <c r="C2594">
        <v>2011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6.9</v>
      </c>
      <c r="O2594">
        <v>706772</v>
      </c>
      <c r="P2594">
        <v>140000000</v>
      </c>
      <c r="Q2594">
        <v>176654505</v>
      </c>
      <c r="R2594">
        <v>370569774</v>
      </c>
      <c r="S2594">
        <v>124</v>
      </c>
      <c r="T2594" t="s">
        <v>5075</v>
      </c>
      <c r="U2594" t="s">
        <v>2483</v>
      </c>
      <c r="V2594">
        <v>1</v>
      </c>
      <c r="W2594">
        <v>0</v>
      </c>
      <c r="X2594">
        <v>0</v>
      </c>
    </row>
    <row r="2595" spans="1:24" hidden="1" x14ac:dyDescent="0.2">
      <c r="A2595" t="s">
        <v>6715</v>
      </c>
      <c r="B2595" t="s">
        <v>6716</v>
      </c>
      <c r="C2595">
        <v>2008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5.8</v>
      </c>
      <c r="O2595">
        <v>67864</v>
      </c>
      <c r="P2595">
        <v>8003421</v>
      </c>
      <c r="Q2595">
        <v>22818256</v>
      </c>
      <c r="S2595">
        <v>90</v>
      </c>
      <c r="T2595" t="s">
        <v>6717</v>
      </c>
      <c r="U2595" t="s">
        <v>4856</v>
      </c>
      <c r="V2595">
        <v>0</v>
      </c>
      <c r="W2595">
        <v>1</v>
      </c>
      <c r="X2595">
        <v>0</v>
      </c>
    </row>
    <row r="2596" spans="1:24" hidden="1" x14ac:dyDescent="0.2">
      <c r="A2596" t="s">
        <v>5819</v>
      </c>
      <c r="B2596" t="s">
        <v>5820</v>
      </c>
      <c r="C2596">
        <v>2003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6.7</v>
      </c>
      <c r="O2596">
        <v>98371</v>
      </c>
      <c r="P2596">
        <v>85000000</v>
      </c>
      <c r="Q2596">
        <v>47726342</v>
      </c>
      <c r="R2596">
        <v>80981914</v>
      </c>
      <c r="S2596">
        <v>104</v>
      </c>
      <c r="T2596" t="s">
        <v>5821</v>
      </c>
      <c r="U2596" t="s">
        <v>2273</v>
      </c>
      <c r="V2596">
        <v>0</v>
      </c>
      <c r="W2596">
        <v>1</v>
      </c>
      <c r="X2596">
        <v>0</v>
      </c>
    </row>
    <row r="2597" spans="1:24" hidden="1" x14ac:dyDescent="0.2">
      <c r="A2597" t="s">
        <v>5437</v>
      </c>
      <c r="B2597" t="s">
        <v>5438</v>
      </c>
      <c r="C2597">
        <v>2002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7.1</v>
      </c>
      <c r="O2597">
        <v>29028</v>
      </c>
      <c r="P2597">
        <v>166309</v>
      </c>
      <c r="Q2597">
        <v>1073198</v>
      </c>
      <c r="S2597">
        <v>103</v>
      </c>
      <c r="T2597" t="s">
        <v>5439</v>
      </c>
      <c r="U2597" t="s">
        <v>4109</v>
      </c>
      <c r="V2597">
        <v>0</v>
      </c>
      <c r="W2597">
        <v>0</v>
      </c>
      <c r="X2597">
        <v>1</v>
      </c>
    </row>
    <row r="2598" spans="1:24" x14ac:dyDescent="0.2">
      <c r="A2598" t="s">
        <v>6957</v>
      </c>
      <c r="B2598" t="s">
        <v>6958</v>
      </c>
      <c r="C2598">
        <v>2011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6.1</v>
      </c>
      <c r="O2598">
        <v>150026</v>
      </c>
      <c r="P2598">
        <v>200000000</v>
      </c>
      <c r="Q2598">
        <v>191452396</v>
      </c>
      <c r="R2598">
        <v>559852396</v>
      </c>
      <c r="S2598">
        <v>106</v>
      </c>
      <c r="T2598" t="s">
        <v>4336</v>
      </c>
      <c r="U2598" t="s">
        <v>2671</v>
      </c>
      <c r="V2598">
        <v>1</v>
      </c>
      <c r="W2598">
        <v>0</v>
      </c>
      <c r="X2598">
        <v>0</v>
      </c>
    </row>
    <row r="2599" spans="1:24" x14ac:dyDescent="0.2">
      <c r="A2599" t="s">
        <v>7157</v>
      </c>
      <c r="B2599" t="s">
        <v>7158</v>
      </c>
      <c r="C2599">
        <v>2011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6.3</v>
      </c>
      <c r="O2599">
        <v>96909</v>
      </c>
      <c r="P2599">
        <v>30000000</v>
      </c>
      <c r="Q2599">
        <v>18302607</v>
      </c>
      <c r="R2599">
        <v>41002607</v>
      </c>
      <c r="S2599">
        <v>106</v>
      </c>
      <c r="T2599" t="s">
        <v>7159</v>
      </c>
      <c r="U2599" t="s">
        <v>4856</v>
      </c>
      <c r="V2599">
        <v>1</v>
      </c>
      <c r="W2599">
        <v>0</v>
      </c>
      <c r="X2599">
        <v>0</v>
      </c>
    </row>
    <row r="2600" spans="1:24" hidden="1" x14ac:dyDescent="0.2">
      <c r="A2600" t="s">
        <v>5616</v>
      </c>
      <c r="B2600" t="s">
        <v>5617</v>
      </c>
      <c r="C2600">
        <v>2002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5.5</v>
      </c>
      <c r="O2600">
        <v>126536</v>
      </c>
      <c r="P2600">
        <v>60000000</v>
      </c>
      <c r="Q2600">
        <v>91047077</v>
      </c>
      <c r="R2600">
        <v>180630907</v>
      </c>
      <c r="S2600">
        <v>92</v>
      </c>
      <c r="T2600" t="s">
        <v>4425</v>
      </c>
      <c r="U2600" t="s">
        <v>35</v>
      </c>
      <c r="V2600">
        <v>0</v>
      </c>
      <c r="W2600">
        <v>1</v>
      </c>
      <c r="X2600">
        <v>0</v>
      </c>
    </row>
    <row r="2601" spans="1:24" hidden="1" x14ac:dyDescent="0.2">
      <c r="A2601" t="s">
        <v>1395</v>
      </c>
      <c r="B2601" t="s">
        <v>1396</v>
      </c>
      <c r="C2601">
        <v>1955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6.5</v>
      </c>
      <c r="O2601">
        <v>2660</v>
      </c>
      <c r="Q2601">
        <v>117</v>
      </c>
      <c r="R2601">
        <v>35</v>
      </c>
      <c r="S2601">
        <v>117</v>
      </c>
      <c r="T2601" t="s">
        <v>387</v>
      </c>
      <c r="U2601" t="s">
        <v>39</v>
      </c>
      <c r="V2601">
        <v>0</v>
      </c>
      <c r="W2601">
        <v>0</v>
      </c>
      <c r="X2601">
        <v>1</v>
      </c>
    </row>
    <row r="2602" spans="1:24" hidden="1" x14ac:dyDescent="0.2">
      <c r="A2602" t="s">
        <v>541</v>
      </c>
      <c r="B2602" t="s">
        <v>542</v>
      </c>
      <c r="C2602">
        <v>1940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7.7</v>
      </c>
      <c r="O2602">
        <v>8724</v>
      </c>
      <c r="S2602">
        <v>127</v>
      </c>
      <c r="T2602" t="s">
        <v>45</v>
      </c>
      <c r="U2602" t="s">
        <v>39</v>
      </c>
      <c r="V2602">
        <v>0</v>
      </c>
      <c r="W2602">
        <v>0</v>
      </c>
      <c r="X2602">
        <v>1</v>
      </c>
    </row>
    <row r="2603" spans="1:24" hidden="1" x14ac:dyDescent="0.2">
      <c r="A2603" t="s">
        <v>621</v>
      </c>
      <c r="B2603" t="s">
        <v>622</v>
      </c>
      <c r="C2603">
        <v>1941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7.5</v>
      </c>
      <c r="O2603">
        <v>3053</v>
      </c>
      <c r="P2603">
        <v>1013217</v>
      </c>
      <c r="R2603">
        <v>6192</v>
      </c>
      <c r="S2603">
        <v>87</v>
      </c>
      <c r="T2603" t="s">
        <v>45</v>
      </c>
      <c r="U2603" t="s">
        <v>39</v>
      </c>
      <c r="V2603">
        <v>0</v>
      </c>
      <c r="W2603">
        <v>0</v>
      </c>
      <c r="X2603">
        <v>1</v>
      </c>
    </row>
    <row r="2604" spans="1:24" hidden="1" x14ac:dyDescent="0.2">
      <c r="A2604" t="s">
        <v>1437</v>
      </c>
      <c r="B2604" t="s">
        <v>1438</v>
      </c>
      <c r="C2604">
        <v>1956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7.9</v>
      </c>
      <c r="O2604">
        <v>76436</v>
      </c>
      <c r="S2604">
        <v>119</v>
      </c>
      <c r="T2604" t="s">
        <v>1380</v>
      </c>
      <c r="U2604" t="s">
        <v>1439</v>
      </c>
      <c r="V2604">
        <v>0</v>
      </c>
      <c r="W2604">
        <v>0</v>
      </c>
      <c r="X2604">
        <v>1</v>
      </c>
    </row>
    <row r="2605" spans="1:24" hidden="1" x14ac:dyDescent="0.2">
      <c r="A2605" t="s">
        <v>7647</v>
      </c>
      <c r="B2605" t="s">
        <v>7648</v>
      </c>
      <c r="C2605">
        <v>2016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6.5</v>
      </c>
      <c r="O2605">
        <v>175095</v>
      </c>
      <c r="P2605">
        <v>75000000</v>
      </c>
      <c r="Q2605">
        <v>368384330</v>
      </c>
      <c r="R2605">
        <v>875457937</v>
      </c>
      <c r="S2605">
        <v>87</v>
      </c>
      <c r="T2605" t="s">
        <v>7204</v>
      </c>
      <c r="U2605" t="s">
        <v>35</v>
      </c>
      <c r="V2605">
        <v>0</v>
      </c>
      <c r="W2605">
        <v>1</v>
      </c>
      <c r="X2605">
        <v>0</v>
      </c>
    </row>
    <row r="2606" spans="1:24" hidden="1" x14ac:dyDescent="0.2">
      <c r="A2606" t="s">
        <v>2998</v>
      </c>
      <c r="B2606" t="s">
        <v>2999</v>
      </c>
      <c r="C2606">
        <v>1987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6.5</v>
      </c>
      <c r="O2606">
        <v>28215</v>
      </c>
      <c r="P2606">
        <v>7766452</v>
      </c>
      <c r="Q2606">
        <v>110996879</v>
      </c>
      <c r="S2606">
        <v>111</v>
      </c>
      <c r="T2606" t="s">
        <v>2106</v>
      </c>
      <c r="U2606" t="s">
        <v>3000</v>
      </c>
      <c r="V2606">
        <v>0</v>
      </c>
      <c r="W2606">
        <v>1</v>
      </c>
      <c r="X2606">
        <v>0</v>
      </c>
    </row>
    <row r="2607" spans="1:24" hidden="1" x14ac:dyDescent="0.2">
      <c r="A2607" t="s">
        <v>2427</v>
      </c>
      <c r="B2607" t="s">
        <v>2428</v>
      </c>
      <c r="C2607">
        <v>1979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6</v>
      </c>
      <c r="O2607">
        <v>1486</v>
      </c>
      <c r="P2607">
        <v>19595168</v>
      </c>
      <c r="S2607">
        <v>108</v>
      </c>
      <c r="T2607" t="s">
        <v>2120</v>
      </c>
      <c r="U2607" t="s">
        <v>35</v>
      </c>
      <c r="V2607">
        <v>0</v>
      </c>
      <c r="W2607">
        <v>1</v>
      </c>
      <c r="X2607">
        <v>0</v>
      </c>
    </row>
    <row r="2608" spans="1:24" hidden="1" x14ac:dyDescent="0.2">
      <c r="A2608" t="s">
        <v>2311</v>
      </c>
      <c r="B2608" t="s">
        <v>2312</v>
      </c>
      <c r="C2608">
        <v>1977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6.4</v>
      </c>
      <c r="O2608">
        <v>8611</v>
      </c>
      <c r="S2608">
        <v>92</v>
      </c>
      <c r="T2608" t="s">
        <v>2313</v>
      </c>
      <c r="U2608" t="s">
        <v>35</v>
      </c>
      <c r="V2608">
        <v>0</v>
      </c>
      <c r="W2608">
        <v>1</v>
      </c>
      <c r="X2608">
        <v>0</v>
      </c>
    </row>
    <row r="2609" spans="1:31" hidden="1" x14ac:dyDescent="0.2">
      <c r="A2609" t="s">
        <v>1915</v>
      </c>
      <c r="B2609" t="s">
        <v>1916</v>
      </c>
      <c r="C2609">
        <v>1968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6.5</v>
      </c>
      <c r="O2609">
        <v>504</v>
      </c>
      <c r="Q2609">
        <v>108</v>
      </c>
      <c r="S2609">
        <v>108</v>
      </c>
      <c r="T2609" t="s">
        <v>1917</v>
      </c>
      <c r="U2609" t="s">
        <v>1918</v>
      </c>
      <c r="V2609">
        <v>0</v>
      </c>
      <c r="W2609">
        <v>0</v>
      </c>
      <c r="X2609">
        <v>1</v>
      </c>
    </row>
    <row r="2610" spans="1:31" hidden="1" x14ac:dyDescent="0.2">
      <c r="A2610" t="s">
        <v>3137</v>
      </c>
      <c r="B2610" t="s">
        <v>3138</v>
      </c>
      <c r="C2610">
        <v>1988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6.5</v>
      </c>
      <c r="O2610">
        <v>21106</v>
      </c>
      <c r="P2610">
        <v>5848700</v>
      </c>
      <c r="Q2610">
        <v>19595031</v>
      </c>
      <c r="S2610">
        <v>98</v>
      </c>
      <c r="T2610" t="s">
        <v>2890</v>
      </c>
      <c r="U2610" t="s">
        <v>35</v>
      </c>
      <c r="V2610">
        <v>0</v>
      </c>
      <c r="W2610">
        <v>1</v>
      </c>
      <c r="X2610">
        <v>0</v>
      </c>
    </row>
    <row r="2611" spans="1:31" hidden="1" x14ac:dyDescent="0.2">
      <c r="A2611" t="s">
        <v>2250</v>
      </c>
      <c r="B2611" t="s">
        <v>2251</v>
      </c>
      <c r="C2611">
        <v>1976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6.7</v>
      </c>
      <c r="O2611">
        <v>4043</v>
      </c>
      <c r="Q2611">
        <v>113</v>
      </c>
      <c r="S2611">
        <v>113</v>
      </c>
      <c r="T2611" t="s">
        <v>2106</v>
      </c>
      <c r="U2611" t="s">
        <v>2252</v>
      </c>
      <c r="V2611">
        <v>0</v>
      </c>
      <c r="W2611">
        <v>1</v>
      </c>
      <c r="X2611">
        <v>0</v>
      </c>
    </row>
    <row r="2612" spans="1:31" hidden="1" x14ac:dyDescent="0.2">
      <c r="A2612" t="s">
        <v>4104</v>
      </c>
      <c r="B2612" t="s">
        <v>4105</v>
      </c>
      <c r="C2612">
        <v>1994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6.1</v>
      </c>
      <c r="O2612">
        <v>22460</v>
      </c>
      <c r="P2612">
        <v>11713845</v>
      </c>
      <c r="Q2612">
        <v>48063435</v>
      </c>
      <c r="S2612">
        <v>108</v>
      </c>
      <c r="T2612" t="s">
        <v>3876</v>
      </c>
      <c r="U2612" t="s">
        <v>35</v>
      </c>
      <c r="V2612">
        <v>0</v>
      </c>
      <c r="W2612">
        <v>1</v>
      </c>
      <c r="X2612">
        <v>0</v>
      </c>
    </row>
    <row r="2613" spans="1:31" x14ac:dyDescent="0.2">
      <c r="A2613" t="s">
        <v>6025</v>
      </c>
      <c r="B2613" t="s">
        <v>6026</v>
      </c>
      <c r="C2613">
        <v>2011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5.9</v>
      </c>
      <c r="O2613">
        <v>50902</v>
      </c>
      <c r="P2613">
        <v>25356909</v>
      </c>
      <c r="Q2613">
        <v>193967670</v>
      </c>
      <c r="S2613">
        <v>84</v>
      </c>
      <c r="T2613" t="s">
        <v>5235</v>
      </c>
      <c r="U2613" t="s">
        <v>2783</v>
      </c>
      <c r="V2613">
        <v>1</v>
      </c>
      <c r="W2613">
        <v>0</v>
      </c>
      <c r="X2613">
        <v>0</v>
      </c>
    </row>
    <row r="2614" spans="1:31" x14ac:dyDescent="0.2">
      <c r="A2614" t="s">
        <v>7188</v>
      </c>
      <c r="B2614" t="s">
        <v>7189</v>
      </c>
      <c r="C2614">
        <v>2011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6.1</v>
      </c>
      <c r="O2614">
        <v>222770</v>
      </c>
      <c r="P2614">
        <v>60000000</v>
      </c>
      <c r="Q2614">
        <v>55100437</v>
      </c>
      <c r="R2614">
        <v>149878437</v>
      </c>
      <c r="S2614">
        <v>111</v>
      </c>
      <c r="T2614" t="s">
        <v>5439</v>
      </c>
      <c r="U2614" t="s">
        <v>4856</v>
      </c>
      <c r="V2614">
        <v>1</v>
      </c>
      <c r="W2614">
        <v>0</v>
      </c>
      <c r="X2614">
        <v>0</v>
      </c>
    </row>
    <row r="2615" spans="1:31" hidden="1" x14ac:dyDescent="0.2">
      <c r="A2615" t="s">
        <v>1919</v>
      </c>
      <c r="B2615" t="s">
        <v>1920</v>
      </c>
      <c r="C2615">
        <v>1968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6.4</v>
      </c>
      <c r="O2615">
        <v>2237</v>
      </c>
      <c r="Q2615">
        <v>101</v>
      </c>
      <c r="S2615">
        <v>101</v>
      </c>
      <c r="T2615" t="s">
        <v>1779</v>
      </c>
      <c r="U2615" t="s">
        <v>35</v>
      </c>
      <c r="V2615">
        <v>0</v>
      </c>
      <c r="W2615">
        <v>1</v>
      </c>
      <c r="X2615">
        <v>0</v>
      </c>
    </row>
    <row r="2616" spans="1:31" hidden="1" x14ac:dyDescent="0.2">
      <c r="A2616" t="s">
        <v>5740</v>
      </c>
      <c r="B2616" t="s">
        <v>5741</v>
      </c>
      <c r="C2616">
        <v>2003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6.7</v>
      </c>
      <c r="O2616">
        <v>10699</v>
      </c>
      <c r="P2616">
        <v>173246</v>
      </c>
      <c r="Q2616">
        <v>826617</v>
      </c>
      <c r="S2616">
        <v>96</v>
      </c>
      <c r="T2616" t="s">
        <v>5525</v>
      </c>
      <c r="U2616" t="s">
        <v>5742</v>
      </c>
      <c r="V2616">
        <v>0</v>
      </c>
      <c r="W2616">
        <v>1</v>
      </c>
      <c r="X2616">
        <v>0</v>
      </c>
    </row>
    <row r="2617" spans="1:31" hidden="1" x14ac:dyDescent="0.2">
      <c r="A2617" t="s">
        <v>4106</v>
      </c>
      <c r="B2617" t="s">
        <v>4107</v>
      </c>
      <c r="C2617">
        <v>1994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9.3000000000000007</v>
      </c>
      <c r="O2617">
        <v>2216114</v>
      </c>
      <c r="P2617">
        <v>25000000</v>
      </c>
      <c r="Q2617">
        <v>28699976</v>
      </c>
      <c r="R2617">
        <v>28786657</v>
      </c>
      <c r="S2617">
        <v>142</v>
      </c>
      <c r="T2617" t="s">
        <v>4108</v>
      </c>
      <c r="U2617" t="s">
        <v>4109</v>
      </c>
      <c r="V2617">
        <v>0</v>
      </c>
      <c r="W2617">
        <v>0</v>
      </c>
      <c r="X2617">
        <v>1</v>
      </c>
    </row>
    <row r="2618" spans="1:31" hidden="1" x14ac:dyDescent="0.2">
      <c r="A2618" t="s">
        <v>3370</v>
      </c>
      <c r="B2618" t="s">
        <v>3371</v>
      </c>
      <c r="C2618">
        <v>1990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6.8</v>
      </c>
      <c r="O2618">
        <v>10979</v>
      </c>
      <c r="P2618">
        <v>82753</v>
      </c>
      <c r="Q2618">
        <v>2075084</v>
      </c>
      <c r="S2618">
        <v>138</v>
      </c>
      <c r="T2618" t="s">
        <v>3372</v>
      </c>
      <c r="U2618" t="s">
        <v>3373</v>
      </c>
      <c r="V2618">
        <v>0</v>
      </c>
      <c r="W2618">
        <v>0</v>
      </c>
      <c r="X2618">
        <v>1</v>
      </c>
    </row>
    <row r="2619" spans="1:31" hidden="1" x14ac:dyDescent="0.2">
      <c r="A2619" t="s">
        <v>2486</v>
      </c>
      <c r="B2619" t="s">
        <v>2487</v>
      </c>
      <c r="C2619">
        <v>1980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8.4</v>
      </c>
      <c r="O2619">
        <v>844154</v>
      </c>
      <c r="P2619">
        <v>19000000</v>
      </c>
      <c r="Q2619">
        <v>45332952</v>
      </c>
      <c r="R2619">
        <v>46207205</v>
      </c>
      <c r="S2619">
        <v>144</v>
      </c>
      <c r="T2619" t="s">
        <v>1606</v>
      </c>
      <c r="U2619" t="s">
        <v>39</v>
      </c>
      <c r="V2619">
        <v>0</v>
      </c>
      <c r="W2619">
        <v>0</v>
      </c>
      <c r="X2619">
        <v>1</v>
      </c>
    </row>
    <row r="2620" spans="1:31" x14ac:dyDescent="0.2">
      <c r="A2620" t="s">
        <v>7028</v>
      </c>
      <c r="B2620" t="s">
        <v>7029</v>
      </c>
      <c r="C2620">
        <v>2011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5.4</v>
      </c>
      <c r="O2620">
        <v>20375</v>
      </c>
      <c r="P2620">
        <v>150000000</v>
      </c>
      <c r="Q2620">
        <v>21392758</v>
      </c>
      <c r="R2620">
        <v>39233678</v>
      </c>
      <c r="S2620">
        <v>88</v>
      </c>
      <c r="T2620" t="s">
        <v>4165</v>
      </c>
      <c r="U2620" t="s">
        <v>2671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</row>
    <row r="2621" spans="1:31" hidden="1" x14ac:dyDescent="0.2">
      <c r="A2621" t="s">
        <v>187</v>
      </c>
      <c r="B2621" t="s">
        <v>188</v>
      </c>
      <c r="C2621">
        <v>1933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6.1</v>
      </c>
      <c r="O2621">
        <v>137</v>
      </c>
      <c r="Q2621">
        <v>61</v>
      </c>
      <c r="S2621">
        <v>61</v>
      </c>
      <c r="T2621" t="s">
        <v>189</v>
      </c>
      <c r="U2621" t="s">
        <v>39</v>
      </c>
      <c r="V2621">
        <v>0</v>
      </c>
      <c r="W2621">
        <v>0</v>
      </c>
      <c r="X2621">
        <v>1</v>
      </c>
    </row>
    <row r="2622" spans="1:31" hidden="1" x14ac:dyDescent="0.2">
      <c r="A2622" t="s">
        <v>1330</v>
      </c>
      <c r="B2622" t="s">
        <v>1331</v>
      </c>
      <c r="C2622">
        <v>1954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4.7</v>
      </c>
      <c r="O2622">
        <v>1351</v>
      </c>
      <c r="S2622">
        <v>142</v>
      </c>
      <c r="T2622" t="s">
        <v>1332</v>
      </c>
      <c r="U2622" t="s">
        <v>1333</v>
      </c>
      <c r="V2622">
        <v>0</v>
      </c>
      <c r="W2622">
        <v>0</v>
      </c>
      <c r="X2622">
        <v>1</v>
      </c>
    </row>
    <row r="2623" spans="1:31" hidden="1" x14ac:dyDescent="0.2">
      <c r="A2623" t="s">
        <v>371</v>
      </c>
      <c r="B2623" t="s">
        <v>372</v>
      </c>
      <c r="C2623">
        <v>1937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5.9</v>
      </c>
      <c r="O2623">
        <v>185</v>
      </c>
      <c r="Q2623">
        <v>105</v>
      </c>
      <c r="S2623">
        <v>105</v>
      </c>
      <c r="T2623" t="s">
        <v>189</v>
      </c>
      <c r="U2623" t="s">
        <v>39</v>
      </c>
      <c r="V2623">
        <v>0</v>
      </c>
      <c r="W2623">
        <v>0</v>
      </c>
      <c r="X2623">
        <v>1</v>
      </c>
    </row>
    <row r="2624" spans="1:31" hidden="1" x14ac:dyDescent="0.2">
      <c r="A2624" t="s">
        <v>1648</v>
      </c>
      <c r="B2624" t="s">
        <v>1649</v>
      </c>
      <c r="C2624">
        <v>1961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5.8</v>
      </c>
      <c r="O2624">
        <v>416</v>
      </c>
      <c r="S2624">
        <v>124</v>
      </c>
      <c r="T2624" t="s">
        <v>1165</v>
      </c>
      <c r="U2624" t="s">
        <v>39</v>
      </c>
      <c r="V2624">
        <v>0</v>
      </c>
      <c r="W2624">
        <v>0</v>
      </c>
      <c r="X2624">
        <v>1</v>
      </c>
    </row>
    <row r="2625" spans="1:24" hidden="1" x14ac:dyDescent="0.2">
      <c r="A2625" t="s">
        <v>421</v>
      </c>
      <c r="B2625" t="s">
        <v>422</v>
      </c>
      <c r="C2625">
        <v>1938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6.9</v>
      </c>
      <c r="O2625">
        <v>1625</v>
      </c>
      <c r="Q2625">
        <v>99</v>
      </c>
      <c r="S2625">
        <v>99</v>
      </c>
      <c r="T2625" t="s">
        <v>384</v>
      </c>
      <c r="U2625" t="s">
        <v>39</v>
      </c>
      <c r="V2625">
        <v>0</v>
      </c>
      <c r="W2625">
        <v>0</v>
      </c>
      <c r="X2625">
        <v>1</v>
      </c>
    </row>
    <row r="2626" spans="1:24" x14ac:dyDescent="0.2">
      <c r="A2626" t="s">
        <v>7019</v>
      </c>
      <c r="B2626" t="s">
        <v>7020</v>
      </c>
      <c r="C2626">
        <v>2011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6.6</v>
      </c>
      <c r="O2626">
        <v>464198</v>
      </c>
      <c r="P2626">
        <v>250000000</v>
      </c>
      <c r="Q2626">
        <v>241071802</v>
      </c>
      <c r="R2626">
        <v>1045713802</v>
      </c>
      <c r="S2626">
        <v>137</v>
      </c>
      <c r="T2626" t="s">
        <v>5710</v>
      </c>
      <c r="U2626" t="s">
        <v>2671</v>
      </c>
      <c r="V2626">
        <v>1</v>
      </c>
      <c r="W2626">
        <v>0</v>
      </c>
      <c r="X2626">
        <v>0</v>
      </c>
    </row>
    <row r="2627" spans="1:24" x14ac:dyDescent="0.2">
      <c r="A2627" t="s">
        <v>7283</v>
      </c>
      <c r="B2627" t="s">
        <v>7284</v>
      </c>
      <c r="C2627">
        <v>2011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5.4</v>
      </c>
      <c r="O2627">
        <v>14540</v>
      </c>
      <c r="P2627">
        <v>8000000</v>
      </c>
      <c r="Q2627">
        <v>10130219</v>
      </c>
      <c r="R2627">
        <v>10702246</v>
      </c>
      <c r="S2627">
        <v>104</v>
      </c>
      <c r="T2627" t="s">
        <v>7285</v>
      </c>
      <c r="U2627" t="s">
        <v>7286</v>
      </c>
      <c r="V2627">
        <v>1</v>
      </c>
      <c r="W2627">
        <v>0</v>
      </c>
      <c r="X2627">
        <v>0</v>
      </c>
    </row>
    <row r="2628" spans="1:24" hidden="1" x14ac:dyDescent="0.2">
      <c r="A2628" t="s">
        <v>6101</v>
      </c>
      <c r="B2628" t="s">
        <v>6102</v>
      </c>
      <c r="C2628">
        <v>2005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6.5</v>
      </c>
      <c r="O2628">
        <v>102957</v>
      </c>
      <c r="P2628">
        <v>43000000</v>
      </c>
      <c r="Q2628">
        <v>47907715</v>
      </c>
      <c r="R2628">
        <v>93983911</v>
      </c>
      <c r="S2628">
        <v>104</v>
      </c>
      <c r="T2628" t="s">
        <v>3712</v>
      </c>
      <c r="U2628" t="s">
        <v>35</v>
      </c>
      <c r="V2628">
        <v>0</v>
      </c>
      <c r="W2628">
        <v>1</v>
      </c>
      <c r="X2628">
        <v>0</v>
      </c>
    </row>
    <row r="2629" spans="1:24" hidden="1" x14ac:dyDescent="0.2">
      <c r="A2629" t="s">
        <v>5339</v>
      </c>
      <c r="B2629" t="s">
        <v>5340</v>
      </c>
      <c r="C2629">
        <v>2000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5.6</v>
      </c>
      <c r="O2629">
        <v>30225</v>
      </c>
      <c r="P2629">
        <v>11034885</v>
      </c>
      <c r="Q2629">
        <v>50802120</v>
      </c>
      <c r="S2629">
        <v>106</v>
      </c>
      <c r="T2629" t="s">
        <v>3769</v>
      </c>
      <c r="U2629" t="s">
        <v>35</v>
      </c>
      <c r="V2629">
        <v>0</v>
      </c>
      <c r="W2629">
        <v>1</v>
      </c>
      <c r="X2629">
        <v>0</v>
      </c>
    </row>
    <row r="2630" spans="1:24" hidden="1" x14ac:dyDescent="0.2">
      <c r="A2630" t="s">
        <v>627</v>
      </c>
      <c r="B2630" t="s">
        <v>628</v>
      </c>
      <c r="C2630">
        <v>1941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6.5</v>
      </c>
      <c r="O2630">
        <v>492</v>
      </c>
      <c r="Q2630">
        <v>71</v>
      </c>
      <c r="S2630">
        <v>71</v>
      </c>
      <c r="T2630" t="s">
        <v>412</v>
      </c>
      <c r="U2630" t="s">
        <v>39</v>
      </c>
      <c r="V2630">
        <v>0</v>
      </c>
      <c r="W2630">
        <v>0</v>
      </c>
      <c r="X2630">
        <v>1</v>
      </c>
    </row>
    <row r="2631" spans="1:24" hidden="1" x14ac:dyDescent="0.2">
      <c r="A2631" t="s">
        <v>7379</v>
      </c>
      <c r="B2631" t="s">
        <v>7380</v>
      </c>
      <c r="C2631">
        <v>2017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5.0999999999999996</v>
      </c>
      <c r="O2631">
        <v>54642</v>
      </c>
      <c r="P2631">
        <v>35000000</v>
      </c>
      <c r="Q2631">
        <v>6700035</v>
      </c>
      <c r="R2631">
        <v>43155261</v>
      </c>
      <c r="S2631">
        <v>119</v>
      </c>
      <c r="T2631" t="s">
        <v>7381</v>
      </c>
      <c r="U2631" t="s">
        <v>35</v>
      </c>
      <c r="V2631">
        <v>0</v>
      </c>
      <c r="W2631">
        <v>1</v>
      </c>
      <c r="X2631">
        <v>0</v>
      </c>
    </row>
    <row r="2632" spans="1:24" hidden="1" x14ac:dyDescent="0.2">
      <c r="A2632" t="s">
        <v>6634</v>
      </c>
      <c r="B2632" t="s">
        <v>6635</v>
      </c>
      <c r="C2632">
        <v>2009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6.7</v>
      </c>
      <c r="O2632">
        <v>50057</v>
      </c>
      <c r="P2632">
        <v>60000000</v>
      </c>
      <c r="Q2632">
        <v>31720158</v>
      </c>
      <c r="R2632">
        <v>38332994</v>
      </c>
      <c r="S2632">
        <v>117</v>
      </c>
      <c r="T2632" t="s">
        <v>6187</v>
      </c>
      <c r="U2632" t="s">
        <v>4856</v>
      </c>
      <c r="V2632">
        <v>0</v>
      </c>
      <c r="W2632">
        <v>1</v>
      </c>
      <c r="X2632">
        <v>0</v>
      </c>
    </row>
    <row r="2633" spans="1:24" hidden="1" x14ac:dyDescent="0.2">
      <c r="A2633" t="s">
        <v>2255</v>
      </c>
      <c r="B2633" t="s">
        <v>2256</v>
      </c>
      <c r="C2633">
        <v>1976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7.7</v>
      </c>
      <c r="O2633">
        <v>7423</v>
      </c>
      <c r="Q2633">
        <v>137</v>
      </c>
      <c r="R2633">
        <v>4</v>
      </c>
      <c r="S2633">
        <v>137</v>
      </c>
      <c r="T2633" t="s">
        <v>2257</v>
      </c>
      <c r="U2633" t="s">
        <v>2258</v>
      </c>
      <c r="V2633">
        <v>0</v>
      </c>
      <c r="W2633">
        <v>0</v>
      </c>
      <c r="X2633">
        <v>1</v>
      </c>
    </row>
    <row r="2634" spans="1:24" x14ac:dyDescent="0.2">
      <c r="A2634" t="s">
        <v>6935</v>
      </c>
      <c r="B2634" t="s">
        <v>6936</v>
      </c>
      <c r="C2634">
        <v>2011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7.1</v>
      </c>
      <c r="O2634">
        <v>84935</v>
      </c>
      <c r="P2634">
        <v>45000000</v>
      </c>
      <c r="Q2634">
        <v>88631237</v>
      </c>
      <c r="R2634">
        <v>165184237</v>
      </c>
      <c r="S2634">
        <v>120</v>
      </c>
      <c r="T2634" t="s">
        <v>6937</v>
      </c>
      <c r="U2634" t="s">
        <v>2671</v>
      </c>
      <c r="V2634">
        <v>1</v>
      </c>
      <c r="W2634">
        <v>0</v>
      </c>
      <c r="X2634">
        <v>0</v>
      </c>
    </row>
    <row r="2635" spans="1:24" hidden="1" x14ac:dyDescent="0.2">
      <c r="A2635" t="s">
        <v>4119</v>
      </c>
      <c r="B2635" t="s">
        <v>4120</v>
      </c>
      <c r="C2635">
        <v>1994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5.6</v>
      </c>
      <c r="O2635">
        <v>60464</v>
      </c>
      <c r="P2635">
        <v>14317765</v>
      </c>
      <c r="Q2635">
        <v>170362582</v>
      </c>
      <c r="S2635">
        <v>110</v>
      </c>
      <c r="T2635" t="s">
        <v>4121</v>
      </c>
      <c r="U2635" t="s">
        <v>39</v>
      </c>
      <c r="V2635">
        <v>0</v>
      </c>
      <c r="W2635">
        <v>0</v>
      </c>
      <c r="X2635">
        <v>1</v>
      </c>
    </row>
    <row r="2636" spans="1:24" hidden="1" x14ac:dyDescent="0.2">
      <c r="A2636" t="s">
        <v>1485</v>
      </c>
      <c r="B2636" t="s">
        <v>1486</v>
      </c>
      <c r="C2636">
        <v>1957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7.2</v>
      </c>
      <c r="O2636">
        <v>6947</v>
      </c>
      <c r="S2636">
        <v>135</v>
      </c>
      <c r="T2636" t="s">
        <v>1487</v>
      </c>
      <c r="U2636" t="s">
        <v>1488</v>
      </c>
      <c r="V2636">
        <v>0</v>
      </c>
      <c r="W2636">
        <v>0</v>
      </c>
      <c r="X2636">
        <v>1</v>
      </c>
    </row>
    <row r="2637" spans="1:24" hidden="1" x14ac:dyDescent="0.2">
      <c r="A2637" t="s">
        <v>4544</v>
      </c>
      <c r="B2637" t="s">
        <v>4545</v>
      </c>
      <c r="C2637">
        <v>1996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7</v>
      </c>
      <c r="O2637">
        <v>5166</v>
      </c>
      <c r="P2637">
        <v>150049</v>
      </c>
      <c r="Q2637">
        <v>12658486</v>
      </c>
      <c r="S2637">
        <v>117</v>
      </c>
      <c r="T2637" t="s">
        <v>4546</v>
      </c>
      <c r="U2637" t="s">
        <v>4109</v>
      </c>
      <c r="V2637">
        <v>0</v>
      </c>
      <c r="W2637">
        <v>0</v>
      </c>
      <c r="X2637">
        <v>1</v>
      </c>
    </row>
    <row r="2638" spans="1:24" hidden="1" x14ac:dyDescent="0.2">
      <c r="A2638" t="s">
        <v>713</v>
      </c>
      <c r="B2638" t="s">
        <v>714</v>
      </c>
      <c r="C2638">
        <v>1942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6.7</v>
      </c>
      <c r="O2638">
        <v>2294</v>
      </c>
      <c r="Q2638">
        <v>87</v>
      </c>
      <c r="S2638">
        <v>87</v>
      </c>
      <c r="T2638" t="s">
        <v>189</v>
      </c>
      <c r="U2638" t="s">
        <v>35</v>
      </c>
      <c r="V2638">
        <v>0</v>
      </c>
      <c r="W2638">
        <v>1</v>
      </c>
      <c r="X2638">
        <v>0</v>
      </c>
    </row>
    <row r="2639" spans="1:24" hidden="1" x14ac:dyDescent="0.2">
      <c r="A2639" t="s">
        <v>89</v>
      </c>
      <c r="B2639" t="s">
        <v>90</v>
      </c>
      <c r="C2639">
        <v>1931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6.3</v>
      </c>
      <c r="O2639">
        <v>544</v>
      </c>
      <c r="Q2639">
        <v>68</v>
      </c>
      <c r="S2639">
        <v>68</v>
      </c>
      <c r="T2639" t="s">
        <v>79</v>
      </c>
      <c r="U2639" t="s">
        <v>39</v>
      </c>
      <c r="V2639">
        <v>0</v>
      </c>
      <c r="W2639">
        <v>0</v>
      </c>
      <c r="X2639">
        <v>1</v>
      </c>
    </row>
    <row r="2640" spans="1:24" hidden="1" x14ac:dyDescent="0.2">
      <c r="A2640" t="s">
        <v>4312</v>
      </c>
      <c r="B2640" t="s">
        <v>4313</v>
      </c>
      <c r="C2640">
        <v>1995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6.6</v>
      </c>
      <c r="O2640">
        <v>688</v>
      </c>
      <c r="P2640">
        <v>16406</v>
      </c>
      <c r="Q2640">
        <v>99318</v>
      </c>
      <c r="S2640">
        <v>109</v>
      </c>
      <c r="T2640" t="s">
        <v>4314</v>
      </c>
      <c r="U2640" t="s">
        <v>4315</v>
      </c>
      <c r="V2640">
        <v>0</v>
      </c>
      <c r="W2640">
        <v>0</v>
      </c>
      <c r="X2640">
        <v>1</v>
      </c>
    </row>
    <row r="2641" spans="1:31" hidden="1" x14ac:dyDescent="0.2">
      <c r="A2641" t="s">
        <v>5812</v>
      </c>
      <c r="B2641" t="s">
        <v>5813</v>
      </c>
      <c r="C2641">
        <v>2004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5.3</v>
      </c>
      <c r="O2641">
        <v>58428</v>
      </c>
      <c r="P2641">
        <v>90000000</v>
      </c>
      <c r="Q2641">
        <v>59484742</v>
      </c>
      <c r="R2641">
        <v>103370127</v>
      </c>
      <c r="S2641">
        <v>93</v>
      </c>
      <c r="T2641" t="s">
        <v>2901</v>
      </c>
      <c r="U2641" t="s">
        <v>2483</v>
      </c>
      <c r="V2641">
        <v>0</v>
      </c>
      <c r="W2641">
        <v>1</v>
      </c>
      <c r="X2641">
        <v>0</v>
      </c>
    </row>
    <row r="2642" spans="1:31" hidden="1" x14ac:dyDescent="0.2">
      <c r="A2642" t="s">
        <v>2124</v>
      </c>
      <c r="B2642" t="s">
        <v>2125</v>
      </c>
      <c r="C2642">
        <v>1973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8.3000000000000007</v>
      </c>
      <c r="O2642">
        <v>230797</v>
      </c>
      <c r="P2642">
        <v>156000000</v>
      </c>
      <c r="S2642">
        <v>129</v>
      </c>
      <c r="T2642" t="s">
        <v>1863</v>
      </c>
      <c r="U2642" t="s">
        <v>2126</v>
      </c>
      <c r="V2642">
        <v>0</v>
      </c>
      <c r="W2642">
        <v>1</v>
      </c>
      <c r="X2642">
        <v>0</v>
      </c>
    </row>
    <row r="2643" spans="1:31" hidden="1" x14ac:dyDescent="0.2">
      <c r="A2643" t="s">
        <v>2703</v>
      </c>
      <c r="B2643" t="s">
        <v>2704</v>
      </c>
      <c r="C2643">
        <v>1983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4.9000000000000004</v>
      </c>
      <c r="O2643">
        <v>1937</v>
      </c>
      <c r="P2643">
        <v>6347072</v>
      </c>
      <c r="S2643">
        <v>101</v>
      </c>
      <c r="T2643" t="s">
        <v>2325</v>
      </c>
      <c r="U2643" t="s">
        <v>35</v>
      </c>
      <c r="V2643">
        <v>0</v>
      </c>
      <c r="W2643">
        <v>1</v>
      </c>
      <c r="X2643">
        <v>0</v>
      </c>
    </row>
    <row r="2644" spans="1:31" hidden="1" x14ac:dyDescent="0.2">
      <c r="A2644" t="s">
        <v>1063</v>
      </c>
      <c r="B2644" t="s">
        <v>1064</v>
      </c>
      <c r="C2644">
        <v>1949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6.2</v>
      </c>
      <c r="O2644">
        <v>684</v>
      </c>
      <c r="S2644">
        <v>98</v>
      </c>
      <c r="T2644" t="s">
        <v>771</v>
      </c>
      <c r="U2644" t="s">
        <v>39</v>
      </c>
      <c r="V2644">
        <v>0</v>
      </c>
      <c r="W2644">
        <v>0</v>
      </c>
      <c r="X2644">
        <v>1</v>
      </c>
    </row>
    <row r="2645" spans="1:31" hidden="1" x14ac:dyDescent="0.2">
      <c r="A2645" t="s">
        <v>5202</v>
      </c>
      <c r="B2645" t="s">
        <v>5203</v>
      </c>
      <c r="C2645">
        <v>1999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6</v>
      </c>
      <c r="O2645">
        <v>20847</v>
      </c>
      <c r="P2645">
        <v>50000000</v>
      </c>
      <c r="Q2645">
        <v>27100031</v>
      </c>
      <c r="R2645">
        <v>58900031</v>
      </c>
      <c r="S2645">
        <v>95</v>
      </c>
      <c r="T2645" t="s">
        <v>4456</v>
      </c>
      <c r="U2645" t="s">
        <v>4109</v>
      </c>
      <c r="V2645">
        <v>0</v>
      </c>
      <c r="W2645">
        <v>0</v>
      </c>
      <c r="X2645">
        <v>1</v>
      </c>
    </row>
    <row r="2646" spans="1:31" hidden="1" x14ac:dyDescent="0.2">
      <c r="A2646" t="s">
        <v>877</v>
      </c>
      <c r="B2646" t="s">
        <v>878</v>
      </c>
      <c r="C2646">
        <v>1945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6.8</v>
      </c>
      <c r="O2646">
        <v>1207</v>
      </c>
      <c r="Q2646">
        <v>80</v>
      </c>
      <c r="S2646">
        <v>80</v>
      </c>
      <c r="T2646" t="s">
        <v>757</v>
      </c>
      <c r="U2646" t="s">
        <v>701</v>
      </c>
      <c r="V2646">
        <v>0</v>
      </c>
      <c r="W2646">
        <v>1</v>
      </c>
      <c r="X2646">
        <v>0</v>
      </c>
    </row>
    <row r="2647" spans="1:31" hidden="1" x14ac:dyDescent="0.2">
      <c r="A2647" t="s">
        <v>1172</v>
      </c>
      <c r="B2647" t="s">
        <v>1173</v>
      </c>
      <c r="C2647">
        <v>1951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6.3</v>
      </c>
      <c r="O2647">
        <v>782</v>
      </c>
      <c r="Q2647">
        <v>81</v>
      </c>
      <c r="S2647">
        <v>81</v>
      </c>
      <c r="T2647" t="s">
        <v>1118</v>
      </c>
      <c r="U2647" t="s">
        <v>945</v>
      </c>
      <c r="V2647">
        <v>0</v>
      </c>
      <c r="W2647">
        <v>1</v>
      </c>
      <c r="X2647">
        <v>0</v>
      </c>
    </row>
    <row r="2648" spans="1:31" hidden="1" x14ac:dyDescent="0.2">
      <c r="A2648" t="s">
        <v>6500</v>
      </c>
      <c r="B2648" t="s">
        <v>6501</v>
      </c>
      <c r="C2648">
        <v>2008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6.2</v>
      </c>
      <c r="O2648">
        <v>113909</v>
      </c>
      <c r="P2648">
        <v>9000000</v>
      </c>
      <c r="Q2648">
        <v>52597610</v>
      </c>
      <c r="R2648">
        <v>82410456</v>
      </c>
      <c r="S2648">
        <v>86</v>
      </c>
      <c r="T2648" t="s">
        <v>6502</v>
      </c>
      <c r="U2648" t="s">
        <v>5267</v>
      </c>
      <c r="V2648">
        <v>0</v>
      </c>
      <c r="W2648">
        <v>1</v>
      </c>
      <c r="X2648">
        <v>0</v>
      </c>
    </row>
    <row r="2649" spans="1:31" hidden="1" x14ac:dyDescent="0.2">
      <c r="A2649" t="s">
        <v>629</v>
      </c>
      <c r="B2649" t="s">
        <v>630</v>
      </c>
      <c r="C2649">
        <v>1941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7.3</v>
      </c>
      <c r="O2649">
        <v>2960</v>
      </c>
      <c r="Q2649">
        <v>99</v>
      </c>
      <c r="S2649">
        <v>99</v>
      </c>
      <c r="T2649" t="s">
        <v>474</v>
      </c>
      <c r="U2649" t="s">
        <v>39</v>
      </c>
      <c r="V2649">
        <v>0</v>
      </c>
      <c r="W2649">
        <v>0</v>
      </c>
      <c r="X2649">
        <v>1</v>
      </c>
    </row>
    <row r="2650" spans="1:31" x14ac:dyDescent="0.2">
      <c r="A2650" t="s">
        <v>6602</v>
      </c>
      <c r="B2650" t="s">
        <v>6603</v>
      </c>
      <c r="C2650">
        <v>2011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7</v>
      </c>
      <c r="O2650">
        <v>716928</v>
      </c>
      <c r="P2650">
        <v>150000000</v>
      </c>
      <c r="Q2650">
        <v>181030624</v>
      </c>
      <c r="R2650">
        <v>449326618</v>
      </c>
      <c r="S2650">
        <v>115</v>
      </c>
      <c r="T2650" t="s">
        <v>4465</v>
      </c>
      <c r="U2650" t="s">
        <v>2483</v>
      </c>
      <c r="V2650">
        <v>1</v>
      </c>
      <c r="W2650">
        <v>0</v>
      </c>
      <c r="X2650">
        <v>0</v>
      </c>
    </row>
    <row r="2651" spans="1:31" hidden="1" x14ac:dyDescent="0.2">
      <c r="A2651" t="s">
        <v>2166</v>
      </c>
      <c r="B2651" t="s">
        <v>2167</v>
      </c>
      <c r="C2651">
        <v>1974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6.8</v>
      </c>
      <c r="O2651">
        <v>14600</v>
      </c>
      <c r="P2651">
        <v>7500000</v>
      </c>
      <c r="S2651">
        <v>110</v>
      </c>
      <c r="T2651" t="s">
        <v>2168</v>
      </c>
      <c r="U2651" t="s">
        <v>35</v>
      </c>
      <c r="V2651">
        <v>0</v>
      </c>
      <c r="W2651">
        <v>1</v>
      </c>
      <c r="X2651">
        <v>0</v>
      </c>
    </row>
    <row r="2652" spans="1:31" hidden="1" x14ac:dyDescent="0.2">
      <c r="A2652" t="s">
        <v>4555</v>
      </c>
      <c r="B2652" t="s">
        <v>4556</v>
      </c>
      <c r="C2652">
        <v>1996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6.2</v>
      </c>
      <c r="O2652">
        <v>3655</v>
      </c>
      <c r="P2652">
        <v>21508</v>
      </c>
      <c r="S2652">
        <v>122</v>
      </c>
      <c r="T2652" t="s">
        <v>2334</v>
      </c>
      <c r="U2652" t="s">
        <v>4557</v>
      </c>
      <c r="V2652">
        <v>0</v>
      </c>
      <c r="W2652">
        <v>0</v>
      </c>
      <c r="X2652">
        <v>1</v>
      </c>
    </row>
    <row r="2653" spans="1:31" hidden="1" x14ac:dyDescent="0.2">
      <c r="A2653" t="s">
        <v>1607</v>
      </c>
      <c r="B2653" t="s">
        <v>1608</v>
      </c>
      <c r="C2653">
        <v>1960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7.1</v>
      </c>
      <c r="O2653">
        <v>3600</v>
      </c>
      <c r="R2653">
        <v>133</v>
      </c>
      <c r="S2653">
        <v>133</v>
      </c>
      <c r="T2653" t="s">
        <v>1550</v>
      </c>
      <c r="U2653" t="s">
        <v>1609</v>
      </c>
      <c r="V2653">
        <v>0</v>
      </c>
      <c r="W2653">
        <v>0</v>
      </c>
      <c r="X2653">
        <v>1</v>
      </c>
    </row>
    <row r="2654" spans="1:31" hidden="1" x14ac:dyDescent="0.2">
      <c r="A2654" t="s">
        <v>2366</v>
      </c>
      <c r="B2654" t="s">
        <v>2367</v>
      </c>
      <c r="C2654">
        <v>1978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4.5</v>
      </c>
      <c r="O2654">
        <v>6581</v>
      </c>
      <c r="S2654">
        <v>116</v>
      </c>
      <c r="T2654" t="s">
        <v>2368</v>
      </c>
      <c r="U2654" t="s">
        <v>39</v>
      </c>
      <c r="V2654">
        <v>0</v>
      </c>
      <c r="W2654">
        <v>0</v>
      </c>
      <c r="X2654">
        <v>1</v>
      </c>
    </row>
    <row r="2655" spans="1:31" x14ac:dyDescent="0.2">
      <c r="A2655" t="s">
        <v>7173</v>
      </c>
      <c r="B2655" t="s">
        <v>7174</v>
      </c>
      <c r="C2655">
        <v>2011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7.2</v>
      </c>
      <c r="O2655">
        <v>20630</v>
      </c>
      <c r="P2655">
        <v>30000000</v>
      </c>
      <c r="Q2655">
        <v>26692846</v>
      </c>
      <c r="R2655">
        <v>49871429</v>
      </c>
      <c r="S2655">
        <v>63</v>
      </c>
      <c r="T2655" t="s">
        <v>6100</v>
      </c>
      <c r="U2655" t="s">
        <v>2671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</row>
    <row r="2656" spans="1:31" hidden="1" x14ac:dyDescent="0.2">
      <c r="A2656" t="s">
        <v>1287</v>
      </c>
      <c r="B2656" t="s">
        <v>1288</v>
      </c>
      <c r="C2656">
        <v>1953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6.5</v>
      </c>
      <c r="O2656">
        <v>87</v>
      </c>
      <c r="S2656">
        <v>90</v>
      </c>
      <c r="T2656" t="s">
        <v>412</v>
      </c>
      <c r="U2656" t="s">
        <v>39</v>
      </c>
      <c r="V2656">
        <v>0</v>
      </c>
      <c r="W2656">
        <v>0</v>
      </c>
      <c r="X2656">
        <v>1</v>
      </c>
    </row>
    <row r="2657" spans="1:24" x14ac:dyDescent="0.2">
      <c r="A2657" t="s">
        <v>6961</v>
      </c>
      <c r="B2657" t="s">
        <v>6962</v>
      </c>
      <c r="C2657">
        <v>2012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7.1</v>
      </c>
      <c r="O2657">
        <v>356786</v>
      </c>
      <c r="P2657">
        <v>185000000</v>
      </c>
      <c r="Q2657">
        <v>237283207</v>
      </c>
      <c r="R2657">
        <v>538983207</v>
      </c>
      <c r="S2657">
        <v>93</v>
      </c>
      <c r="T2657" t="s">
        <v>6963</v>
      </c>
      <c r="U2657" t="s">
        <v>2671</v>
      </c>
      <c r="V2657">
        <v>1</v>
      </c>
      <c r="W2657">
        <v>0</v>
      </c>
      <c r="X2657">
        <v>0</v>
      </c>
    </row>
    <row r="2658" spans="1:24" hidden="1" x14ac:dyDescent="0.2">
      <c r="A2658" t="s">
        <v>3249</v>
      </c>
      <c r="B2658" t="s">
        <v>3250</v>
      </c>
      <c r="C2658">
        <v>1989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6.2</v>
      </c>
      <c r="O2658">
        <v>4278</v>
      </c>
      <c r="P2658">
        <v>510712</v>
      </c>
      <c r="S2658">
        <v>92</v>
      </c>
      <c r="T2658" t="s">
        <v>3251</v>
      </c>
      <c r="U2658" t="s">
        <v>3252</v>
      </c>
      <c r="V2658">
        <v>0</v>
      </c>
      <c r="W2658">
        <v>1</v>
      </c>
      <c r="X2658">
        <v>0</v>
      </c>
    </row>
    <row r="2659" spans="1:24" hidden="1" x14ac:dyDescent="0.2">
      <c r="A2659" t="s">
        <v>1491</v>
      </c>
      <c r="B2659" t="s">
        <v>1492</v>
      </c>
      <c r="C2659">
        <v>1957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7.1</v>
      </c>
      <c r="O2659">
        <v>2914</v>
      </c>
      <c r="S2659">
        <v>91</v>
      </c>
      <c r="T2659" t="s">
        <v>1240</v>
      </c>
      <c r="U2659" t="s">
        <v>35</v>
      </c>
      <c r="V2659">
        <v>0</v>
      </c>
      <c r="W2659">
        <v>1</v>
      </c>
      <c r="X2659">
        <v>0</v>
      </c>
    </row>
    <row r="2660" spans="1:24" hidden="1" x14ac:dyDescent="0.2">
      <c r="A2660" t="s">
        <v>192</v>
      </c>
      <c r="B2660" t="s">
        <v>193</v>
      </c>
      <c r="C2660">
        <v>1933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5.9</v>
      </c>
      <c r="O2660">
        <v>427</v>
      </c>
      <c r="S2660">
        <v>54</v>
      </c>
      <c r="T2660" t="s">
        <v>100</v>
      </c>
      <c r="U2660" t="s">
        <v>101</v>
      </c>
      <c r="V2660">
        <v>0</v>
      </c>
      <c r="W2660">
        <v>0</v>
      </c>
      <c r="X2660">
        <v>1</v>
      </c>
    </row>
    <row r="2661" spans="1:24" hidden="1" x14ac:dyDescent="0.2">
      <c r="A2661" t="s">
        <v>5952</v>
      </c>
      <c r="B2661" t="s">
        <v>5953</v>
      </c>
      <c r="C2661">
        <v>2004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7.4</v>
      </c>
      <c r="O2661">
        <v>385660</v>
      </c>
      <c r="P2661">
        <v>60000000</v>
      </c>
      <c r="Q2661">
        <v>77872883</v>
      </c>
      <c r="R2661">
        <v>219100084</v>
      </c>
      <c r="S2661">
        <v>128</v>
      </c>
      <c r="T2661" t="s">
        <v>2168</v>
      </c>
      <c r="U2661" t="s">
        <v>4856</v>
      </c>
      <c r="V2661">
        <v>0</v>
      </c>
      <c r="W2661">
        <v>1</v>
      </c>
      <c r="X2661">
        <v>0</v>
      </c>
    </row>
    <row r="2662" spans="1:24" hidden="1" x14ac:dyDescent="0.2">
      <c r="A2662" t="s">
        <v>2169</v>
      </c>
      <c r="B2662" t="s">
        <v>2170</v>
      </c>
      <c r="C2662">
        <v>1974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5.7</v>
      </c>
      <c r="O2662">
        <v>1884</v>
      </c>
      <c r="Q2662">
        <v>107</v>
      </c>
      <c r="S2662">
        <v>107</v>
      </c>
      <c r="T2662" t="s">
        <v>2171</v>
      </c>
      <c r="U2662" t="s">
        <v>39</v>
      </c>
      <c r="V2662">
        <v>0</v>
      </c>
      <c r="W2662">
        <v>0</v>
      </c>
      <c r="X2662">
        <v>1</v>
      </c>
    </row>
    <row r="2663" spans="1:24" hidden="1" x14ac:dyDescent="0.2">
      <c r="A2663" t="s">
        <v>7695</v>
      </c>
      <c r="B2663" t="s">
        <v>7696</v>
      </c>
      <c r="C2663">
        <v>2014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7.7</v>
      </c>
      <c r="O2663">
        <v>380693</v>
      </c>
      <c r="P2663">
        <v>15000000</v>
      </c>
      <c r="Q2663">
        <v>35893537</v>
      </c>
      <c r="R2663">
        <v>123726688</v>
      </c>
      <c r="S2663">
        <v>123</v>
      </c>
      <c r="T2663" t="s">
        <v>7697</v>
      </c>
      <c r="U2663" t="s">
        <v>2913</v>
      </c>
      <c r="V2663">
        <v>0</v>
      </c>
      <c r="W2663">
        <v>1</v>
      </c>
      <c r="X2663">
        <v>0</v>
      </c>
    </row>
    <row r="2664" spans="1:24" hidden="1" x14ac:dyDescent="0.2">
      <c r="A2664" t="s">
        <v>6260</v>
      </c>
      <c r="B2664" t="s">
        <v>6261</v>
      </c>
      <c r="C2664">
        <v>2006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5.9</v>
      </c>
      <c r="O2664">
        <v>5661</v>
      </c>
      <c r="S2664">
        <v>98</v>
      </c>
      <c r="T2664" t="s">
        <v>6262</v>
      </c>
      <c r="U2664" t="s">
        <v>6263</v>
      </c>
      <c r="V2664">
        <v>0</v>
      </c>
      <c r="W2664">
        <v>0</v>
      </c>
      <c r="X2664">
        <v>1</v>
      </c>
    </row>
    <row r="2665" spans="1:24" hidden="1" x14ac:dyDescent="0.2">
      <c r="A2665" t="s">
        <v>2127</v>
      </c>
      <c r="B2665" t="s">
        <v>2128</v>
      </c>
      <c r="C2665">
        <v>1973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6.2</v>
      </c>
      <c r="O2665">
        <v>810</v>
      </c>
      <c r="Q2665">
        <v>104</v>
      </c>
      <c r="S2665">
        <v>104</v>
      </c>
      <c r="T2665" t="s">
        <v>1973</v>
      </c>
      <c r="U2665" t="s">
        <v>2129</v>
      </c>
      <c r="V2665">
        <v>0</v>
      </c>
      <c r="W2665">
        <v>0</v>
      </c>
      <c r="X2665">
        <v>1</v>
      </c>
    </row>
    <row r="2666" spans="1:24" hidden="1" x14ac:dyDescent="0.2">
      <c r="A2666" t="s">
        <v>2635</v>
      </c>
      <c r="B2666" t="s">
        <v>2636</v>
      </c>
      <c r="C2666">
        <v>1982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8.1</v>
      </c>
      <c r="O2666">
        <v>350635</v>
      </c>
      <c r="P2666">
        <v>3107897</v>
      </c>
      <c r="Q2666">
        <v>19629760</v>
      </c>
      <c r="S2666">
        <v>109</v>
      </c>
      <c r="T2666" t="s">
        <v>2225</v>
      </c>
      <c r="U2666" t="s">
        <v>35</v>
      </c>
      <c r="V2666">
        <v>0</v>
      </c>
      <c r="W2666">
        <v>1</v>
      </c>
      <c r="X2666">
        <v>0</v>
      </c>
    </row>
    <row r="2667" spans="1:24" hidden="1" x14ac:dyDescent="0.2">
      <c r="A2667" t="s">
        <v>1529</v>
      </c>
      <c r="B2667" t="s">
        <v>1530</v>
      </c>
      <c r="C2667">
        <v>1958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3.7</v>
      </c>
      <c r="O2667">
        <v>1272</v>
      </c>
      <c r="Q2667">
        <v>69</v>
      </c>
      <c r="S2667">
        <v>69</v>
      </c>
      <c r="T2667" t="s">
        <v>1531</v>
      </c>
      <c r="U2667" t="s">
        <v>945</v>
      </c>
      <c r="V2667">
        <v>0</v>
      </c>
      <c r="W2667">
        <v>1</v>
      </c>
      <c r="X2667">
        <v>0</v>
      </c>
    </row>
    <row r="2668" spans="1:24" x14ac:dyDescent="0.2">
      <c r="A2668" t="s">
        <v>6889</v>
      </c>
      <c r="B2668" t="s">
        <v>6890</v>
      </c>
      <c r="C2668">
        <v>2012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6.9</v>
      </c>
      <c r="O2668">
        <v>93494</v>
      </c>
      <c r="P2668">
        <v>11412213</v>
      </c>
      <c r="Q2668">
        <v>81491068</v>
      </c>
      <c r="S2668">
        <v>87</v>
      </c>
      <c r="T2668" t="s">
        <v>2850</v>
      </c>
      <c r="U2668" t="s">
        <v>2671</v>
      </c>
      <c r="V2668">
        <v>1</v>
      </c>
      <c r="W2668">
        <v>0</v>
      </c>
      <c r="X2668">
        <v>0</v>
      </c>
    </row>
    <row r="2669" spans="1:24" hidden="1" x14ac:dyDescent="0.2">
      <c r="A2669" t="s">
        <v>1719</v>
      </c>
      <c r="B2669" t="s">
        <v>1720</v>
      </c>
      <c r="C2669">
        <v>1963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7</v>
      </c>
      <c r="O2669">
        <v>4538</v>
      </c>
      <c r="Q2669">
        <v>108</v>
      </c>
      <c r="S2669">
        <v>108</v>
      </c>
      <c r="T2669" t="s">
        <v>1721</v>
      </c>
      <c r="U2669" t="s">
        <v>1667</v>
      </c>
      <c r="V2669">
        <v>0</v>
      </c>
      <c r="W2669">
        <v>1</v>
      </c>
      <c r="X2669">
        <v>0</v>
      </c>
    </row>
    <row r="2670" spans="1:24" x14ac:dyDescent="0.2">
      <c r="A2670" t="s">
        <v>6118</v>
      </c>
      <c r="B2670" t="s">
        <v>6119</v>
      </c>
      <c r="C2670">
        <v>2012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6.6</v>
      </c>
      <c r="O2670">
        <v>248593</v>
      </c>
      <c r="P2670">
        <v>250000000</v>
      </c>
      <c r="Q2670">
        <v>73078100</v>
      </c>
      <c r="R2670">
        <v>284139100</v>
      </c>
      <c r="S2670">
        <v>132</v>
      </c>
      <c r="T2670" t="s">
        <v>5564</v>
      </c>
      <c r="U2670" t="s">
        <v>2671</v>
      </c>
      <c r="V2670">
        <v>1</v>
      </c>
      <c r="W2670">
        <v>0</v>
      </c>
      <c r="X2670">
        <v>0</v>
      </c>
    </row>
    <row r="2671" spans="1:24" hidden="1" x14ac:dyDescent="0.2">
      <c r="A2671" t="s">
        <v>5578</v>
      </c>
      <c r="B2671" t="s">
        <v>5579</v>
      </c>
      <c r="C2671">
        <v>2002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6</v>
      </c>
      <c r="O2671">
        <v>115799</v>
      </c>
      <c r="P2671">
        <v>22610437</v>
      </c>
      <c r="Q2671">
        <v>123729176</v>
      </c>
      <c r="S2671">
        <v>96</v>
      </c>
      <c r="T2671" t="s">
        <v>4165</v>
      </c>
      <c r="U2671" t="s">
        <v>39</v>
      </c>
      <c r="V2671">
        <v>0</v>
      </c>
      <c r="W2671">
        <v>0</v>
      </c>
      <c r="X2671">
        <v>1</v>
      </c>
    </row>
    <row r="2672" spans="1:24" hidden="1" x14ac:dyDescent="0.2">
      <c r="A2672" t="s">
        <v>925</v>
      </c>
      <c r="B2672" t="s">
        <v>926</v>
      </c>
      <c r="C2672">
        <v>1946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7.7</v>
      </c>
      <c r="O2672">
        <v>2860</v>
      </c>
      <c r="T2672" t="s">
        <v>927</v>
      </c>
      <c r="U2672" t="s">
        <v>35</v>
      </c>
      <c r="V2672">
        <v>0</v>
      </c>
      <c r="W2672">
        <v>1</v>
      </c>
      <c r="X2672">
        <v>0</v>
      </c>
    </row>
    <row r="2673" spans="1:24" hidden="1" x14ac:dyDescent="0.2">
      <c r="A2673" t="s">
        <v>6350</v>
      </c>
      <c r="B2673" t="s">
        <v>6351</v>
      </c>
      <c r="C2673">
        <v>2009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7.1</v>
      </c>
      <c r="O2673">
        <v>136449</v>
      </c>
      <c r="P2673">
        <v>39000000</v>
      </c>
      <c r="Q2673">
        <v>63414846</v>
      </c>
      <c r="R2673">
        <v>101344412</v>
      </c>
      <c r="S2673">
        <v>107</v>
      </c>
      <c r="T2673" t="s">
        <v>6159</v>
      </c>
      <c r="U2673" t="s">
        <v>5604</v>
      </c>
      <c r="V2673">
        <v>0</v>
      </c>
      <c r="W2673">
        <v>0</v>
      </c>
      <c r="X2673">
        <v>1</v>
      </c>
    </row>
    <row r="2674" spans="1:24" hidden="1" x14ac:dyDescent="0.2">
      <c r="A2674" t="s">
        <v>2172</v>
      </c>
      <c r="B2674" t="s">
        <v>2173</v>
      </c>
      <c r="C2674">
        <v>1974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7</v>
      </c>
      <c r="O2674">
        <v>37316</v>
      </c>
      <c r="P2674">
        <v>116000000</v>
      </c>
      <c r="S2674">
        <v>165</v>
      </c>
      <c r="T2674" t="s">
        <v>2174</v>
      </c>
      <c r="U2674" t="s">
        <v>1427</v>
      </c>
      <c r="V2674">
        <v>0</v>
      </c>
      <c r="W2674">
        <v>0</v>
      </c>
      <c r="X2674">
        <v>1</v>
      </c>
    </row>
    <row r="2675" spans="1:24" hidden="1" x14ac:dyDescent="0.2">
      <c r="A2675" t="s">
        <v>6645</v>
      </c>
      <c r="B2675" t="s">
        <v>6646</v>
      </c>
      <c r="C2675">
        <v>2010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7.5</v>
      </c>
      <c r="O2675">
        <v>335864</v>
      </c>
      <c r="P2675">
        <v>37000000</v>
      </c>
      <c r="Q2675">
        <v>92186262</v>
      </c>
      <c r="R2675">
        <v>154026136</v>
      </c>
      <c r="S2675">
        <v>125</v>
      </c>
      <c r="T2675" t="s">
        <v>6344</v>
      </c>
      <c r="U2675" t="s">
        <v>39</v>
      </c>
      <c r="V2675">
        <v>0</v>
      </c>
      <c r="W2675">
        <v>0</v>
      </c>
      <c r="X2675">
        <v>1</v>
      </c>
    </row>
    <row r="2676" spans="1:24" hidden="1" x14ac:dyDescent="0.2">
      <c r="A2676" t="s">
        <v>1016</v>
      </c>
      <c r="B2676" t="s">
        <v>1017</v>
      </c>
      <c r="C2676">
        <v>1948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8.1999999999999993</v>
      </c>
      <c r="O2676">
        <v>108500</v>
      </c>
      <c r="P2676">
        <v>144074</v>
      </c>
      <c r="Q2676">
        <v>215295</v>
      </c>
      <c r="S2676">
        <v>126</v>
      </c>
      <c r="T2676" t="s">
        <v>601</v>
      </c>
      <c r="U2676" t="s">
        <v>39</v>
      </c>
      <c r="V2676">
        <v>0</v>
      </c>
      <c r="W2676">
        <v>0</v>
      </c>
      <c r="X2676">
        <v>1</v>
      </c>
    </row>
    <row r="2677" spans="1:24" hidden="1" x14ac:dyDescent="0.2">
      <c r="A2677" t="s">
        <v>4570</v>
      </c>
      <c r="B2677" t="s">
        <v>4571</v>
      </c>
      <c r="C2677">
        <v>1996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5.7</v>
      </c>
      <c r="O2677">
        <v>5863</v>
      </c>
      <c r="P2677">
        <v>1887791</v>
      </c>
      <c r="Q2677">
        <v>3622979</v>
      </c>
      <c r="S2677">
        <v>94</v>
      </c>
      <c r="T2677" t="s">
        <v>4572</v>
      </c>
      <c r="U2677" t="s">
        <v>2714</v>
      </c>
      <c r="V2677">
        <v>0</v>
      </c>
      <c r="W2677">
        <v>1</v>
      </c>
      <c r="X2677">
        <v>0</v>
      </c>
    </row>
    <row r="2678" spans="1:24" hidden="1" x14ac:dyDescent="0.2">
      <c r="A2678" t="s">
        <v>5589</v>
      </c>
      <c r="B2678" t="s">
        <v>5590</v>
      </c>
      <c r="C2678">
        <v>2002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4.7</v>
      </c>
      <c r="O2678">
        <v>9684</v>
      </c>
      <c r="P2678">
        <v>60000000</v>
      </c>
      <c r="Q2678">
        <v>5350371</v>
      </c>
      <c r="R2678">
        <v>7093284</v>
      </c>
      <c r="S2678">
        <v>104</v>
      </c>
      <c r="T2678" t="s">
        <v>2472</v>
      </c>
      <c r="U2678" t="s">
        <v>35</v>
      </c>
      <c r="V2678">
        <v>0</v>
      </c>
      <c r="W2678">
        <v>1</v>
      </c>
      <c r="X2678">
        <v>0</v>
      </c>
    </row>
    <row r="2679" spans="1:24" hidden="1" x14ac:dyDescent="0.2">
      <c r="A2679" t="s">
        <v>966</v>
      </c>
      <c r="B2679" t="s">
        <v>967</v>
      </c>
      <c r="C2679">
        <v>1947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6.9</v>
      </c>
      <c r="O2679">
        <v>3278</v>
      </c>
      <c r="Q2679">
        <v>99</v>
      </c>
      <c r="S2679">
        <v>99</v>
      </c>
      <c r="T2679" t="s">
        <v>834</v>
      </c>
      <c r="U2679" t="s">
        <v>39</v>
      </c>
      <c r="V2679">
        <v>0</v>
      </c>
      <c r="W2679">
        <v>0</v>
      </c>
      <c r="X2679">
        <v>1</v>
      </c>
    </row>
    <row r="2680" spans="1:24" hidden="1" x14ac:dyDescent="0.2">
      <c r="A2680" t="s">
        <v>1682</v>
      </c>
      <c r="B2680" t="s">
        <v>1683</v>
      </c>
      <c r="C2680">
        <v>1963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6.7</v>
      </c>
      <c r="O2680">
        <v>1799</v>
      </c>
      <c r="Q2680">
        <v>120</v>
      </c>
      <c r="S2680">
        <v>120</v>
      </c>
      <c r="T2680" t="s">
        <v>1684</v>
      </c>
      <c r="U2680" t="s">
        <v>945</v>
      </c>
      <c r="V2680">
        <v>0</v>
      </c>
      <c r="W2680">
        <v>1</v>
      </c>
      <c r="X2680">
        <v>0</v>
      </c>
    </row>
    <row r="2681" spans="1:24" hidden="1" x14ac:dyDescent="0.2">
      <c r="A2681" t="s">
        <v>968</v>
      </c>
      <c r="B2681" t="s">
        <v>969</v>
      </c>
      <c r="C2681">
        <v>1947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6.8</v>
      </c>
      <c r="O2681">
        <v>862</v>
      </c>
      <c r="S2681">
        <v>109</v>
      </c>
      <c r="T2681" t="s">
        <v>468</v>
      </c>
      <c r="U2681" t="s">
        <v>39</v>
      </c>
      <c r="V2681">
        <v>0</v>
      </c>
      <c r="W2681">
        <v>0</v>
      </c>
      <c r="X2681">
        <v>1</v>
      </c>
    </row>
    <row r="2682" spans="1:24" hidden="1" x14ac:dyDescent="0.2">
      <c r="A2682" t="s">
        <v>970</v>
      </c>
      <c r="B2682" t="s">
        <v>971</v>
      </c>
      <c r="C2682">
        <v>1947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7.2</v>
      </c>
      <c r="O2682">
        <v>2255</v>
      </c>
      <c r="Q2682">
        <v>103</v>
      </c>
      <c r="S2682">
        <v>103</v>
      </c>
      <c r="T2682" t="s">
        <v>45</v>
      </c>
      <c r="U2682" t="s">
        <v>972</v>
      </c>
      <c r="V2682">
        <v>0</v>
      </c>
      <c r="W2682">
        <v>0</v>
      </c>
      <c r="X2682">
        <v>1</v>
      </c>
    </row>
    <row r="2683" spans="1:24" hidden="1" x14ac:dyDescent="0.2">
      <c r="A2683" t="s">
        <v>1952</v>
      </c>
      <c r="B2683" t="s">
        <v>1953</v>
      </c>
      <c r="C2683">
        <v>1969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6.3</v>
      </c>
      <c r="O2683">
        <v>3828</v>
      </c>
      <c r="Q2683">
        <v>96</v>
      </c>
      <c r="S2683">
        <v>96</v>
      </c>
      <c r="T2683" t="s">
        <v>1954</v>
      </c>
      <c r="U2683" t="s">
        <v>1955</v>
      </c>
      <c r="V2683">
        <v>0</v>
      </c>
      <c r="W2683">
        <v>0</v>
      </c>
      <c r="X2683">
        <v>1</v>
      </c>
    </row>
    <row r="2684" spans="1:24" hidden="1" x14ac:dyDescent="0.2">
      <c r="A2684" t="s">
        <v>1295</v>
      </c>
      <c r="B2684" t="s">
        <v>1296</v>
      </c>
      <c r="C2684">
        <v>1953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6.2</v>
      </c>
      <c r="O2684">
        <v>87</v>
      </c>
      <c r="Q2684">
        <v>82</v>
      </c>
      <c r="S2684">
        <v>82</v>
      </c>
      <c r="T2684" t="s">
        <v>1187</v>
      </c>
      <c r="U2684" t="s">
        <v>945</v>
      </c>
      <c r="V2684">
        <v>0</v>
      </c>
      <c r="W2684">
        <v>1</v>
      </c>
      <c r="X2684">
        <v>0</v>
      </c>
    </row>
    <row r="2685" spans="1:24" hidden="1" x14ac:dyDescent="0.2">
      <c r="A2685" t="s">
        <v>928</v>
      </c>
      <c r="B2685" t="s">
        <v>929</v>
      </c>
      <c r="C2685">
        <v>1946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7.2</v>
      </c>
      <c r="O2685">
        <v>1728</v>
      </c>
      <c r="Q2685">
        <v>86</v>
      </c>
      <c r="S2685">
        <v>86</v>
      </c>
      <c r="T2685" t="s">
        <v>930</v>
      </c>
      <c r="U2685" t="s">
        <v>39</v>
      </c>
      <c r="V2685">
        <v>0</v>
      </c>
      <c r="W2685">
        <v>0</v>
      </c>
      <c r="X2685">
        <v>1</v>
      </c>
    </row>
    <row r="2686" spans="1:24" hidden="1" x14ac:dyDescent="0.2">
      <c r="A2686" t="s">
        <v>828</v>
      </c>
      <c r="B2686" t="s">
        <v>829</v>
      </c>
      <c r="C2686">
        <v>1944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7.1</v>
      </c>
      <c r="O2686">
        <v>444</v>
      </c>
      <c r="S2686">
        <v>99</v>
      </c>
      <c r="T2686" t="s">
        <v>739</v>
      </c>
      <c r="U2686" t="s">
        <v>39</v>
      </c>
      <c r="V2686">
        <v>0</v>
      </c>
      <c r="W2686">
        <v>0</v>
      </c>
      <c r="X2686">
        <v>1</v>
      </c>
    </row>
    <row r="2687" spans="1:24" x14ac:dyDescent="0.2">
      <c r="A2687" t="s">
        <v>6653</v>
      </c>
      <c r="B2687" t="s">
        <v>4609</v>
      </c>
      <c r="C2687">
        <v>2012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8</v>
      </c>
      <c r="O2687">
        <v>1224405</v>
      </c>
      <c r="P2687">
        <v>220000000</v>
      </c>
      <c r="Q2687">
        <v>623357910</v>
      </c>
      <c r="R2687">
        <v>1518812988</v>
      </c>
      <c r="S2687">
        <v>143</v>
      </c>
      <c r="T2687" t="s">
        <v>6031</v>
      </c>
      <c r="U2687" t="s">
        <v>6654</v>
      </c>
      <c r="V2687">
        <v>1</v>
      </c>
      <c r="W2687">
        <v>0</v>
      </c>
      <c r="X2687">
        <v>0</v>
      </c>
    </row>
    <row r="2688" spans="1:24" hidden="1" x14ac:dyDescent="0.2">
      <c r="A2688" t="s">
        <v>7772</v>
      </c>
      <c r="B2688" t="s">
        <v>7773</v>
      </c>
      <c r="C2688">
        <v>2015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6.2</v>
      </c>
      <c r="O2688">
        <v>107759</v>
      </c>
      <c r="P2688">
        <v>25427560</v>
      </c>
      <c r="Q2688">
        <v>98450062</v>
      </c>
      <c r="S2688">
        <v>94</v>
      </c>
      <c r="T2688" t="s">
        <v>4846</v>
      </c>
      <c r="U2688" t="s">
        <v>7774</v>
      </c>
      <c r="V2688">
        <v>0</v>
      </c>
      <c r="W2688">
        <v>1</v>
      </c>
      <c r="X2688">
        <v>0</v>
      </c>
    </row>
    <row r="2689" spans="1:31" hidden="1" x14ac:dyDescent="0.2">
      <c r="A2689" t="s">
        <v>337</v>
      </c>
      <c r="B2689" t="s">
        <v>338</v>
      </c>
      <c r="C2689">
        <v>1936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6.7</v>
      </c>
      <c r="O2689">
        <v>2251</v>
      </c>
      <c r="S2689">
        <v>66</v>
      </c>
      <c r="T2689" t="s">
        <v>45</v>
      </c>
      <c r="U2689" t="s">
        <v>39</v>
      </c>
      <c r="V2689">
        <v>0</v>
      </c>
      <c r="W2689">
        <v>0</v>
      </c>
      <c r="X2689">
        <v>1</v>
      </c>
    </row>
    <row r="2690" spans="1:31" hidden="1" x14ac:dyDescent="0.2">
      <c r="A2690" t="s">
        <v>2432</v>
      </c>
      <c r="B2690" t="s">
        <v>2433</v>
      </c>
      <c r="C2690">
        <v>1979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7.4</v>
      </c>
      <c r="O2690">
        <v>9556</v>
      </c>
      <c r="P2690">
        <v>14492</v>
      </c>
      <c r="S2690">
        <v>112</v>
      </c>
      <c r="T2690" t="s">
        <v>2434</v>
      </c>
      <c r="U2690" t="s">
        <v>2435</v>
      </c>
      <c r="V2690">
        <v>0</v>
      </c>
      <c r="W2690">
        <v>0</v>
      </c>
      <c r="X2690">
        <v>1</v>
      </c>
    </row>
    <row r="2691" spans="1:31" hidden="1" x14ac:dyDescent="0.2">
      <c r="A2691" t="s">
        <v>4140</v>
      </c>
      <c r="B2691" t="s">
        <v>4141</v>
      </c>
      <c r="C2691">
        <v>1994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6.8</v>
      </c>
      <c r="O2691">
        <v>11726</v>
      </c>
      <c r="P2691">
        <v>16928556</v>
      </c>
      <c r="S2691">
        <v>126</v>
      </c>
      <c r="T2691" t="s">
        <v>3449</v>
      </c>
      <c r="U2691" t="s">
        <v>3751</v>
      </c>
      <c r="V2691">
        <v>0</v>
      </c>
      <c r="W2691">
        <v>1</v>
      </c>
      <c r="X2691">
        <v>0</v>
      </c>
    </row>
    <row r="2692" spans="1:31" x14ac:dyDescent="0.2">
      <c r="A2692" t="s">
        <v>7185</v>
      </c>
      <c r="B2692" t="s">
        <v>7186</v>
      </c>
      <c r="C2692">
        <v>2012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6.6</v>
      </c>
      <c r="O2692">
        <v>43890</v>
      </c>
      <c r="P2692">
        <v>25000000</v>
      </c>
      <c r="Q2692">
        <v>51854875</v>
      </c>
      <c r="R2692">
        <v>56012642</v>
      </c>
      <c r="S2692">
        <v>105</v>
      </c>
      <c r="T2692" t="s">
        <v>6479</v>
      </c>
      <c r="U2692" t="s">
        <v>7187</v>
      </c>
      <c r="V2692">
        <v>1</v>
      </c>
      <c r="W2692">
        <v>0</v>
      </c>
      <c r="X2692">
        <v>0</v>
      </c>
    </row>
    <row r="2693" spans="1:31" hidden="1" x14ac:dyDescent="0.2">
      <c r="A2693" t="s">
        <v>1790</v>
      </c>
      <c r="B2693" t="s">
        <v>1791</v>
      </c>
      <c r="C2693">
        <v>1965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6.8</v>
      </c>
      <c r="O2693">
        <v>2815</v>
      </c>
      <c r="S2693">
        <v>123</v>
      </c>
      <c r="T2693" t="s">
        <v>1792</v>
      </c>
      <c r="U2693" t="s">
        <v>35</v>
      </c>
      <c r="V2693">
        <v>0</v>
      </c>
      <c r="W2693">
        <v>1</v>
      </c>
      <c r="X2693">
        <v>0</v>
      </c>
    </row>
    <row r="2694" spans="1:31" hidden="1" x14ac:dyDescent="0.2">
      <c r="A2694" t="s">
        <v>1867</v>
      </c>
      <c r="B2694" t="s">
        <v>1868</v>
      </c>
      <c r="C2694">
        <v>1967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6.9</v>
      </c>
      <c r="O2694">
        <v>8372</v>
      </c>
      <c r="S2694">
        <v>101</v>
      </c>
      <c r="T2694" t="s">
        <v>1869</v>
      </c>
      <c r="U2694" t="s">
        <v>35</v>
      </c>
      <c r="V2694">
        <v>0</v>
      </c>
      <c r="W2694">
        <v>1</v>
      </c>
      <c r="X2694">
        <v>0</v>
      </c>
    </row>
    <row r="2695" spans="1:31" hidden="1" x14ac:dyDescent="0.2">
      <c r="A2695" t="s">
        <v>5362</v>
      </c>
      <c r="B2695" t="s">
        <v>5363</v>
      </c>
      <c r="C2695">
        <v>2000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5.3</v>
      </c>
      <c r="O2695">
        <v>25005</v>
      </c>
      <c r="P2695">
        <v>9062295</v>
      </c>
      <c r="Q2695">
        <v>47267829</v>
      </c>
      <c r="S2695">
        <v>97</v>
      </c>
      <c r="T2695" t="s">
        <v>5364</v>
      </c>
      <c r="U2695" t="s">
        <v>5365</v>
      </c>
      <c r="V2695">
        <v>0</v>
      </c>
      <c r="W2695">
        <v>1</v>
      </c>
      <c r="X2695">
        <v>0</v>
      </c>
    </row>
    <row r="2696" spans="1:31" x14ac:dyDescent="0.2">
      <c r="A2696" t="s">
        <v>7385</v>
      </c>
      <c r="B2696" t="s">
        <v>7386</v>
      </c>
      <c r="C2696">
        <v>2012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7.7</v>
      </c>
      <c r="O2696">
        <v>363843</v>
      </c>
      <c r="P2696">
        <v>165000000</v>
      </c>
      <c r="Q2696">
        <v>189422889</v>
      </c>
      <c r="R2696">
        <v>471222889</v>
      </c>
      <c r="S2696">
        <v>101</v>
      </c>
      <c r="T2696" t="s">
        <v>7387</v>
      </c>
      <c r="U2696" t="s">
        <v>538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</row>
    <row r="2697" spans="1:31" hidden="1" x14ac:dyDescent="0.2">
      <c r="A2697" t="s">
        <v>973</v>
      </c>
      <c r="B2697" t="s">
        <v>974</v>
      </c>
      <c r="C2697">
        <v>1947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7.1</v>
      </c>
      <c r="O2697">
        <v>723</v>
      </c>
      <c r="Q2697">
        <v>87</v>
      </c>
      <c r="S2697">
        <v>87</v>
      </c>
      <c r="T2697" t="s">
        <v>975</v>
      </c>
      <c r="U2697" t="s">
        <v>945</v>
      </c>
      <c r="V2697">
        <v>0</v>
      </c>
      <c r="W2697">
        <v>1</v>
      </c>
      <c r="X2697">
        <v>0</v>
      </c>
    </row>
    <row r="2698" spans="1:31" hidden="1" x14ac:dyDescent="0.2">
      <c r="A2698" t="s">
        <v>1128</v>
      </c>
      <c r="B2698" t="s">
        <v>1129</v>
      </c>
      <c r="C2698">
        <v>1950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6.2</v>
      </c>
      <c r="O2698">
        <v>1090</v>
      </c>
      <c r="Q2698">
        <v>107</v>
      </c>
      <c r="S2698">
        <v>107</v>
      </c>
      <c r="T2698" t="s">
        <v>51</v>
      </c>
      <c r="U2698" t="s">
        <v>39</v>
      </c>
      <c r="V2698">
        <v>0</v>
      </c>
      <c r="W2698">
        <v>0</v>
      </c>
      <c r="X2698">
        <v>1</v>
      </c>
    </row>
    <row r="2699" spans="1:31" hidden="1" x14ac:dyDescent="0.2">
      <c r="A2699" t="s">
        <v>5326</v>
      </c>
      <c r="B2699" t="s">
        <v>5327</v>
      </c>
      <c r="C2699">
        <v>2000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6.7</v>
      </c>
      <c r="O2699">
        <v>106703</v>
      </c>
      <c r="P2699">
        <v>41300000</v>
      </c>
      <c r="Q2699">
        <v>57262492</v>
      </c>
      <c r="R2699">
        <v>106371651</v>
      </c>
      <c r="S2699">
        <v>98</v>
      </c>
      <c r="T2699" t="s">
        <v>3583</v>
      </c>
      <c r="U2699" t="s">
        <v>5328</v>
      </c>
      <c r="V2699">
        <v>0</v>
      </c>
      <c r="W2699">
        <v>0</v>
      </c>
      <c r="X2699">
        <v>1</v>
      </c>
    </row>
    <row r="2700" spans="1:31" hidden="1" x14ac:dyDescent="0.2">
      <c r="A2700" t="s">
        <v>6330</v>
      </c>
      <c r="B2700" t="s">
        <v>6331</v>
      </c>
      <c r="C2700">
        <v>2006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3.7</v>
      </c>
      <c r="O2700">
        <v>62375</v>
      </c>
      <c r="P2700">
        <v>40000000</v>
      </c>
      <c r="Q2700">
        <v>23649127</v>
      </c>
      <c r="R2700">
        <v>38805380</v>
      </c>
      <c r="S2700">
        <v>102</v>
      </c>
      <c r="T2700" t="s">
        <v>5525</v>
      </c>
      <c r="U2700" t="s">
        <v>39</v>
      </c>
      <c r="V2700">
        <v>0</v>
      </c>
      <c r="W2700">
        <v>0</v>
      </c>
      <c r="X2700">
        <v>1</v>
      </c>
    </row>
    <row r="2701" spans="1:31" hidden="1" x14ac:dyDescent="0.2">
      <c r="A2701" t="s">
        <v>1574</v>
      </c>
      <c r="B2701" t="s">
        <v>1575</v>
      </c>
      <c r="C2701">
        <v>1959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6.5</v>
      </c>
      <c r="O2701">
        <v>660</v>
      </c>
      <c r="Q2701">
        <v>84</v>
      </c>
      <c r="S2701">
        <v>84</v>
      </c>
      <c r="T2701" t="s">
        <v>1576</v>
      </c>
      <c r="U2701" t="s">
        <v>945</v>
      </c>
      <c r="V2701">
        <v>0</v>
      </c>
      <c r="W2701">
        <v>1</v>
      </c>
      <c r="X2701">
        <v>0</v>
      </c>
    </row>
    <row r="2702" spans="1:31" hidden="1" x14ac:dyDescent="0.2">
      <c r="A2702" t="s">
        <v>1956</v>
      </c>
      <c r="B2702" t="s">
        <v>1957</v>
      </c>
      <c r="C2702">
        <v>1969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7.9</v>
      </c>
      <c r="O2702">
        <v>74643</v>
      </c>
      <c r="P2702">
        <v>638641</v>
      </c>
      <c r="S2702">
        <v>145</v>
      </c>
      <c r="T2702" t="s">
        <v>1958</v>
      </c>
      <c r="U2702" t="s">
        <v>1832</v>
      </c>
      <c r="V2702">
        <v>0</v>
      </c>
      <c r="W2702">
        <v>0</v>
      </c>
      <c r="X2702">
        <v>1</v>
      </c>
    </row>
    <row r="2703" spans="1:31" hidden="1" x14ac:dyDescent="0.2">
      <c r="A2703" t="s">
        <v>2794</v>
      </c>
      <c r="B2703" t="s">
        <v>2795</v>
      </c>
      <c r="C2703">
        <v>1984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6.1</v>
      </c>
      <c r="O2703">
        <v>2262</v>
      </c>
      <c r="P2703">
        <v>11020375</v>
      </c>
      <c r="S2703">
        <v>96</v>
      </c>
      <c r="T2703" t="s">
        <v>2500</v>
      </c>
      <c r="U2703" t="s">
        <v>35</v>
      </c>
      <c r="V2703">
        <v>0</v>
      </c>
      <c r="W2703">
        <v>1</v>
      </c>
      <c r="X2703">
        <v>0</v>
      </c>
    </row>
    <row r="2704" spans="1:31" x14ac:dyDescent="0.2">
      <c r="A2704" t="s">
        <v>7560</v>
      </c>
      <c r="B2704" t="s">
        <v>7561</v>
      </c>
      <c r="C2704">
        <v>2013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7.5</v>
      </c>
      <c r="O2704">
        <v>550441</v>
      </c>
      <c r="P2704">
        <v>150000000</v>
      </c>
      <c r="Q2704">
        <v>400738009</v>
      </c>
      <c r="R2704">
        <v>1280802282</v>
      </c>
      <c r="S2704">
        <v>102</v>
      </c>
      <c r="T2704" t="s">
        <v>7562</v>
      </c>
      <c r="U2704" t="s">
        <v>538</v>
      </c>
      <c r="V2704">
        <v>1</v>
      </c>
      <c r="W2704">
        <v>0</v>
      </c>
      <c r="X2704">
        <v>0</v>
      </c>
    </row>
    <row r="2705" spans="1:31" hidden="1" x14ac:dyDescent="0.2">
      <c r="A2705" t="s">
        <v>1232</v>
      </c>
      <c r="B2705" t="s">
        <v>1233</v>
      </c>
      <c r="C2705">
        <v>1952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6.5</v>
      </c>
      <c r="O2705">
        <v>811</v>
      </c>
      <c r="Q2705">
        <v>98</v>
      </c>
      <c r="S2705">
        <v>98</v>
      </c>
      <c r="T2705" t="s">
        <v>412</v>
      </c>
      <c r="U2705" t="s">
        <v>39</v>
      </c>
      <c r="V2705">
        <v>0</v>
      </c>
      <c r="W2705">
        <v>0</v>
      </c>
      <c r="X2705">
        <v>1</v>
      </c>
    </row>
    <row r="2706" spans="1:31" hidden="1" x14ac:dyDescent="0.2">
      <c r="A2706" t="s">
        <v>976</v>
      </c>
      <c r="B2706" t="s">
        <v>977</v>
      </c>
      <c r="C2706">
        <v>1947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6.8</v>
      </c>
      <c r="O2706">
        <v>998</v>
      </c>
      <c r="S2706">
        <v>78</v>
      </c>
      <c r="T2706" t="s">
        <v>927</v>
      </c>
      <c r="U2706" t="s">
        <v>945</v>
      </c>
      <c r="V2706">
        <v>0</v>
      </c>
      <c r="W2706">
        <v>1</v>
      </c>
      <c r="X2706">
        <v>0</v>
      </c>
    </row>
    <row r="2707" spans="1:31" hidden="1" x14ac:dyDescent="0.2">
      <c r="A2707" t="s">
        <v>3023</v>
      </c>
      <c r="B2707" t="s">
        <v>3024</v>
      </c>
      <c r="C2707">
        <v>1987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6.5</v>
      </c>
      <c r="O2707">
        <v>58937</v>
      </c>
      <c r="P2707">
        <v>9454238</v>
      </c>
      <c r="Q2707">
        <v>63766510</v>
      </c>
      <c r="S2707">
        <v>118</v>
      </c>
      <c r="T2707" t="s">
        <v>3025</v>
      </c>
      <c r="U2707" t="s">
        <v>39</v>
      </c>
      <c r="V2707">
        <v>0</v>
      </c>
      <c r="W2707">
        <v>0</v>
      </c>
      <c r="X2707">
        <v>1</v>
      </c>
    </row>
    <row r="2708" spans="1:31" hidden="1" x14ac:dyDescent="0.2">
      <c r="A2708" t="s">
        <v>2369</v>
      </c>
      <c r="B2708" t="s">
        <v>2370</v>
      </c>
      <c r="C2708">
        <v>1978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5.4</v>
      </c>
      <c r="O2708">
        <v>13177</v>
      </c>
      <c r="P2708">
        <v>21049053</v>
      </c>
      <c r="S2708">
        <v>134</v>
      </c>
      <c r="T2708" t="s">
        <v>1926</v>
      </c>
      <c r="U2708" t="s">
        <v>35</v>
      </c>
      <c r="V2708">
        <v>0</v>
      </c>
      <c r="W2708">
        <v>1</v>
      </c>
      <c r="X2708">
        <v>0</v>
      </c>
    </row>
    <row r="2709" spans="1:31" hidden="1" x14ac:dyDescent="0.2">
      <c r="A2709" t="s">
        <v>3263</v>
      </c>
      <c r="B2709" t="s">
        <v>3264</v>
      </c>
      <c r="C2709">
        <v>1989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6.1</v>
      </c>
      <c r="O2709">
        <v>13304</v>
      </c>
      <c r="P2709">
        <v>2142525</v>
      </c>
      <c r="Q2709">
        <v>14278900</v>
      </c>
      <c r="S2709">
        <v>96</v>
      </c>
      <c r="T2709" t="s">
        <v>3265</v>
      </c>
      <c r="U2709" t="s">
        <v>3266</v>
      </c>
      <c r="V2709">
        <v>0</v>
      </c>
      <c r="W2709">
        <v>1</v>
      </c>
      <c r="X2709">
        <v>0</v>
      </c>
    </row>
    <row r="2710" spans="1:31" hidden="1" x14ac:dyDescent="0.2">
      <c r="A2710" t="s">
        <v>635</v>
      </c>
      <c r="B2710" t="s">
        <v>636</v>
      </c>
      <c r="C2710">
        <v>1941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7.3</v>
      </c>
      <c r="O2710">
        <v>22363</v>
      </c>
      <c r="S2710">
        <v>70</v>
      </c>
      <c r="T2710" t="s">
        <v>592</v>
      </c>
      <c r="U2710" t="s">
        <v>35</v>
      </c>
      <c r="V2710">
        <v>0</v>
      </c>
      <c r="W2710">
        <v>1</v>
      </c>
      <c r="X2710">
        <v>0</v>
      </c>
    </row>
    <row r="2711" spans="1:31" hidden="1" x14ac:dyDescent="0.2">
      <c r="A2711" t="s">
        <v>6577</v>
      </c>
      <c r="B2711" t="s">
        <v>6578</v>
      </c>
      <c r="C2711">
        <v>2010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5.8</v>
      </c>
      <c r="O2711">
        <v>100379</v>
      </c>
      <c r="P2711">
        <v>150000000</v>
      </c>
      <c r="Q2711">
        <v>61979680</v>
      </c>
      <c r="R2711">
        <v>139789765</v>
      </c>
      <c r="S2711">
        <v>103</v>
      </c>
      <c r="T2711" t="s">
        <v>5075</v>
      </c>
      <c r="U2711" t="s">
        <v>35</v>
      </c>
      <c r="V2711">
        <v>0</v>
      </c>
      <c r="W2711">
        <v>1</v>
      </c>
      <c r="X2711">
        <v>0</v>
      </c>
    </row>
    <row r="2712" spans="1:31" hidden="1" x14ac:dyDescent="0.2">
      <c r="A2712" t="s">
        <v>879</v>
      </c>
      <c r="B2712" t="s">
        <v>880</v>
      </c>
      <c r="C2712">
        <v>1945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6.7</v>
      </c>
      <c r="O2712">
        <v>5108</v>
      </c>
      <c r="Q2712">
        <v>68</v>
      </c>
      <c r="S2712">
        <v>68</v>
      </c>
      <c r="T2712" t="s">
        <v>709</v>
      </c>
      <c r="U2712" t="s">
        <v>35</v>
      </c>
      <c r="V2712">
        <v>0</v>
      </c>
      <c r="W2712">
        <v>1</v>
      </c>
      <c r="X2712">
        <v>0</v>
      </c>
    </row>
    <row r="2713" spans="1:31" hidden="1" x14ac:dyDescent="0.2">
      <c r="A2713" t="s">
        <v>1020</v>
      </c>
      <c r="B2713" t="s">
        <v>1021</v>
      </c>
      <c r="C2713">
        <v>1948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6.6</v>
      </c>
      <c r="O2713">
        <v>1249</v>
      </c>
      <c r="T2713" t="s">
        <v>834</v>
      </c>
      <c r="U2713" t="s">
        <v>39</v>
      </c>
      <c r="V2713">
        <v>0</v>
      </c>
      <c r="W2713">
        <v>0</v>
      </c>
      <c r="X2713">
        <v>1</v>
      </c>
    </row>
    <row r="2714" spans="1:31" hidden="1" x14ac:dyDescent="0.2">
      <c r="A2714" t="s">
        <v>2637</v>
      </c>
      <c r="B2714" t="s">
        <v>2638</v>
      </c>
      <c r="C2714">
        <v>1982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7.2</v>
      </c>
      <c r="O2714">
        <v>24130</v>
      </c>
      <c r="P2714">
        <v>2902088</v>
      </c>
      <c r="Q2714">
        <v>29712172</v>
      </c>
      <c r="S2714">
        <v>136</v>
      </c>
      <c r="T2714" t="s">
        <v>1863</v>
      </c>
      <c r="U2714" t="s">
        <v>1807</v>
      </c>
      <c r="V2714">
        <v>0</v>
      </c>
      <c r="W2714">
        <v>0</v>
      </c>
      <c r="X2714">
        <v>1</v>
      </c>
    </row>
    <row r="2715" spans="1:31" hidden="1" x14ac:dyDescent="0.2">
      <c r="A2715" t="s">
        <v>6955</v>
      </c>
      <c r="B2715" t="s">
        <v>6956</v>
      </c>
      <c r="C2715">
        <v>2013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7</v>
      </c>
      <c r="O2715">
        <v>248134</v>
      </c>
      <c r="P2715">
        <v>20000000</v>
      </c>
      <c r="Q2715">
        <v>26004851</v>
      </c>
      <c r="R2715">
        <v>46089287</v>
      </c>
      <c r="S2715">
        <v>109</v>
      </c>
      <c r="T2715" t="s">
        <v>5973</v>
      </c>
      <c r="U2715" t="s">
        <v>35</v>
      </c>
      <c r="V2715">
        <v>0</v>
      </c>
      <c r="W2715">
        <v>1</v>
      </c>
      <c r="X2715">
        <v>0</v>
      </c>
    </row>
    <row r="2716" spans="1:31" x14ac:dyDescent="0.2">
      <c r="A2716" t="s">
        <v>7021</v>
      </c>
      <c r="B2716" t="s">
        <v>7022</v>
      </c>
      <c r="C2716">
        <v>2013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7.2</v>
      </c>
      <c r="O2716">
        <v>725922</v>
      </c>
      <c r="P2716">
        <v>200000000</v>
      </c>
      <c r="Q2716">
        <v>409013994</v>
      </c>
      <c r="R2716">
        <v>1214811252</v>
      </c>
      <c r="S2716">
        <v>130</v>
      </c>
      <c r="T2716" t="s">
        <v>6008</v>
      </c>
      <c r="U2716" t="s">
        <v>6654</v>
      </c>
      <c r="V2716">
        <v>1</v>
      </c>
      <c r="W2716">
        <v>0</v>
      </c>
      <c r="X2716">
        <v>0</v>
      </c>
    </row>
    <row r="2717" spans="1:31" hidden="1" x14ac:dyDescent="0.2">
      <c r="A2717" t="s">
        <v>1493</v>
      </c>
      <c r="B2717" t="s">
        <v>1494</v>
      </c>
      <c r="C2717">
        <v>1956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7.4</v>
      </c>
      <c r="O2717">
        <v>24034</v>
      </c>
      <c r="S2717">
        <v>105</v>
      </c>
      <c r="T2717" t="s">
        <v>706</v>
      </c>
      <c r="U2717" t="s">
        <v>39</v>
      </c>
      <c r="V2717">
        <v>0</v>
      </c>
      <c r="W2717">
        <v>0</v>
      </c>
      <c r="X2717">
        <v>1</v>
      </c>
    </row>
    <row r="2718" spans="1:31" hidden="1" x14ac:dyDescent="0.2">
      <c r="A2718" t="s">
        <v>2218</v>
      </c>
      <c r="B2718" t="s">
        <v>2219</v>
      </c>
      <c r="C2718">
        <v>1974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7.2</v>
      </c>
      <c r="O2718">
        <v>7325</v>
      </c>
      <c r="S2718">
        <v>112</v>
      </c>
      <c r="T2718" t="s">
        <v>2049</v>
      </c>
      <c r="U2718" t="s">
        <v>39</v>
      </c>
      <c r="V2718">
        <v>0</v>
      </c>
      <c r="W2718">
        <v>0</v>
      </c>
      <c r="X2718">
        <v>1</v>
      </c>
    </row>
    <row r="2719" spans="1:31" x14ac:dyDescent="0.2">
      <c r="A2719" t="s">
        <v>7175</v>
      </c>
      <c r="B2719" t="s">
        <v>7176</v>
      </c>
      <c r="C2719">
        <v>2013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7.3</v>
      </c>
      <c r="O2719">
        <v>307293</v>
      </c>
      <c r="P2719">
        <v>200000000</v>
      </c>
      <c r="Q2719">
        <v>268492764</v>
      </c>
      <c r="R2719">
        <v>743559607</v>
      </c>
      <c r="S2719">
        <v>104</v>
      </c>
      <c r="T2719" t="s">
        <v>7177</v>
      </c>
      <c r="U2719" t="s">
        <v>2671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</row>
    <row r="2720" spans="1:31" hidden="1" x14ac:dyDescent="0.2">
      <c r="A2720" t="s">
        <v>6754</v>
      </c>
      <c r="B2720" t="s">
        <v>6755</v>
      </c>
      <c r="C2720">
        <v>2016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5.6</v>
      </c>
      <c r="O2720">
        <v>3028</v>
      </c>
      <c r="P2720">
        <v>18500000</v>
      </c>
      <c r="Q2720">
        <v>6490401</v>
      </c>
      <c r="R2720">
        <v>7330338</v>
      </c>
      <c r="S2720">
        <v>111</v>
      </c>
      <c r="T2720" t="s">
        <v>6756</v>
      </c>
      <c r="U2720" t="s">
        <v>5296</v>
      </c>
      <c r="V2720">
        <v>0</v>
      </c>
      <c r="W2720">
        <v>1</v>
      </c>
      <c r="X2720">
        <v>0</v>
      </c>
    </row>
    <row r="2721" spans="1:31" hidden="1" x14ac:dyDescent="0.2">
      <c r="A2721" t="s">
        <v>1577</v>
      </c>
      <c r="B2721" t="s">
        <v>1578</v>
      </c>
      <c r="C2721">
        <v>1959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7.4</v>
      </c>
      <c r="O2721">
        <v>3022</v>
      </c>
      <c r="Q2721">
        <v>136</v>
      </c>
      <c r="S2721">
        <v>136</v>
      </c>
      <c r="T2721" t="s">
        <v>468</v>
      </c>
      <c r="U2721" t="s">
        <v>39</v>
      </c>
      <c r="V2721">
        <v>0</v>
      </c>
      <c r="W2721">
        <v>0</v>
      </c>
      <c r="X2721">
        <v>1</v>
      </c>
    </row>
    <row r="2722" spans="1:31" hidden="1" x14ac:dyDescent="0.2">
      <c r="A2722" t="s">
        <v>1337</v>
      </c>
      <c r="B2722" t="s">
        <v>1338</v>
      </c>
      <c r="C2722">
        <v>1954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7.2</v>
      </c>
      <c r="O2722">
        <v>18836</v>
      </c>
      <c r="Q2722">
        <v>94</v>
      </c>
      <c r="S2722">
        <v>94</v>
      </c>
      <c r="T2722" t="s">
        <v>1165</v>
      </c>
      <c r="U2722" t="s">
        <v>39</v>
      </c>
      <c r="V2722">
        <v>0</v>
      </c>
      <c r="W2722">
        <v>0</v>
      </c>
      <c r="X2722">
        <v>1</v>
      </c>
    </row>
    <row r="2723" spans="1:31" hidden="1" x14ac:dyDescent="0.2">
      <c r="A2723" t="s">
        <v>1977</v>
      </c>
      <c r="B2723" t="s">
        <v>1978</v>
      </c>
      <c r="C2723">
        <v>1970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7</v>
      </c>
      <c r="O2723">
        <v>3821</v>
      </c>
      <c r="S2723">
        <v>126</v>
      </c>
      <c r="T2723" t="s">
        <v>1979</v>
      </c>
      <c r="U2723" t="s">
        <v>39</v>
      </c>
      <c r="V2723">
        <v>0</v>
      </c>
      <c r="W2723">
        <v>0</v>
      </c>
      <c r="X2723">
        <v>1</v>
      </c>
    </row>
    <row r="2724" spans="1:31" x14ac:dyDescent="0.2">
      <c r="A2724" t="s">
        <v>7304</v>
      </c>
      <c r="B2724" t="s">
        <v>7305</v>
      </c>
      <c r="C2724">
        <v>2013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6.3</v>
      </c>
      <c r="O2724">
        <v>195563</v>
      </c>
      <c r="P2724">
        <v>215000000</v>
      </c>
      <c r="Q2724">
        <v>234911825</v>
      </c>
      <c r="R2724">
        <v>493311825</v>
      </c>
      <c r="S2724">
        <v>130</v>
      </c>
      <c r="T2724" t="s">
        <v>3293</v>
      </c>
      <c r="U2724" t="s">
        <v>2671</v>
      </c>
      <c r="V2724">
        <v>1</v>
      </c>
      <c r="W2724">
        <v>0</v>
      </c>
      <c r="X2724">
        <v>0</v>
      </c>
      <c r="Y2724">
        <v>1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</row>
    <row r="2725" spans="1:31" hidden="1" x14ac:dyDescent="0.2">
      <c r="A2725" t="s">
        <v>1440</v>
      </c>
      <c r="B2725" t="s">
        <v>1441</v>
      </c>
      <c r="C2725">
        <v>1955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7.5</v>
      </c>
      <c r="O2725">
        <v>2309</v>
      </c>
      <c r="Q2725">
        <v>84</v>
      </c>
      <c r="S2725">
        <v>84</v>
      </c>
      <c r="T2725" t="s">
        <v>1240</v>
      </c>
      <c r="U2725" t="s">
        <v>945</v>
      </c>
      <c r="V2725">
        <v>0</v>
      </c>
      <c r="W2725">
        <v>1</v>
      </c>
      <c r="X2725">
        <v>0</v>
      </c>
    </row>
    <row r="2726" spans="1:31" hidden="1" x14ac:dyDescent="0.2">
      <c r="A2726" t="s">
        <v>631</v>
      </c>
      <c r="B2726" t="s">
        <v>632</v>
      </c>
      <c r="C2726">
        <v>1941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7.2</v>
      </c>
      <c r="O2726">
        <v>5521</v>
      </c>
      <c r="S2726">
        <v>140</v>
      </c>
      <c r="T2726" t="s">
        <v>474</v>
      </c>
      <c r="U2726" t="s">
        <v>39</v>
      </c>
      <c r="V2726">
        <v>0</v>
      </c>
      <c r="W2726">
        <v>0</v>
      </c>
      <c r="X2726">
        <v>1</v>
      </c>
    </row>
    <row r="2727" spans="1:31" hidden="1" x14ac:dyDescent="0.2">
      <c r="A2727" t="s">
        <v>547</v>
      </c>
      <c r="B2727" t="s">
        <v>548</v>
      </c>
      <c r="C2727">
        <v>1940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7.3</v>
      </c>
      <c r="O2727">
        <v>6717</v>
      </c>
      <c r="S2727">
        <v>95</v>
      </c>
      <c r="T2727" t="s">
        <v>474</v>
      </c>
      <c r="U2727" t="s">
        <v>39</v>
      </c>
      <c r="V2727">
        <v>0</v>
      </c>
      <c r="W2727">
        <v>0</v>
      </c>
      <c r="X2727">
        <v>1</v>
      </c>
    </row>
    <row r="2728" spans="1:31" hidden="1" x14ac:dyDescent="0.2">
      <c r="A2728" t="s">
        <v>3149</v>
      </c>
      <c r="B2728" t="s">
        <v>3150</v>
      </c>
      <c r="C2728">
        <v>1988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7.3</v>
      </c>
      <c r="O2728">
        <v>103047</v>
      </c>
      <c r="P2728">
        <v>4827903</v>
      </c>
      <c r="Q2728">
        <v>13008928</v>
      </c>
      <c r="S2728">
        <v>94</v>
      </c>
      <c r="T2728" t="s">
        <v>2225</v>
      </c>
      <c r="U2728" t="s">
        <v>2997</v>
      </c>
      <c r="V2728">
        <v>0</v>
      </c>
      <c r="W2728">
        <v>1</v>
      </c>
      <c r="X2728">
        <v>0</v>
      </c>
    </row>
    <row r="2729" spans="1:31" hidden="1" x14ac:dyDescent="0.2">
      <c r="A2729" t="s">
        <v>478</v>
      </c>
      <c r="B2729" t="s">
        <v>479</v>
      </c>
      <c r="C2729">
        <v>1939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6.8</v>
      </c>
      <c r="O2729">
        <v>1872</v>
      </c>
      <c r="Q2729">
        <v>92</v>
      </c>
      <c r="S2729">
        <v>92</v>
      </c>
      <c r="T2729" t="s">
        <v>237</v>
      </c>
      <c r="U2729" t="s">
        <v>39</v>
      </c>
      <c r="V2729">
        <v>0</v>
      </c>
      <c r="W2729">
        <v>0</v>
      </c>
      <c r="X2729">
        <v>1</v>
      </c>
    </row>
    <row r="2730" spans="1:31" hidden="1" x14ac:dyDescent="0.2">
      <c r="A2730" t="s">
        <v>2019</v>
      </c>
      <c r="B2730" t="s">
        <v>2020</v>
      </c>
      <c r="C2730">
        <v>1971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6.8</v>
      </c>
      <c r="O2730">
        <v>2585</v>
      </c>
      <c r="Q2730">
        <v>98</v>
      </c>
      <c r="S2730">
        <v>98</v>
      </c>
      <c r="T2730" t="s">
        <v>2021</v>
      </c>
      <c r="U2730" t="s">
        <v>35</v>
      </c>
      <c r="V2730">
        <v>0</v>
      </c>
      <c r="W2730">
        <v>1</v>
      </c>
      <c r="X2730">
        <v>0</v>
      </c>
    </row>
    <row r="2731" spans="1:31" hidden="1" x14ac:dyDescent="0.2">
      <c r="A2731" t="s">
        <v>7938</v>
      </c>
      <c r="B2731" t="s">
        <v>7939</v>
      </c>
      <c r="C2731">
        <v>2018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8.3000000000000007</v>
      </c>
      <c r="O2731">
        <v>24232</v>
      </c>
      <c r="P2731">
        <v>20904188</v>
      </c>
      <c r="S2731">
        <v>99</v>
      </c>
      <c r="T2731" t="s">
        <v>3988</v>
      </c>
      <c r="U2731" t="s">
        <v>7940</v>
      </c>
      <c r="V2731">
        <v>0</v>
      </c>
      <c r="W2731">
        <v>0</v>
      </c>
      <c r="X2731">
        <v>1</v>
      </c>
    </row>
    <row r="2732" spans="1:31" hidden="1" x14ac:dyDescent="0.2">
      <c r="A2732" t="s">
        <v>380</v>
      </c>
      <c r="B2732" t="s">
        <v>381</v>
      </c>
      <c r="C2732">
        <v>1937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7.2</v>
      </c>
      <c r="O2732">
        <v>1394</v>
      </c>
      <c r="Q2732">
        <v>95</v>
      </c>
      <c r="S2732">
        <v>95</v>
      </c>
      <c r="T2732" t="s">
        <v>97</v>
      </c>
      <c r="U2732" t="s">
        <v>39</v>
      </c>
      <c r="V2732">
        <v>0</v>
      </c>
      <c r="W2732">
        <v>0</v>
      </c>
      <c r="X2732">
        <v>1</v>
      </c>
    </row>
    <row r="2733" spans="1:31" hidden="1" x14ac:dyDescent="0.2">
      <c r="A2733" t="s">
        <v>633</v>
      </c>
      <c r="B2733" t="s">
        <v>634</v>
      </c>
      <c r="C2733">
        <v>1941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6.1</v>
      </c>
      <c r="O2733">
        <v>151</v>
      </c>
      <c r="S2733">
        <v>72</v>
      </c>
      <c r="T2733" t="s">
        <v>189</v>
      </c>
      <c r="U2733" t="s">
        <v>39</v>
      </c>
      <c r="V2733">
        <v>0</v>
      </c>
      <c r="W2733">
        <v>0</v>
      </c>
      <c r="X2733">
        <v>1</v>
      </c>
    </row>
    <row r="2734" spans="1:31" x14ac:dyDescent="0.2">
      <c r="A2734" t="s">
        <v>7347</v>
      </c>
      <c r="B2734" t="s">
        <v>7348</v>
      </c>
      <c r="C2734">
        <v>2013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5.7</v>
      </c>
      <c r="O2734">
        <v>41035</v>
      </c>
      <c r="P2734">
        <v>22232291</v>
      </c>
      <c r="Q2734">
        <v>239258712</v>
      </c>
      <c r="S2734">
        <v>91</v>
      </c>
      <c r="T2734" t="s">
        <v>7349</v>
      </c>
      <c r="U2734" t="s">
        <v>7350</v>
      </c>
      <c r="V2734">
        <v>1</v>
      </c>
      <c r="W2734">
        <v>0</v>
      </c>
      <c r="X2734">
        <v>0</v>
      </c>
    </row>
    <row r="2735" spans="1:31" hidden="1" x14ac:dyDescent="0.2">
      <c r="A2735" t="s">
        <v>6427</v>
      </c>
      <c r="B2735" t="s">
        <v>6428</v>
      </c>
      <c r="C2735">
        <v>2007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7.2</v>
      </c>
      <c r="O2735">
        <v>27124</v>
      </c>
      <c r="P2735">
        <v>16000000</v>
      </c>
      <c r="Q2735">
        <v>3287315</v>
      </c>
      <c r="R2735">
        <v>8591255</v>
      </c>
      <c r="S2735">
        <v>118</v>
      </c>
      <c r="T2735" t="s">
        <v>6429</v>
      </c>
      <c r="U2735" t="s">
        <v>4856</v>
      </c>
      <c r="V2735">
        <v>0</v>
      </c>
      <c r="W2735">
        <v>1</v>
      </c>
      <c r="X2735">
        <v>0</v>
      </c>
    </row>
    <row r="2736" spans="1:31" hidden="1" x14ac:dyDescent="0.2">
      <c r="A2736" t="s">
        <v>5479</v>
      </c>
      <c r="B2736" t="s">
        <v>5480</v>
      </c>
      <c r="C2736">
        <v>2001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5.6</v>
      </c>
      <c r="O2736">
        <v>76549</v>
      </c>
      <c r="P2736">
        <v>42000000</v>
      </c>
      <c r="Q2736">
        <v>41867960</v>
      </c>
      <c r="R2736">
        <v>68467960</v>
      </c>
      <c r="S2736">
        <v>91</v>
      </c>
      <c r="T2736" t="s">
        <v>5481</v>
      </c>
      <c r="U2736" t="s">
        <v>39</v>
      </c>
      <c r="V2736">
        <v>0</v>
      </c>
      <c r="W2736">
        <v>0</v>
      </c>
      <c r="X2736">
        <v>1</v>
      </c>
    </row>
    <row r="2737" spans="1:31" hidden="1" x14ac:dyDescent="0.2">
      <c r="A2737" t="s">
        <v>6547</v>
      </c>
      <c r="B2737" t="s">
        <v>6548</v>
      </c>
      <c r="C2737">
        <v>2009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7.1</v>
      </c>
      <c r="O2737">
        <v>40393</v>
      </c>
      <c r="P2737">
        <v>5000000</v>
      </c>
      <c r="Q2737">
        <v>318574</v>
      </c>
      <c r="R2737">
        <v>13085023</v>
      </c>
      <c r="S2737">
        <v>134</v>
      </c>
      <c r="T2737" t="s">
        <v>6549</v>
      </c>
      <c r="U2737" t="s">
        <v>6550</v>
      </c>
      <c r="V2737">
        <v>0</v>
      </c>
      <c r="W2737">
        <v>1</v>
      </c>
      <c r="X2737">
        <v>0</v>
      </c>
    </row>
    <row r="2738" spans="1:31" hidden="1" x14ac:dyDescent="0.2">
      <c r="A2738" t="s">
        <v>5824</v>
      </c>
      <c r="B2738" t="s">
        <v>5825</v>
      </c>
      <c r="C2738">
        <v>2003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6.8</v>
      </c>
      <c r="O2738">
        <v>77580</v>
      </c>
      <c r="P2738">
        <v>2000000</v>
      </c>
      <c r="Q2738">
        <v>4601043</v>
      </c>
      <c r="R2738">
        <v>10128960</v>
      </c>
      <c r="S2738">
        <v>100</v>
      </c>
      <c r="T2738" t="s">
        <v>5826</v>
      </c>
      <c r="U2738" t="s">
        <v>5827</v>
      </c>
      <c r="V2738">
        <v>0</v>
      </c>
      <c r="W2738">
        <v>1</v>
      </c>
      <c r="X2738">
        <v>0</v>
      </c>
    </row>
    <row r="2739" spans="1:31" hidden="1" x14ac:dyDescent="0.2">
      <c r="A2739" t="s">
        <v>3894</v>
      </c>
      <c r="B2739" t="s">
        <v>3895</v>
      </c>
      <c r="C2739">
        <v>1993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7.3</v>
      </c>
      <c r="O2739">
        <v>44610</v>
      </c>
      <c r="P2739">
        <v>4104962</v>
      </c>
      <c r="S2739">
        <v>115</v>
      </c>
      <c r="T2739" t="s">
        <v>3336</v>
      </c>
      <c r="U2739" t="s">
        <v>3896</v>
      </c>
      <c r="V2739">
        <v>0</v>
      </c>
      <c r="W2739">
        <v>0</v>
      </c>
      <c r="X2739">
        <v>1</v>
      </c>
    </row>
    <row r="2740" spans="1:31" hidden="1" x14ac:dyDescent="0.2">
      <c r="A2740" t="s">
        <v>1569</v>
      </c>
      <c r="B2740" t="s">
        <v>1570</v>
      </c>
      <c r="C2740">
        <v>1959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6.5</v>
      </c>
      <c r="O2740">
        <v>375</v>
      </c>
      <c r="Q2740">
        <v>124</v>
      </c>
      <c r="S2740">
        <v>124</v>
      </c>
      <c r="T2740" t="s">
        <v>1571</v>
      </c>
      <c r="U2740" t="s">
        <v>945</v>
      </c>
      <c r="V2740">
        <v>0</v>
      </c>
      <c r="W2740">
        <v>1</v>
      </c>
      <c r="X2740">
        <v>0</v>
      </c>
    </row>
    <row r="2741" spans="1:31" hidden="1" x14ac:dyDescent="0.2">
      <c r="A2741" t="s">
        <v>7382</v>
      </c>
      <c r="B2741" t="s">
        <v>7383</v>
      </c>
      <c r="C2741">
        <v>2012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6.2</v>
      </c>
      <c r="O2741">
        <v>122746</v>
      </c>
      <c r="P2741">
        <v>35000000</v>
      </c>
      <c r="Q2741">
        <v>67544505</v>
      </c>
      <c r="R2741">
        <v>88215156</v>
      </c>
      <c r="S2741">
        <v>134</v>
      </c>
      <c r="T2741" t="s">
        <v>6141</v>
      </c>
      <c r="U2741" t="s">
        <v>7384</v>
      </c>
      <c r="V2741">
        <v>0</v>
      </c>
      <c r="W2741">
        <v>1</v>
      </c>
      <c r="X2741">
        <v>0</v>
      </c>
    </row>
    <row r="2742" spans="1:31" hidden="1" x14ac:dyDescent="0.2">
      <c r="A2742" t="s">
        <v>772</v>
      </c>
      <c r="B2742" t="s">
        <v>773</v>
      </c>
      <c r="C2742">
        <v>1943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5.8</v>
      </c>
      <c r="O2742">
        <v>915</v>
      </c>
      <c r="S2742">
        <v>121</v>
      </c>
      <c r="T2742" t="s">
        <v>45</v>
      </c>
      <c r="U2742" t="s">
        <v>39</v>
      </c>
      <c r="V2742">
        <v>0</v>
      </c>
      <c r="W2742">
        <v>0</v>
      </c>
      <c r="X2742">
        <v>1</v>
      </c>
    </row>
    <row r="2743" spans="1:31" hidden="1" x14ac:dyDescent="0.2">
      <c r="A2743" t="s">
        <v>7087</v>
      </c>
      <c r="B2743" t="s">
        <v>7088</v>
      </c>
      <c r="C2743">
        <v>2014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6.6</v>
      </c>
      <c r="O2743">
        <v>68561</v>
      </c>
      <c r="P2743">
        <v>19800000</v>
      </c>
      <c r="Q2743">
        <v>34296320</v>
      </c>
      <c r="R2743">
        <v>41296320</v>
      </c>
      <c r="S2743">
        <v>103</v>
      </c>
      <c r="T2743" t="s">
        <v>5551</v>
      </c>
      <c r="U2743" t="s">
        <v>7089</v>
      </c>
      <c r="V2743">
        <v>0</v>
      </c>
      <c r="W2743">
        <v>0</v>
      </c>
      <c r="X2743">
        <v>1</v>
      </c>
    </row>
    <row r="2744" spans="1:31" hidden="1" x14ac:dyDescent="0.2">
      <c r="A2744" t="s">
        <v>1339</v>
      </c>
      <c r="B2744" t="s">
        <v>1340</v>
      </c>
      <c r="C2744">
        <v>1955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5.9</v>
      </c>
      <c r="O2744">
        <v>8415</v>
      </c>
      <c r="S2744">
        <v>86</v>
      </c>
      <c r="T2744" t="s">
        <v>1341</v>
      </c>
      <c r="U2744" t="s">
        <v>945</v>
      </c>
      <c r="V2744">
        <v>0</v>
      </c>
      <c r="W2744">
        <v>1</v>
      </c>
      <c r="X2744">
        <v>0</v>
      </c>
    </row>
    <row r="2745" spans="1:31" hidden="1" x14ac:dyDescent="0.2">
      <c r="A2745" t="s">
        <v>1123</v>
      </c>
      <c r="B2745" t="s">
        <v>1124</v>
      </c>
      <c r="C2745">
        <v>1950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6.4</v>
      </c>
      <c r="O2745">
        <v>201</v>
      </c>
      <c r="Q2745">
        <v>74</v>
      </c>
      <c r="S2745">
        <v>74</v>
      </c>
      <c r="T2745" t="s">
        <v>1015</v>
      </c>
      <c r="U2745" t="s">
        <v>39</v>
      </c>
      <c r="V2745">
        <v>0</v>
      </c>
      <c r="W2745">
        <v>0</v>
      </c>
      <c r="X2745">
        <v>1</v>
      </c>
    </row>
    <row r="2746" spans="1:31" hidden="1" x14ac:dyDescent="0.2">
      <c r="A2746" t="s">
        <v>1230</v>
      </c>
      <c r="B2746" t="s">
        <v>1231</v>
      </c>
      <c r="C2746">
        <v>1952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5.9</v>
      </c>
      <c r="O2746">
        <v>684</v>
      </c>
      <c r="Q2746">
        <v>100</v>
      </c>
      <c r="S2746">
        <v>100</v>
      </c>
      <c r="T2746" t="s">
        <v>1181</v>
      </c>
      <c r="U2746" t="s">
        <v>39</v>
      </c>
      <c r="V2746">
        <v>0</v>
      </c>
      <c r="W2746">
        <v>0</v>
      </c>
      <c r="X2746">
        <v>1</v>
      </c>
    </row>
    <row r="2747" spans="1:31" x14ac:dyDescent="0.2">
      <c r="A2747" t="s">
        <v>7515</v>
      </c>
      <c r="B2747" t="s">
        <v>7516</v>
      </c>
      <c r="C2747">
        <v>2013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7.5</v>
      </c>
      <c r="O2747">
        <v>146407</v>
      </c>
      <c r="P2747">
        <v>35000000</v>
      </c>
      <c r="Q2747">
        <v>83301580</v>
      </c>
      <c r="R2747">
        <v>117867984</v>
      </c>
      <c r="S2747">
        <v>125</v>
      </c>
      <c r="T2747" t="s">
        <v>5788</v>
      </c>
      <c r="U2747" t="s">
        <v>2671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</row>
    <row r="2748" spans="1:31" x14ac:dyDescent="0.2">
      <c r="A2748" t="s">
        <v>6944</v>
      </c>
      <c r="B2748" t="s">
        <v>6945</v>
      </c>
      <c r="C2748">
        <v>2013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6.4</v>
      </c>
      <c r="O2748">
        <v>214941</v>
      </c>
      <c r="P2748">
        <v>215000000</v>
      </c>
      <c r="Q2748">
        <v>89302115</v>
      </c>
      <c r="R2748">
        <v>260502115</v>
      </c>
      <c r="S2748">
        <v>150</v>
      </c>
      <c r="T2748" t="s">
        <v>6946</v>
      </c>
      <c r="U2748" t="s">
        <v>2671</v>
      </c>
      <c r="V2748">
        <v>1</v>
      </c>
      <c r="W2748">
        <v>0</v>
      </c>
      <c r="X2748">
        <v>0</v>
      </c>
    </row>
    <row r="2749" spans="1:31" x14ac:dyDescent="0.2">
      <c r="A2749" t="s">
        <v>7457</v>
      </c>
      <c r="B2749" t="s">
        <v>7458</v>
      </c>
      <c r="C2749">
        <v>2013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6.9</v>
      </c>
      <c r="O2749">
        <v>569840</v>
      </c>
      <c r="P2749">
        <v>170000000</v>
      </c>
      <c r="Q2749">
        <v>206362140</v>
      </c>
      <c r="R2749">
        <v>644783140</v>
      </c>
      <c r="S2749">
        <v>112</v>
      </c>
      <c r="T2749" t="s">
        <v>7459</v>
      </c>
      <c r="U2749" t="s">
        <v>6654</v>
      </c>
      <c r="V2749">
        <v>1</v>
      </c>
      <c r="W2749">
        <v>0</v>
      </c>
      <c r="X2749">
        <v>0</v>
      </c>
    </row>
    <row r="2750" spans="1:31" hidden="1" x14ac:dyDescent="0.2">
      <c r="A2750" t="s">
        <v>1861</v>
      </c>
      <c r="B2750" t="s">
        <v>1862</v>
      </c>
      <c r="C2750">
        <v>1967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6.9</v>
      </c>
      <c r="O2750">
        <v>5707</v>
      </c>
      <c r="S2750">
        <v>138</v>
      </c>
      <c r="T2750" t="s">
        <v>1863</v>
      </c>
      <c r="U2750" t="s">
        <v>1667</v>
      </c>
      <c r="V2750">
        <v>0</v>
      </c>
      <c r="W2750">
        <v>1</v>
      </c>
      <c r="X2750">
        <v>0</v>
      </c>
    </row>
    <row r="2751" spans="1:31" x14ac:dyDescent="0.2">
      <c r="A2751" t="s">
        <v>7351</v>
      </c>
      <c r="B2751" t="s">
        <v>7352</v>
      </c>
      <c r="C2751">
        <v>2014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6.2</v>
      </c>
      <c r="O2751">
        <v>39036</v>
      </c>
      <c r="P2751">
        <v>28000000</v>
      </c>
      <c r="Q2751">
        <v>66954149</v>
      </c>
      <c r="R2751">
        <v>100654149</v>
      </c>
      <c r="S2751">
        <v>81</v>
      </c>
      <c r="T2751" t="s">
        <v>7353</v>
      </c>
      <c r="U2751" t="s">
        <v>2671</v>
      </c>
      <c r="V2751">
        <v>1</v>
      </c>
      <c r="W2751">
        <v>0</v>
      </c>
      <c r="X2751">
        <v>0</v>
      </c>
    </row>
    <row r="2752" spans="1:31" hidden="1" x14ac:dyDescent="0.2">
      <c r="A2752" t="s">
        <v>49</v>
      </c>
      <c r="B2752" t="s">
        <v>50</v>
      </c>
      <c r="C2752">
        <v>1930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5.9</v>
      </c>
      <c r="O2752">
        <v>126</v>
      </c>
      <c r="Q2752">
        <v>71</v>
      </c>
      <c r="S2752">
        <v>71</v>
      </c>
      <c r="T2752" t="s">
        <v>51</v>
      </c>
      <c r="U2752" t="s">
        <v>39</v>
      </c>
      <c r="V2752">
        <v>0</v>
      </c>
      <c r="W2752">
        <v>0</v>
      </c>
      <c r="X2752">
        <v>1</v>
      </c>
    </row>
    <row r="2753" spans="1:24" x14ac:dyDescent="0.2">
      <c r="A2753" t="s">
        <v>7544</v>
      </c>
      <c r="B2753" t="s">
        <v>7545</v>
      </c>
      <c r="C2753">
        <v>2014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7.8</v>
      </c>
      <c r="O2753">
        <v>392121</v>
      </c>
      <c r="P2753">
        <v>165000000</v>
      </c>
      <c r="Q2753">
        <v>222527828</v>
      </c>
      <c r="R2753">
        <v>657827828</v>
      </c>
      <c r="S2753">
        <v>102</v>
      </c>
      <c r="T2753" t="s">
        <v>7546</v>
      </c>
      <c r="U2753" t="s">
        <v>6699</v>
      </c>
      <c r="V2753">
        <v>1</v>
      </c>
      <c r="W2753">
        <v>0</v>
      </c>
      <c r="X2753">
        <v>0</v>
      </c>
    </row>
    <row r="2754" spans="1:24" hidden="1" x14ac:dyDescent="0.2">
      <c r="A2754" t="s">
        <v>4804</v>
      </c>
      <c r="B2754" t="s">
        <v>4805</v>
      </c>
      <c r="C2754">
        <v>1999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7.1</v>
      </c>
      <c r="O2754">
        <v>156335</v>
      </c>
      <c r="P2754">
        <v>75000000</v>
      </c>
      <c r="Q2754">
        <v>60652036</v>
      </c>
      <c r="R2754">
        <v>107752036</v>
      </c>
      <c r="S2754">
        <v>114</v>
      </c>
      <c r="T2754" t="s">
        <v>4447</v>
      </c>
      <c r="U2754" t="s">
        <v>39</v>
      </c>
      <c r="V2754">
        <v>0</v>
      </c>
      <c r="W2754">
        <v>0</v>
      </c>
      <c r="X2754">
        <v>1</v>
      </c>
    </row>
    <row r="2755" spans="1:24" x14ac:dyDescent="0.2">
      <c r="A2755" t="s">
        <v>7421</v>
      </c>
      <c r="B2755" t="s">
        <v>7422</v>
      </c>
      <c r="C2755">
        <v>2014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7.7</v>
      </c>
      <c r="O2755">
        <v>703860</v>
      </c>
      <c r="P2755">
        <v>170000000</v>
      </c>
      <c r="Q2755">
        <v>259766572</v>
      </c>
      <c r="R2755">
        <v>714421503</v>
      </c>
      <c r="S2755">
        <v>136</v>
      </c>
      <c r="T2755" t="s">
        <v>5596</v>
      </c>
      <c r="U2755" t="s">
        <v>7423</v>
      </c>
      <c r="V2755">
        <v>1</v>
      </c>
      <c r="W2755">
        <v>0</v>
      </c>
      <c r="X2755">
        <v>0</v>
      </c>
    </row>
    <row r="2756" spans="1:24" x14ac:dyDescent="0.2">
      <c r="A2756" t="s">
        <v>7475</v>
      </c>
      <c r="B2756" t="s">
        <v>7476</v>
      </c>
      <c r="C2756">
        <v>2014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8</v>
      </c>
      <c r="O2756">
        <v>1004749</v>
      </c>
      <c r="P2756">
        <v>170000000</v>
      </c>
      <c r="Q2756">
        <v>333176600</v>
      </c>
      <c r="R2756">
        <v>772776600</v>
      </c>
      <c r="S2756">
        <v>121</v>
      </c>
      <c r="T2756" t="s">
        <v>6298</v>
      </c>
      <c r="U2756" t="s">
        <v>6654</v>
      </c>
      <c r="V2756">
        <v>1</v>
      </c>
      <c r="W2756">
        <v>0</v>
      </c>
      <c r="X2756">
        <v>0</v>
      </c>
    </row>
    <row r="2757" spans="1:24" hidden="1" x14ac:dyDescent="0.2">
      <c r="A2757" t="s">
        <v>3013</v>
      </c>
      <c r="B2757" t="s">
        <v>3014</v>
      </c>
      <c r="C2757">
        <v>1987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7.2</v>
      </c>
      <c r="O2757">
        <v>10382</v>
      </c>
      <c r="P2757">
        <v>1506975</v>
      </c>
      <c r="Q2757">
        <v>3685862</v>
      </c>
      <c r="S2757">
        <v>97</v>
      </c>
      <c r="T2757" t="s">
        <v>3015</v>
      </c>
      <c r="U2757" t="s">
        <v>35</v>
      </c>
      <c r="V2757">
        <v>0</v>
      </c>
      <c r="W2757">
        <v>1</v>
      </c>
      <c r="X2757">
        <v>0</v>
      </c>
    </row>
    <row r="2758" spans="1:24" hidden="1" x14ac:dyDescent="0.2">
      <c r="A2758" t="s">
        <v>1289</v>
      </c>
      <c r="B2758" t="s">
        <v>1290</v>
      </c>
      <c r="C2758">
        <v>1953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6.1</v>
      </c>
      <c r="O2758">
        <v>308</v>
      </c>
      <c r="Q2758">
        <v>95</v>
      </c>
      <c r="S2758">
        <v>95</v>
      </c>
      <c r="T2758" t="s">
        <v>51</v>
      </c>
      <c r="U2758" t="s">
        <v>39</v>
      </c>
      <c r="V2758">
        <v>0</v>
      </c>
      <c r="W2758">
        <v>0</v>
      </c>
      <c r="X2758">
        <v>1</v>
      </c>
    </row>
    <row r="2759" spans="1:24" hidden="1" x14ac:dyDescent="0.2">
      <c r="A2759" t="s">
        <v>5101</v>
      </c>
      <c r="B2759" t="s">
        <v>5102</v>
      </c>
      <c r="C2759">
        <v>1999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7.2</v>
      </c>
      <c r="O2759">
        <v>2994</v>
      </c>
      <c r="P2759">
        <v>2021698</v>
      </c>
      <c r="S2759">
        <v>113</v>
      </c>
      <c r="T2759" t="s">
        <v>5103</v>
      </c>
      <c r="U2759" t="s">
        <v>5104</v>
      </c>
      <c r="V2759">
        <v>0</v>
      </c>
      <c r="W2759">
        <v>1</v>
      </c>
      <c r="X2759">
        <v>0</v>
      </c>
    </row>
    <row r="2760" spans="1:24" hidden="1" x14ac:dyDescent="0.2">
      <c r="A2760" t="s">
        <v>329</v>
      </c>
      <c r="B2760" t="s">
        <v>330</v>
      </c>
      <c r="C2760">
        <v>1936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6.6</v>
      </c>
      <c r="O2760">
        <v>1178</v>
      </c>
      <c r="S2760">
        <v>84</v>
      </c>
      <c r="T2760" t="s">
        <v>331</v>
      </c>
      <c r="U2760" t="s">
        <v>35</v>
      </c>
      <c r="V2760">
        <v>0</v>
      </c>
      <c r="W2760">
        <v>1</v>
      </c>
      <c r="X2760">
        <v>0</v>
      </c>
    </row>
    <row r="2761" spans="1:24" hidden="1" x14ac:dyDescent="0.2">
      <c r="A2761" t="s">
        <v>923</v>
      </c>
      <c r="B2761" t="s">
        <v>924</v>
      </c>
      <c r="C2761">
        <v>1946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7</v>
      </c>
      <c r="O2761">
        <v>1537</v>
      </c>
      <c r="S2761">
        <v>92</v>
      </c>
      <c r="T2761" t="s">
        <v>793</v>
      </c>
      <c r="U2761" t="s">
        <v>39</v>
      </c>
      <c r="V2761">
        <v>0</v>
      </c>
      <c r="W2761">
        <v>0</v>
      </c>
      <c r="X2761">
        <v>1</v>
      </c>
    </row>
    <row r="2762" spans="1:24" hidden="1" x14ac:dyDescent="0.2">
      <c r="A2762" t="s">
        <v>5140</v>
      </c>
      <c r="B2762" t="s">
        <v>5141</v>
      </c>
      <c r="C2762">
        <v>1999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6</v>
      </c>
      <c r="O2762">
        <v>17896</v>
      </c>
      <c r="P2762">
        <v>20000000</v>
      </c>
      <c r="Q2762">
        <v>10570375</v>
      </c>
      <c r="R2762">
        <v>10570375</v>
      </c>
      <c r="S2762">
        <v>98</v>
      </c>
      <c r="T2762" t="s">
        <v>5142</v>
      </c>
      <c r="U2762" t="s">
        <v>39</v>
      </c>
      <c r="V2762">
        <v>0</v>
      </c>
      <c r="W2762">
        <v>0</v>
      </c>
      <c r="X2762">
        <v>1</v>
      </c>
    </row>
    <row r="2763" spans="1:24" hidden="1" x14ac:dyDescent="0.2">
      <c r="A2763" t="s">
        <v>4131</v>
      </c>
      <c r="B2763" t="s">
        <v>4132</v>
      </c>
      <c r="C2763">
        <v>1994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6.3</v>
      </c>
      <c r="O2763">
        <v>14594</v>
      </c>
      <c r="P2763">
        <v>2318822</v>
      </c>
      <c r="Q2763">
        <v>11373501</v>
      </c>
      <c r="T2763" t="s">
        <v>2874</v>
      </c>
      <c r="U2763" t="s">
        <v>2874</v>
      </c>
      <c r="V2763">
        <v>0</v>
      </c>
      <c r="W2763">
        <v>0</v>
      </c>
      <c r="X2763">
        <v>1</v>
      </c>
    </row>
    <row r="2764" spans="1:24" hidden="1" x14ac:dyDescent="0.2">
      <c r="A2764" t="s">
        <v>1291</v>
      </c>
      <c r="B2764" t="s">
        <v>1292</v>
      </c>
      <c r="C2764">
        <v>1953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6.5</v>
      </c>
      <c r="O2764">
        <v>1467</v>
      </c>
      <c r="S2764">
        <v>103</v>
      </c>
      <c r="T2764" t="s">
        <v>1132</v>
      </c>
      <c r="U2764" t="s">
        <v>945</v>
      </c>
      <c r="V2764">
        <v>0</v>
      </c>
      <c r="W2764">
        <v>1</v>
      </c>
      <c r="X2764">
        <v>0</v>
      </c>
    </row>
    <row r="2765" spans="1:24" hidden="1" x14ac:dyDescent="0.2">
      <c r="A2765" t="s">
        <v>1293</v>
      </c>
      <c r="B2765" t="s">
        <v>1294</v>
      </c>
      <c r="C2765">
        <v>1953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6.5</v>
      </c>
      <c r="O2765">
        <v>655</v>
      </c>
      <c r="Q2765">
        <v>82</v>
      </c>
      <c r="S2765">
        <v>82</v>
      </c>
      <c r="T2765" t="s">
        <v>1200</v>
      </c>
      <c r="U2765" t="s">
        <v>39</v>
      </c>
      <c r="V2765">
        <v>0</v>
      </c>
      <c r="W2765">
        <v>0</v>
      </c>
      <c r="X2765">
        <v>1</v>
      </c>
    </row>
    <row r="2766" spans="1:24" hidden="1" x14ac:dyDescent="0.2">
      <c r="A2766" t="s">
        <v>1974</v>
      </c>
      <c r="B2766" t="s">
        <v>1975</v>
      </c>
      <c r="C2766">
        <v>1971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6.7</v>
      </c>
      <c r="O2766">
        <v>46260</v>
      </c>
      <c r="P2766">
        <v>777000</v>
      </c>
      <c r="Q2766">
        <v>2437000</v>
      </c>
      <c r="S2766">
        <v>86</v>
      </c>
      <c r="T2766" t="s">
        <v>1976</v>
      </c>
      <c r="U2766" t="s">
        <v>1943</v>
      </c>
      <c r="V2766">
        <v>0</v>
      </c>
      <c r="W2766">
        <v>0</v>
      </c>
      <c r="X2766">
        <v>1</v>
      </c>
    </row>
    <row r="2767" spans="1:24" hidden="1" x14ac:dyDescent="0.2">
      <c r="A2767" t="s">
        <v>4133</v>
      </c>
      <c r="B2767" t="s">
        <v>4134</v>
      </c>
      <c r="C2767">
        <v>1994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5.9</v>
      </c>
      <c r="O2767">
        <v>53541</v>
      </c>
      <c r="P2767">
        <v>12064625</v>
      </c>
      <c r="Q2767">
        <v>101646581</v>
      </c>
      <c r="S2767">
        <v>99</v>
      </c>
      <c r="T2767" t="s">
        <v>3351</v>
      </c>
      <c r="U2767" t="s">
        <v>3820</v>
      </c>
      <c r="V2767">
        <v>0</v>
      </c>
      <c r="W2767">
        <v>1</v>
      </c>
      <c r="X2767">
        <v>0</v>
      </c>
    </row>
    <row r="2768" spans="1:24" hidden="1" x14ac:dyDescent="0.2">
      <c r="A2768" t="s">
        <v>4565</v>
      </c>
      <c r="B2768" t="s">
        <v>4566</v>
      </c>
      <c r="C2768">
        <v>1996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6.4</v>
      </c>
      <c r="O2768">
        <v>44535</v>
      </c>
      <c r="P2768">
        <v>10128834</v>
      </c>
      <c r="Q2768">
        <v>53854588</v>
      </c>
      <c r="S2768">
        <v>135</v>
      </c>
      <c r="T2768" t="s">
        <v>3170</v>
      </c>
      <c r="U2768" t="s">
        <v>4385</v>
      </c>
      <c r="V2768">
        <v>0</v>
      </c>
      <c r="W2768">
        <v>0</v>
      </c>
      <c r="X2768">
        <v>1</v>
      </c>
    </row>
    <row r="2769" spans="1:31" x14ac:dyDescent="0.2">
      <c r="A2769" t="s">
        <v>7528</v>
      </c>
      <c r="B2769" t="s">
        <v>7529</v>
      </c>
      <c r="C2769">
        <v>2014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5.9</v>
      </c>
      <c r="O2769">
        <v>127712</v>
      </c>
      <c r="P2769">
        <v>50000000</v>
      </c>
      <c r="Q2769">
        <v>128002372</v>
      </c>
      <c r="R2769">
        <v>212902372</v>
      </c>
      <c r="S2769">
        <v>125</v>
      </c>
      <c r="T2769" t="s">
        <v>5710</v>
      </c>
      <c r="U2769" t="s">
        <v>7530</v>
      </c>
      <c r="V2769">
        <v>1</v>
      </c>
      <c r="W2769">
        <v>0</v>
      </c>
      <c r="X2769">
        <v>0</v>
      </c>
    </row>
    <row r="2770" spans="1:31" hidden="1" x14ac:dyDescent="0.2">
      <c r="A2770" t="s">
        <v>6357</v>
      </c>
      <c r="B2770" t="s">
        <v>6358</v>
      </c>
      <c r="C2770">
        <v>2007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6.2</v>
      </c>
      <c r="O2770">
        <v>59854</v>
      </c>
      <c r="P2770">
        <v>24255205</v>
      </c>
      <c r="Q2770">
        <v>95802916</v>
      </c>
      <c r="S2770">
        <v>87</v>
      </c>
      <c r="T2770" t="s">
        <v>6359</v>
      </c>
      <c r="U2770" t="s">
        <v>6360</v>
      </c>
      <c r="V2770">
        <v>0</v>
      </c>
      <c r="W2770">
        <v>0</v>
      </c>
      <c r="X2770">
        <v>1</v>
      </c>
    </row>
    <row r="2771" spans="1:31" hidden="1" x14ac:dyDescent="0.2">
      <c r="A2771" t="s">
        <v>824</v>
      </c>
      <c r="B2771" t="s">
        <v>825</v>
      </c>
      <c r="C2771">
        <v>1944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7.8</v>
      </c>
      <c r="O2771">
        <v>29432</v>
      </c>
      <c r="S2771">
        <v>100</v>
      </c>
      <c r="T2771" t="s">
        <v>106</v>
      </c>
      <c r="U2771" t="s">
        <v>39</v>
      </c>
      <c r="V2771">
        <v>0</v>
      </c>
      <c r="W2771">
        <v>0</v>
      </c>
      <c r="X2771">
        <v>1</v>
      </c>
    </row>
    <row r="2772" spans="1:31" hidden="1" x14ac:dyDescent="0.2">
      <c r="A2772" t="s">
        <v>1399</v>
      </c>
      <c r="B2772" t="s">
        <v>1400</v>
      </c>
      <c r="C2772">
        <v>1955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7.2</v>
      </c>
      <c r="O2772">
        <v>4678</v>
      </c>
      <c r="Q2772">
        <v>106</v>
      </c>
      <c r="R2772">
        <v>4</v>
      </c>
      <c r="S2772">
        <v>106</v>
      </c>
      <c r="T2772" t="s">
        <v>1401</v>
      </c>
      <c r="U2772" t="s">
        <v>945</v>
      </c>
      <c r="V2772">
        <v>0</v>
      </c>
      <c r="W2772">
        <v>1</v>
      </c>
      <c r="X2772">
        <v>0</v>
      </c>
    </row>
    <row r="2773" spans="1:31" hidden="1" x14ac:dyDescent="0.2">
      <c r="A2773" t="s">
        <v>1679</v>
      </c>
      <c r="B2773" t="s">
        <v>1680</v>
      </c>
      <c r="C2773">
        <v>1962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8.1999999999999993</v>
      </c>
      <c r="O2773">
        <v>283393</v>
      </c>
      <c r="P2773">
        <v>2000000</v>
      </c>
      <c r="Q2773">
        <v>592237</v>
      </c>
      <c r="R2773">
        <v>599146</v>
      </c>
      <c r="S2773">
        <v>129</v>
      </c>
      <c r="T2773" t="s">
        <v>1620</v>
      </c>
      <c r="U2773" t="s">
        <v>1681</v>
      </c>
      <c r="V2773">
        <v>0</v>
      </c>
      <c r="W2773">
        <v>1</v>
      </c>
      <c r="X2773">
        <v>0</v>
      </c>
    </row>
    <row r="2774" spans="1:31" hidden="1" x14ac:dyDescent="0.2">
      <c r="A2774" t="s">
        <v>4331</v>
      </c>
      <c r="B2774" t="s">
        <v>4332</v>
      </c>
      <c r="C2774">
        <v>1995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6.6</v>
      </c>
      <c r="O2774">
        <v>27037</v>
      </c>
      <c r="P2774">
        <v>36474193</v>
      </c>
      <c r="S2774">
        <v>109</v>
      </c>
      <c r="T2774" t="s">
        <v>4333</v>
      </c>
      <c r="U2774" t="s">
        <v>35</v>
      </c>
      <c r="V2774">
        <v>0</v>
      </c>
      <c r="W2774">
        <v>1</v>
      </c>
      <c r="X2774">
        <v>0</v>
      </c>
    </row>
    <row r="2775" spans="1:31" hidden="1" x14ac:dyDescent="0.2">
      <c r="A2775" t="s">
        <v>1864</v>
      </c>
      <c r="B2775" t="s">
        <v>1865</v>
      </c>
      <c r="C2775">
        <v>1967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6.4</v>
      </c>
      <c r="O2775">
        <v>2699</v>
      </c>
      <c r="S2775">
        <v>107</v>
      </c>
      <c r="T2775" t="s">
        <v>1866</v>
      </c>
      <c r="U2775" t="s">
        <v>35</v>
      </c>
      <c r="V2775">
        <v>0</v>
      </c>
      <c r="W2775">
        <v>1</v>
      </c>
      <c r="X2775">
        <v>0</v>
      </c>
    </row>
    <row r="2776" spans="1:31" hidden="1" x14ac:dyDescent="0.2">
      <c r="A2776" t="s">
        <v>2429</v>
      </c>
      <c r="B2776" t="s">
        <v>2430</v>
      </c>
      <c r="C2776">
        <v>1980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6.9</v>
      </c>
      <c r="O2776">
        <v>4531</v>
      </c>
      <c r="S2776">
        <v>98</v>
      </c>
      <c r="T2776" t="s">
        <v>2431</v>
      </c>
      <c r="U2776" t="s">
        <v>2213</v>
      </c>
      <c r="V2776">
        <v>0</v>
      </c>
      <c r="W2776">
        <v>0</v>
      </c>
      <c r="X2776">
        <v>1</v>
      </c>
    </row>
    <row r="2777" spans="1:31" hidden="1" x14ac:dyDescent="0.2">
      <c r="A2777" t="s">
        <v>7080</v>
      </c>
      <c r="B2777" t="s">
        <v>7081</v>
      </c>
      <c r="C2777">
        <v>2018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6.3</v>
      </c>
      <c r="O2777">
        <v>179894</v>
      </c>
      <c r="P2777">
        <v>94000000</v>
      </c>
      <c r="Q2777">
        <v>58250803</v>
      </c>
      <c r="R2777">
        <v>274650803</v>
      </c>
      <c r="S2777">
        <v>119</v>
      </c>
      <c r="T2777" t="s">
        <v>7082</v>
      </c>
      <c r="U2777" t="s">
        <v>39</v>
      </c>
      <c r="V2777">
        <v>0</v>
      </c>
      <c r="W2777">
        <v>0</v>
      </c>
      <c r="X2777">
        <v>1</v>
      </c>
    </row>
    <row r="2778" spans="1:31" x14ac:dyDescent="0.2">
      <c r="A2778" t="s">
        <v>7270</v>
      </c>
      <c r="B2778" t="s">
        <v>7271</v>
      </c>
      <c r="C2778">
        <v>2014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7</v>
      </c>
      <c r="O2778">
        <v>329264</v>
      </c>
      <c r="P2778">
        <v>180000000</v>
      </c>
      <c r="Q2778">
        <v>241410378</v>
      </c>
      <c r="R2778">
        <v>758410378</v>
      </c>
      <c r="S2778">
        <v>97</v>
      </c>
      <c r="T2778" t="s">
        <v>7272</v>
      </c>
      <c r="U2778" t="s">
        <v>7273</v>
      </c>
      <c r="V2778">
        <v>1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</row>
    <row r="2779" spans="1:31" hidden="1" x14ac:dyDescent="0.2">
      <c r="A2779" t="s">
        <v>1179</v>
      </c>
      <c r="B2779" t="s">
        <v>1180</v>
      </c>
      <c r="C2779">
        <v>1951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7</v>
      </c>
      <c r="O2779">
        <v>868</v>
      </c>
      <c r="Q2779">
        <v>90</v>
      </c>
      <c r="S2779">
        <v>90</v>
      </c>
      <c r="T2779" t="s">
        <v>1181</v>
      </c>
      <c r="U2779" t="s">
        <v>39</v>
      </c>
      <c r="V2779">
        <v>0</v>
      </c>
      <c r="W2779">
        <v>0</v>
      </c>
      <c r="X2779">
        <v>1</v>
      </c>
    </row>
    <row r="2780" spans="1:31" x14ac:dyDescent="0.2">
      <c r="A2780" t="s">
        <v>7325</v>
      </c>
      <c r="B2780" t="s">
        <v>7326</v>
      </c>
      <c r="C2780">
        <v>2014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7</v>
      </c>
      <c r="O2780">
        <v>42087</v>
      </c>
      <c r="P2780">
        <v>25000000</v>
      </c>
      <c r="Q2780">
        <v>36457627</v>
      </c>
      <c r="R2780">
        <v>38483455</v>
      </c>
      <c r="S2780">
        <v>124</v>
      </c>
      <c r="T2780" t="s">
        <v>7159</v>
      </c>
      <c r="U2780" t="s">
        <v>2671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1</v>
      </c>
    </row>
    <row r="2781" spans="1:31" hidden="1" x14ac:dyDescent="0.2">
      <c r="A2781" t="s">
        <v>1948</v>
      </c>
      <c r="B2781" t="s">
        <v>1949</v>
      </c>
      <c r="C2781">
        <v>1969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6.3</v>
      </c>
      <c r="O2781">
        <v>15843</v>
      </c>
      <c r="P2781">
        <v>4000000</v>
      </c>
      <c r="S2781">
        <v>143</v>
      </c>
      <c r="T2781" t="s">
        <v>706</v>
      </c>
      <c r="U2781" t="s">
        <v>35</v>
      </c>
      <c r="V2781">
        <v>0</v>
      </c>
      <c r="W2781">
        <v>1</v>
      </c>
      <c r="X2781">
        <v>0</v>
      </c>
    </row>
    <row r="2782" spans="1:31" hidden="1" x14ac:dyDescent="0.2">
      <c r="A2782" t="s">
        <v>425</v>
      </c>
      <c r="B2782" t="s">
        <v>426</v>
      </c>
      <c r="C2782">
        <v>1938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6</v>
      </c>
      <c r="O2782">
        <v>301</v>
      </c>
      <c r="Q2782">
        <v>59</v>
      </c>
      <c r="S2782">
        <v>59</v>
      </c>
      <c r="T2782" t="s">
        <v>294</v>
      </c>
      <c r="U2782" t="s">
        <v>147</v>
      </c>
      <c r="V2782">
        <v>0</v>
      </c>
      <c r="W2782">
        <v>0</v>
      </c>
      <c r="X2782">
        <v>1</v>
      </c>
    </row>
    <row r="2783" spans="1:31" hidden="1" x14ac:dyDescent="0.2">
      <c r="A2783" t="s">
        <v>5835</v>
      </c>
      <c r="B2783" t="s">
        <v>5836</v>
      </c>
      <c r="C2783">
        <v>2004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4.0999999999999996</v>
      </c>
      <c r="O2783">
        <v>26431</v>
      </c>
      <c r="P2783">
        <v>40000000</v>
      </c>
      <c r="Q2783">
        <v>21215059</v>
      </c>
      <c r="R2783">
        <v>46546197</v>
      </c>
      <c r="S2783">
        <v>84</v>
      </c>
      <c r="T2783" t="s">
        <v>5837</v>
      </c>
      <c r="U2783" t="s">
        <v>39</v>
      </c>
      <c r="V2783">
        <v>0</v>
      </c>
      <c r="W2783">
        <v>0</v>
      </c>
      <c r="X2783">
        <v>1</v>
      </c>
    </row>
    <row r="2784" spans="1:31" hidden="1" x14ac:dyDescent="0.2">
      <c r="A2784" t="s">
        <v>551</v>
      </c>
      <c r="B2784" t="s">
        <v>552</v>
      </c>
      <c r="C2784">
        <v>1940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6.7</v>
      </c>
      <c r="O2784">
        <v>1150</v>
      </c>
      <c r="Q2784">
        <v>88</v>
      </c>
      <c r="S2784">
        <v>88</v>
      </c>
      <c r="T2784" t="s">
        <v>198</v>
      </c>
      <c r="U2784" t="s">
        <v>39</v>
      </c>
      <c r="V2784">
        <v>0</v>
      </c>
      <c r="W2784">
        <v>0</v>
      </c>
      <c r="X2784">
        <v>1</v>
      </c>
    </row>
    <row r="2785" spans="1:31" hidden="1" x14ac:dyDescent="0.2">
      <c r="A2785" t="s">
        <v>1534</v>
      </c>
      <c r="B2785" t="s">
        <v>1535</v>
      </c>
      <c r="C2785">
        <v>1958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8</v>
      </c>
      <c r="O2785">
        <v>95298</v>
      </c>
      <c r="P2785">
        <v>70725</v>
      </c>
      <c r="Q2785">
        <v>2286947</v>
      </c>
      <c r="S2785">
        <v>95</v>
      </c>
      <c r="T2785" t="s">
        <v>1536</v>
      </c>
      <c r="U2785" t="s">
        <v>945</v>
      </c>
      <c r="V2785">
        <v>0</v>
      </c>
      <c r="W2785">
        <v>1</v>
      </c>
      <c r="X2785">
        <v>0</v>
      </c>
    </row>
    <row r="2786" spans="1:31" x14ac:dyDescent="0.2">
      <c r="A2786" t="s">
        <v>7554</v>
      </c>
      <c r="B2786" t="s">
        <v>7555</v>
      </c>
      <c r="C2786">
        <v>2014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6.4</v>
      </c>
      <c r="O2786">
        <v>30255</v>
      </c>
      <c r="P2786">
        <v>50000000</v>
      </c>
      <c r="Q2786">
        <v>51183113</v>
      </c>
      <c r="R2786">
        <v>80383113</v>
      </c>
      <c r="S2786">
        <v>107</v>
      </c>
      <c r="T2786" t="s">
        <v>6937</v>
      </c>
      <c r="U2786" t="s">
        <v>2671</v>
      </c>
      <c r="V2786">
        <v>1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</row>
    <row r="2787" spans="1:31" hidden="1" x14ac:dyDescent="0.2">
      <c r="A2787" t="s">
        <v>382</v>
      </c>
      <c r="B2787" t="s">
        <v>383</v>
      </c>
      <c r="C2787">
        <v>1937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7</v>
      </c>
      <c r="O2787">
        <v>481</v>
      </c>
      <c r="S2787">
        <v>98</v>
      </c>
      <c r="T2787" t="s">
        <v>384</v>
      </c>
      <c r="U2787" t="s">
        <v>39</v>
      </c>
      <c r="V2787">
        <v>0</v>
      </c>
      <c r="W2787">
        <v>0</v>
      </c>
      <c r="X2787">
        <v>1</v>
      </c>
    </row>
    <row r="2788" spans="1:31" hidden="1" x14ac:dyDescent="0.2">
      <c r="A2788" t="s">
        <v>6430</v>
      </c>
      <c r="B2788" t="s">
        <v>6431</v>
      </c>
      <c r="C2788">
        <v>2011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6.2</v>
      </c>
      <c r="O2788">
        <v>129261</v>
      </c>
      <c r="P2788">
        <v>75000000</v>
      </c>
      <c r="Q2788">
        <v>78046570</v>
      </c>
      <c r="R2788">
        <v>152930623</v>
      </c>
      <c r="S2788">
        <v>104</v>
      </c>
      <c r="T2788" t="s">
        <v>5407</v>
      </c>
      <c r="U2788" t="s">
        <v>35</v>
      </c>
      <c r="V2788">
        <v>0</v>
      </c>
      <c r="W2788">
        <v>1</v>
      </c>
      <c r="X2788">
        <v>0</v>
      </c>
    </row>
    <row r="2789" spans="1:31" x14ac:dyDescent="0.2">
      <c r="A2789" t="s">
        <v>7700</v>
      </c>
      <c r="B2789" t="s">
        <v>7701</v>
      </c>
      <c r="C2789">
        <v>2014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6</v>
      </c>
      <c r="O2789">
        <v>15912</v>
      </c>
      <c r="P2789">
        <v>50000000</v>
      </c>
      <c r="Q2789">
        <v>59165787</v>
      </c>
      <c r="R2789">
        <v>146965787</v>
      </c>
      <c r="S2789">
        <v>83</v>
      </c>
      <c r="T2789" t="s">
        <v>7702</v>
      </c>
      <c r="U2789" t="s">
        <v>7703</v>
      </c>
      <c r="V2789">
        <v>1</v>
      </c>
      <c r="W2789">
        <v>0</v>
      </c>
      <c r="X2789">
        <v>0</v>
      </c>
    </row>
    <row r="2790" spans="1:31" x14ac:dyDescent="0.2">
      <c r="A2790" t="s">
        <v>6470</v>
      </c>
      <c r="B2790" t="s">
        <v>6471</v>
      </c>
      <c r="C2790">
        <v>2015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7.3</v>
      </c>
      <c r="O2790">
        <v>538888</v>
      </c>
      <c r="P2790">
        <v>130000000</v>
      </c>
      <c r="Q2790">
        <v>180202163</v>
      </c>
      <c r="R2790">
        <v>519311965</v>
      </c>
      <c r="S2790">
        <v>117</v>
      </c>
      <c r="T2790" t="s">
        <v>6339</v>
      </c>
      <c r="U2790" t="s">
        <v>6472</v>
      </c>
      <c r="V2790">
        <v>1</v>
      </c>
      <c r="W2790">
        <v>0</v>
      </c>
      <c r="X2790">
        <v>0</v>
      </c>
    </row>
    <row r="2791" spans="1:31" x14ac:dyDescent="0.2">
      <c r="A2791" t="s">
        <v>7592</v>
      </c>
      <c r="B2791" t="s">
        <v>7593</v>
      </c>
      <c r="C2791">
        <v>2015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7.3</v>
      </c>
      <c r="O2791">
        <v>705892</v>
      </c>
      <c r="P2791">
        <v>250000000</v>
      </c>
      <c r="Q2791">
        <v>459005868</v>
      </c>
      <c r="R2791">
        <v>1402805868</v>
      </c>
      <c r="S2791">
        <v>141</v>
      </c>
      <c r="T2791" t="s">
        <v>6031</v>
      </c>
      <c r="U2791" t="s">
        <v>6654</v>
      </c>
      <c r="V2791">
        <v>1</v>
      </c>
      <c r="W2791">
        <v>0</v>
      </c>
      <c r="X2791">
        <v>0</v>
      </c>
    </row>
    <row r="2792" spans="1:31" hidden="1" x14ac:dyDescent="0.2">
      <c r="A2792" t="s">
        <v>1342</v>
      </c>
      <c r="B2792" t="s">
        <v>1343</v>
      </c>
      <c r="C2792">
        <v>1954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6.5</v>
      </c>
      <c r="O2792">
        <v>1723</v>
      </c>
      <c r="S2792">
        <v>102</v>
      </c>
      <c r="T2792" t="s">
        <v>79</v>
      </c>
      <c r="U2792" t="s">
        <v>1195</v>
      </c>
      <c r="V2792">
        <v>0</v>
      </c>
      <c r="W2792">
        <v>0</v>
      </c>
      <c r="X2792">
        <v>1</v>
      </c>
    </row>
    <row r="2793" spans="1:31" hidden="1" x14ac:dyDescent="0.2">
      <c r="A2793" t="s">
        <v>332</v>
      </c>
      <c r="B2793" t="s">
        <v>333</v>
      </c>
      <c r="C2793">
        <v>1936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5.4</v>
      </c>
      <c r="O2793">
        <v>78</v>
      </c>
      <c r="S2793">
        <v>56</v>
      </c>
      <c r="T2793" t="s">
        <v>334</v>
      </c>
      <c r="U2793" t="s">
        <v>39</v>
      </c>
      <c r="V2793">
        <v>0</v>
      </c>
      <c r="W2793">
        <v>0</v>
      </c>
      <c r="X2793">
        <v>1</v>
      </c>
    </row>
    <row r="2794" spans="1:31" hidden="1" x14ac:dyDescent="0.2">
      <c r="A2794" t="s">
        <v>5112</v>
      </c>
      <c r="B2794" t="s">
        <v>5113</v>
      </c>
      <c r="C2794">
        <v>2001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7.7</v>
      </c>
      <c r="O2794">
        <v>371875</v>
      </c>
      <c r="P2794">
        <v>45000000</v>
      </c>
      <c r="Q2794">
        <v>76631907</v>
      </c>
      <c r="R2794">
        <v>104876233</v>
      </c>
      <c r="S2794">
        <v>122</v>
      </c>
      <c r="T2794" t="s">
        <v>5114</v>
      </c>
      <c r="U2794" t="s">
        <v>39</v>
      </c>
      <c r="V2794">
        <v>0</v>
      </c>
      <c r="W2794">
        <v>0</v>
      </c>
      <c r="X2794">
        <v>1</v>
      </c>
    </row>
    <row r="2795" spans="1:31" x14ac:dyDescent="0.2">
      <c r="A2795" t="s">
        <v>7336</v>
      </c>
      <c r="B2795" t="s">
        <v>1095</v>
      </c>
      <c r="C2795">
        <v>2015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6.9</v>
      </c>
      <c r="O2795">
        <v>151702</v>
      </c>
      <c r="P2795">
        <v>95000000</v>
      </c>
      <c r="Q2795">
        <v>201151353</v>
      </c>
      <c r="R2795">
        <v>542351353</v>
      </c>
      <c r="S2795">
        <v>105</v>
      </c>
      <c r="T2795" t="s">
        <v>4465</v>
      </c>
      <c r="U2795" t="s">
        <v>7337</v>
      </c>
      <c r="V2795">
        <v>1</v>
      </c>
      <c r="W2795">
        <v>0</v>
      </c>
      <c r="X2795">
        <v>0</v>
      </c>
    </row>
    <row r="2796" spans="1:31" hidden="1" x14ac:dyDescent="0.2">
      <c r="A2796" t="s">
        <v>7725</v>
      </c>
      <c r="B2796" t="s">
        <v>7726</v>
      </c>
      <c r="C2796">
        <v>2015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6.2</v>
      </c>
      <c r="O2796">
        <v>125754</v>
      </c>
      <c r="P2796">
        <v>35000000</v>
      </c>
      <c r="Q2796">
        <v>110212700</v>
      </c>
      <c r="R2796">
        <v>140795793</v>
      </c>
      <c r="S2796">
        <v>125</v>
      </c>
      <c r="T2796" t="s">
        <v>6141</v>
      </c>
      <c r="U2796" t="s">
        <v>35</v>
      </c>
      <c r="V2796">
        <v>0</v>
      </c>
      <c r="W2796">
        <v>1</v>
      </c>
      <c r="X2796">
        <v>0</v>
      </c>
    </row>
    <row r="2797" spans="1:31" hidden="1" x14ac:dyDescent="0.2">
      <c r="A2797" t="s">
        <v>6210</v>
      </c>
      <c r="B2797" t="s">
        <v>6211</v>
      </c>
      <c r="C2797">
        <v>2007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7</v>
      </c>
      <c r="O2797">
        <v>582524</v>
      </c>
      <c r="P2797">
        <v>150000000</v>
      </c>
      <c r="Q2797">
        <v>319246193</v>
      </c>
      <c r="R2797">
        <v>709709780</v>
      </c>
      <c r="S2797">
        <v>144</v>
      </c>
      <c r="T2797" t="s">
        <v>4528</v>
      </c>
      <c r="U2797" t="s">
        <v>4856</v>
      </c>
      <c r="V2797">
        <v>0</v>
      </c>
      <c r="W2797">
        <v>1</v>
      </c>
      <c r="X2797">
        <v>0</v>
      </c>
    </row>
    <row r="2798" spans="1:31" hidden="1" x14ac:dyDescent="0.2">
      <c r="A2798" t="s">
        <v>6817</v>
      </c>
      <c r="B2798" t="s">
        <v>6818</v>
      </c>
      <c r="C2798">
        <v>2009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6</v>
      </c>
      <c r="O2798">
        <v>374680</v>
      </c>
      <c r="P2798">
        <v>200000000</v>
      </c>
      <c r="Q2798">
        <v>402111870</v>
      </c>
      <c r="R2798">
        <v>836303693</v>
      </c>
      <c r="S2798">
        <v>149</v>
      </c>
      <c r="T2798" t="s">
        <v>4528</v>
      </c>
      <c r="U2798" t="s">
        <v>4856</v>
      </c>
      <c r="V2798">
        <v>0</v>
      </c>
      <c r="W2798">
        <v>1</v>
      </c>
      <c r="X2798">
        <v>0</v>
      </c>
    </row>
    <row r="2799" spans="1:31" hidden="1" x14ac:dyDescent="0.2">
      <c r="A2799" t="s">
        <v>277</v>
      </c>
      <c r="B2799" t="s">
        <v>278</v>
      </c>
      <c r="C2799">
        <v>1935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6.9</v>
      </c>
      <c r="O2799">
        <v>316</v>
      </c>
      <c r="Q2799">
        <v>63</v>
      </c>
      <c r="S2799">
        <v>63</v>
      </c>
      <c r="T2799" t="s">
        <v>189</v>
      </c>
      <c r="U2799" t="s">
        <v>39</v>
      </c>
      <c r="V2799">
        <v>0</v>
      </c>
      <c r="W2799">
        <v>0</v>
      </c>
      <c r="X2799">
        <v>1</v>
      </c>
    </row>
    <row r="2800" spans="1:31" hidden="1" x14ac:dyDescent="0.2">
      <c r="A2800" t="s">
        <v>335</v>
      </c>
      <c r="B2800" t="s">
        <v>336</v>
      </c>
      <c r="C2800">
        <v>1936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5.6</v>
      </c>
      <c r="O2800">
        <v>78</v>
      </c>
      <c r="Q2800">
        <v>56</v>
      </c>
      <c r="S2800">
        <v>56</v>
      </c>
      <c r="T2800" t="s">
        <v>312</v>
      </c>
      <c r="U2800" t="s">
        <v>39</v>
      </c>
      <c r="V2800">
        <v>0</v>
      </c>
      <c r="W2800">
        <v>0</v>
      </c>
      <c r="X2800">
        <v>1</v>
      </c>
    </row>
    <row r="2801" spans="1:31" x14ac:dyDescent="0.2">
      <c r="A2801" t="s">
        <v>7499</v>
      </c>
      <c r="B2801" t="s">
        <v>7500</v>
      </c>
      <c r="C2801">
        <v>2015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8.1999999999999993</v>
      </c>
      <c r="O2801">
        <v>574758</v>
      </c>
      <c r="P2801">
        <v>175000000</v>
      </c>
      <c r="Q2801">
        <v>356461711</v>
      </c>
      <c r="R2801">
        <v>857611174</v>
      </c>
      <c r="S2801">
        <v>95</v>
      </c>
      <c r="T2801" t="s">
        <v>5349</v>
      </c>
      <c r="U2801" t="s">
        <v>4337</v>
      </c>
      <c r="V2801">
        <v>1</v>
      </c>
      <c r="W2801">
        <v>0</v>
      </c>
      <c r="X2801">
        <v>0</v>
      </c>
    </row>
    <row r="2802" spans="1:31" hidden="1" x14ac:dyDescent="0.2">
      <c r="A2802" t="s">
        <v>3382</v>
      </c>
      <c r="B2802" t="s">
        <v>3383</v>
      </c>
      <c r="C2802">
        <v>1990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7.1</v>
      </c>
      <c r="O2802">
        <v>113996</v>
      </c>
      <c r="P2802">
        <v>11000000</v>
      </c>
      <c r="Q2802">
        <v>16667084</v>
      </c>
      <c r="R2802">
        <v>16667084</v>
      </c>
      <c r="S2802">
        <v>96</v>
      </c>
      <c r="T2802" t="s">
        <v>3384</v>
      </c>
      <c r="U2802" t="s">
        <v>35</v>
      </c>
      <c r="V2802">
        <v>0</v>
      </c>
      <c r="W2802">
        <v>1</v>
      </c>
      <c r="X2802">
        <v>0</v>
      </c>
    </row>
    <row r="2803" spans="1:31" hidden="1" x14ac:dyDescent="0.2">
      <c r="A2803" t="s">
        <v>3687</v>
      </c>
      <c r="B2803" t="s">
        <v>3688</v>
      </c>
      <c r="C2803">
        <v>1992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6.3</v>
      </c>
      <c r="O2803">
        <v>9712</v>
      </c>
      <c r="P2803">
        <v>5012910</v>
      </c>
      <c r="Q2803">
        <v>13249535</v>
      </c>
      <c r="S2803">
        <v>101</v>
      </c>
      <c r="T2803" t="s">
        <v>2786</v>
      </c>
      <c r="U2803" t="s">
        <v>35</v>
      </c>
      <c r="V2803">
        <v>0</v>
      </c>
      <c r="W2803">
        <v>1</v>
      </c>
      <c r="X2803">
        <v>0</v>
      </c>
    </row>
    <row r="2804" spans="1:31" hidden="1" x14ac:dyDescent="0.2">
      <c r="A2804" t="s">
        <v>4135</v>
      </c>
      <c r="B2804" t="s">
        <v>4136</v>
      </c>
      <c r="C2804">
        <v>1994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5.4</v>
      </c>
      <c r="O2804">
        <v>1622</v>
      </c>
      <c r="P2804">
        <v>6971777</v>
      </c>
      <c r="S2804">
        <v>107</v>
      </c>
      <c r="T2804" t="s">
        <v>3487</v>
      </c>
      <c r="U2804" t="s">
        <v>3240</v>
      </c>
      <c r="V2804">
        <v>0</v>
      </c>
      <c r="W2804">
        <v>0</v>
      </c>
      <c r="X2804">
        <v>1</v>
      </c>
    </row>
    <row r="2805" spans="1:31" hidden="1" x14ac:dyDescent="0.2">
      <c r="A2805" t="s">
        <v>6664</v>
      </c>
      <c r="B2805" t="s">
        <v>6665</v>
      </c>
      <c r="C2805">
        <v>2008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6.8</v>
      </c>
      <c r="O2805">
        <v>77201</v>
      </c>
      <c r="R2805">
        <v>82</v>
      </c>
      <c r="S2805">
        <v>82</v>
      </c>
      <c r="T2805" t="s">
        <v>6666</v>
      </c>
      <c r="U2805" t="s">
        <v>39</v>
      </c>
      <c r="V2805">
        <v>0</v>
      </c>
      <c r="W2805">
        <v>0</v>
      </c>
      <c r="X2805">
        <v>1</v>
      </c>
    </row>
    <row r="2806" spans="1:31" hidden="1" x14ac:dyDescent="0.2">
      <c r="A2806" t="s">
        <v>4820</v>
      </c>
      <c r="B2806" t="s">
        <v>4821</v>
      </c>
      <c r="C2806">
        <v>1997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5.7</v>
      </c>
      <c r="O2806">
        <v>5542</v>
      </c>
      <c r="P2806">
        <v>15000000</v>
      </c>
      <c r="Q2806">
        <v>309</v>
      </c>
      <c r="R2806">
        <v>309</v>
      </c>
      <c r="S2806">
        <v>84</v>
      </c>
      <c r="T2806" t="s">
        <v>4822</v>
      </c>
      <c r="U2806" t="s">
        <v>4823</v>
      </c>
      <c r="V2806">
        <v>0</v>
      </c>
      <c r="W2806">
        <v>0</v>
      </c>
      <c r="X2806">
        <v>1</v>
      </c>
    </row>
    <row r="2807" spans="1:31" x14ac:dyDescent="0.2">
      <c r="A2807" t="s">
        <v>7501</v>
      </c>
      <c r="B2807" t="s">
        <v>7502</v>
      </c>
      <c r="C2807">
        <v>2015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7.4</v>
      </c>
      <c r="O2807">
        <v>33588</v>
      </c>
      <c r="P2807">
        <v>17000000</v>
      </c>
      <c r="Q2807">
        <v>44482410</v>
      </c>
      <c r="R2807">
        <v>45710059</v>
      </c>
      <c r="S2807">
        <v>129</v>
      </c>
      <c r="T2807" t="s">
        <v>6097</v>
      </c>
      <c r="U2807" t="s">
        <v>7503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1</v>
      </c>
    </row>
    <row r="2808" spans="1:31" hidden="1" x14ac:dyDescent="0.2">
      <c r="A2808" t="s">
        <v>7490</v>
      </c>
      <c r="B2808" t="s">
        <v>7491</v>
      </c>
      <c r="C2808">
        <v>2012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6.8</v>
      </c>
      <c r="O2808">
        <v>58062</v>
      </c>
      <c r="P2808">
        <v>30000000</v>
      </c>
      <c r="Q2808">
        <v>35763137</v>
      </c>
      <c r="R2808">
        <v>48963137</v>
      </c>
      <c r="S2808">
        <v>111</v>
      </c>
      <c r="T2808" t="s">
        <v>7492</v>
      </c>
      <c r="U2808" t="s">
        <v>39</v>
      </c>
      <c r="V2808">
        <v>0</v>
      </c>
      <c r="W2808">
        <v>0</v>
      </c>
      <c r="X2808">
        <v>1</v>
      </c>
    </row>
    <row r="2809" spans="1:31" hidden="1" x14ac:dyDescent="0.2">
      <c r="A2809" t="s">
        <v>5849</v>
      </c>
      <c r="B2809" t="s">
        <v>5850</v>
      </c>
      <c r="C2809">
        <v>2004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7.2</v>
      </c>
      <c r="O2809">
        <v>470740</v>
      </c>
      <c r="P2809">
        <v>175000000</v>
      </c>
      <c r="Q2809">
        <v>133378256</v>
      </c>
      <c r="R2809">
        <v>497409852</v>
      </c>
      <c r="S2809">
        <v>163</v>
      </c>
      <c r="T2809" t="s">
        <v>2792</v>
      </c>
      <c r="U2809" t="s">
        <v>39</v>
      </c>
      <c r="V2809">
        <v>0</v>
      </c>
      <c r="W2809">
        <v>0</v>
      </c>
      <c r="X2809">
        <v>1</v>
      </c>
    </row>
    <row r="2810" spans="1:31" hidden="1" x14ac:dyDescent="0.2">
      <c r="A2810" t="s">
        <v>5115</v>
      </c>
      <c r="B2810" t="s">
        <v>5116</v>
      </c>
      <c r="C2810">
        <v>1999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6.6</v>
      </c>
      <c r="O2810">
        <v>30715</v>
      </c>
      <c r="P2810">
        <v>55000000</v>
      </c>
      <c r="Q2810">
        <v>16649768</v>
      </c>
      <c r="R2810">
        <v>16649768</v>
      </c>
      <c r="S2810">
        <v>127</v>
      </c>
      <c r="T2810" t="s">
        <v>2004</v>
      </c>
      <c r="U2810" t="s">
        <v>39</v>
      </c>
      <c r="V2810">
        <v>0</v>
      </c>
      <c r="W2810">
        <v>0</v>
      </c>
      <c r="X2810">
        <v>1</v>
      </c>
    </row>
    <row r="2811" spans="1:31" x14ac:dyDescent="0.2">
      <c r="A2811" t="s">
        <v>7600</v>
      </c>
      <c r="B2811" t="s">
        <v>7601</v>
      </c>
      <c r="C2811">
        <v>2015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7.9</v>
      </c>
      <c r="O2811">
        <v>831706</v>
      </c>
      <c r="P2811">
        <v>245000000</v>
      </c>
      <c r="Q2811">
        <v>936662225</v>
      </c>
      <c r="R2811">
        <v>2068223624</v>
      </c>
      <c r="S2811">
        <v>138</v>
      </c>
      <c r="T2811" t="s">
        <v>7602</v>
      </c>
      <c r="U2811" t="s">
        <v>2414</v>
      </c>
      <c r="V2811">
        <v>1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</row>
    <row r="2812" spans="1:31" hidden="1" x14ac:dyDescent="0.2">
      <c r="A2812" t="s">
        <v>3904</v>
      </c>
      <c r="B2812" t="s">
        <v>3905</v>
      </c>
      <c r="C2812">
        <v>1993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7.9</v>
      </c>
      <c r="O2812">
        <v>197653</v>
      </c>
      <c r="P2812">
        <v>13000000</v>
      </c>
      <c r="Q2812">
        <v>12281551</v>
      </c>
      <c r="R2812">
        <v>12281551</v>
      </c>
      <c r="S2812">
        <v>119</v>
      </c>
      <c r="T2812" t="s">
        <v>3468</v>
      </c>
      <c r="U2812" t="s">
        <v>3240</v>
      </c>
      <c r="V2812">
        <v>0</v>
      </c>
      <c r="W2812">
        <v>0</v>
      </c>
      <c r="X2812">
        <v>1</v>
      </c>
    </row>
    <row r="2813" spans="1:31" hidden="1" x14ac:dyDescent="0.2">
      <c r="A2813" t="s">
        <v>2928</v>
      </c>
      <c r="B2813" t="s">
        <v>2929</v>
      </c>
      <c r="C2813">
        <v>1986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7.2</v>
      </c>
      <c r="O2813">
        <v>5312</v>
      </c>
      <c r="P2813">
        <v>2545142</v>
      </c>
      <c r="S2813">
        <v>89</v>
      </c>
      <c r="T2813" t="s">
        <v>2930</v>
      </c>
      <c r="U2813" t="s">
        <v>2931</v>
      </c>
      <c r="V2813">
        <v>0</v>
      </c>
      <c r="W2813">
        <v>0</v>
      </c>
      <c r="X2813">
        <v>1</v>
      </c>
    </row>
    <row r="2814" spans="1:31" hidden="1" x14ac:dyDescent="0.2">
      <c r="A2814" t="s">
        <v>7920</v>
      </c>
      <c r="B2814" t="s">
        <v>7921</v>
      </c>
      <c r="C2814">
        <v>2018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5.0999999999999996</v>
      </c>
      <c r="O2814">
        <v>41204</v>
      </c>
      <c r="P2814">
        <v>3500000</v>
      </c>
      <c r="Q2814">
        <v>41411015</v>
      </c>
      <c r="R2814">
        <v>95330493</v>
      </c>
      <c r="S2814">
        <v>100</v>
      </c>
      <c r="T2814" t="s">
        <v>6051</v>
      </c>
      <c r="U2814" t="s">
        <v>7221</v>
      </c>
      <c r="V2814">
        <v>0</v>
      </c>
      <c r="W2814">
        <v>1</v>
      </c>
      <c r="X2814">
        <v>0</v>
      </c>
    </row>
    <row r="2815" spans="1:31" hidden="1" x14ac:dyDescent="0.2">
      <c r="A2815" t="s">
        <v>7428</v>
      </c>
      <c r="B2815" t="s">
        <v>7429</v>
      </c>
      <c r="C2815">
        <v>2013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6.4</v>
      </c>
      <c r="O2815">
        <v>79337</v>
      </c>
      <c r="P2815">
        <v>21312625</v>
      </c>
      <c r="Q2815">
        <v>282570682</v>
      </c>
      <c r="S2815">
        <v>96</v>
      </c>
      <c r="T2815" t="s">
        <v>7430</v>
      </c>
      <c r="U2815" t="s">
        <v>4956</v>
      </c>
      <c r="V2815">
        <v>0</v>
      </c>
      <c r="W2815">
        <v>1</v>
      </c>
      <c r="X2815">
        <v>0</v>
      </c>
    </row>
    <row r="2816" spans="1:31" x14ac:dyDescent="0.2">
      <c r="A2816" t="s">
        <v>7832</v>
      </c>
      <c r="B2816" t="s">
        <v>7833</v>
      </c>
      <c r="C2816">
        <v>2015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5.8</v>
      </c>
      <c r="O2816">
        <v>9699</v>
      </c>
      <c r="P2816">
        <v>100000000</v>
      </c>
      <c r="Q2816">
        <v>12429583</v>
      </c>
      <c r="R2816">
        <v>13603453</v>
      </c>
      <c r="S2816">
        <v>99</v>
      </c>
      <c r="T2816" t="s">
        <v>7834</v>
      </c>
      <c r="U2816" t="s">
        <v>7835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</row>
    <row r="2817" spans="1:31" hidden="1" x14ac:dyDescent="0.2">
      <c r="A2817" t="s">
        <v>2711</v>
      </c>
      <c r="B2817" t="s">
        <v>2712</v>
      </c>
      <c r="C2817">
        <v>1983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6.5</v>
      </c>
      <c r="O2817">
        <v>31574</v>
      </c>
      <c r="P2817">
        <v>6614366</v>
      </c>
      <c r="Q2817">
        <v>29450919</v>
      </c>
      <c r="S2817">
        <v>101</v>
      </c>
      <c r="T2817" t="s">
        <v>2713</v>
      </c>
      <c r="U2817" t="s">
        <v>2714</v>
      </c>
      <c r="V2817">
        <v>0</v>
      </c>
      <c r="W2817">
        <v>0</v>
      </c>
      <c r="X2817">
        <v>1</v>
      </c>
    </row>
    <row r="2818" spans="1:31" hidden="1" x14ac:dyDescent="0.2">
      <c r="A2818" t="s">
        <v>3151</v>
      </c>
      <c r="B2818" t="s">
        <v>3152</v>
      </c>
      <c r="C2818">
        <v>1988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6.1</v>
      </c>
      <c r="O2818">
        <v>108558</v>
      </c>
      <c r="P2818">
        <v>11174980</v>
      </c>
      <c r="Q2818">
        <v>216614388</v>
      </c>
      <c r="S2818">
        <v>107</v>
      </c>
      <c r="T2818" t="s">
        <v>2898</v>
      </c>
      <c r="U2818" t="s">
        <v>35</v>
      </c>
      <c r="V2818">
        <v>0</v>
      </c>
      <c r="W2818">
        <v>1</v>
      </c>
      <c r="X2818">
        <v>0</v>
      </c>
    </row>
    <row r="2819" spans="1:31" hidden="1" x14ac:dyDescent="0.2">
      <c r="A2819" t="s">
        <v>4573</v>
      </c>
      <c r="B2819" t="s">
        <v>4574</v>
      </c>
      <c r="C2819">
        <v>1996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6.4</v>
      </c>
      <c r="O2819">
        <v>167781</v>
      </c>
      <c r="P2819">
        <v>92000000</v>
      </c>
      <c r="Q2819">
        <v>241721524</v>
      </c>
      <c r="R2819">
        <v>494471524</v>
      </c>
      <c r="S2819">
        <v>113</v>
      </c>
      <c r="T2819" t="s">
        <v>4575</v>
      </c>
      <c r="U2819" t="s">
        <v>39</v>
      </c>
      <c r="V2819">
        <v>0</v>
      </c>
      <c r="W2819">
        <v>1</v>
      </c>
      <c r="X2819">
        <v>1</v>
      </c>
    </row>
    <row r="2820" spans="1:31" x14ac:dyDescent="0.2">
      <c r="A2820" t="s">
        <v>7454</v>
      </c>
      <c r="B2820" t="s">
        <v>7455</v>
      </c>
      <c r="C2820">
        <v>2015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6.7</v>
      </c>
      <c r="O2820">
        <v>96659</v>
      </c>
      <c r="P2820">
        <v>200000000</v>
      </c>
      <c r="Q2820">
        <v>123087120</v>
      </c>
      <c r="R2820">
        <v>332207671</v>
      </c>
      <c r="S2820">
        <v>93</v>
      </c>
      <c r="T2820" t="s">
        <v>7456</v>
      </c>
      <c r="U2820" t="s">
        <v>4337</v>
      </c>
      <c r="V2820">
        <v>1</v>
      </c>
      <c r="W2820">
        <v>0</v>
      </c>
      <c r="X2820">
        <v>0</v>
      </c>
    </row>
    <row r="2821" spans="1:31" hidden="1" x14ac:dyDescent="0.2">
      <c r="A2821" t="s">
        <v>6196</v>
      </c>
      <c r="B2821" t="s">
        <v>6197</v>
      </c>
      <c r="C2821">
        <v>2005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6.3</v>
      </c>
      <c r="O2821">
        <v>42171</v>
      </c>
      <c r="P2821">
        <v>35000000</v>
      </c>
      <c r="Q2821">
        <v>22991379</v>
      </c>
      <c r="R2821">
        <v>30526509</v>
      </c>
      <c r="S2821">
        <v>122</v>
      </c>
      <c r="T2821" t="s">
        <v>5439</v>
      </c>
      <c r="U2821" t="s">
        <v>35</v>
      </c>
      <c r="V2821">
        <v>0</v>
      </c>
      <c r="W2821">
        <v>1</v>
      </c>
      <c r="X2821">
        <v>0</v>
      </c>
    </row>
    <row r="2822" spans="1:31" hidden="1" x14ac:dyDescent="0.2">
      <c r="A2822" t="s">
        <v>4580</v>
      </c>
      <c r="B2822" t="s">
        <v>4581</v>
      </c>
      <c r="C2822">
        <v>1996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5.3</v>
      </c>
      <c r="O2822">
        <v>5264</v>
      </c>
      <c r="P2822">
        <v>10658278</v>
      </c>
      <c r="S2822">
        <v>96</v>
      </c>
      <c r="T2822" t="s">
        <v>4582</v>
      </c>
      <c r="U2822" t="s">
        <v>3240</v>
      </c>
      <c r="V2822">
        <v>0</v>
      </c>
      <c r="W2822">
        <v>0</v>
      </c>
      <c r="X2822">
        <v>1</v>
      </c>
    </row>
    <row r="2823" spans="1:31" x14ac:dyDescent="0.2">
      <c r="A2823" t="s">
        <v>7444</v>
      </c>
      <c r="B2823" t="s">
        <v>7445</v>
      </c>
      <c r="C2823">
        <v>2015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6.4</v>
      </c>
      <c r="O2823">
        <v>166693</v>
      </c>
      <c r="P2823">
        <v>190000000</v>
      </c>
      <c r="Q2823">
        <v>93436322</v>
      </c>
      <c r="R2823">
        <v>209035668</v>
      </c>
      <c r="S2823">
        <v>130</v>
      </c>
      <c r="T2823" t="s">
        <v>5052</v>
      </c>
      <c r="U2823" t="s">
        <v>2671</v>
      </c>
      <c r="V2823">
        <v>1</v>
      </c>
      <c r="W2823">
        <v>0</v>
      </c>
      <c r="X2823">
        <v>0</v>
      </c>
    </row>
    <row r="2824" spans="1:31" hidden="1" x14ac:dyDescent="0.2">
      <c r="A2824" t="s">
        <v>1950</v>
      </c>
      <c r="B2824" t="s">
        <v>1951</v>
      </c>
      <c r="C2824">
        <v>1970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7</v>
      </c>
      <c r="O2824">
        <v>22491</v>
      </c>
      <c r="P2824">
        <v>5050000</v>
      </c>
      <c r="S2824">
        <v>116</v>
      </c>
      <c r="T2824" t="s">
        <v>930</v>
      </c>
      <c r="U2824" t="s">
        <v>35</v>
      </c>
      <c r="V2824">
        <v>0</v>
      </c>
      <c r="W2824">
        <v>1</v>
      </c>
      <c r="X2824">
        <v>0</v>
      </c>
    </row>
    <row r="2825" spans="1:31" hidden="1" x14ac:dyDescent="0.2">
      <c r="A2825" t="s">
        <v>5757</v>
      </c>
      <c r="B2825" t="s">
        <v>5758</v>
      </c>
      <c r="C2825">
        <v>2002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6.1</v>
      </c>
      <c r="O2825">
        <v>102278</v>
      </c>
      <c r="P2825">
        <v>60000000</v>
      </c>
      <c r="Q2825">
        <v>93354851</v>
      </c>
      <c r="R2825">
        <v>199043242</v>
      </c>
      <c r="S2825">
        <v>101</v>
      </c>
      <c r="T2825" t="s">
        <v>5759</v>
      </c>
      <c r="U2825" t="s">
        <v>4109</v>
      </c>
      <c r="V2825">
        <v>0</v>
      </c>
      <c r="W2825">
        <v>0</v>
      </c>
      <c r="X2825">
        <v>1</v>
      </c>
    </row>
    <row r="2826" spans="1:31" hidden="1" x14ac:dyDescent="0.2">
      <c r="A2826" t="s">
        <v>2022</v>
      </c>
      <c r="B2826" t="s">
        <v>2023</v>
      </c>
      <c r="C2826">
        <v>1971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7.2</v>
      </c>
      <c r="O2826">
        <v>10732</v>
      </c>
      <c r="S2826">
        <v>102</v>
      </c>
      <c r="T2826" t="s">
        <v>2024</v>
      </c>
      <c r="U2826" t="s">
        <v>2025</v>
      </c>
      <c r="V2826">
        <v>0</v>
      </c>
      <c r="W2826">
        <v>1</v>
      </c>
      <c r="X2826">
        <v>0</v>
      </c>
    </row>
    <row r="2827" spans="1:31" hidden="1" x14ac:dyDescent="0.2">
      <c r="A2827" t="s">
        <v>2264</v>
      </c>
      <c r="B2827" t="s">
        <v>2265</v>
      </c>
      <c r="C2827">
        <v>1976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6.1</v>
      </c>
      <c r="O2827">
        <v>3219</v>
      </c>
      <c r="S2827">
        <v>115</v>
      </c>
      <c r="T2827" t="s">
        <v>2266</v>
      </c>
      <c r="U2827" t="s">
        <v>2267</v>
      </c>
      <c r="V2827">
        <v>0</v>
      </c>
      <c r="W2827">
        <v>1</v>
      </c>
      <c r="X2827">
        <v>0</v>
      </c>
    </row>
    <row r="2828" spans="1:31" hidden="1" x14ac:dyDescent="0.2">
      <c r="A2828" t="s">
        <v>5128</v>
      </c>
      <c r="B2828" t="s">
        <v>5129</v>
      </c>
      <c r="C2828">
        <v>2000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6.6</v>
      </c>
      <c r="O2828">
        <v>74414</v>
      </c>
      <c r="P2828">
        <v>62000000</v>
      </c>
      <c r="Q2828">
        <v>77122415</v>
      </c>
      <c r="R2828">
        <v>127666415</v>
      </c>
      <c r="S2828">
        <v>116</v>
      </c>
      <c r="T2828" t="s">
        <v>5130</v>
      </c>
      <c r="U2828" t="s">
        <v>35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</row>
    <row r="2829" spans="1:31" hidden="1" x14ac:dyDescent="0.2">
      <c r="A2829" t="s">
        <v>4978</v>
      </c>
      <c r="B2829" t="s">
        <v>4979</v>
      </c>
      <c r="C2829">
        <v>1998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6.5</v>
      </c>
      <c r="O2829">
        <v>92362</v>
      </c>
      <c r="P2829">
        <v>60000000</v>
      </c>
      <c r="Q2829">
        <v>57167405</v>
      </c>
      <c r="R2829">
        <v>102367405</v>
      </c>
      <c r="S2829">
        <v>131</v>
      </c>
      <c r="T2829" t="s">
        <v>4433</v>
      </c>
      <c r="U2829" t="s">
        <v>39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</row>
    <row r="2830" spans="1:31" hidden="1" x14ac:dyDescent="0.2">
      <c r="A2830" t="s">
        <v>2068</v>
      </c>
      <c r="B2830" t="s">
        <v>2069</v>
      </c>
      <c r="C2830">
        <v>1972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7.1</v>
      </c>
      <c r="O2830">
        <v>4865</v>
      </c>
      <c r="P2830">
        <v>1200000</v>
      </c>
      <c r="S2830">
        <v>103</v>
      </c>
      <c r="T2830" t="s">
        <v>1634</v>
      </c>
      <c r="U2830" t="s">
        <v>35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</row>
    <row r="2831" spans="1:31" x14ac:dyDescent="0.2">
      <c r="A2831" t="s">
        <v>7623</v>
      </c>
      <c r="B2831" t="s">
        <v>7624</v>
      </c>
      <c r="C2831">
        <v>2016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6.2</v>
      </c>
      <c r="O2831">
        <v>86345</v>
      </c>
      <c r="P2831">
        <v>170000000</v>
      </c>
      <c r="Q2831">
        <v>77041381</v>
      </c>
      <c r="R2831">
        <v>299457024</v>
      </c>
      <c r="S2831">
        <v>113</v>
      </c>
      <c r="T2831" t="s">
        <v>6937</v>
      </c>
      <c r="U2831" t="s">
        <v>2671</v>
      </c>
      <c r="V2831">
        <v>1</v>
      </c>
      <c r="W2831">
        <v>0</v>
      </c>
      <c r="X2831">
        <v>0</v>
      </c>
    </row>
    <row r="2832" spans="1:31" hidden="1" x14ac:dyDescent="0.2">
      <c r="A2832" t="s">
        <v>7405</v>
      </c>
      <c r="B2832" t="s">
        <v>7406</v>
      </c>
      <c r="C2832">
        <v>2014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7.2</v>
      </c>
      <c r="O2832">
        <v>138157</v>
      </c>
      <c r="P2832">
        <v>65000000</v>
      </c>
      <c r="Q2832">
        <v>115637895</v>
      </c>
      <c r="R2832">
        <v>161459297</v>
      </c>
      <c r="S2832">
        <v>137</v>
      </c>
      <c r="T2832" t="s">
        <v>7407</v>
      </c>
      <c r="U2832" t="s">
        <v>7408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</row>
    <row r="2833" spans="1:31" hidden="1" x14ac:dyDescent="0.2">
      <c r="A2833" t="s">
        <v>826</v>
      </c>
      <c r="B2833" t="s">
        <v>827</v>
      </c>
      <c r="C2833">
        <v>1944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7.1</v>
      </c>
      <c r="O2833">
        <v>1034</v>
      </c>
      <c r="S2833">
        <v>102</v>
      </c>
      <c r="T2833" t="s">
        <v>474</v>
      </c>
      <c r="U2833" t="s">
        <v>39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</row>
    <row r="2834" spans="1:31" hidden="1" x14ac:dyDescent="0.2">
      <c r="A2834" t="s">
        <v>3261</v>
      </c>
      <c r="B2834" t="s">
        <v>3262</v>
      </c>
      <c r="C2834">
        <v>1989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7</v>
      </c>
      <c r="O2834">
        <v>80758</v>
      </c>
      <c r="P2834">
        <v>15000000</v>
      </c>
      <c r="Q2834">
        <v>66758538</v>
      </c>
      <c r="R2834">
        <v>79258538</v>
      </c>
      <c r="S2834">
        <v>100</v>
      </c>
      <c r="T2834" t="s">
        <v>2780</v>
      </c>
      <c r="U2834" t="s">
        <v>35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</row>
    <row r="2835" spans="1:31" hidden="1" x14ac:dyDescent="0.2">
      <c r="A2835" t="s">
        <v>1065</v>
      </c>
      <c r="B2835" t="s">
        <v>1066</v>
      </c>
      <c r="C2835">
        <v>1949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6.2</v>
      </c>
      <c r="O2835">
        <v>5942</v>
      </c>
      <c r="P2835">
        <v>2500000</v>
      </c>
      <c r="Q2835">
        <v>2668000</v>
      </c>
      <c r="R2835">
        <v>2668000</v>
      </c>
      <c r="S2835">
        <v>117</v>
      </c>
      <c r="T2835" t="s">
        <v>706</v>
      </c>
      <c r="U2835" t="s">
        <v>1067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</row>
    <row r="2836" spans="1:31" hidden="1" x14ac:dyDescent="0.2">
      <c r="A2836" t="s">
        <v>3689</v>
      </c>
      <c r="B2836" t="s">
        <v>3690</v>
      </c>
      <c r="C2836">
        <v>1992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6.5</v>
      </c>
      <c r="O2836">
        <v>73463</v>
      </c>
      <c r="P2836">
        <v>35000000</v>
      </c>
      <c r="Q2836">
        <v>83563139</v>
      </c>
      <c r="R2836">
        <v>156563139</v>
      </c>
      <c r="S2836">
        <v>103</v>
      </c>
      <c r="T2836" t="s">
        <v>3028</v>
      </c>
      <c r="U2836" t="s">
        <v>39</v>
      </c>
      <c r="V2836">
        <v>0</v>
      </c>
      <c r="W2836">
        <v>0</v>
      </c>
      <c r="X2836">
        <v>1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</row>
    <row r="2837" spans="1:31" hidden="1" x14ac:dyDescent="0.2">
      <c r="A2837" t="s">
        <v>4343</v>
      </c>
      <c r="B2837" t="s">
        <v>4344</v>
      </c>
      <c r="C2837">
        <v>1995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5.5</v>
      </c>
      <c r="O2837">
        <v>42378</v>
      </c>
      <c r="P2837">
        <v>60000000</v>
      </c>
      <c r="Q2837">
        <v>50024083</v>
      </c>
      <c r="R2837">
        <v>104324083</v>
      </c>
      <c r="S2837">
        <v>100</v>
      </c>
      <c r="T2837" t="s">
        <v>3601</v>
      </c>
      <c r="U2837" t="s">
        <v>39</v>
      </c>
      <c r="V2837">
        <v>0</v>
      </c>
      <c r="W2837">
        <v>0</v>
      </c>
      <c r="X2837">
        <v>1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</row>
    <row r="2838" spans="1:31" hidden="1" x14ac:dyDescent="0.2">
      <c r="A2838" t="s">
        <v>3691</v>
      </c>
      <c r="B2838" t="s">
        <v>3692</v>
      </c>
      <c r="C2838">
        <v>1991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6.5</v>
      </c>
      <c r="O2838">
        <v>3368</v>
      </c>
      <c r="P2838">
        <v>6000000</v>
      </c>
      <c r="Q2838">
        <v>221295</v>
      </c>
      <c r="R2838">
        <v>221295</v>
      </c>
      <c r="S2838">
        <v>99</v>
      </c>
      <c r="T2838" t="s">
        <v>3693</v>
      </c>
      <c r="U2838" t="s">
        <v>3694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</row>
    <row r="2839" spans="1:31" hidden="1" x14ac:dyDescent="0.2">
      <c r="A2839" t="s">
        <v>2932</v>
      </c>
      <c r="B2839" t="s">
        <v>2933</v>
      </c>
      <c r="C2839">
        <v>1986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5.0999999999999996</v>
      </c>
      <c r="O2839">
        <v>2933</v>
      </c>
      <c r="Q2839">
        <v>10090429</v>
      </c>
      <c r="R2839">
        <v>10090429</v>
      </c>
      <c r="S2839">
        <v>100</v>
      </c>
      <c r="T2839" t="s">
        <v>2934</v>
      </c>
      <c r="U2839" t="s">
        <v>39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</row>
    <row r="2840" spans="1:31" hidden="1" x14ac:dyDescent="0.2">
      <c r="A2840" t="s">
        <v>1125</v>
      </c>
      <c r="B2840" t="s">
        <v>1126</v>
      </c>
      <c r="C2840">
        <v>1951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6.9</v>
      </c>
      <c r="O2840">
        <v>108</v>
      </c>
      <c r="S2840">
        <v>83</v>
      </c>
      <c r="T2840" t="s">
        <v>1127</v>
      </c>
      <c r="U2840" t="s">
        <v>945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</row>
    <row r="2841" spans="1:31" x14ac:dyDescent="0.2">
      <c r="A2841" t="s">
        <v>7756</v>
      </c>
      <c r="B2841" t="s">
        <v>7757</v>
      </c>
      <c r="C2841">
        <v>2016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7.8</v>
      </c>
      <c r="O2841">
        <v>627041</v>
      </c>
      <c r="P2841">
        <v>250000000</v>
      </c>
      <c r="Q2841">
        <v>408084349</v>
      </c>
      <c r="R2841">
        <v>1153296293</v>
      </c>
      <c r="S2841">
        <v>147</v>
      </c>
      <c r="T2841" t="s">
        <v>5596</v>
      </c>
      <c r="U2841" t="s">
        <v>6654</v>
      </c>
      <c r="V2841">
        <v>1</v>
      </c>
      <c r="W2841">
        <v>0</v>
      </c>
      <c r="X2841">
        <v>0</v>
      </c>
    </row>
    <row r="2842" spans="1:31" x14ac:dyDescent="0.2">
      <c r="A2842" t="s">
        <v>6947</v>
      </c>
      <c r="B2842" t="s">
        <v>6948</v>
      </c>
      <c r="C2842">
        <v>2016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7.5</v>
      </c>
      <c r="O2842">
        <v>560915</v>
      </c>
      <c r="P2842">
        <v>165000000</v>
      </c>
      <c r="Q2842">
        <v>232641920</v>
      </c>
      <c r="R2842">
        <v>677718395</v>
      </c>
      <c r="S2842">
        <v>115</v>
      </c>
      <c r="T2842" t="s">
        <v>6949</v>
      </c>
      <c r="U2842" t="s">
        <v>6654</v>
      </c>
      <c r="V2842">
        <v>1</v>
      </c>
      <c r="W2842">
        <v>0</v>
      </c>
      <c r="X2842">
        <v>0</v>
      </c>
    </row>
    <row r="2843" spans="1:31" hidden="1" x14ac:dyDescent="0.2">
      <c r="A2843" t="s">
        <v>5634</v>
      </c>
      <c r="B2843" t="s">
        <v>5635</v>
      </c>
      <c r="C2843">
        <v>2002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5.8</v>
      </c>
      <c r="O2843">
        <v>32698</v>
      </c>
      <c r="P2843">
        <v>25000000</v>
      </c>
      <c r="Q2843">
        <v>39089928</v>
      </c>
      <c r="R2843">
        <v>41604473</v>
      </c>
      <c r="S2843">
        <v>86</v>
      </c>
      <c r="T2843" t="s">
        <v>5243</v>
      </c>
      <c r="U2843" t="s">
        <v>35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</row>
    <row r="2844" spans="1:31" hidden="1" x14ac:dyDescent="0.2">
      <c r="A2844" t="s">
        <v>1068</v>
      </c>
      <c r="B2844" t="s">
        <v>1069</v>
      </c>
      <c r="C2844">
        <v>1949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6.6</v>
      </c>
      <c r="O2844">
        <v>375</v>
      </c>
      <c r="S2844">
        <v>71</v>
      </c>
      <c r="T2844" t="s">
        <v>1070</v>
      </c>
      <c r="U2844" t="s">
        <v>945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</row>
    <row r="2845" spans="1:31" x14ac:dyDescent="0.2">
      <c r="A2845" t="s">
        <v>7552</v>
      </c>
      <c r="B2845" t="s">
        <v>7553</v>
      </c>
      <c r="C2845">
        <v>2016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7.3</v>
      </c>
      <c r="O2845">
        <v>227071</v>
      </c>
      <c r="P2845">
        <v>200000000</v>
      </c>
      <c r="Q2845">
        <v>486295561</v>
      </c>
      <c r="R2845">
        <v>1028570889</v>
      </c>
      <c r="S2845">
        <v>97</v>
      </c>
      <c r="T2845" t="s">
        <v>5564</v>
      </c>
      <c r="U2845" t="s">
        <v>4337</v>
      </c>
      <c r="V2845">
        <v>1</v>
      </c>
      <c r="W2845">
        <v>0</v>
      </c>
      <c r="X2845">
        <v>0</v>
      </c>
    </row>
    <row r="2846" spans="1:31" hidden="1" x14ac:dyDescent="0.2">
      <c r="A2846" t="s">
        <v>7748</v>
      </c>
      <c r="B2846" t="s">
        <v>7749</v>
      </c>
      <c r="C2846">
        <v>2017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5.0999999999999996</v>
      </c>
      <c r="O2846">
        <v>12788</v>
      </c>
      <c r="P2846">
        <v>12000000</v>
      </c>
      <c r="Q2846">
        <v>11368012</v>
      </c>
      <c r="R2846">
        <v>17768012</v>
      </c>
      <c r="S2846">
        <v>100</v>
      </c>
      <c r="T2846" t="s">
        <v>7750</v>
      </c>
      <c r="U2846" t="s">
        <v>4950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</row>
    <row r="2847" spans="1:31" hidden="1" x14ac:dyDescent="0.2">
      <c r="A2847" t="s">
        <v>3695</v>
      </c>
      <c r="B2847" t="s">
        <v>3696</v>
      </c>
      <c r="C2847">
        <v>1992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8.1999999999999993</v>
      </c>
      <c r="O2847">
        <v>358005</v>
      </c>
      <c r="P2847">
        <v>14400000</v>
      </c>
      <c r="Q2847">
        <v>101157447</v>
      </c>
      <c r="R2847">
        <v>159157447</v>
      </c>
      <c r="S2847">
        <v>130</v>
      </c>
      <c r="T2847" t="s">
        <v>2004</v>
      </c>
      <c r="U2847" t="s">
        <v>39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</row>
    <row r="2848" spans="1:31" hidden="1" x14ac:dyDescent="0.2">
      <c r="A2848" t="s">
        <v>7796</v>
      </c>
      <c r="B2848" t="s">
        <v>7797</v>
      </c>
      <c r="C2848">
        <v>2014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5.5</v>
      </c>
      <c r="O2848">
        <v>65147</v>
      </c>
      <c r="P2848">
        <v>1000000</v>
      </c>
      <c r="Q2848">
        <v>32482090</v>
      </c>
      <c r="R2848">
        <v>62882090</v>
      </c>
      <c r="S2848">
        <v>83</v>
      </c>
      <c r="T2848" t="s">
        <v>7798</v>
      </c>
      <c r="U2848" t="s">
        <v>7799</v>
      </c>
      <c r="V2848">
        <v>0</v>
      </c>
      <c r="W2848">
        <v>1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</row>
    <row r="2849" spans="1:31" x14ac:dyDescent="0.2">
      <c r="A2849" t="s">
        <v>7764</v>
      </c>
      <c r="B2849" t="s">
        <v>7765</v>
      </c>
      <c r="C2849">
        <v>2016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7.6</v>
      </c>
      <c r="O2849">
        <v>248076</v>
      </c>
      <c r="P2849">
        <v>150000000</v>
      </c>
      <c r="Q2849">
        <v>248757044</v>
      </c>
      <c r="R2849">
        <v>690845539</v>
      </c>
      <c r="S2849">
        <v>107</v>
      </c>
      <c r="T2849" t="s">
        <v>6573</v>
      </c>
      <c r="U2849" t="s">
        <v>7766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</row>
    <row r="2850" spans="1:31" hidden="1" x14ac:dyDescent="0.2">
      <c r="A2850" t="s">
        <v>6445</v>
      </c>
      <c r="B2850" t="s">
        <v>6446</v>
      </c>
      <c r="C2850">
        <v>2006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7.5</v>
      </c>
      <c r="O2850">
        <v>95454</v>
      </c>
      <c r="P2850">
        <v>15000000</v>
      </c>
      <c r="Q2850">
        <v>31483450</v>
      </c>
      <c r="R2850">
        <v>76700659</v>
      </c>
      <c r="S2850">
        <v>111</v>
      </c>
      <c r="T2850" t="s">
        <v>5995</v>
      </c>
      <c r="U2850" t="s">
        <v>35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1</v>
      </c>
    </row>
    <row r="2851" spans="1:31" hidden="1" x14ac:dyDescent="0.2">
      <c r="A2851" t="s">
        <v>7114</v>
      </c>
      <c r="B2851" t="s">
        <v>7115</v>
      </c>
      <c r="C2851">
        <v>2011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6.8</v>
      </c>
      <c r="O2851">
        <v>241151</v>
      </c>
      <c r="P2851">
        <v>30000000</v>
      </c>
      <c r="Q2851">
        <v>63686397</v>
      </c>
      <c r="R2851">
        <v>135710029</v>
      </c>
      <c r="S2851">
        <v>113</v>
      </c>
      <c r="T2851" t="s">
        <v>7116</v>
      </c>
      <c r="U2851" t="s">
        <v>5308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</row>
    <row r="2852" spans="1:31" hidden="1" x14ac:dyDescent="0.2">
      <c r="A2852" t="s">
        <v>3409</v>
      </c>
      <c r="B2852" t="s">
        <v>3410</v>
      </c>
      <c r="C2852">
        <v>1991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6.7</v>
      </c>
      <c r="O2852">
        <v>8504</v>
      </c>
      <c r="P2852">
        <v>23000000</v>
      </c>
      <c r="Q2852">
        <v>829625</v>
      </c>
      <c r="R2852">
        <v>829625</v>
      </c>
      <c r="S2852">
        <v>280</v>
      </c>
      <c r="T2852" t="s">
        <v>3411</v>
      </c>
      <c r="U2852" t="s">
        <v>3412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</row>
    <row r="2853" spans="1:31" x14ac:dyDescent="0.2">
      <c r="A2853" t="s">
        <v>7665</v>
      </c>
      <c r="B2853" t="s">
        <v>2305</v>
      </c>
      <c r="C2853">
        <v>2016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6.7</v>
      </c>
      <c r="O2853">
        <v>51752</v>
      </c>
      <c r="P2853">
        <v>65000000</v>
      </c>
      <c r="Q2853">
        <v>76233151</v>
      </c>
      <c r="R2853">
        <v>143695338</v>
      </c>
      <c r="S2853">
        <v>102</v>
      </c>
      <c r="T2853" t="s">
        <v>7666</v>
      </c>
      <c r="U2853" t="s">
        <v>2671</v>
      </c>
      <c r="V2853">
        <v>1</v>
      </c>
      <c r="W2853">
        <v>0</v>
      </c>
      <c r="X2853">
        <v>0</v>
      </c>
    </row>
    <row r="2854" spans="1:31" x14ac:dyDescent="0.2">
      <c r="A2854" t="s">
        <v>7803</v>
      </c>
      <c r="B2854" t="s">
        <v>7804</v>
      </c>
      <c r="C2854">
        <v>2016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7.8</v>
      </c>
      <c r="O2854">
        <v>524352</v>
      </c>
      <c r="P2854">
        <v>200000000</v>
      </c>
      <c r="Q2854">
        <v>532177324</v>
      </c>
      <c r="R2854">
        <v>1056057273</v>
      </c>
      <c r="S2854">
        <v>133</v>
      </c>
      <c r="T2854" t="s">
        <v>6641</v>
      </c>
      <c r="U2854" t="s">
        <v>2414</v>
      </c>
      <c r="V2854">
        <v>1</v>
      </c>
      <c r="W2854">
        <v>0</v>
      </c>
      <c r="X2854">
        <v>0</v>
      </c>
    </row>
    <row r="2855" spans="1:31" hidden="1" x14ac:dyDescent="0.2">
      <c r="A2855" t="s">
        <v>2492</v>
      </c>
      <c r="B2855" t="s">
        <v>2493</v>
      </c>
      <c r="C2855">
        <v>1980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4.9000000000000004</v>
      </c>
      <c r="O2855">
        <v>1489</v>
      </c>
      <c r="S2855">
        <v>87</v>
      </c>
      <c r="T2855" t="s">
        <v>2494</v>
      </c>
      <c r="U2855" t="s">
        <v>39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</row>
    <row r="2856" spans="1:31" hidden="1" x14ac:dyDescent="0.2">
      <c r="A2856" t="s">
        <v>225</v>
      </c>
      <c r="B2856" t="s">
        <v>226</v>
      </c>
      <c r="C2856">
        <v>1934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6.5</v>
      </c>
      <c r="O2856">
        <v>467</v>
      </c>
      <c r="S2856">
        <v>73</v>
      </c>
      <c r="T2856" t="s">
        <v>51</v>
      </c>
      <c r="U2856" t="s">
        <v>39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</row>
    <row r="2857" spans="1:31" hidden="1" x14ac:dyDescent="0.2">
      <c r="A2857" t="s">
        <v>6274</v>
      </c>
      <c r="B2857" t="s">
        <v>6275</v>
      </c>
      <c r="C2857">
        <v>2005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8.1999999999999993</v>
      </c>
      <c r="O2857">
        <v>989096</v>
      </c>
      <c r="P2857">
        <v>54000000</v>
      </c>
      <c r="Q2857">
        <v>70511035</v>
      </c>
      <c r="R2857">
        <v>132511035</v>
      </c>
      <c r="S2857">
        <v>132</v>
      </c>
      <c r="T2857" t="s">
        <v>6276</v>
      </c>
      <c r="U2857" t="s">
        <v>39</v>
      </c>
      <c r="V2857">
        <v>0</v>
      </c>
      <c r="W2857">
        <v>0</v>
      </c>
      <c r="X2857">
        <v>1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">
      <c r="A2858" t="s">
        <v>7792</v>
      </c>
      <c r="B2858" t="s">
        <v>7793</v>
      </c>
      <c r="C2858">
        <v>2016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6.4</v>
      </c>
      <c r="O2858">
        <v>73463</v>
      </c>
      <c r="P2858">
        <v>140000000</v>
      </c>
      <c r="Q2858">
        <v>55483770</v>
      </c>
      <c r="R2858">
        <v>195243411</v>
      </c>
      <c r="S2858">
        <v>117</v>
      </c>
      <c r="T2858" t="s">
        <v>2168</v>
      </c>
      <c r="U2858" t="s">
        <v>2671</v>
      </c>
      <c r="V2858">
        <v>1</v>
      </c>
      <c r="W2858">
        <v>0</v>
      </c>
      <c r="X2858">
        <v>0</v>
      </c>
    </row>
    <row r="2859" spans="1:31" hidden="1" x14ac:dyDescent="0.2">
      <c r="A2859" t="s">
        <v>7232</v>
      </c>
      <c r="B2859" t="s">
        <v>7233</v>
      </c>
      <c r="C2859">
        <v>2015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6.1</v>
      </c>
      <c r="O2859">
        <v>92491</v>
      </c>
      <c r="P2859">
        <v>31000000</v>
      </c>
      <c r="Q2859">
        <v>58884188</v>
      </c>
      <c r="R2859">
        <v>107228221</v>
      </c>
      <c r="S2859">
        <v>99</v>
      </c>
      <c r="T2859" t="s">
        <v>7234</v>
      </c>
      <c r="U2859" t="s">
        <v>7235</v>
      </c>
      <c r="V2859">
        <v>0</v>
      </c>
      <c r="W2859">
        <v>0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</row>
    <row r="2860" spans="1:31" hidden="1" x14ac:dyDescent="0.2">
      <c r="A2860" t="s">
        <v>5468</v>
      </c>
      <c r="B2860" t="s">
        <v>5469</v>
      </c>
      <c r="C2860">
        <v>2001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4.8</v>
      </c>
      <c r="O2860">
        <v>24252</v>
      </c>
      <c r="P2860">
        <v>29000000</v>
      </c>
      <c r="Q2860">
        <v>20384136</v>
      </c>
      <c r="R2860">
        <v>36684136</v>
      </c>
      <c r="S2860">
        <v>96</v>
      </c>
      <c r="T2860" t="s">
        <v>5470</v>
      </c>
      <c r="U2860" t="s">
        <v>39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</row>
    <row r="2861" spans="1:31" hidden="1" x14ac:dyDescent="0.2">
      <c r="A2861" t="s">
        <v>6629</v>
      </c>
      <c r="B2861" t="s">
        <v>6630</v>
      </c>
      <c r="C2861">
        <v>2010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5.7</v>
      </c>
      <c r="O2861">
        <v>110521</v>
      </c>
      <c r="P2861">
        <v>52000000</v>
      </c>
      <c r="Q2861">
        <v>110485654</v>
      </c>
      <c r="R2861">
        <v>216485654</v>
      </c>
      <c r="S2861">
        <v>125</v>
      </c>
      <c r="T2861" t="s">
        <v>3035</v>
      </c>
      <c r="U2861" t="s">
        <v>5604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</row>
    <row r="2862" spans="1:31" hidden="1" x14ac:dyDescent="0.2">
      <c r="A2862" t="s">
        <v>5872</v>
      </c>
      <c r="B2862" t="s">
        <v>5873</v>
      </c>
      <c r="C2862">
        <v>2004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6.1</v>
      </c>
      <c r="O2862">
        <v>237066</v>
      </c>
      <c r="P2862">
        <v>160000000</v>
      </c>
      <c r="Q2862">
        <v>120177084</v>
      </c>
      <c r="R2862">
        <v>300157638</v>
      </c>
      <c r="S2862">
        <v>131</v>
      </c>
      <c r="T2862" t="s">
        <v>4650</v>
      </c>
      <c r="U2862" t="s">
        <v>35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</row>
    <row r="2863" spans="1:31" hidden="1" x14ac:dyDescent="0.2">
      <c r="A2863" t="s">
        <v>5456</v>
      </c>
      <c r="B2863" t="s">
        <v>5457</v>
      </c>
      <c r="C2863">
        <v>2004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6.2</v>
      </c>
      <c r="O2863">
        <v>20428</v>
      </c>
      <c r="P2863">
        <v>23000000</v>
      </c>
      <c r="Q2863">
        <v>16136476</v>
      </c>
      <c r="R2863">
        <v>19463185</v>
      </c>
      <c r="S2863">
        <v>141</v>
      </c>
      <c r="T2863" t="s">
        <v>5458</v>
      </c>
      <c r="U2863" t="s">
        <v>5459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</row>
    <row r="2864" spans="1:31" hidden="1" x14ac:dyDescent="0.2">
      <c r="A2864" t="s">
        <v>4824</v>
      </c>
      <c r="B2864" t="s">
        <v>4825</v>
      </c>
      <c r="C2864">
        <v>1997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6</v>
      </c>
      <c r="O2864">
        <v>42669</v>
      </c>
      <c r="P2864">
        <v>25000000</v>
      </c>
      <c r="Q2864">
        <v>36400360</v>
      </c>
      <c r="R2864">
        <v>36400360</v>
      </c>
      <c r="S2864">
        <v>93</v>
      </c>
      <c r="T2864" t="s">
        <v>4826</v>
      </c>
      <c r="U2864" t="s">
        <v>39</v>
      </c>
      <c r="V2864">
        <v>0</v>
      </c>
      <c r="W2864">
        <v>0</v>
      </c>
      <c r="X2864">
        <v>1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</row>
    <row r="2865" spans="1:31" x14ac:dyDescent="0.2">
      <c r="A2865" t="s">
        <v>7484</v>
      </c>
      <c r="B2865" t="s">
        <v>7485</v>
      </c>
      <c r="C2865">
        <v>2016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6.7</v>
      </c>
      <c r="O2865">
        <v>58910</v>
      </c>
      <c r="P2865">
        <v>80000000</v>
      </c>
      <c r="Q2865">
        <v>27569558</v>
      </c>
      <c r="R2865">
        <v>52099090</v>
      </c>
      <c r="S2865">
        <v>117</v>
      </c>
      <c r="T2865" t="s">
        <v>7159</v>
      </c>
      <c r="U2865" t="s">
        <v>2671</v>
      </c>
      <c r="V2865">
        <v>1</v>
      </c>
      <c r="W2865">
        <v>0</v>
      </c>
      <c r="X2865">
        <v>0</v>
      </c>
    </row>
    <row r="2866" spans="1:31" hidden="1" x14ac:dyDescent="0.2">
      <c r="A2866" t="s">
        <v>7658</v>
      </c>
      <c r="B2866" t="s">
        <v>7659</v>
      </c>
      <c r="C2866">
        <v>2014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6.8</v>
      </c>
      <c r="O2866">
        <v>49076</v>
      </c>
      <c r="P2866">
        <v>6000000</v>
      </c>
      <c r="Q2866">
        <v>3322127</v>
      </c>
      <c r="R2866">
        <v>3485383</v>
      </c>
      <c r="S2866">
        <v>107</v>
      </c>
      <c r="T2866" t="s">
        <v>7660</v>
      </c>
      <c r="U2866" t="s">
        <v>7661</v>
      </c>
      <c r="V2866">
        <v>0</v>
      </c>
      <c r="W2866">
        <v>0</v>
      </c>
      <c r="X2866">
        <v>1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</row>
    <row r="2867" spans="1:31" hidden="1" x14ac:dyDescent="0.2">
      <c r="A2867" t="s">
        <v>2715</v>
      </c>
      <c r="B2867" t="s">
        <v>2716</v>
      </c>
      <c r="C2867">
        <v>1983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7.2</v>
      </c>
      <c r="O2867">
        <v>79126</v>
      </c>
      <c r="P2867">
        <v>5952000</v>
      </c>
      <c r="Q2867">
        <v>2120439</v>
      </c>
      <c r="R2867">
        <v>2120439</v>
      </c>
      <c r="S2867">
        <v>87</v>
      </c>
      <c r="T2867" t="s">
        <v>2717</v>
      </c>
      <c r="U2867" t="s">
        <v>2718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</row>
    <row r="2868" spans="1:31" x14ac:dyDescent="0.2">
      <c r="A2868" t="s">
        <v>7712</v>
      </c>
      <c r="B2868" t="s">
        <v>7713</v>
      </c>
      <c r="C2868">
        <v>2016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7.4</v>
      </c>
      <c r="O2868">
        <v>250554</v>
      </c>
      <c r="P2868">
        <v>175000000</v>
      </c>
      <c r="Q2868">
        <v>364001123</v>
      </c>
      <c r="R2868">
        <v>966550600</v>
      </c>
      <c r="S2868">
        <v>106</v>
      </c>
      <c r="T2868" t="s">
        <v>6169</v>
      </c>
      <c r="U2868" t="s">
        <v>7714</v>
      </c>
      <c r="V2868">
        <v>1</v>
      </c>
      <c r="W2868">
        <v>0</v>
      </c>
      <c r="X2868">
        <v>0</v>
      </c>
    </row>
    <row r="2869" spans="1:31" hidden="1" x14ac:dyDescent="0.2">
      <c r="A2869" t="s">
        <v>4345</v>
      </c>
      <c r="B2869" t="s">
        <v>4346</v>
      </c>
      <c r="C2869">
        <v>1995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5.6</v>
      </c>
      <c r="O2869">
        <v>27583</v>
      </c>
      <c r="P2869">
        <v>22000000</v>
      </c>
      <c r="Q2869">
        <v>9418365</v>
      </c>
      <c r="R2869">
        <v>9418365</v>
      </c>
      <c r="S2869">
        <v>98</v>
      </c>
      <c r="T2869" t="s">
        <v>2225</v>
      </c>
      <c r="U2869" t="s">
        <v>35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1</v>
      </c>
      <c r="AD2869">
        <v>0</v>
      </c>
      <c r="AE2869">
        <v>0</v>
      </c>
    </row>
    <row r="2870" spans="1:31" hidden="1" x14ac:dyDescent="0.2">
      <c r="A2870" t="s">
        <v>553</v>
      </c>
      <c r="B2870" t="s">
        <v>554</v>
      </c>
      <c r="C2870">
        <v>1940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6.8</v>
      </c>
      <c r="O2870">
        <v>2074</v>
      </c>
      <c r="P2870">
        <v>1000000</v>
      </c>
      <c r="Q2870">
        <v>2120000</v>
      </c>
      <c r="R2870">
        <v>2120000</v>
      </c>
      <c r="S2870">
        <v>121</v>
      </c>
      <c r="T2870" t="s">
        <v>45</v>
      </c>
      <c r="U2870" t="s">
        <v>39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</row>
    <row r="2871" spans="1:31" hidden="1" x14ac:dyDescent="0.2">
      <c r="A2871" t="s">
        <v>4827</v>
      </c>
      <c r="B2871" t="s">
        <v>4828</v>
      </c>
      <c r="C2871">
        <v>1999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5</v>
      </c>
      <c r="O2871">
        <v>25598</v>
      </c>
      <c r="P2871">
        <v>75000000</v>
      </c>
      <c r="Q2871">
        <v>14036005</v>
      </c>
      <c r="R2871">
        <v>30657854</v>
      </c>
      <c r="S2871">
        <v>99</v>
      </c>
      <c r="T2871" t="s">
        <v>4829</v>
      </c>
      <c r="U2871" t="s">
        <v>4830</v>
      </c>
      <c r="V2871">
        <v>0</v>
      </c>
      <c r="W2871">
        <v>1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hidden="1" x14ac:dyDescent="0.2">
      <c r="A2872" t="s">
        <v>2864</v>
      </c>
      <c r="B2872" t="s">
        <v>2865</v>
      </c>
      <c r="C2872">
        <v>1985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6.6</v>
      </c>
      <c r="O2872">
        <v>7494</v>
      </c>
      <c r="P2872">
        <v>12993175</v>
      </c>
      <c r="S2872">
        <v>107</v>
      </c>
      <c r="T2872" t="s">
        <v>2866</v>
      </c>
      <c r="U2872" t="s">
        <v>39</v>
      </c>
      <c r="V2872">
        <v>0</v>
      </c>
      <c r="W2872">
        <v>0</v>
      </c>
      <c r="X2872">
        <v>1</v>
      </c>
    </row>
    <row r="2873" spans="1:31" hidden="1" x14ac:dyDescent="0.2">
      <c r="A2873" t="s">
        <v>4589</v>
      </c>
      <c r="B2873" t="s">
        <v>4590</v>
      </c>
      <c r="C2873">
        <v>1996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7.5</v>
      </c>
      <c r="O2873">
        <v>25526</v>
      </c>
      <c r="P2873">
        <v>4000000</v>
      </c>
      <c r="Q2873">
        <v>2923982</v>
      </c>
      <c r="R2873">
        <v>2923982</v>
      </c>
      <c r="S2873">
        <v>84</v>
      </c>
      <c r="T2873" t="s">
        <v>4591</v>
      </c>
      <c r="U2873" t="s">
        <v>4109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</row>
    <row r="2874" spans="1:31" hidden="1" x14ac:dyDescent="0.2">
      <c r="A2874" t="s">
        <v>1442</v>
      </c>
      <c r="B2874" t="s">
        <v>1443</v>
      </c>
      <c r="C2874">
        <v>1956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6.7</v>
      </c>
      <c r="O2874">
        <v>706</v>
      </c>
      <c r="Q2874">
        <v>1500000</v>
      </c>
      <c r="R2874">
        <v>1500000</v>
      </c>
      <c r="S2874">
        <v>88</v>
      </c>
      <c r="T2874" t="s">
        <v>1401</v>
      </c>
      <c r="U2874" t="s">
        <v>945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1</v>
      </c>
      <c r="AE2874">
        <v>0</v>
      </c>
    </row>
    <row r="2875" spans="1:31" x14ac:dyDescent="0.2">
      <c r="A2875" t="s">
        <v>7685</v>
      </c>
      <c r="B2875" t="s">
        <v>7686</v>
      </c>
      <c r="C2875">
        <v>2016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8</v>
      </c>
      <c r="O2875">
        <v>409264</v>
      </c>
      <c r="P2875">
        <v>150000000</v>
      </c>
      <c r="Q2875">
        <v>341268248</v>
      </c>
      <c r="R2875">
        <v>1023784195</v>
      </c>
      <c r="S2875">
        <v>108</v>
      </c>
      <c r="T2875" t="s">
        <v>6105</v>
      </c>
      <c r="U2875" t="s">
        <v>2671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</row>
    <row r="2876" spans="1:31" hidden="1" x14ac:dyDescent="0.2">
      <c r="A2876" t="s">
        <v>5749</v>
      </c>
      <c r="B2876" t="s">
        <v>5750</v>
      </c>
      <c r="C2876">
        <v>2005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7.4</v>
      </c>
      <c r="O2876">
        <v>120703</v>
      </c>
      <c r="P2876">
        <v>30000000</v>
      </c>
      <c r="Q2876">
        <v>56110897</v>
      </c>
      <c r="R2876">
        <v>194111171</v>
      </c>
      <c r="S2876">
        <v>85</v>
      </c>
      <c r="T2876" t="s">
        <v>5751</v>
      </c>
      <c r="U2876" t="s">
        <v>4882</v>
      </c>
      <c r="V2876">
        <v>0</v>
      </c>
      <c r="W2876">
        <v>1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</row>
    <row r="2877" spans="1:31" hidden="1" x14ac:dyDescent="0.2">
      <c r="A2877" t="s">
        <v>7329</v>
      </c>
      <c r="B2877" t="s">
        <v>7330</v>
      </c>
      <c r="C2877">
        <v>2012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5.6</v>
      </c>
      <c r="O2877">
        <v>70769</v>
      </c>
      <c r="P2877">
        <v>35000000</v>
      </c>
      <c r="Q2877">
        <v>17450535</v>
      </c>
      <c r="R2877">
        <v>23812816</v>
      </c>
      <c r="S2877">
        <v>98</v>
      </c>
      <c r="T2877" t="s">
        <v>6266</v>
      </c>
      <c r="U2877" t="s">
        <v>7331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</row>
    <row r="2878" spans="1:31" hidden="1" x14ac:dyDescent="0.2">
      <c r="A2878" t="s">
        <v>6521</v>
      </c>
      <c r="B2878" t="s">
        <v>6522</v>
      </c>
      <c r="C2878">
        <v>2008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6.7</v>
      </c>
      <c r="O2878">
        <v>350452</v>
      </c>
      <c r="P2878">
        <v>75000000</v>
      </c>
      <c r="Q2878">
        <v>134508551</v>
      </c>
      <c r="R2878">
        <v>342463063</v>
      </c>
      <c r="S2878">
        <v>110</v>
      </c>
      <c r="T2878" t="s">
        <v>6523</v>
      </c>
      <c r="U2878" t="s">
        <v>35</v>
      </c>
      <c r="V2878">
        <v>0</v>
      </c>
      <c r="W2878">
        <v>1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hidden="1" x14ac:dyDescent="0.2">
      <c r="A2879" t="s">
        <v>1297</v>
      </c>
      <c r="B2879" t="s">
        <v>1298</v>
      </c>
      <c r="C2879">
        <v>1953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5.9</v>
      </c>
      <c r="O2879">
        <v>669</v>
      </c>
      <c r="Q2879">
        <v>1400000</v>
      </c>
      <c r="S2879">
        <v>78</v>
      </c>
      <c r="T2879" t="s">
        <v>1187</v>
      </c>
      <c r="U2879" t="s">
        <v>945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</row>
    <row r="2880" spans="1:31" hidden="1" x14ac:dyDescent="0.2">
      <c r="A2880" t="s">
        <v>7472</v>
      </c>
      <c r="B2880" t="s">
        <v>7473</v>
      </c>
      <c r="C2880">
        <v>2016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7.1</v>
      </c>
      <c r="O2880">
        <v>166072</v>
      </c>
      <c r="P2880">
        <v>40000000</v>
      </c>
      <c r="Q2880">
        <v>43034523</v>
      </c>
      <c r="R2880">
        <v>86234523</v>
      </c>
      <c r="S2880">
        <v>114</v>
      </c>
      <c r="T2880" t="s">
        <v>6865</v>
      </c>
      <c r="U2880" t="s">
        <v>7474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1</v>
      </c>
      <c r="AE2880">
        <v>0</v>
      </c>
    </row>
    <row r="2881" spans="1:31" hidden="1" x14ac:dyDescent="0.2">
      <c r="A2881" t="s">
        <v>6147</v>
      </c>
      <c r="B2881" t="s">
        <v>6148</v>
      </c>
      <c r="C2881">
        <v>2005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6.5</v>
      </c>
      <c r="O2881">
        <v>401784</v>
      </c>
      <c r="P2881">
        <v>132000000</v>
      </c>
      <c r="Q2881">
        <v>234280354</v>
      </c>
      <c r="R2881">
        <v>603873119</v>
      </c>
      <c r="S2881">
        <v>116</v>
      </c>
      <c r="T2881" t="s">
        <v>2168</v>
      </c>
      <c r="U2881" t="s">
        <v>2483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</row>
    <row r="2882" spans="1:31" hidden="1" x14ac:dyDescent="0.2">
      <c r="A2882" t="s">
        <v>6604</v>
      </c>
      <c r="B2882" t="s">
        <v>6605</v>
      </c>
      <c r="C2882">
        <v>2016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6.8</v>
      </c>
      <c r="O2882">
        <v>234673</v>
      </c>
      <c r="P2882">
        <v>160000000</v>
      </c>
      <c r="Q2882">
        <v>47365290</v>
      </c>
      <c r="R2882">
        <v>439048914</v>
      </c>
      <c r="S2882">
        <v>123</v>
      </c>
      <c r="T2882" t="s">
        <v>6606</v>
      </c>
      <c r="U2882" t="s">
        <v>6607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1</v>
      </c>
    </row>
    <row r="2883" spans="1:31" x14ac:dyDescent="0.2">
      <c r="A2883" t="s">
        <v>7656</v>
      </c>
      <c r="B2883" t="s">
        <v>3405</v>
      </c>
      <c r="C2883">
        <v>2017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7.1</v>
      </c>
      <c r="O2883">
        <v>256513</v>
      </c>
      <c r="P2883">
        <v>160000000</v>
      </c>
      <c r="Q2883">
        <v>504014165</v>
      </c>
      <c r="R2883">
        <v>1263521126</v>
      </c>
      <c r="S2883">
        <v>129</v>
      </c>
      <c r="T2883" t="s">
        <v>7657</v>
      </c>
      <c r="U2883" t="s">
        <v>4499</v>
      </c>
      <c r="V2883">
        <v>1</v>
      </c>
      <c r="W2883">
        <v>0</v>
      </c>
      <c r="X2883">
        <v>0</v>
      </c>
    </row>
    <row r="2884" spans="1:31" hidden="1" x14ac:dyDescent="0.2">
      <c r="A2884" t="s">
        <v>774</v>
      </c>
      <c r="B2884" t="s">
        <v>775</v>
      </c>
      <c r="C2884">
        <v>1943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7.3</v>
      </c>
      <c r="O2884">
        <v>3662</v>
      </c>
      <c r="P2884">
        <v>1099000</v>
      </c>
      <c r="Q2884">
        <v>2500000</v>
      </c>
      <c r="R2884">
        <v>3392000</v>
      </c>
      <c r="S2884">
        <v>114</v>
      </c>
      <c r="T2884" t="s">
        <v>776</v>
      </c>
      <c r="U2884" t="s">
        <v>39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hidden="1" x14ac:dyDescent="0.2">
      <c r="A2885" t="s">
        <v>3153</v>
      </c>
      <c r="B2885" t="s">
        <v>3154</v>
      </c>
      <c r="C2885">
        <v>1988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5.4</v>
      </c>
      <c r="O2885">
        <v>3810</v>
      </c>
      <c r="Q2885">
        <v>940173</v>
      </c>
      <c r="R2885">
        <v>940173</v>
      </c>
      <c r="S2885">
        <v>91</v>
      </c>
      <c r="T2885" t="s">
        <v>3155</v>
      </c>
      <c r="U2885" t="s">
        <v>3156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</row>
    <row r="2886" spans="1:31" hidden="1" x14ac:dyDescent="0.2">
      <c r="A2886" t="s">
        <v>6164</v>
      </c>
      <c r="B2886" t="s">
        <v>6165</v>
      </c>
      <c r="C2886">
        <v>2009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7.6</v>
      </c>
      <c r="O2886">
        <v>482195</v>
      </c>
      <c r="P2886">
        <v>130000000</v>
      </c>
      <c r="Q2886">
        <v>107509799</v>
      </c>
      <c r="R2886">
        <v>185382813</v>
      </c>
      <c r="S2886">
        <v>162</v>
      </c>
      <c r="T2886" t="s">
        <v>6166</v>
      </c>
      <c r="U2886" t="s">
        <v>39</v>
      </c>
      <c r="V2886">
        <v>0</v>
      </c>
      <c r="W2886">
        <v>0</v>
      </c>
      <c r="X2886">
        <v>1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hidden="1" x14ac:dyDescent="0.2">
      <c r="A2887" t="s">
        <v>93</v>
      </c>
      <c r="B2887" t="s">
        <v>94</v>
      </c>
      <c r="C2887">
        <v>1931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7.5</v>
      </c>
      <c r="O2887">
        <v>2361</v>
      </c>
      <c r="P2887">
        <v>251289</v>
      </c>
      <c r="S2887">
        <v>81</v>
      </c>
      <c r="T2887" t="s">
        <v>66</v>
      </c>
      <c r="U2887" t="s">
        <v>35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hidden="1" x14ac:dyDescent="0.2">
      <c r="A2888" t="s">
        <v>4347</v>
      </c>
      <c r="B2888" t="s">
        <v>4348</v>
      </c>
      <c r="C2888">
        <v>1995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6.2</v>
      </c>
      <c r="O2888">
        <v>173280</v>
      </c>
      <c r="P2888">
        <v>175000000</v>
      </c>
      <c r="Q2888">
        <v>88246220</v>
      </c>
      <c r="R2888">
        <v>264218220</v>
      </c>
      <c r="S2888">
        <v>135</v>
      </c>
      <c r="T2888" t="s">
        <v>2817</v>
      </c>
      <c r="U2888" t="s">
        <v>35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</row>
    <row r="2889" spans="1:31" hidden="1" x14ac:dyDescent="0.2">
      <c r="A2889" t="s">
        <v>7807</v>
      </c>
      <c r="B2889" t="s">
        <v>7808</v>
      </c>
      <c r="C2889">
        <v>2015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6.2</v>
      </c>
      <c r="O2889">
        <v>34304</v>
      </c>
      <c r="P2889">
        <v>2000000</v>
      </c>
      <c r="Q2889">
        <v>3591417</v>
      </c>
      <c r="R2889">
        <v>11122090</v>
      </c>
      <c r="S2889">
        <v>96</v>
      </c>
      <c r="T2889" t="s">
        <v>7809</v>
      </c>
      <c r="U2889" t="s">
        <v>3729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</row>
    <row r="2890" spans="1:31" hidden="1" x14ac:dyDescent="0.2">
      <c r="A2890" t="s">
        <v>5944</v>
      </c>
      <c r="B2890" t="s">
        <v>5945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6.3</v>
      </c>
      <c r="O2890">
        <v>9016</v>
      </c>
      <c r="P2890">
        <v>3000000</v>
      </c>
      <c r="Q2890">
        <v>2041014</v>
      </c>
      <c r="R2890">
        <v>3361213</v>
      </c>
      <c r="S2890">
        <v>101</v>
      </c>
      <c r="T2890" t="s">
        <v>5946</v>
      </c>
      <c r="U2890" t="s">
        <v>5947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</row>
    <row r="2891" spans="1:31" hidden="1" x14ac:dyDescent="0.2">
      <c r="A2891" t="s">
        <v>3906</v>
      </c>
      <c r="B2891" t="s">
        <v>3907</v>
      </c>
      <c r="C2891">
        <v>1993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6.1</v>
      </c>
      <c r="O2891">
        <v>13020</v>
      </c>
      <c r="Q2891">
        <v>9317021</v>
      </c>
      <c r="R2891">
        <v>9317021</v>
      </c>
      <c r="S2891">
        <v>72</v>
      </c>
      <c r="T2891" t="s">
        <v>3394</v>
      </c>
      <c r="U2891" t="s">
        <v>35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</row>
    <row r="2892" spans="1:31" hidden="1" x14ac:dyDescent="0.2">
      <c r="A2892" t="s">
        <v>7360</v>
      </c>
      <c r="B2892" t="s">
        <v>7361</v>
      </c>
      <c r="C2892">
        <v>2013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7</v>
      </c>
      <c r="O2892">
        <v>387087</v>
      </c>
      <c r="P2892">
        <v>37000000</v>
      </c>
      <c r="Q2892">
        <v>150394119</v>
      </c>
      <c r="R2892">
        <v>269994119</v>
      </c>
      <c r="S2892">
        <v>110</v>
      </c>
      <c r="T2892" t="s">
        <v>7213</v>
      </c>
      <c r="U2892" t="s">
        <v>5604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</row>
    <row r="2893" spans="1:31" hidden="1" x14ac:dyDescent="0.2">
      <c r="A2893" t="s">
        <v>2867</v>
      </c>
      <c r="B2893" t="s">
        <v>2868</v>
      </c>
      <c r="C2893">
        <v>1985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6.6</v>
      </c>
      <c r="O2893">
        <v>76252</v>
      </c>
      <c r="P2893">
        <v>7500000</v>
      </c>
      <c r="Q2893">
        <v>23834048</v>
      </c>
      <c r="R2893">
        <v>38934048</v>
      </c>
      <c r="S2893">
        <v>94</v>
      </c>
      <c r="T2893" t="s">
        <v>2780</v>
      </c>
      <c r="U2893" t="s">
        <v>35</v>
      </c>
      <c r="V2893">
        <v>0</v>
      </c>
      <c r="W2893">
        <v>1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hidden="1" x14ac:dyDescent="0.2">
      <c r="A2894" t="s">
        <v>830</v>
      </c>
      <c r="B2894" t="s">
        <v>831</v>
      </c>
      <c r="C2894">
        <v>1944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6.4</v>
      </c>
      <c r="O2894">
        <v>712</v>
      </c>
      <c r="S2894">
        <v>63</v>
      </c>
      <c r="T2894" t="s">
        <v>731</v>
      </c>
      <c r="U2894" t="s">
        <v>35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</row>
    <row r="2895" spans="1:31" hidden="1" x14ac:dyDescent="0.2">
      <c r="A2895" t="s">
        <v>6526</v>
      </c>
      <c r="B2895" t="s">
        <v>6527</v>
      </c>
      <c r="C2895">
        <v>2008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5.5</v>
      </c>
      <c r="O2895">
        <v>12981</v>
      </c>
      <c r="P2895">
        <v>35000000</v>
      </c>
      <c r="Q2895">
        <v>42436517</v>
      </c>
      <c r="R2895">
        <v>43655418</v>
      </c>
      <c r="S2895">
        <v>114</v>
      </c>
      <c r="T2895" t="s">
        <v>5243</v>
      </c>
      <c r="U2895" t="s">
        <v>35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</row>
    <row r="2896" spans="1:31" hidden="1" x14ac:dyDescent="0.2">
      <c r="A2896" t="s">
        <v>5594</v>
      </c>
      <c r="B2896" t="s">
        <v>5595</v>
      </c>
      <c r="C2896">
        <v>2002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6.4</v>
      </c>
      <c r="O2896">
        <v>13880</v>
      </c>
      <c r="P2896">
        <v>12000000</v>
      </c>
      <c r="Q2896">
        <v>336620</v>
      </c>
      <c r="R2896">
        <v>4172703</v>
      </c>
      <c r="S2896">
        <v>86</v>
      </c>
      <c r="T2896" t="s">
        <v>5596</v>
      </c>
      <c r="U2896" t="s">
        <v>5597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</row>
    <row r="2897" spans="1:31" hidden="1" x14ac:dyDescent="0.2">
      <c r="A2897" t="s">
        <v>7735</v>
      </c>
      <c r="B2897" t="s">
        <v>7736</v>
      </c>
      <c r="C2897">
        <v>2018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6.1</v>
      </c>
      <c r="O2897">
        <v>16082</v>
      </c>
      <c r="P2897">
        <v>39000000</v>
      </c>
      <c r="Q2897">
        <v>10763520</v>
      </c>
      <c r="R2897">
        <v>13061491</v>
      </c>
      <c r="S2897">
        <v>116</v>
      </c>
      <c r="T2897" t="s">
        <v>2808</v>
      </c>
      <c r="U2897" t="s">
        <v>7737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1</v>
      </c>
    </row>
    <row r="2898" spans="1:31" x14ac:dyDescent="0.2">
      <c r="A2898" t="s">
        <v>7776</v>
      </c>
      <c r="B2898" t="s">
        <v>7777</v>
      </c>
      <c r="C2898">
        <v>2017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6.7</v>
      </c>
      <c r="O2898">
        <v>67677</v>
      </c>
      <c r="P2898">
        <v>175000000</v>
      </c>
      <c r="Q2898">
        <v>152901115</v>
      </c>
      <c r="R2898">
        <v>383930656</v>
      </c>
      <c r="S2898">
        <v>102</v>
      </c>
      <c r="T2898" t="s">
        <v>7778</v>
      </c>
      <c r="U2898" t="s">
        <v>4337</v>
      </c>
      <c r="V2898">
        <v>1</v>
      </c>
      <c r="W2898">
        <v>0</v>
      </c>
      <c r="X2898">
        <v>0</v>
      </c>
    </row>
    <row r="2899" spans="1:31" hidden="1" x14ac:dyDescent="0.2">
      <c r="A2899" t="s">
        <v>279</v>
      </c>
      <c r="B2899" t="s">
        <v>280</v>
      </c>
      <c r="C2899">
        <v>1935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6.4</v>
      </c>
      <c r="O2899">
        <v>4531</v>
      </c>
      <c r="P2899">
        <v>195393</v>
      </c>
      <c r="S2899">
        <v>75</v>
      </c>
      <c r="T2899" t="s">
        <v>269</v>
      </c>
      <c r="U2899" t="s">
        <v>35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</row>
    <row r="2900" spans="1:31" hidden="1" x14ac:dyDescent="0.2">
      <c r="A2900" t="s">
        <v>385</v>
      </c>
      <c r="B2900" t="s">
        <v>386</v>
      </c>
      <c r="C2900">
        <v>1937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5.9</v>
      </c>
      <c r="O2900">
        <v>323</v>
      </c>
      <c r="S2900">
        <v>64</v>
      </c>
      <c r="T2900" t="s">
        <v>387</v>
      </c>
      <c r="U2900" t="s">
        <v>39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0</v>
      </c>
      <c r="AE2900">
        <v>0</v>
      </c>
    </row>
    <row r="2901" spans="1:31" hidden="1" x14ac:dyDescent="0.2">
      <c r="A2901" t="s">
        <v>1572</v>
      </c>
      <c r="B2901" t="s">
        <v>1573</v>
      </c>
      <c r="C2901">
        <v>1959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6.6</v>
      </c>
      <c r="O2901">
        <v>1037</v>
      </c>
      <c r="P2901">
        <v>565000</v>
      </c>
      <c r="S2901">
        <v>72</v>
      </c>
      <c r="T2901" t="s">
        <v>1148</v>
      </c>
      <c r="U2901" t="s">
        <v>39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</row>
    <row r="2902" spans="1:31" hidden="1" x14ac:dyDescent="0.2">
      <c r="A2902" t="s">
        <v>5685</v>
      </c>
      <c r="B2902" t="s">
        <v>5686</v>
      </c>
      <c r="C2902">
        <v>2003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5.8</v>
      </c>
      <c r="O2902">
        <v>57165</v>
      </c>
      <c r="P2902">
        <v>25000000</v>
      </c>
      <c r="Q2902">
        <v>36105433</v>
      </c>
      <c r="R2902">
        <v>50732139</v>
      </c>
      <c r="S2902">
        <v>105</v>
      </c>
      <c r="T2902" t="s">
        <v>5687</v>
      </c>
      <c r="U2902" t="s">
        <v>39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">
      <c r="A2903" t="s">
        <v>7580</v>
      </c>
      <c r="B2903" t="s">
        <v>7581</v>
      </c>
      <c r="C2903">
        <v>2017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8.4</v>
      </c>
      <c r="O2903">
        <v>329940</v>
      </c>
      <c r="P2903">
        <v>175000000</v>
      </c>
      <c r="Q2903">
        <v>209726015</v>
      </c>
      <c r="R2903">
        <v>807082196</v>
      </c>
      <c r="S2903">
        <v>105</v>
      </c>
      <c r="T2903" t="s">
        <v>6282</v>
      </c>
      <c r="U2903" t="s">
        <v>2671</v>
      </c>
      <c r="V2903">
        <v>1</v>
      </c>
      <c r="W2903">
        <v>0</v>
      </c>
      <c r="X2903">
        <v>0</v>
      </c>
    </row>
    <row r="2904" spans="1:31" hidden="1" x14ac:dyDescent="0.2">
      <c r="A2904" t="s">
        <v>1685</v>
      </c>
      <c r="B2904" t="s">
        <v>1686</v>
      </c>
      <c r="C2904">
        <v>1962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8.1</v>
      </c>
      <c r="O2904">
        <v>47519</v>
      </c>
      <c r="P2904">
        <v>980000</v>
      </c>
      <c r="Q2904">
        <v>9500000</v>
      </c>
      <c r="R2904">
        <v>9500000</v>
      </c>
      <c r="S2904">
        <v>134</v>
      </c>
      <c r="T2904" t="s">
        <v>1634</v>
      </c>
      <c r="U2904" t="s">
        <v>1687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</row>
    <row r="2905" spans="1:31" x14ac:dyDescent="0.2">
      <c r="A2905" t="s">
        <v>7394</v>
      </c>
      <c r="B2905" t="s">
        <v>7395</v>
      </c>
      <c r="C2905">
        <v>2017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6.6</v>
      </c>
      <c r="O2905">
        <v>245980</v>
      </c>
      <c r="P2905">
        <v>230000000</v>
      </c>
      <c r="Q2905">
        <v>172558876</v>
      </c>
      <c r="R2905">
        <v>794861794</v>
      </c>
      <c r="S2905">
        <v>129</v>
      </c>
      <c r="T2905" t="s">
        <v>7396</v>
      </c>
      <c r="U2905" t="s">
        <v>2671</v>
      </c>
      <c r="V2905">
        <v>1</v>
      </c>
      <c r="W2905">
        <v>0</v>
      </c>
      <c r="X2905">
        <v>0</v>
      </c>
    </row>
    <row r="2906" spans="1:31" hidden="1" x14ac:dyDescent="0.2">
      <c r="A2906" t="s">
        <v>2070</v>
      </c>
      <c r="B2906" t="s">
        <v>2071</v>
      </c>
      <c r="C2906">
        <v>1972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7.7</v>
      </c>
      <c r="O2906">
        <v>18317</v>
      </c>
      <c r="P2906">
        <v>4000000</v>
      </c>
      <c r="Q2906">
        <v>66000000</v>
      </c>
      <c r="R2906">
        <v>66000000</v>
      </c>
      <c r="S2906">
        <v>94</v>
      </c>
      <c r="T2906" t="s">
        <v>2072</v>
      </c>
      <c r="U2906" t="s">
        <v>39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</row>
    <row r="2907" spans="1:31" x14ac:dyDescent="0.2">
      <c r="A2907" t="s">
        <v>7547</v>
      </c>
      <c r="B2907" t="s">
        <v>7548</v>
      </c>
      <c r="C2907">
        <v>2017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7.4</v>
      </c>
      <c r="O2907">
        <v>477498</v>
      </c>
      <c r="P2907">
        <v>175000000</v>
      </c>
      <c r="Q2907">
        <v>334201140</v>
      </c>
      <c r="R2907">
        <v>880166924</v>
      </c>
      <c r="S2907">
        <v>133</v>
      </c>
      <c r="T2907" t="s">
        <v>7549</v>
      </c>
      <c r="U2907" t="s">
        <v>2273</v>
      </c>
      <c r="V2907">
        <v>1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">
      <c r="A2908" t="s">
        <v>7605</v>
      </c>
      <c r="B2908" t="s">
        <v>7606</v>
      </c>
      <c r="C2908">
        <v>2017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7</v>
      </c>
      <c r="O2908">
        <v>531218</v>
      </c>
      <c r="P2908">
        <v>317000000</v>
      </c>
      <c r="Q2908">
        <v>620181382</v>
      </c>
      <c r="R2908">
        <v>1332539889</v>
      </c>
      <c r="S2908">
        <v>152</v>
      </c>
      <c r="T2908" t="s">
        <v>7607</v>
      </c>
      <c r="U2908" t="s">
        <v>2671</v>
      </c>
      <c r="V2908">
        <v>1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</row>
    <row r="2909" spans="1:31" hidden="1" x14ac:dyDescent="0.2">
      <c r="A2909" t="s">
        <v>2495</v>
      </c>
      <c r="B2909" t="s">
        <v>2496</v>
      </c>
      <c r="C2909">
        <v>1980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4.5999999999999996</v>
      </c>
      <c r="O2909">
        <v>2406</v>
      </c>
      <c r="P2909">
        <v>20000000</v>
      </c>
      <c r="Q2909">
        <v>3763988</v>
      </c>
      <c r="R2909">
        <v>3763988</v>
      </c>
      <c r="S2909">
        <v>121</v>
      </c>
      <c r="T2909" t="s">
        <v>1905</v>
      </c>
      <c r="U2909" t="s">
        <v>2497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</row>
    <row r="2910" spans="1:31" hidden="1" x14ac:dyDescent="0.2">
      <c r="A2910" t="s">
        <v>2498</v>
      </c>
      <c r="B2910" t="s">
        <v>2499</v>
      </c>
      <c r="C2910">
        <v>1980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6.7</v>
      </c>
      <c r="O2910">
        <v>10847</v>
      </c>
      <c r="Q2910">
        <v>6659377</v>
      </c>
      <c r="R2910">
        <v>6659377</v>
      </c>
      <c r="S2910">
        <v>99</v>
      </c>
      <c r="T2910" t="s">
        <v>2500</v>
      </c>
      <c r="U2910" t="s">
        <v>35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</v>
      </c>
    </row>
    <row r="2911" spans="1:31" x14ac:dyDescent="0.2">
      <c r="A2911" t="s">
        <v>7758</v>
      </c>
      <c r="B2911" t="s">
        <v>7759</v>
      </c>
      <c r="C2911">
        <v>2017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7.9</v>
      </c>
      <c r="O2911">
        <v>541610</v>
      </c>
      <c r="P2911">
        <v>180000000</v>
      </c>
      <c r="Q2911">
        <v>315058289</v>
      </c>
      <c r="R2911">
        <v>853977126</v>
      </c>
      <c r="S2911">
        <v>130</v>
      </c>
      <c r="T2911" t="s">
        <v>7760</v>
      </c>
      <c r="U2911" t="s">
        <v>2671</v>
      </c>
      <c r="V2911">
        <v>1</v>
      </c>
      <c r="W2911">
        <v>0</v>
      </c>
      <c r="X2911">
        <v>0</v>
      </c>
    </row>
    <row r="2912" spans="1:31" hidden="1" x14ac:dyDescent="0.2">
      <c r="A2912" t="s">
        <v>6062</v>
      </c>
      <c r="B2912" t="s">
        <v>6063</v>
      </c>
      <c r="C2912">
        <v>2009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6.7</v>
      </c>
      <c r="O2912">
        <v>98383</v>
      </c>
      <c r="P2912">
        <v>100000000</v>
      </c>
      <c r="Q2912">
        <v>77233467</v>
      </c>
      <c r="R2912">
        <v>100140096</v>
      </c>
      <c r="S2912">
        <v>101</v>
      </c>
      <c r="T2912" t="s">
        <v>4864</v>
      </c>
      <c r="U2912" t="s">
        <v>39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</row>
    <row r="2913" spans="1:31" x14ac:dyDescent="0.2">
      <c r="A2913" t="s">
        <v>7297</v>
      </c>
      <c r="B2913" t="s">
        <v>7298</v>
      </c>
      <c r="C2913">
        <v>2018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4.2</v>
      </c>
      <c r="O2913">
        <v>38505</v>
      </c>
      <c r="P2913">
        <v>100000000</v>
      </c>
      <c r="Q2913">
        <v>100478608</v>
      </c>
      <c r="R2913">
        <v>132675864</v>
      </c>
      <c r="S2913">
        <v>109</v>
      </c>
      <c r="T2913" t="s">
        <v>7299</v>
      </c>
      <c r="U2913" t="s">
        <v>7300</v>
      </c>
      <c r="V2913">
        <v>1</v>
      </c>
      <c r="W2913">
        <v>0</v>
      </c>
      <c r="X2913">
        <v>0</v>
      </c>
    </row>
    <row r="2914" spans="1:31" hidden="1" x14ac:dyDescent="0.2">
      <c r="A2914" t="s">
        <v>7625</v>
      </c>
      <c r="B2914" t="s">
        <v>7626</v>
      </c>
      <c r="C2914">
        <v>2014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8.5</v>
      </c>
      <c r="O2914">
        <v>666951</v>
      </c>
      <c r="P2914">
        <v>3300000</v>
      </c>
      <c r="Q2914">
        <v>13092000</v>
      </c>
      <c r="R2914">
        <v>48982041</v>
      </c>
      <c r="S2914">
        <v>106</v>
      </c>
      <c r="T2914" t="s">
        <v>6954</v>
      </c>
      <c r="U2914" t="s">
        <v>7579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</row>
    <row r="2915" spans="1:31" hidden="1" x14ac:dyDescent="0.2">
      <c r="A2915" t="s">
        <v>388</v>
      </c>
      <c r="B2915" t="s">
        <v>389</v>
      </c>
      <c r="C2915">
        <v>1937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6.7</v>
      </c>
      <c r="O2915">
        <v>63</v>
      </c>
      <c r="S2915">
        <v>60</v>
      </c>
      <c r="T2915" t="s">
        <v>390</v>
      </c>
      <c r="U2915" t="s">
        <v>39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</row>
    <row r="2916" spans="1:31" hidden="1" x14ac:dyDescent="0.2">
      <c r="A2916" t="s">
        <v>1071</v>
      </c>
      <c r="B2916" t="s">
        <v>1072</v>
      </c>
      <c r="C2916">
        <v>1949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8.1</v>
      </c>
      <c r="O2916">
        <v>28004</v>
      </c>
      <c r="P2916">
        <v>1300000</v>
      </c>
      <c r="Q2916">
        <v>1900000</v>
      </c>
      <c r="R2916">
        <v>3483000</v>
      </c>
      <c r="S2916">
        <v>114</v>
      </c>
      <c r="T2916" t="s">
        <v>474</v>
      </c>
      <c r="U2916" t="s">
        <v>39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</row>
    <row r="2917" spans="1:31" hidden="1" x14ac:dyDescent="0.2">
      <c r="A2917" t="s">
        <v>3387</v>
      </c>
      <c r="B2917" t="s">
        <v>3388</v>
      </c>
      <c r="C2917">
        <v>1990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6.6</v>
      </c>
      <c r="O2917">
        <v>10588</v>
      </c>
      <c r="P2917">
        <v>24000000</v>
      </c>
      <c r="Q2917">
        <v>2319124</v>
      </c>
      <c r="R2917">
        <v>2319124</v>
      </c>
      <c r="S2917">
        <v>112</v>
      </c>
      <c r="T2917" t="s">
        <v>2004</v>
      </c>
      <c r="U2917" t="s">
        <v>3233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</row>
    <row r="2918" spans="1:31" hidden="1" x14ac:dyDescent="0.2">
      <c r="A2918" t="s">
        <v>6017</v>
      </c>
      <c r="B2918" t="s">
        <v>6018</v>
      </c>
      <c r="C2918">
        <v>2005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5.5</v>
      </c>
      <c r="O2918">
        <v>46203</v>
      </c>
      <c r="P2918">
        <v>10000000</v>
      </c>
      <c r="Q2918">
        <v>56386759</v>
      </c>
      <c r="R2918">
        <v>91196419</v>
      </c>
      <c r="S2918">
        <v>101</v>
      </c>
      <c r="T2918" t="s">
        <v>6019</v>
      </c>
      <c r="U2918" t="s">
        <v>35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</row>
    <row r="2919" spans="1:31" hidden="1" x14ac:dyDescent="0.2">
      <c r="A2919" t="s">
        <v>5660</v>
      </c>
      <c r="B2919" t="s">
        <v>5661</v>
      </c>
      <c r="C2919">
        <v>2002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7.1</v>
      </c>
      <c r="O2919">
        <v>28923</v>
      </c>
      <c r="P2919">
        <v>16000000</v>
      </c>
      <c r="Q2919">
        <v>16357770</v>
      </c>
      <c r="R2919">
        <v>21672284</v>
      </c>
      <c r="S2919">
        <v>109</v>
      </c>
      <c r="T2919" t="s">
        <v>5662</v>
      </c>
      <c r="U2919" t="s">
        <v>39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</row>
    <row r="2920" spans="1:31" hidden="1" x14ac:dyDescent="0.2">
      <c r="A2920" t="s">
        <v>3537</v>
      </c>
      <c r="B2920" t="s">
        <v>3538</v>
      </c>
      <c r="C2920">
        <v>1990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6.5</v>
      </c>
      <c r="O2920">
        <v>7210</v>
      </c>
      <c r="Q2920">
        <v>17487531</v>
      </c>
      <c r="R2920">
        <v>17487531</v>
      </c>
      <c r="S2920">
        <v>103</v>
      </c>
      <c r="T2920" t="s">
        <v>3539</v>
      </c>
      <c r="U2920" t="s">
        <v>35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</row>
    <row r="2921" spans="1:31" hidden="1" x14ac:dyDescent="0.2">
      <c r="A2921" t="s">
        <v>3697</v>
      </c>
      <c r="B2921" t="s">
        <v>3698</v>
      </c>
      <c r="C2921">
        <v>1992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6</v>
      </c>
      <c r="O2921">
        <v>6635</v>
      </c>
      <c r="Q2921">
        <v>9011574</v>
      </c>
      <c r="R2921">
        <v>9011574</v>
      </c>
      <c r="S2921">
        <v>101</v>
      </c>
      <c r="T2921" t="s">
        <v>3061</v>
      </c>
      <c r="U2921" t="s">
        <v>3240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</row>
    <row r="2922" spans="1:31" x14ac:dyDescent="0.2">
      <c r="A2922" t="s">
        <v>7886</v>
      </c>
      <c r="B2922" t="s">
        <v>7887</v>
      </c>
      <c r="C2922">
        <v>2018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7.1</v>
      </c>
      <c r="O2922">
        <v>281852</v>
      </c>
      <c r="P2922">
        <v>162000000</v>
      </c>
      <c r="Q2922">
        <v>216648740</v>
      </c>
      <c r="R2922">
        <v>622674139</v>
      </c>
      <c r="S2922">
        <v>118</v>
      </c>
      <c r="T2922" t="s">
        <v>6339</v>
      </c>
      <c r="U2922" t="s">
        <v>6654</v>
      </c>
      <c r="V2922">
        <v>1</v>
      </c>
      <c r="W2922">
        <v>0</v>
      </c>
      <c r="X2922">
        <v>0</v>
      </c>
    </row>
    <row r="2923" spans="1:31" hidden="1" x14ac:dyDescent="0.2">
      <c r="A2923" t="s">
        <v>5974</v>
      </c>
      <c r="B2923" t="s">
        <v>5975</v>
      </c>
      <c r="C2923">
        <v>2009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5.5</v>
      </c>
      <c r="O2923">
        <v>36478</v>
      </c>
      <c r="P2923">
        <v>35000000</v>
      </c>
      <c r="Q2923">
        <v>10275638</v>
      </c>
      <c r="R2923">
        <v>17976667</v>
      </c>
      <c r="S2923">
        <v>101</v>
      </c>
      <c r="T2923" t="s">
        <v>5321</v>
      </c>
      <c r="U2923" t="s">
        <v>39</v>
      </c>
      <c r="V2923">
        <v>0</v>
      </c>
      <c r="W2923">
        <v>0</v>
      </c>
      <c r="X2923">
        <v>1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hidden="1" x14ac:dyDescent="0.2">
      <c r="A2924" t="s">
        <v>719</v>
      </c>
      <c r="B2924" t="s">
        <v>720</v>
      </c>
      <c r="C2924">
        <v>1942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7.5</v>
      </c>
      <c r="O2924">
        <v>2159</v>
      </c>
      <c r="Q2924">
        <v>1750000</v>
      </c>
      <c r="R2924">
        <v>1750000</v>
      </c>
      <c r="S2924">
        <v>76</v>
      </c>
      <c r="T2924" t="s">
        <v>669</v>
      </c>
      <c r="U2924" t="s">
        <v>35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</row>
    <row r="2925" spans="1:31" x14ac:dyDescent="0.2">
      <c r="A2925" t="s">
        <v>7830</v>
      </c>
      <c r="B2925" t="s">
        <v>7831</v>
      </c>
      <c r="C2925">
        <v>2018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8.5</v>
      </c>
      <c r="O2925">
        <v>760670</v>
      </c>
      <c r="P2925">
        <v>321000000</v>
      </c>
      <c r="Q2925">
        <v>678815482</v>
      </c>
      <c r="R2925">
        <v>2048359754</v>
      </c>
      <c r="S2925">
        <v>149</v>
      </c>
      <c r="T2925" t="s">
        <v>5596</v>
      </c>
      <c r="U2925" t="s">
        <v>6654</v>
      </c>
      <c r="V2925">
        <v>1</v>
      </c>
      <c r="W2925">
        <v>0</v>
      </c>
      <c r="X2925">
        <v>0</v>
      </c>
    </row>
    <row r="2926" spans="1:31" hidden="1" x14ac:dyDescent="0.2">
      <c r="A2926" t="s">
        <v>3019</v>
      </c>
      <c r="B2926" t="s">
        <v>3020</v>
      </c>
      <c r="C2926">
        <v>1987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4.8</v>
      </c>
      <c r="O2926">
        <v>9130</v>
      </c>
      <c r="P2926">
        <v>17000000</v>
      </c>
      <c r="Q2926">
        <v>7305209</v>
      </c>
      <c r="R2926">
        <v>7305209</v>
      </c>
      <c r="S2926">
        <v>92</v>
      </c>
      <c r="T2926" t="s">
        <v>3021</v>
      </c>
      <c r="U2926" t="s">
        <v>3022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</row>
    <row r="2927" spans="1:31" hidden="1" x14ac:dyDescent="0.2">
      <c r="A2927" t="s">
        <v>5003</v>
      </c>
      <c r="B2927" t="s">
        <v>5004</v>
      </c>
      <c r="C2927">
        <v>1998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6.4</v>
      </c>
      <c r="O2927">
        <v>3542</v>
      </c>
      <c r="Q2927">
        <v>12461773</v>
      </c>
      <c r="R2927">
        <v>12461773</v>
      </c>
      <c r="S2927">
        <v>116</v>
      </c>
      <c r="T2927" t="s">
        <v>5005</v>
      </c>
      <c r="U2927" t="s">
        <v>5006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1</v>
      </c>
    </row>
    <row r="2928" spans="1:31" x14ac:dyDescent="0.2">
      <c r="A2928" t="s">
        <v>7415</v>
      </c>
      <c r="B2928" t="s">
        <v>7416</v>
      </c>
      <c r="C2928">
        <v>2018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7.3</v>
      </c>
      <c r="O2928">
        <v>573168</v>
      </c>
      <c r="P2928">
        <v>200000000</v>
      </c>
      <c r="Q2928">
        <v>700059566</v>
      </c>
      <c r="R2928">
        <v>1346913161</v>
      </c>
      <c r="S2928">
        <v>134</v>
      </c>
      <c r="T2928" t="s">
        <v>7417</v>
      </c>
      <c r="U2928" t="s">
        <v>6654</v>
      </c>
      <c r="V2928">
        <v>1</v>
      </c>
      <c r="W2928">
        <v>0</v>
      </c>
      <c r="X2928">
        <v>0</v>
      </c>
    </row>
    <row r="2929" spans="1:31" hidden="1" x14ac:dyDescent="0.2">
      <c r="A2929" t="s">
        <v>52</v>
      </c>
      <c r="B2929" t="s">
        <v>53</v>
      </c>
      <c r="C2929">
        <v>1930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5.9</v>
      </c>
      <c r="O2929">
        <v>118</v>
      </c>
      <c r="S2929">
        <v>69</v>
      </c>
      <c r="T2929" t="s">
        <v>38</v>
      </c>
      <c r="U2929" t="s">
        <v>39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</row>
    <row r="2930" spans="1:31" hidden="1" x14ac:dyDescent="0.2">
      <c r="A2930" t="s">
        <v>194</v>
      </c>
      <c r="B2930" t="s">
        <v>195</v>
      </c>
      <c r="C2930">
        <v>1933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7.5</v>
      </c>
      <c r="O2930">
        <v>1730</v>
      </c>
      <c r="P2930">
        <v>203000</v>
      </c>
      <c r="S2930">
        <v>68</v>
      </c>
      <c r="T2930" t="s">
        <v>79</v>
      </c>
      <c r="U2930" t="s">
        <v>147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</row>
    <row r="2931" spans="1:31" hidden="1" x14ac:dyDescent="0.2">
      <c r="A2931" t="s">
        <v>6778</v>
      </c>
      <c r="B2931" t="s">
        <v>6779</v>
      </c>
      <c r="C2931">
        <v>2008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6.1</v>
      </c>
      <c r="O2931">
        <v>47211</v>
      </c>
      <c r="P2931">
        <v>20000000</v>
      </c>
      <c r="Q2931">
        <v>21972336</v>
      </c>
      <c r="R2931">
        <v>21972336</v>
      </c>
      <c r="S2931">
        <v>98</v>
      </c>
      <c r="T2931" t="s">
        <v>6780</v>
      </c>
      <c r="U2931" t="s">
        <v>35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</row>
    <row r="2932" spans="1:31" hidden="1" x14ac:dyDescent="0.2">
      <c r="A2932" t="s">
        <v>1537</v>
      </c>
      <c r="B2932" t="s">
        <v>1538</v>
      </c>
      <c r="C2932">
        <v>1958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5.7</v>
      </c>
      <c r="O2932">
        <v>123</v>
      </c>
      <c r="S2932">
        <v>78</v>
      </c>
      <c r="T2932" t="s">
        <v>1539</v>
      </c>
      <c r="U2932" t="s">
        <v>945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</row>
    <row r="2933" spans="1:31" x14ac:dyDescent="0.2">
      <c r="A2933" t="s">
        <v>7850</v>
      </c>
      <c r="B2933" t="s">
        <v>7851</v>
      </c>
      <c r="C2933">
        <v>2018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7.3</v>
      </c>
      <c r="O2933">
        <v>62742</v>
      </c>
      <c r="P2933">
        <v>75000000</v>
      </c>
      <c r="Q2933">
        <v>99215042</v>
      </c>
      <c r="R2933">
        <v>197744377</v>
      </c>
      <c r="S2933">
        <v>104</v>
      </c>
      <c r="T2933" t="s">
        <v>5739</v>
      </c>
      <c r="U2933" t="s">
        <v>7852</v>
      </c>
      <c r="V2933">
        <v>1</v>
      </c>
      <c r="W2933">
        <v>0</v>
      </c>
      <c r="X2933">
        <v>0</v>
      </c>
    </row>
    <row r="2934" spans="1:31" hidden="1" x14ac:dyDescent="0.2">
      <c r="A2934" t="s">
        <v>4980</v>
      </c>
      <c r="B2934" t="s">
        <v>4981</v>
      </c>
      <c r="C2934">
        <v>1999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4.9000000000000004</v>
      </c>
      <c r="O2934">
        <v>148909</v>
      </c>
      <c r="P2934">
        <v>170000000</v>
      </c>
      <c r="Q2934">
        <v>113804681</v>
      </c>
      <c r="R2934">
        <v>222104681</v>
      </c>
      <c r="S2934">
        <v>106</v>
      </c>
      <c r="T2934" t="s">
        <v>3786</v>
      </c>
      <c r="U2934" t="s">
        <v>4503</v>
      </c>
      <c r="V2934">
        <v>0</v>
      </c>
      <c r="W2934">
        <v>0</v>
      </c>
      <c r="X2934">
        <v>1</v>
      </c>
      <c r="Y2934">
        <v>1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</row>
    <row r="2935" spans="1:31" hidden="1" x14ac:dyDescent="0.2">
      <c r="A2935" t="s">
        <v>2935</v>
      </c>
      <c r="B2935" t="s">
        <v>2936</v>
      </c>
      <c r="C2935">
        <v>1986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6</v>
      </c>
      <c r="O2935">
        <v>11468</v>
      </c>
      <c r="Q2935">
        <v>26285544</v>
      </c>
      <c r="R2935">
        <v>26285544</v>
      </c>
      <c r="S2935">
        <v>106</v>
      </c>
      <c r="T2935" t="s">
        <v>2028</v>
      </c>
      <c r="U2935" t="s">
        <v>2772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</row>
    <row r="2936" spans="1:31" hidden="1" x14ac:dyDescent="0.2">
      <c r="A2936" t="s">
        <v>2179</v>
      </c>
      <c r="B2936" t="s">
        <v>2180</v>
      </c>
      <c r="C2936">
        <v>1974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6.4</v>
      </c>
      <c r="O2936">
        <v>888</v>
      </c>
      <c r="S2936">
        <v>102</v>
      </c>
      <c r="T2936" t="s">
        <v>2181</v>
      </c>
      <c r="U2936" t="s">
        <v>2182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</row>
    <row r="2937" spans="1:31" hidden="1" x14ac:dyDescent="0.2">
      <c r="A2937" t="s">
        <v>5936</v>
      </c>
      <c r="B2937" t="s">
        <v>5937</v>
      </c>
      <c r="C2937">
        <v>2004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6.3</v>
      </c>
      <c r="O2937">
        <v>57983</v>
      </c>
      <c r="P2937">
        <v>31000000</v>
      </c>
      <c r="Q2937">
        <v>17001133</v>
      </c>
      <c r="R2937">
        <v>41682237</v>
      </c>
      <c r="S2937">
        <v>98</v>
      </c>
      <c r="T2937" t="s">
        <v>5938</v>
      </c>
      <c r="U2937" t="s">
        <v>35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</row>
    <row r="2938" spans="1:31" hidden="1" x14ac:dyDescent="0.2">
      <c r="A2938" t="s">
        <v>1130</v>
      </c>
      <c r="B2938" t="s">
        <v>1131</v>
      </c>
      <c r="C2938">
        <v>1950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7.6</v>
      </c>
      <c r="O2938">
        <v>15883</v>
      </c>
      <c r="Q2938">
        <v>2250000</v>
      </c>
      <c r="S2938">
        <v>92</v>
      </c>
      <c r="T2938" t="s">
        <v>1132</v>
      </c>
      <c r="U2938" t="s">
        <v>945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</row>
    <row r="2939" spans="1:31" hidden="1" x14ac:dyDescent="0.2">
      <c r="A2939" t="s">
        <v>143</v>
      </c>
      <c r="B2939" t="s">
        <v>144</v>
      </c>
      <c r="C2939">
        <v>1932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6.1</v>
      </c>
      <c r="O2939">
        <v>459</v>
      </c>
      <c r="S2939">
        <v>66</v>
      </c>
      <c r="T2939" t="s">
        <v>51</v>
      </c>
      <c r="U2939" t="s">
        <v>39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</row>
    <row r="2940" spans="1:31" x14ac:dyDescent="0.2">
      <c r="A2940" t="s">
        <v>7779</v>
      </c>
      <c r="B2940" t="s">
        <v>7780</v>
      </c>
      <c r="C2940">
        <v>2018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7.6</v>
      </c>
      <c r="O2940">
        <v>229683</v>
      </c>
      <c r="P2940">
        <v>200000000</v>
      </c>
      <c r="Q2940">
        <v>608581744</v>
      </c>
      <c r="R2940">
        <v>1242805359</v>
      </c>
      <c r="S2940">
        <v>118</v>
      </c>
      <c r="T2940" t="s">
        <v>5052</v>
      </c>
      <c r="U2940" t="s">
        <v>2671</v>
      </c>
      <c r="V2940">
        <v>1</v>
      </c>
      <c r="W2940">
        <v>0</v>
      </c>
      <c r="X2940">
        <v>0</v>
      </c>
    </row>
    <row r="2941" spans="1:31" hidden="1" x14ac:dyDescent="0.2">
      <c r="A2941" t="s">
        <v>1018</v>
      </c>
      <c r="B2941" t="s">
        <v>1019</v>
      </c>
      <c r="C2941">
        <v>1948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6.6</v>
      </c>
      <c r="O2941">
        <v>983</v>
      </c>
      <c r="P2941">
        <v>1927000</v>
      </c>
      <c r="Q2941">
        <v>1083000</v>
      </c>
      <c r="R2941">
        <v>1083000</v>
      </c>
      <c r="S2941">
        <v>104</v>
      </c>
      <c r="T2941" t="s">
        <v>994</v>
      </c>
      <c r="U2941" t="s">
        <v>39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</row>
    <row r="2942" spans="1:31" hidden="1" x14ac:dyDescent="0.2">
      <c r="A2942" t="s">
        <v>7418</v>
      </c>
      <c r="B2942" t="s">
        <v>7419</v>
      </c>
      <c r="C2942">
        <v>2014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6.2</v>
      </c>
      <c r="O2942">
        <v>50632</v>
      </c>
      <c r="P2942">
        <v>60000000</v>
      </c>
      <c r="Q2942">
        <v>12600231</v>
      </c>
      <c r="R2942">
        <v>30800231</v>
      </c>
      <c r="S2942">
        <v>118</v>
      </c>
      <c r="T2942" t="s">
        <v>7420</v>
      </c>
      <c r="U2942" t="s">
        <v>5000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</row>
    <row r="2943" spans="1:31" x14ac:dyDescent="0.2">
      <c r="A2943" t="s">
        <v>7884</v>
      </c>
      <c r="B2943" t="s">
        <v>7885</v>
      </c>
      <c r="C2943">
        <v>2018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6.7</v>
      </c>
      <c r="O2943">
        <v>69549</v>
      </c>
      <c r="P2943">
        <v>130000000</v>
      </c>
      <c r="Q2943">
        <v>171958438</v>
      </c>
      <c r="R2943">
        <v>349537494</v>
      </c>
      <c r="S2943">
        <v>130</v>
      </c>
      <c r="T2943" t="s">
        <v>5710</v>
      </c>
      <c r="U2943" t="s">
        <v>7530</v>
      </c>
      <c r="V2943">
        <v>1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</row>
    <row r="2944" spans="1:31" hidden="1" x14ac:dyDescent="0.2">
      <c r="A2944" t="s">
        <v>4144</v>
      </c>
      <c r="B2944" t="s">
        <v>4145</v>
      </c>
      <c r="C2944">
        <v>1994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6.7</v>
      </c>
      <c r="O2944">
        <v>12789</v>
      </c>
      <c r="Q2944">
        <v>20016254</v>
      </c>
      <c r="R2944">
        <v>20016254</v>
      </c>
      <c r="S2944">
        <v>101</v>
      </c>
      <c r="T2944" t="s">
        <v>4146</v>
      </c>
      <c r="U2944" t="s">
        <v>3783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</row>
    <row r="2945" spans="1:31" hidden="1" x14ac:dyDescent="0.2">
      <c r="A2945" t="s">
        <v>4761</v>
      </c>
      <c r="B2945" t="s">
        <v>4762</v>
      </c>
      <c r="C2945">
        <v>1998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7.2</v>
      </c>
      <c r="O2945">
        <v>6414</v>
      </c>
      <c r="P2945">
        <v>25000000</v>
      </c>
      <c r="Q2945">
        <v>777423</v>
      </c>
      <c r="R2945">
        <v>777423</v>
      </c>
      <c r="S2945">
        <v>117</v>
      </c>
      <c r="T2945" t="s">
        <v>3147</v>
      </c>
      <c r="U2945" t="s">
        <v>4763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1</v>
      </c>
    </row>
    <row r="2946" spans="1:31" hidden="1" x14ac:dyDescent="0.2">
      <c r="A2946" t="s">
        <v>427</v>
      </c>
      <c r="B2946" t="s">
        <v>428</v>
      </c>
      <c r="C2946">
        <v>1938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6.2</v>
      </c>
      <c r="O2946">
        <v>334</v>
      </c>
      <c r="P2946">
        <v>220000</v>
      </c>
      <c r="S2946">
        <v>69</v>
      </c>
      <c r="T2946" t="s">
        <v>66</v>
      </c>
      <c r="U2946" t="s">
        <v>35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</row>
    <row r="2947" spans="1:31" hidden="1" x14ac:dyDescent="0.2">
      <c r="A2947" t="s">
        <v>480</v>
      </c>
      <c r="B2947" t="s">
        <v>481</v>
      </c>
      <c r="C2947">
        <v>1939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6.1</v>
      </c>
      <c r="O2947">
        <v>186</v>
      </c>
      <c r="S2947">
        <v>65</v>
      </c>
      <c r="T2947" t="s">
        <v>387</v>
      </c>
      <c r="U2947" t="s">
        <v>39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</row>
    <row r="2948" spans="1:31" hidden="1" x14ac:dyDescent="0.2">
      <c r="A2948" t="s">
        <v>227</v>
      </c>
      <c r="B2948" t="s">
        <v>228</v>
      </c>
      <c r="C2948">
        <v>1934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6.6</v>
      </c>
      <c r="O2948">
        <v>551</v>
      </c>
      <c r="P2948">
        <v>675000</v>
      </c>
      <c r="Q2948">
        <v>2035000</v>
      </c>
      <c r="R2948">
        <v>2035000</v>
      </c>
      <c r="S2948">
        <v>84</v>
      </c>
      <c r="T2948" t="s">
        <v>48</v>
      </c>
      <c r="U2948" t="s">
        <v>147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hidden="1" x14ac:dyDescent="0.2">
      <c r="A2949" t="s">
        <v>6334</v>
      </c>
      <c r="B2949" t="s">
        <v>6335</v>
      </c>
      <c r="C2949">
        <v>2017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7.4</v>
      </c>
      <c r="O2949">
        <v>522587</v>
      </c>
      <c r="P2949">
        <v>149000000</v>
      </c>
      <c r="Q2949">
        <v>412563408</v>
      </c>
      <c r="R2949">
        <v>821847012</v>
      </c>
      <c r="S2949">
        <v>141</v>
      </c>
      <c r="T2949" t="s">
        <v>6336</v>
      </c>
      <c r="U2949" t="s">
        <v>39</v>
      </c>
      <c r="V2949">
        <v>0</v>
      </c>
      <c r="W2949">
        <v>0</v>
      </c>
      <c r="X2949">
        <v>1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hidden="1" x14ac:dyDescent="0.2">
      <c r="A2950" t="s">
        <v>1980</v>
      </c>
      <c r="B2950" t="s">
        <v>1981</v>
      </c>
      <c r="C2950">
        <v>1970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8.1999999999999993</v>
      </c>
      <c r="O2950">
        <v>15369</v>
      </c>
      <c r="P2950">
        <v>600000</v>
      </c>
      <c r="Q2950">
        <v>126562</v>
      </c>
      <c r="R2950">
        <v>320610</v>
      </c>
      <c r="S2950">
        <v>184</v>
      </c>
      <c r="T2950" t="s">
        <v>1982</v>
      </c>
      <c r="U2950" t="s">
        <v>1983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1</v>
      </c>
    </row>
    <row r="2951" spans="1:31" hidden="1" x14ac:dyDescent="0.2">
      <c r="A2951" t="s">
        <v>7322</v>
      </c>
      <c r="B2951" t="s">
        <v>7323</v>
      </c>
      <c r="C2951">
        <v>2012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5.7</v>
      </c>
      <c r="O2951">
        <v>177153</v>
      </c>
      <c r="P2951">
        <v>150000000</v>
      </c>
      <c r="Q2951">
        <v>83670083</v>
      </c>
      <c r="R2951">
        <v>301970083</v>
      </c>
      <c r="S2951">
        <v>99</v>
      </c>
      <c r="T2951" t="s">
        <v>7324</v>
      </c>
      <c r="U2951" t="s">
        <v>39</v>
      </c>
      <c r="V2951">
        <v>0</v>
      </c>
      <c r="W2951">
        <v>0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</row>
    <row r="2952" spans="1:31" x14ac:dyDescent="0.2">
      <c r="A2952" t="s">
        <v>7905</v>
      </c>
      <c r="B2952" t="s">
        <v>7906</v>
      </c>
      <c r="C2952">
        <v>2018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7.1</v>
      </c>
      <c r="O2952">
        <v>116256</v>
      </c>
      <c r="P2952">
        <v>56237634</v>
      </c>
      <c r="Q2952">
        <v>529323962</v>
      </c>
      <c r="S2952">
        <v>112</v>
      </c>
      <c r="T2952" t="s">
        <v>7907</v>
      </c>
      <c r="U2952" t="s">
        <v>538</v>
      </c>
      <c r="V2952">
        <v>1</v>
      </c>
      <c r="W2952">
        <v>0</v>
      </c>
      <c r="X2952">
        <v>0</v>
      </c>
    </row>
    <row r="2953" spans="1:31" hidden="1" x14ac:dyDescent="0.2">
      <c r="A2953" t="s">
        <v>3911</v>
      </c>
      <c r="B2953" t="s">
        <v>3912</v>
      </c>
      <c r="C2953">
        <v>1993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7.1</v>
      </c>
      <c r="O2953">
        <v>2736</v>
      </c>
      <c r="P2953">
        <v>4500000</v>
      </c>
      <c r="Q2953">
        <v>278720</v>
      </c>
      <c r="R2953">
        <v>278720</v>
      </c>
      <c r="S2953">
        <v>123</v>
      </c>
      <c r="T2953" t="s">
        <v>3435</v>
      </c>
      <c r="U2953" t="s">
        <v>39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</row>
    <row r="2954" spans="1:31" hidden="1" x14ac:dyDescent="0.2">
      <c r="A2954" t="s">
        <v>1444</v>
      </c>
      <c r="B2954" t="s">
        <v>1445</v>
      </c>
      <c r="C2954">
        <v>1956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7.4</v>
      </c>
      <c r="O2954">
        <v>9525</v>
      </c>
      <c r="R2954">
        <v>13495</v>
      </c>
      <c r="S2954">
        <v>99</v>
      </c>
      <c r="T2954" t="s">
        <v>1240</v>
      </c>
      <c r="U2954" t="s">
        <v>945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</row>
    <row r="2955" spans="1:31" hidden="1" x14ac:dyDescent="0.2">
      <c r="A2955" t="s">
        <v>4982</v>
      </c>
      <c r="B2955" t="s">
        <v>4983</v>
      </c>
      <c r="C2955">
        <v>1998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6.2</v>
      </c>
      <c r="O2955">
        <v>22505</v>
      </c>
      <c r="P2955">
        <v>3000000</v>
      </c>
      <c r="Q2955">
        <v>9623329</v>
      </c>
      <c r="R2955">
        <v>9623329</v>
      </c>
      <c r="S2955">
        <v>87</v>
      </c>
      <c r="T2955" t="s">
        <v>4984</v>
      </c>
      <c r="U2955" t="s">
        <v>3240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</row>
    <row r="2956" spans="1:31" hidden="1" x14ac:dyDescent="0.2">
      <c r="A2956" t="s">
        <v>4147</v>
      </c>
      <c r="B2956" t="s">
        <v>4148</v>
      </c>
      <c r="C2956">
        <v>1994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6.7</v>
      </c>
      <c r="O2956">
        <v>43662</v>
      </c>
      <c r="P2956">
        <v>63000000</v>
      </c>
      <c r="Q2956">
        <v>25052000</v>
      </c>
      <c r="R2956">
        <v>25052000</v>
      </c>
      <c r="S2956">
        <v>191</v>
      </c>
      <c r="T2956" t="s">
        <v>2512</v>
      </c>
      <c r="U2956" t="s">
        <v>39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1</v>
      </c>
    </row>
    <row r="2957" spans="1:31" hidden="1" x14ac:dyDescent="0.2">
      <c r="A2957" t="s">
        <v>2501</v>
      </c>
      <c r="B2957" t="s">
        <v>2502</v>
      </c>
      <c r="C2957">
        <v>1980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5.2</v>
      </c>
      <c r="O2957">
        <v>11419</v>
      </c>
      <c r="P2957">
        <v>20000000</v>
      </c>
      <c r="Q2957">
        <v>22762571</v>
      </c>
      <c r="R2957">
        <v>22762571</v>
      </c>
      <c r="S2957">
        <v>96</v>
      </c>
      <c r="T2957" t="s">
        <v>2503</v>
      </c>
      <c r="U2957" t="s">
        <v>35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</row>
    <row r="2958" spans="1:31" hidden="1" x14ac:dyDescent="0.2">
      <c r="A2958" t="s">
        <v>721</v>
      </c>
      <c r="B2958" t="s">
        <v>722</v>
      </c>
      <c r="C2958">
        <v>1942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7.7</v>
      </c>
      <c r="O2958">
        <v>13376</v>
      </c>
      <c r="P2958">
        <v>1532000</v>
      </c>
      <c r="R2958">
        <v>6532000</v>
      </c>
      <c r="S2958">
        <v>126</v>
      </c>
      <c r="T2958" t="s">
        <v>45</v>
      </c>
      <c r="U2958" t="s">
        <v>39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1</v>
      </c>
    </row>
    <row r="2959" spans="1:31" hidden="1" x14ac:dyDescent="0.2">
      <c r="A2959" t="s">
        <v>6826</v>
      </c>
      <c r="B2959" t="s">
        <v>6827</v>
      </c>
      <c r="C2959">
        <v>2008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6.8</v>
      </c>
      <c r="O2959">
        <v>323249</v>
      </c>
      <c r="P2959">
        <v>70000000</v>
      </c>
      <c r="Q2959">
        <v>97690976</v>
      </c>
      <c r="R2959">
        <v>223241637</v>
      </c>
      <c r="S2959">
        <v>104</v>
      </c>
      <c r="T2959" t="s">
        <v>6339</v>
      </c>
      <c r="U2959" t="s">
        <v>39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</row>
    <row r="2960" spans="1:31" hidden="1" x14ac:dyDescent="0.2">
      <c r="A2960" t="s">
        <v>482</v>
      </c>
      <c r="B2960" t="s">
        <v>483</v>
      </c>
      <c r="C2960">
        <v>1939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6.4</v>
      </c>
      <c r="O2960">
        <v>161</v>
      </c>
      <c r="S2960">
        <v>86</v>
      </c>
      <c r="T2960" t="s">
        <v>198</v>
      </c>
      <c r="U2960" t="s">
        <v>147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</row>
    <row r="2961" spans="1:31" hidden="1" x14ac:dyDescent="0.2">
      <c r="A2961" t="s">
        <v>7026</v>
      </c>
      <c r="B2961" t="s">
        <v>7027</v>
      </c>
      <c r="C2961">
        <v>2010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4.5999999999999996</v>
      </c>
      <c r="O2961">
        <v>19663</v>
      </c>
      <c r="P2961">
        <v>80000000</v>
      </c>
      <c r="Q2961">
        <v>100246011</v>
      </c>
      <c r="R2961">
        <v>203518375</v>
      </c>
      <c r="S2961">
        <v>81</v>
      </c>
      <c r="T2961" t="s">
        <v>6001</v>
      </c>
      <c r="U2961" t="s">
        <v>39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</row>
    <row r="2962" spans="1:31" x14ac:dyDescent="0.2">
      <c r="A2962" t="s">
        <v>7805</v>
      </c>
      <c r="B2962" t="s">
        <v>7806</v>
      </c>
      <c r="C2962">
        <v>2018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6.9</v>
      </c>
      <c r="O2962">
        <v>265235</v>
      </c>
      <c r="P2962">
        <v>275000000</v>
      </c>
      <c r="Q2962">
        <v>213767512</v>
      </c>
      <c r="R2962">
        <v>392924807</v>
      </c>
      <c r="S2962">
        <v>135</v>
      </c>
      <c r="T2962" t="s">
        <v>2627</v>
      </c>
      <c r="U2962" t="s">
        <v>2414</v>
      </c>
      <c r="V2962">
        <v>1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</row>
    <row r="2963" spans="1:31" hidden="1" x14ac:dyDescent="0.2">
      <c r="A2963" t="s">
        <v>484</v>
      </c>
      <c r="B2963" t="s">
        <v>485</v>
      </c>
      <c r="C2963">
        <v>1939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7</v>
      </c>
      <c r="O2963">
        <v>1491</v>
      </c>
      <c r="S2963">
        <v>79</v>
      </c>
      <c r="T2963" t="s">
        <v>441</v>
      </c>
      <c r="U2963" t="s">
        <v>35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</row>
    <row r="2964" spans="1:31" hidden="1" x14ac:dyDescent="0.2">
      <c r="A2964" t="s">
        <v>486</v>
      </c>
      <c r="B2964" t="s">
        <v>487</v>
      </c>
      <c r="C2964">
        <v>1939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6.3</v>
      </c>
      <c r="O2964">
        <v>854</v>
      </c>
      <c r="S2964">
        <v>79</v>
      </c>
      <c r="T2964" t="s">
        <v>412</v>
      </c>
      <c r="U2964" t="s">
        <v>39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hidden="1" x14ac:dyDescent="0.2">
      <c r="A2965" t="s">
        <v>6397</v>
      </c>
      <c r="B2965" t="s">
        <v>6398</v>
      </c>
      <c r="C2965">
        <v>2006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5.6</v>
      </c>
      <c r="O2965">
        <v>76526</v>
      </c>
      <c r="P2965">
        <v>54000000</v>
      </c>
      <c r="Q2965">
        <v>75628110</v>
      </c>
      <c r="R2965">
        <v>130628903</v>
      </c>
      <c r="S2965">
        <v>110</v>
      </c>
      <c r="T2965" t="s">
        <v>5596</v>
      </c>
      <c r="U2965" t="s">
        <v>35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</row>
    <row r="2966" spans="1:31" hidden="1" x14ac:dyDescent="0.2">
      <c r="A2966" t="s">
        <v>5048</v>
      </c>
      <c r="B2966" t="s">
        <v>5049</v>
      </c>
      <c r="C2966">
        <v>1998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6.6</v>
      </c>
      <c r="O2966">
        <v>185195</v>
      </c>
      <c r="P2966">
        <v>65000000</v>
      </c>
      <c r="Q2966">
        <v>115821495</v>
      </c>
      <c r="R2966">
        <v>250821495</v>
      </c>
      <c r="S2966">
        <v>119</v>
      </c>
      <c r="T2966" t="s">
        <v>4492</v>
      </c>
      <c r="U2966" t="s">
        <v>39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</row>
    <row r="2967" spans="1:31" hidden="1" x14ac:dyDescent="0.2">
      <c r="A2967" t="s">
        <v>3159</v>
      </c>
      <c r="B2967" t="s">
        <v>3160</v>
      </c>
      <c r="C2967">
        <v>1988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5.2</v>
      </c>
      <c r="O2967">
        <v>8214</v>
      </c>
      <c r="Q2967">
        <v>11536599</v>
      </c>
      <c r="R2967">
        <v>11536599</v>
      </c>
      <c r="S2967">
        <v>91</v>
      </c>
      <c r="T2967" t="s">
        <v>3161</v>
      </c>
      <c r="U2967" t="s">
        <v>39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</row>
    <row r="2968" spans="1:31" hidden="1" x14ac:dyDescent="0.2">
      <c r="A2968" t="s">
        <v>1134</v>
      </c>
      <c r="B2968" t="s">
        <v>1135</v>
      </c>
      <c r="C2968">
        <v>1950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7.2</v>
      </c>
      <c r="O2968">
        <v>2781</v>
      </c>
      <c r="Q2968">
        <v>1500000</v>
      </c>
      <c r="S2968">
        <v>112</v>
      </c>
      <c r="T2968" t="s">
        <v>45</v>
      </c>
      <c r="U2968" t="s">
        <v>39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0</v>
      </c>
    </row>
    <row r="2969" spans="1:31" hidden="1" x14ac:dyDescent="0.2">
      <c r="A2969" t="s">
        <v>2869</v>
      </c>
      <c r="B2969" t="s">
        <v>2870</v>
      </c>
      <c r="C2969">
        <v>1985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6.8</v>
      </c>
      <c r="O2969">
        <v>18335</v>
      </c>
      <c r="P2969">
        <v>18000000</v>
      </c>
      <c r="Q2969">
        <v>19739575</v>
      </c>
      <c r="R2969">
        <v>19739575</v>
      </c>
      <c r="S2969">
        <v>109</v>
      </c>
      <c r="T2969" t="s">
        <v>2871</v>
      </c>
      <c r="U2969" t="s">
        <v>2714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</row>
    <row r="2970" spans="1:31" hidden="1" x14ac:dyDescent="0.2">
      <c r="A2970" t="s">
        <v>6983</v>
      </c>
      <c r="B2970" t="s">
        <v>6984</v>
      </c>
      <c r="C2970">
        <v>2011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5.5</v>
      </c>
      <c r="O2970">
        <v>94778</v>
      </c>
      <c r="P2970">
        <v>49900000</v>
      </c>
      <c r="Q2970">
        <v>21596445</v>
      </c>
      <c r="R2970">
        <v>28013733</v>
      </c>
      <c r="S2970">
        <v>102</v>
      </c>
      <c r="T2970" t="s">
        <v>6769</v>
      </c>
      <c r="U2970" t="s">
        <v>35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</row>
    <row r="2971" spans="1:31" hidden="1" x14ac:dyDescent="0.2">
      <c r="A2971" t="s">
        <v>2183</v>
      </c>
      <c r="B2971" t="s">
        <v>2184</v>
      </c>
      <c r="C2971">
        <v>1974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6.3</v>
      </c>
      <c r="O2971">
        <v>860</v>
      </c>
      <c r="P2971">
        <v>3500000</v>
      </c>
      <c r="S2971">
        <v>97</v>
      </c>
      <c r="T2971" t="s">
        <v>2185</v>
      </c>
      <c r="U2971" t="s">
        <v>39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</row>
    <row r="2972" spans="1:31" hidden="1" x14ac:dyDescent="0.2">
      <c r="A2972" t="s">
        <v>4985</v>
      </c>
      <c r="B2972" t="s">
        <v>4986</v>
      </c>
      <c r="C2972">
        <v>1998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6.9</v>
      </c>
      <c r="O2972">
        <v>13537</v>
      </c>
      <c r="P2972">
        <v>5000000</v>
      </c>
      <c r="Q2972">
        <v>2087471</v>
      </c>
      <c r="R2972">
        <v>2087471</v>
      </c>
      <c r="S2972">
        <v>116</v>
      </c>
      <c r="T2972" t="s">
        <v>4987</v>
      </c>
      <c r="U2972" t="s">
        <v>4109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</row>
    <row r="2973" spans="1:31" hidden="1" x14ac:dyDescent="0.2">
      <c r="A2973" t="s">
        <v>6318</v>
      </c>
      <c r="B2973" t="s">
        <v>6319</v>
      </c>
      <c r="C2973">
        <v>2007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7.7</v>
      </c>
      <c r="O2973">
        <v>424549</v>
      </c>
      <c r="P2973">
        <v>65000000</v>
      </c>
      <c r="Q2973">
        <v>33080084</v>
      </c>
      <c r="R2973">
        <v>84785914</v>
      </c>
      <c r="S2973">
        <v>157</v>
      </c>
      <c r="T2973" t="s">
        <v>6226</v>
      </c>
      <c r="U2973" t="s">
        <v>2483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</row>
    <row r="2974" spans="1:31" hidden="1" x14ac:dyDescent="0.2">
      <c r="A2974" t="s">
        <v>2583</v>
      </c>
      <c r="B2974" t="s">
        <v>2584</v>
      </c>
      <c r="C2974">
        <v>1981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6.7</v>
      </c>
      <c r="O2974">
        <v>1018</v>
      </c>
      <c r="Q2974">
        <v>3256082</v>
      </c>
      <c r="R2974">
        <v>3256082</v>
      </c>
      <c r="S2974">
        <v>103</v>
      </c>
      <c r="T2974" t="s">
        <v>2585</v>
      </c>
      <c r="U2974" t="s">
        <v>35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">
      <c r="A2975" t="s">
        <v>7896</v>
      </c>
      <c r="B2975" t="s">
        <v>7897</v>
      </c>
      <c r="C2975">
        <v>2018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5.5</v>
      </c>
      <c r="O2975">
        <v>25543</v>
      </c>
      <c r="P2975">
        <v>120000000</v>
      </c>
      <c r="Q2975">
        <v>54858851</v>
      </c>
      <c r="R2975">
        <v>173961069</v>
      </c>
      <c r="S2975">
        <v>99</v>
      </c>
      <c r="T2975" t="s">
        <v>3483</v>
      </c>
      <c r="U2975" t="s">
        <v>2671</v>
      </c>
      <c r="V2975">
        <v>1</v>
      </c>
      <c r="W2975">
        <v>0</v>
      </c>
      <c r="X2975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DC07A-381A-0D48-A17D-BD6AF5220EDF}">
  <dimension ref="A1:AJ2900"/>
  <sheetViews>
    <sheetView zoomScale="125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X13" sqref="X13"/>
    </sheetView>
  </sheetViews>
  <sheetFormatPr baseColWidth="10" defaultColWidth="8.83203125" defaultRowHeight="15" x14ac:dyDescent="0.2"/>
  <cols>
    <col min="2" max="2" width="24.83203125" customWidth="1"/>
    <col min="3" max="3" width="7.1640625" bestFit="1" customWidth="1"/>
    <col min="4" max="4" width="8.83203125" bestFit="1" customWidth="1"/>
    <col min="5" max="5" width="11.83203125" bestFit="1" customWidth="1"/>
    <col min="6" max="6" width="14.1640625" bestFit="1" customWidth="1"/>
    <col min="7" max="7" width="11.6640625" customWidth="1"/>
    <col min="8" max="8" width="14" customWidth="1"/>
    <col min="9" max="9" width="9" customWidth="1"/>
    <col min="10" max="10" width="11.1640625" customWidth="1"/>
    <col min="11" max="15" width="9" customWidth="1"/>
    <col min="16" max="16" width="10.5" customWidth="1"/>
    <col min="17" max="17" width="11.83203125" customWidth="1"/>
    <col min="18" max="18" width="10.1640625" customWidth="1"/>
    <col min="19" max="19" width="14.1640625" customWidth="1"/>
    <col min="20" max="20" width="14.83203125" customWidth="1"/>
    <col min="21" max="21" width="8.83203125" customWidth="1"/>
    <col min="22" max="22" width="10.1640625" bestFit="1" customWidth="1"/>
    <col min="23" max="23" width="11.1640625" bestFit="1" customWidth="1"/>
    <col min="24" max="24" width="12" bestFit="1" customWidth="1"/>
    <col min="25" max="25" width="12" customWidth="1"/>
    <col min="26" max="26" width="10.6640625" customWidth="1"/>
    <col min="27" max="27" width="9.33203125" customWidth="1"/>
    <col min="32" max="32" width="8.5" customWidth="1"/>
    <col min="33" max="33" width="9.6640625" customWidth="1"/>
    <col min="34" max="34" width="9.5" customWidth="1"/>
    <col min="35" max="35" width="10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7943</v>
      </c>
      <c r="O1" t="s">
        <v>7944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13</v>
      </c>
      <c r="W1" t="s">
        <v>14</v>
      </c>
      <c r="X1" t="s">
        <v>15</v>
      </c>
      <c r="Y1" t="s">
        <v>7948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7945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</row>
    <row r="2" spans="1:36" x14ac:dyDescent="0.2">
      <c r="A2" t="s">
        <v>254</v>
      </c>
      <c r="B2" t="s">
        <v>255</v>
      </c>
      <c r="C2">
        <v>1935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7.2</v>
      </c>
      <c r="O2">
        <v>3400</v>
      </c>
      <c r="P2">
        <v>85</v>
      </c>
      <c r="Q2" t="s">
        <v>198</v>
      </c>
      <c r="R2" t="s">
        <v>147</v>
      </c>
      <c r="S2">
        <v>0</v>
      </c>
      <c r="T2">
        <v>0</v>
      </c>
      <c r="U2">
        <v>1</v>
      </c>
      <c r="V2">
        <v>450000</v>
      </c>
      <c r="Y2">
        <f>COUNTBLANK(Table13[[#This Row],[Budget]:[Gross_WW]])</f>
        <v>2</v>
      </c>
      <c r="AF2">
        <v>1</v>
      </c>
    </row>
    <row r="3" spans="1:36" x14ac:dyDescent="0.2">
      <c r="A3" t="s">
        <v>745</v>
      </c>
      <c r="B3" t="s">
        <v>746</v>
      </c>
      <c r="C3">
        <v>1943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6.1</v>
      </c>
      <c r="O3">
        <v>1215</v>
      </c>
      <c r="P3">
        <v>88</v>
      </c>
      <c r="Q3" t="s">
        <v>189</v>
      </c>
      <c r="R3" t="s">
        <v>747</v>
      </c>
      <c r="S3">
        <v>0</v>
      </c>
      <c r="T3">
        <v>1</v>
      </c>
      <c r="U3">
        <v>0</v>
      </c>
      <c r="V3">
        <v>866898</v>
      </c>
      <c r="Y3">
        <f>COUNTBLANK(Table13[[#This Row],[Budget]:[Gross_WW]])</f>
        <v>2</v>
      </c>
      <c r="AF3">
        <v>1</v>
      </c>
    </row>
    <row r="4" spans="1:36" x14ac:dyDescent="0.2">
      <c r="A4" t="s">
        <v>2937</v>
      </c>
      <c r="B4" t="s">
        <v>2938</v>
      </c>
      <c r="C4">
        <v>1987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6.7</v>
      </c>
      <c r="O4">
        <v>30037</v>
      </c>
      <c r="P4">
        <v>106</v>
      </c>
      <c r="Q4" t="s">
        <v>2529</v>
      </c>
      <c r="R4" t="s">
        <v>35</v>
      </c>
      <c r="S4">
        <v>0</v>
      </c>
      <c r="T4">
        <v>1</v>
      </c>
      <c r="U4">
        <v>0</v>
      </c>
      <c r="V4">
        <v>25000000</v>
      </c>
      <c r="W4">
        <v>3326530</v>
      </c>
      <c r="X4">
        <v>65088797</v>
      </c>
      <c r="Y4">
        <f>COUNTBLANK(Table13[[#This Row],[Budget]:[Gross_WW]])</f>
        <v>0</v>
      </c>
      <c r="AF4">
        <v>1</v>
      </c>
    </row>
    <row r="5" spans="1:36" x14ac:dyDescent="0.2">
      <c r="A5" t="s">
        <v>6783</v>
      </c>
      <c r="B5" t="s">
        <v>6784</v>
      </c>
      <c r="C5">
        <v>2008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6.3</v>
      </c>
      <c r="O5">
        <v>3053</v>
      </c>
      <c r="P5">
        <v>90</v>
      </c>
      <c r="Q5" t="s">
        <v>5859</v>
      </c>
      <c r="R5" t="s">
        <v>3983</v>
      </c>
      <c r="S5">
        <v>0</v>
      </c>
      <c r="T5">
        <v>0</v>
      </c>
      <c r="U5">
        <v>1</v>
      </c>
      <c r="Y5">
        <f>COUNTBLANK(Table13[[#This Row],[Budget]:[Gross_WW]])</f>
        <v>3</v>
      </c>
      <c r="AF5">
        <v>1</v>
      </c>
    </row>
    <row r="6" spans="1:36" x14ac:dyDescent="0.2">
      <c r="A6" t="s">
        <v>5162</v>
      </c>
      <c r="B6" t="s">
        <v>5163</v>
      </c>
      <c r="C6">
        <v>1999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7.3</v>
      </c>
      <c r="O6">
        <v>282765</v>
      </c>
      <c r="P6">
        <v>97</v>
      </c>
      <c r="Q6" t="s">
        <v>5164</v>
      </c>
      <c r="R6" t="s">
        <v>2783</v>
      </c>
      <c r="S6">
        <v>1</v>
      </c>
      <c r="T6">
        <v>0</v>
      </c>
      <c r="U6">
        <v>0</v>
      </c>
      <c r="V6">
        <v>30000000</v>
      </c>
      <c r="W6">
        <v>38178166</v>
      </c>
      <c r="X6">
        <v>53478166</v>
      </c>
      <c r="Y6">
        <f>COUNTBLANK(Table13[[#This Row],[Budget]:[Gross_WW]])</f>
        <v>0</v>
      </c>
      <c r="AF6">
        <v>1</v>
      </c>
    </row>
    <row r="7" spans="1:36" x14ac:dyDescent="0.2">
      <c r="A7" t="s">
        <v>6312</v>
      </c>
      <c r="B7" t="s">
        <v>6313</v>
      </c>
      <c r="C7">
        <v>2008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5.0999999999999996</v>
      </c>
      <c r="O7">
        <v>122737</v>
      </c>
      <c r="P7">
        <v>109</v>
      </c>
      <c r="Q7" t="s">
        <v>6314</v>
      </c>
      <c r="R7" t="s">
        <v>39</v>
      </c>
      <c r="S7">
        <v>0</v>
      </c>
      <c r="T7">
        <v>0</v>
      </c>
      <c r="U7">
        <v>1</v>
      </c>
      <c r="V7">
        <v>105000000</v>
      </c>
      <c r="W7">
        <v>94784201</v>
      </c>
      <c r="X7">
        <v>269784201</v>
      </c>
      <c r="Y7">
        <f>COUNTBLANK(Table13[[#This Row],[Budget]:[Gross_WW]])</f>
        <v>0</v>
      </c>
      <c r="AF7">
        <v>1</v>
      </c>
    </row>
    <row r="8" spans="1:36" x14ac:dyDescent="0.2">
      <c r="A8" t="s">
        <v>4351</v>
      </c>
      <c r="B8" t="s">
        <v>4352</v>
      </c>
      <c r="C8">
        <v>1996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5.7</v>
      </c>
      <c r="O8">
        <v>97136</v>
      </c>
      <c r="P8">
        <v>103</v>
      </c>
      <c r="Q8" t="s">
        <v>3899</v>
      </c>
      <c r="R8" t="s">
        <v>2671</v>
      </c>
      <c r="S8">
        <v>1</v>
      </c>
      <c r="T8">
        <v>0</v>
      </c>
      <c r="U8">
        <v>0</v>
      </c>
      <c r="V8">
        <v>75000000</v>
      </c>
      <c r="W8">
        <v>136189294</v>
      </c>
      <c r="X8">
        <v>320689294</v>
      </c>
      <c r="Y8">
        <f>COUNTBLANK(Table13[[#This Row],[Budget]:[Gross_WW]])</f>
        <v>0</v>
      </c>
      <c r="AF8">
        <v>0</v>
      </c>
    </row>
    <row r="9" spans="1:36" x14ac:dyDescent="0.2">
      <c r="A9" t="s">
        <v>4338</v>
      </c>
      <c r="B9" t="s">
        <v>4339</v>
      </c>
      <c r="C9">
        <v>1995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8</v>
      </c>
      <c r="O9">
        <v>558683</v>
      </c>
      <c r="P9">
        <v>129</v>
      </c>
      <c r="Q9" t="s">
        <v>4340</v>
      </c>
      <c r="R9" t="s">
        <v>35</v>
      </c>
      <c r="S9">
        <v>0</v>
      </c>
      <c r="T9">
        <v>1</v>
      </c>
      <c r="U9">
        <v>0</v>
      </c>
      <c r="V9">
        <v>29000001</v>
      </c>
      <c r="W9">
        <v>57141459</v>
      </c>
      <c r="X9">
        <v>168839459</v>
      </c>
      <c r="Y9">
        <f>COUNTBLANK(Table13[[#This Row],[Budget]:[Gross_WW]])</f>
        <v>0</v>
      </c>
      <c r="AF9">
        <v>1</v>
      </c>
    </row>
    <row r="10" spans="1:36" x14ac:dyDescent="0.2">
      <c r="A10" t="s">
        <v>6727</v>
      </c>
      <c r="B10" t="s">
        <v>6728</v>
      </c>
      <c r="C10">
        <v>2009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6.3</v>
      </c>
      <c r="O10">
        <v>173101</v>
      </c>
      <c r="P10">
        <v>102</v>
      </c>
      <c r="Q10" t="s">
        <v>6729</v>
      </c>
      <c r="R10" t="s">
        <v>5604</v>
      </c>
      <c r="S10">
        <v>0</v>
      </c>
      <c r="T10">
        <v>0</v>
      </c>
      <c r="U10">
        <v>1</v>
      </c>
      <c r="V10">
        <v>20000000</v>
      </c>
      <c r="W10">
        <v>64167069</v>
      </c>
      <c r="X10">
        <v>136316880</v>
      </c>
      <c r="Y10">
        <f>COUNTBLANK(Table13[[#This Row],[Budget]:[Gross_WW]])</f>
        <v>0</v>
      </c>
      <c r="AF10">
        <v>1</v>
      </c>
    </row>
    <row r="11" spans="1:36" x14ac:dyDescent="0.2">
      <c r="A11" t="s">
        <v>2371</v>
      </c>
      <c r="B11" t="s">
        <v>2372</v>
      </c>
      <c r="C11">
        <v>1979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5.8</v>
      </c>
      <c r="O11">
        <v>30246</v>
      </c>
      <c r="P11">
        <v>118</v>
      </c>
      <c r="Q11" t="s">
        <v>2168</v>
      </c>
      <c r="R11" t="s">
        <v>35</v>
      </c>
      <c r="S11">
        <v>0</v>
      </c>
      <c r="T11">
        <v>1</v>
      </c>
      <c r="U11">
        <v>0</v>
      </c>
      <c r="V11">
        <v>35000000</v>
      </c>
      <c r="W11">
        <v>31755742</v>
      </c>
      <c r="X11">
        <v>92455742</v>
      </c>
      <c r="Y11">
        <f>COUNTBLANK(Table13[[#This Row],[Budget]:[Gross_WW]])</f>
        <v>0</v>
      </c>
      <c r="AF11">
        <v>1</v>
      </c>
    </row>
    <row r="12" spans="1:36" x14ac:dyDescent="0.2">
      <c r="A12" t="s">
        <v>5792</v>
      </c>
      <c r="B12" t="s">
        <v>5793</v>
      </c>
      <c r="C12">
        <v>2003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5.9</v>
      </c>
      <c r="O12">
        <v>241307</v>
      </c>
      <c r="P12">
        <v>107</v>
      </c>
      <c r="Q12" t="s">
        <v>4783</v>
      </c>
      <c r="R12" t="s">
        <v>35</v>
      </c>
      <c r="S12">
        <v>0</v>
      </c>
      <c r="T12">
        <v>1</v>
      </c>
      <c r="U12">
        <v>0</v>
      </c>
      <c r="V12">
        <v>76000000</v>
      </c>
      <c r="W12">
        <v>127154901</v>
      </c>
      <c r="X12">
        <v>236350661</v>
      </c>
      <c r="Y12">
        <f>COUNTBLANK(Table13[[#This Row],[Budget]:[Gross_WW]])</f>
        <v>0</v>
      </c>
      <c r="Z12">
        <v>1</v>
      </c>
      <c r="AF12">
        <v>1</v>
      </c>
    </row>
    <row r="13" spans="1:36" x14ac:dyDescent="0.2">
      <c r="A13" t="s">
        <v>7000</v>
      </c>
      <c r="B13" t="s">
        <v>7001</v>
      </c>
      <c r="C13">
        <v>2013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6.7</v>
      </c>
      <c r="O13">
        <v>188574</v>
      </c>
      <c r="P13">
        <v>109</v>
      </c>
      <c r="Q13" t="s">
        <v>7002</v>
      </c>
      <c r="R13" t="s">
        <v>35</v>
      </c>
      <c r="S13">
        <v>0</v>
      </c>
      <c r="T13">
        <v>1</v>
      </c>
      <c r="U13">
        <v>0</v>
      </c>
      <c r="V13">
        <v>61000000</v>
      </c>
      <c r="W13">
        <v>75612460</v>
      </c>
      <c r="X13">
        <v>131940411</v>
      </c>
      <c r="Y13">
        <f>COUNTBLANK(Table13[[#This Row],[Budget]:[Gross_WW]])</f>
        <v>0</v>
      </c>
      <c r="AF13">
        <v>1</v>
      </c>
    </row>
    <row r="14" spans="1:36" x14ac:dyDescent="0.2">
      <c r="A14" t="s">
        <v>1299</v>
      </c>
      <c r="B14" t="s">
        <v>1300</v>
      </c>
      <c r="C14">
        <v>1954</v>
      </c>
      <c r="D14">
        <v>0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7.2</v>
      </c>
      <c r="O14">
        <v>27696</v>
      </c>
      <c r="P14">
        <v>127</v>
      </c>
      <c r="Q14" t="s">
        <v>1301</v>
      </c>
      <c r="R14" t="s">
        <v>376</v>
      </c>
      <c r="S14">
        <v>1</v>
      </c>
      <c r="T14">
        <v>0</v>
      </c>
      <c r="U14">
        <v>0</v>
      </c>
      <c r="V14">
        <v>9000000</v>
      </c>
      <c r="Y14">
        <f>COUNTBLANK(Table13[[#This Row],[Budget]:[Gross_WW]])</f>
        <v>2</v>
      </c>
      <c r="AF14">
        <v>1</v>
      </c>
    </row>
    <row r="15" spans="1:36" x14ac:dyDescent="0.2">
      <c r="A15" t="s">
        <v>145</v>
      </c>
      <c r="B15" t="s">
        <v>146</v>
      </c>
      <c r="C15">
        <v>1932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6.9</v>
      </c>
      <c r="O15">
        <v>2264</v>
      </c>
      <c r="P15">
        <v>78</v>
      </c>
      <c r="Q15" t="s">
        <v>45</v>
      </c>
      <c r="R15" t="s">
        <v>147</v>
      </c>
      <c r="S15">
        <v>0</v>
      </c>
      <c r="T15">
        <v>0</v>
      </c>
      <c r="U15">
        <v>1</v>
      </c>
      <c r="Y15">
        <f>COUNTBLANK(Table13[[#This Row],[Budget]:[Gross_WW]])</f>
        <v>3</v>
      </c>
      <c r="AF15">
        <v>1</v>
      </c>
    </row>
    <row r="16" spans="1:36" x14ac:dyDescent="0.2">
      <c r="A16" t="s">
        <v>1870</v>
      </c>
      <c r="B16" t="s">
        <v>1871</v>
      </c>
      <c r="C16">
        <v>1968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8.3000000000000007</v>
      </c>
      <c r="O16">
        <v>572661</v>
      </c>
      <c r="P16">
        <v>149</v>
      </c>
      <c r="Q16" t="s">
        <v>1606</v>
      </c>
      <c r="R16" t="s">
        <v>620</v>
      </c>
      <c r="S16">
        <v>0</v>
      </c>
      <c r="T16">
        <v>0</v>
      </c>
      <c r="U16">
        <v>1</v>
      </c>
      <c r="V16">
        <v>12000000</v>
      </c>
      <c r="W16">
        <v>60541301</v>
      </c>
      <c r="X16">
        <v>68766362</v>
      </c>
      <c r="Y16">
        <f>COUNTBLANK(Table13[[#This Row],[Budget]:[Gross_WW]])</f>
        <v>0</v>
      </c>
      <c r="AF16">
        <v>1</v>
      </c>
    </row>
    <row r="17" spans="1:32" x14ac:dyDescent="0.2">
      <c r="A17" t="s">
        <v>5732</v>
      </c>
      <c r="B17" t="s">
        <v>5733</v>
      </c>
      <c r="C17">
        <v>2002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7.6</v>
      </c>
      <c r="O17">
        <v>165746</v>
      </c>
      <c r="P17">
        <v>135</v>
      </c>
      <c r="Q17" t="s">
        <v>3185</v>
      </c>
      <c r="R17" t="s">
        <v>5734</v>
      </c>
      <c r="S17">
        <v>1</v>
      </c>
      <c r="T17">
        <v>0</v>
      </c>
      <c r="U17">
        <v>0</v>
      </c>
      <c r="V17">
        <v>5000000</v>
      </c>
      <c r="W17">
        <v>13084595</v>
      </c>
      <c r="X17">
        <v>23932055</v>
      </c>
      <c r="Y17">
        <f>COUNTBLANK(Table13[[#This Row],[Budget]:[Gross_WW]])</f>
        <v>0</v>
      </c>
      <c r="AF17">
        <v>1</v>
      </c>
    </row>
    <row r="18" spans="1:32" x14ac:dyDescent="0.2">
      <c r="A18" t="s">
        <v>549</v>
      </c>
      <c r="B18" t="s">
        <v>550</v>
      </c>
      <c r="C18">
        <v>1940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6.4</v>
      </c>
      <c r="O18">
        <v>248</v>
      </c>
      <c r="P18">
        <v>99</v>
      </c>
      <c r="Q18" t="s">
        <v>48</v>
      </c>
      <c r="R18" t="s">
        <v>39</v>
      </c>
      <c r="S18">
        <v>0</v>
      </c>
      <c r="T18">
        <v>0</v>
      </c>
      <c r="U18">
        <v>1</v>
      </c>
      <c r="Y18">
        <f>COUNTBLANK(Table13[[#This Row],[Budget]:[Gross_WW]])</f>
        <v>3</v>
      </c>
      <c r="AF18">
        <v>1</v>
      </c>
    </row>
    <row r="19" spans="1:32" x14ac:dyDescent="0.2">
      <c r="A19" t="s">
        <v>3540</v>
      </c>
      <c r="B19" t="s">
        <v>3541</v>
      </c>
      <c r="C19">
        <v>1992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5.3</v>
      </c>
      <c r="O19">
        <v>19445</v>
      </c>
      <c r="P19">
        <v>84</v>
      </c>
      <c r="Q19" t="s">
        <v>3542</v>
      </c>
      <c r="R19" t="s">
        <v>2783</v>
      </c>
      <c r="S19">
        <v>1</v>
      </c>
      <c r="T19">
        <v>0</v>
      </c>
      <c r="U19">
        <v>0</v>
      </c>
      <c r="V19">
        <v>6500000</v>
      </c>
      <c r="W19">
        <v>29000301</v>
      </c>
      <c r="X19">
        <v>29000301</v>
      </c>
      <c r="Y19">
        <f>COUNTBLANK(Table13[[#This Row],[Budget]:[Gross_WW]])</f>
        <v>0</v>
      </c>
      <c r="AF19">
        <v>1</v>
      </c>
    </row>
    <row r="20" spans="1:32" x14ac:dyDescent="0.2">
      <c r="A20" t="s">
        <v>6191</v>
      </c>
      <c r="B20" t="s">
        <v>6192</v>
      </c>
      <c r="C20">
        <v>2006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7.6</v>
      </c>
      <c r="O20">
        <v>712798</v>
      </c>
      <c r="P20">
        <v>117</v>
      </c>
      <c r="Q20" t="s">
        <v>6166</v>
      </c>
      <c r="R20" t="s">
        <v>39</v>
      </c>
      <c r="S20">
        <v>0</v>
      </c>
      <c r="T20">
        <v>0</v>
      </c>
      <c r="U20">
        <v>1</v>
      </c>
      <c r="V20">
        <v>65000000</v>
      </c>
      <c r="W20">
        <v>210614939</v>
      </c>
      <c r="X20">
        <v>456068181</v>
      </c>
      <c r="Y20">
        <f>COUNTBLANK(Table13[[#This Row],[Budget]:[Gross_WW]])</f>
        <v>0</v>
      </c>
      <c r="AF20">
        <v>1</v>
      </c>
    </row>
    <row r="21" spans="1:32" x14ac:dyDescent="0.2">
      <c r="A21" t="s">
        <v>6989</v>
      </c>
      <c r="B21" t="s">
        <v>6990</v>
      </c>
      <c r="C21">
        <v>2014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6.2</v>
      </c>
      <c r="O21">
        <v>272389</v>
      </c>
      <c r="P21">
        <v>102</v>
      </c>
      <c r="Q21" t="s">
        <v>6657</v>
      </c>
      <c r="R21" t="s">
        <v>39</v>
      </c>
      <c r="S21">
        <v>0</v>
      </c>
      <c r="T21">
        <v>0</v>
      </c>
      <c r="U21">
        <v>1</v>
      </c>
      <c r="V21">
        <v>110000000</v>
      </c>
      <c r="W21">
        <v>106580051</v>
      </c>
      <c r="X21">
        <v>337580051</v>
      </c>
      <c r="Y21">
        <f>COUNTBLANK(Table13[[#This Row],[Budget]:[Gross_WW]])</f>
        <v>0</v>
      </c>
      <c r="AF21">
        <v>1</v>
      </c>
    </row>
    <row r="22" spans="1:32" x14ac:dyDescent="0.2">
      <c r="A22" t="s">
        <v>5423</v>
      </c>
      <c r="B22" t="s">
        <v>5424</v>
      </c>
      <c r="C22">
        <v>2001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6</v>
      </c>
      <c r="O22">
        <v>42752</v>
      </c>
      <c r="P22">
        <v>125</v>
      </c>
      <c r="Q22" t="s">
        <v>5425</v>
      </c>
      <c r="R22" t="s">
        <v>5328</v>
      </c>
      <c r="S22">
        <v>0</v>
      </c>
      <c r="T22">
        <v>0</v>
      </c>
      <c r="U22">
        <v>1</v>
      </c>
      <c r="V22">
        <v>62000000</v>
      </c>
      <c r="W22">
        <v>1574959</v>
      </c>
      <c r="X22">
        <v>18720175</v>
      </c>
      <c r="Y22">
        <f>COUNTBLANK(Table13[[#This Row],[Budget]:[Gross_WW]])</f>
        <v>0</v>
      </c>
      <c r="AF22">
        <v>1</v>
      </c>
    </row>
    <row r="23" spans="1:32" x14ac:dyDescent="0.2">
      <c r="A23" t="s">
        <v>5474</v>
      </c>
      <c r="B23" t="s">
        <v>5475</v>
      </c>
      <c r="C23">
        <v>2002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5.6</v>
      </c>
      <c r="O23">
        <v>68794</v>
      </c>
      <c r="P23">
        <v>96</v>
      </c>
      <c r="Q23" t="s">
        <v>4933</v>
      </c>
      <c r="R23" t="s">
        <v>3859</v>
      </c>
      <c r="S23">
        <v>1</v>
      </c>
      <c r="T23">
        <v>1</v>
      </c>
      <c r="U23">
        <v>0</v>
      </c>
      <c r="V23">
        <v>17000000</v>
      </c>
      <c r="W23">
        <v>37950822</v>
      </c>
      <c r="X23">
        <v>95146283</v>
      </c>
      <c r="Y23">
        <f>COUNTBLANK(Table13[[#This Row],[Budget]:[Gross_WW]])</f>
        <v>0</v>
      </c>
      <c r="AF23">
        <v>1</v>
      </c>
    </row>
    <row r="24" spans="1:32" x14ac:dyDescent="0.2">
      <c r="A24" t="s">
        <v>6361</v>
      </c>
      <c r="B24" t="s">
        <v>6362</v>
      </c>
      <c r="C24">
        <v>2013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7.5</v>
      </c>
      <c r="O24">
        <v>80529</v>
      </c>
      <c r="P24">
        <v>128</v>
      </c>
      <c r="Q24" t="s">
        <v>6363</v>
      </c>
      <c r="R24" t="s">
        <v>39</v>
      </c>
      <c r="S24">
        <v>0</v>
      </c>
      <c r="T24">
        <v>0</v>
      </c>
      <c r="U24">
        <v>1</v>
      </c>
      <c r="V24">
        <v>40000000</v>
      </c>
      <c r="W24">
        <v>95020213</v>
      </c>
      <c r="X24">
        <v>97470701</v>
      </c>
      <c r="Y24">
        <f>COUNTBLANK(Table13[[#This Row],[Budget]:[Gross_WW]])</f>
        <v>0</v>
      </c>
      <c r="AF24">
        <v>1</v>
      </c>
    </row>
    <row r="25" spans="1:32" x14ac:dyDescent="0.2">
      <c r="A25" t="s">
        <v>157</v>
      </c>
      <c r="B25" t="s">
        <v>158</v>
      </c>
      <c r="C25">
        <v>1933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7.4</v>
      </c>
      <c r="O25">
        <v>10145</v>
      </c>
      <c r="P25">
        <v>89</v>
      </c>
      <c r="Q25" t="s">
        <v>48</v>
      </c>
      <c r="R25" t="s">
        <v>39</v>
      </c>
      <c r="S25">
        <v>0</v>
      </c>
      <c r="T25">
        <v>0</v>
      </c>
      <c r="U25">
        <v>1</v>
      </c>
      <c r="V25">
        <v>439000</v>
      </c>
      <c r="X25">
        <v>1600</v>
      </c>
      <c r="Y25">
        <f>COUNTBLANK(Table13[[#This Row],[Budget]:[Gross_WW]])</f>
        <v>1</v>
      </c>
      <c r="AF25">
        <v>1</v>
      </c>
    </row>
    <row r="26" spans="1:32" x14ac:dyDescent="0.2">
      <c r="A26" t="s">
        <v>7060</v>
      </c>
      <c r="B26" t="s">
        <v>7061</v>
      </c>
      <c r="C26">
        <v>2013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6.2</v>
      </c>
      <c r="O26">
        <v>141227</v>
      </c>
      <c r="P26">
        <v>119</v>
      </c>
      <c r="Q26" t="s">
        <v>7062</v>
      </c>
      <c r="R26" t="s">
        <v>7063</v>
      </c>
      <c r="S26">
        <v>0</v>
      </c>
      <c r="T26">
        <v>1</v>
      </c>
      <c r="U26">
        <v>0</v>
      </c>
      <c r="V26">
        <v>175000000</v>
      </c>
      <c r="W26">
        <v>38362475</v>
      </c>
      <c r="X26">
        <v>151783839</v>
      </c>
      <c r="Y26">
        <f>COUNTBLANK(Table13[[#This Row],[Budget]:[Gross_WW]])</f>
        <v>0</v>
      </c>
      <c r="AF26">
        <v>1</v>
      </c>
    </row>
    <row r="27" spans="1:32" x14ac:dyDescent="0.2">
      <c r="A27" t="s">
        <v>4849</v>
      </c>
      <c r="B27" t="s">
        <v>4850</v>
      </c>
      <c r="C27">
        <v>1998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5.9</v>
      </c>
      <c r="O27">
        <v>30831</v>
      </c>
      <c r="P27">
        <v>93</v>
      </c>
      <c r="Q27" t="s">
        <v>4851</v>
      </c>
      <c r="R27" t="s">
        <v>4852</v>
      </c>
      <c r="S27">
        <v>1</v>
      </c>
      <c r="T27">
        <v>0</v>
      </c>
      <c r="U27">
        <v>0</v>
      </c>
      <c r="V27">
        <v>13000000</v>
      </c>
      <c r="W27">
        <v>16757163</v>
      </c>
      <c r="X27">
        <v>16757163</v>
      </c>
      <c r="Y27">
        <f>COUNTBLANK(Table13[[#This Row],[Budget]:[Gross_WW]])</f>
        <v>0</v>
      </c>
      <c r="AF27">
        <v>1</v>
      </c>
    </row>
    <row r="28" spans="1:32" x14ac:dyDescent="0.2">
      <c r="A28" t="s">
        <v>7222</v>
      </c>
      <c r="B28" t="s">
        <v>7223</v>
      </c>
      <c r="C28">
        <v>2011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6.6</v>
      </c>
      <c r="O28">
        <v>2809</v>
      </c>
      <c r="P28">
        <v>85</v>
      </c>
      <c r="Q28" t="s">
        <v>7224</v>
      </c>
      <c r="S28">
        <v>0</v>
      </c>
      <c r="T28">
        <v>1</v>
      </c>
      <c r="U28">
        <v>0</v>
      </c>
      <c r="V28">
        <v>2000000</v>
      </c>
      <c r="Y28">
        <f>COUNTBLANK(Table13[[#This Row],[Budget]:[Gross_WW]])</f>
        <v>2</v>
      </c>
      <c r="AF28">
        <v>1</v>
      </c>
    </row>
    <row r="29" spans="1:32" x14ac:dyDescent="0.2">
      <c r="A29" t="s">
        <v>5580</v>
      </c>
      <c r="B29" t="s">
        <v>5581</v>
      </c>
      <c r="C29">
        <v>2001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8.1999999999999993</v>
      </c>
      <c r="O29">
        <v>809203</v>
      </c>
      <c r="P29">
        <v>135</v>
      </c>
      <c r="Q29" t="s">
        <v>2627</v>
      </c>
      <c r="R29" t="s">
        <v>35</v>
      </c>
      <c r="S29">
        <v>0</v>
      </c>
      <c r="T29">
        <v>1</v>
      </c>
      <c r="U29">
        <v>0</v>
      </c>
      <c r="V29">
        <v>58000000</v>
      </c>
      <c r="W29">
        <v>170742341</v>
      </c>
      <c r="X29">
        <v>316791257</v>
      </c>
      <c r="Y29">
        <f>COUNTBLANK(Table13[[#This Row],[Budget]:[Gross_WW]])</f>
        <v>0</v>
      </c>
      <c r="AF29">
        <v>1</v>
      </c>
    </row>
    <row r="30" spans="1:32" x14ac:dyDescent="0.2">
      <c r="A30" t="s">
        <v>4877</v>
      </c>
      <c r="B30" t="s">
        <v>4878</v>
      </c>
      <c r="C30">
        <v>1998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7.2</v>
      </c>
      <c r="O30">
        <v>256722</v>
      </c>
      <c r="P30">
        <v>95</v>
      </c>
      <c r="Q30" t="s">
        <v>4336</v>
      </c>
      <c r="R30" t="s">
        <v>4337</v>
      </c>
      <c r="S30">
        <v>1</v>
      </c>
      <c r="T30">
        <v>0</v>
      </c>
      <c r="U30">
        <v>0</v>
      </c>
      <c r="V30">
        <v>120000000</v>
      </c>
      <c r="W30">
        <v>162798565</v>
      </c>
      <c r="X30">
        <v>363258859</v>
      </c>
      <c r="Y30">
        <f>COUNTBLANK(Table13[[#This Row],[Budget]:[Gross_WW]])</f>
        <v>0</v>
      </c>
      <c r="AF30">
        <v>1</v>
      </c>
    </row>
    <row r="31" spans="1:32" x14ac:dyDescent="0.2">
      <c r="A31" t="s">
        <v>6824</v>
      </c>
      <c r="B31" t="s">
        <v>6825</v>
      </c>
      <c r="C31">
        <v>2009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6.8</v>
      </c>
      <c r="O31">
        <v>96926</v>
      </c>
      <c r="P31">
        <v>96</v>
      </c>
      <c r="Q31" t="s">
        <v>2808</v>
      </c>
      <c r="R31" t="s">
        <v>2671</v>
      </c>
      <c r="S31">
        <v>1</v>
      </c>
      <c r="T31">
        <v>0</v>
      </c>
      <c r="U31">
        <v>0</v>
      </c>
      <c r="V31">
        <v>200000000</v>
      </c>
      <c r="W31">
        <v>137855863</v>
      </c>
      <c r="X31">
        <v>325286646</v>
      </c>
      <c r="Y31">
        <f>COUNTBLANK(Table13[[#This Row],[Budget]:[Gross_WW]])</f>
        <v>0</v>
      </c>
      <c r="AF31">
        <v>0</v>
      </c>
    </row>
    <row r="32" spans="1:32" x14ac:dyDescent="0.2">
      <c r="A32" t="s">
        <v>5925</v>
      </c>
      <c r="B32" t="s">
        <v>5926</v>
      </c>
      <c r="C32">
        <v>2004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5.9</v>
      </c>
      <c r="O32">
        <v>77920</v>
      </c>
      <c r="P32">
        <v>95</v>
      </c>
      <c r="Q32" t="s">
        <v>5927</v>
      </c>
      <c r="R32" t="s">
        <v>39</v>
      </c>
      <c r="S32">
        <v>0</v>
      </c>
      <c r="T32">
        <v>0</v>
      </c>
      <c r="U32">
        <v>1</v>
      </c>
      <c r="V32">
        <v>19000000</v>
      </c>
      <c r="W32">
        <v>51438175</v>
      </c>
      <c r="X32">
        <v>70067909</v>
      </c>
      <c r="Y32">
        <f>COUNTBLANK(Table13[[#This Row],[Budget]:[Gross_WW]])</f>
        <v>0</v>
      </c>
      <c r="AF32">
        <v>1</v>
      </c>
    </row>
    <row r="33" spans="1:33" x14ac:dyDescent="0.2">
      <c r="A33" t="s">
        <v>4886</v>
      </c>
      <c r="B33" t="s">
        <v>4887</v>
      </c>
      <c r="C33">
        <v>1998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6.6</v>
      </c>
      <c r="O33">
        <v>26643</v>
      </c>
      <c r="P33">
        <v>115</v>
      </c>
      <c r="Q33" t="s">
        <v>4888</v>
      </c>
      <c r="R33" t="s">
        <v>2783</v>
      </c>
      <c r="S33">
        <v>1</v>
      </c>
      <c r="T33">
        <v>0</v>
      </c>
      <c r="U33">
        <v>0</v>
      </c>
      <c r="V33">
        <v>75000000</v>
      </c>
      <c r="W33">
        <v>56709981</v>
      </c>
      <c r="X33">
        <v>56709981</v>
      </c>
      <c r="Y33">
        <f>COUNTBLANK(Table13[[#This Row],[Budget]:[Gross_WW]])</f>
        <v>0</v>
      </c>
      <c r="AF33">
        <v>1</v>
      </c>
    </row>
    <row r="34" spans="1:33" x14ac:dyDescent="0.2">
      <c r="A34" t="s">
        <v>1988</v>
      </c>
      <c r="B34" t="s">
        <v>1989</v>
      </c>
      <c r="C34">
        <v>1971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8.3000000000000007</v>
      </c>
      <c r="O34">
        <v>724032</v>
      </c>
      <c r="P34">
        <v>136</v>
      </c>
      <c r="Q34" t="s">
        <v>1606</v>
      </c>
      <c r="R34" t="s">
        <v>39</v>
      </c>
      <c r="S34">
        <v>0</v>
      </c>
      <c r="T34">
        <v>0</v>
      </c>
      <c r="U34">
        <v>1</v>
      </c>
      <c r="V34">
        <v>2200000</v>
      </c>
      <c r="W34">
        <v>26589355</v>
      </c>
      <c r="X34">
        <v>26903440</v>
      </c>
      <c r="Y34">
        <f>COUNTBLANK(Table13[[#This Row],[Budget]:[Gross_WW]])</f>
        <v>0</v>
      </c>
      <c r="AF34">
        <v>1</v>
      </c>
    </row>
    <row r="35" spans="1:33" x14ac:dyDescent="0.2">
      <c r="A35" t="s">
        <v>1838</v>
      </c>
      <c r="B35" t="s">
        <v>1839</v>
      </c>
      <c r="C35">
        <v>1967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6.1</v>
      </c>
      <c r="O35">
        <v>5277</v>
      </c>
      <c r="P35">
        <v>120</v>
      </c>
      <c r="Q35" t="s">
        <v>1840</v>
      </c>
      <c r="R35" t="s">
        <v>1841</v>
      </c>
      <c r="S35">
        <v>0</v>
      </c>
      <c r="T35">
        <v>1</v>
      </c>
      <c r="U35">
        <v>0</v>
      </c>
      <c r="V35">
        <v>3500000</v>
      </c>
      <c r="Y35">
        <f>COUNTBLANK(Table13[[#This Row],[Budget]:[Gross_WW]])</f>
        <v>2</v>
      </c>
      <c r="AF35">
        <v>1</v>
      </c>
    </row>
    <row r="36" spans="1:33" x14ac:dyDescent="0.2">
      <c r="A36" t="s">
        <v>3065</v>
      </c>
      <c r="B36" t="s">
        <v>3066</v>
      </c>
      <c r="C36">
        <v>1988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6.9</v>
      </c>
      <c r="O36">
        <v>8804</v>
      </c>
      <c r="P36">
        <v>120</v>
      </c>
      <c r="Q36" t="s">
        <v>2749</v>
      </c>
      <c r="R36" t="s">
        <v>3067</v>
      </c>
      <c r="S36">
        <v>0</v>
      </c>
      <c r="T36">
        <v>0</v>
      </c>
      <c r="U36">
        <v>1</v>
      </c>
      <c r="V36">
        <v>15000000</v>
      </c>
      <c r="W36">
        <v>6908797</v>
      </c>
      <c r="X36">
        <v>6908797</v>
      </c>
      <c r="Y36">
        <f>COUNTBLANK(Table13[[#This Row],[Budget]:[Gross_WW]])</f>
        <v>0</v>
      </c>
      <c r="AF36">
        <v>1</v>
      </c>
    </row>
    <row r="37" spans="1:33" x14ac:dyDescent="0.2">
      <c r="A37" t="s">
        <v>7253</v>
      </c>
      <c r="B37" t="s">
        <v>7254</v>
      </c>
      <c r="C37">
        <v>2011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6.4</v>
      </c>
      <c r="O37">
        <v>95858</v>
      </c>
      <c r="P37">
        <v>99</v>
      </c>
      <c r="Q37" t="s">
        <v>2717</v>
      </c>
      <c r="R37" t="s">
        <v>3373</v>
      </c>
      <c r="S37">
        <v>0</v>
      </c>
      <c r="T37">
        <v>1</v>
      </c>
      <c r="U37">
        <v>0</v>
      </c>
      <c r="V37">
        <v>15000000</v>
      </c>
      <c r="W37">
        <v>5704709</v>
      </c>
      <c r="X37">
        <v>30519436</v>
      </c>
      <c r="Y37">
        <f>COUNTBLANK(Table13[[#This Row],[Budget]:[Gross_WW]])</f>
        <v>0</v>
      </c>
      <c r="AF37">
        <v>1</v>
      </c>
    </row>
    <row r="38" spans="1:33" x14ac:dyDescent="0.2">
      <c r="A38" t="s">
        <v>3748</v>
      </c>
      <c r="B38" t="s">
        <v>3749</v>
      </c>
      <c r="C38">
        <v>1993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5.8</v>
      </c>
      <c r="O38">
        <v>1547</v>
      </c>
      <c r="P38">
        <v>102</v>
      </c>
      <c r="Q38" t="s">
        <v>3750</v>
      </c>
      <c r="R38" t="s">
        <v>3751</v>
      </c>
      <c r="S38">
        <v>0</v>
      </c>
      <c r="T38">
        <v>1</v>
      </c>
      <c r="U38">
        <v>0</v>
      </c>
      <c r="W38">
        <v>1497222</v>
      </c>
      <c r="X38">
        <v>1497222</v>
      </c>
      <c r="Y38">
        <f>COUNTBLANK(Table13[[#This Row],[Budget]:[Gross_WW]])</f>
        <v>1</v>
      </c>
      <c r="AF38">
        <v>1</v>
      </c>
    </row>
    <row r="39" spans="1:33" x14ac:dyDescent="0.2">
      <c r="A39" t="s">
        <v>507</v>
      </c>
      <c r="B39" t="s">
        <v>508</v>
      </c>
      <c r="C39">
        <v>1940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6.9</v>
      </c>
      <c r="O39">
        <v>511</v>
      </c>
      <c r="P39">
        <v>90</v>
      </c>
      <c r="Q39" t="s">
        <v>111</v>
      </c>
      <c r="R39" t="s">
        <v>39</v>
      </c>
      <c r="S39">
        <v>0</v>
      </c>
      <c r="T39">
        <v>0</v>
      </c>
      <c r="U39">
        <v>1</v>
      </c>
      <c r="Y39">
        <f>COUNTBLANK(Table13[[#This Row],[Budget]:[Gross_WW]])</f>
        <v>3</v>
      </c>
      <c r="AF39">
        <v>1</v>
      </c>
    </row>
    <row r="40" spans="1:33" x14ac:dyDescent="0.2">
      <c r="A40" t="s">
        <v>7377</v>
      </c>
      <c r="B40" t="s">
        <v>7378</v>
      </c>
      <c r="C40">
        <v>2017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7.2</v>
      </c>
      <c r="O40">
        <v>61213</v>
      </c>
      <c r="P40">
        <v>100</v>
      </c>
      <c r="Q40" t="s">
        <v>3483</v>
      </c>
      <c r="R40" t="s">
        <v>4856</v>
      </c>
      <c r="S40">
        <v>0</v>
      </c>
      <c r="T40">
        <v>1</v>
      </c>
      <c r="U40">
        <v>0</v>
      </c>
      <c r="V40">
        <v>22000000</v>
      </c>
      <c r="W40">
        <v>64508620</v>
      </c>
      <c r="X40">
        <v>205736628</v>
      </c>
      <c r="Y40">
        <f>COUNTBLANK(Table13[[#This Row],[Budget]:[Gross_WW]])</f>
        <v>0</v>
      </c>
      <c r="AF40">
        <v>1</v>
      </c>
    </row>
    <row r="41" spans="1:33" x14ac:dyDescent="0.2">
      <c r="A41" t="s">
        <v>1454</v>
      </c>
      <c r="B41" t="s">
        <v>1455</v>
      </c>
      <c r="C41">
        <v>1957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8.1999999999999993</v>
      </c>
      <c r="O41">
        <v>13005</v>
      </c>
      <c r="P41">
        <v>126</v>
      </c>
      <c r="Q41" t="s">
        <v>1178</v>
      </c>
      <c r="R41" t="s">
        <v>1404</v>
      </c>
      <c r="S41">
        <v>0</v>
      </c>
      <c r="T41">
        <v>0</v>
      </c>
      <c r="U41">
        <v>1</v>
      </c>
      <c r="Y41">
        <f>COUNTBLANK(Table13[[#This Row],[Budget]:[Gross_WW]])</f>
        <v>3</v>
      </c>
      <c r="AF41">
        <v>1</v>
      </c>
    </row>
    <row r="42" spans="1:33" x14ac:dyDescent="0.2">
      <c r="A42" t="s">
        <v>3776</v>
      </c>
      <c r="B42" t="s">
        <v>3777</v>
      </c>
      <c r="C42">
        <v>1993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6.6</v>
      </c>
      <c r="O42">
        <v>3225</v>
      </c>
      <c r="P42">
        <v>100</v>
      </c>
      <c r="Q42" t="s">
        <v>3778</v>
      </c>
      <c r="R42" t="s">
        <v>2671</v>
      </c>
      <c r="S42">
        <v>1</v>
      </c>
      <c r="T42">
        <v>0</v>
      </c>
      <c r="U42">
        <v>0</v>
      </c>
      <c r="V42">
        <v>3522836</v>
      </c>
      <c r="W42">
        <v>12890752</v>
      </c>
      <c r="X42">
        <v>12890752</v>
      </c>
      <c r="Y42">
        <f>COUNTBLANK(Table13[[#This Row],[Budget]:[Gross_WW]])</f>
        <v>0</v>
      </c>
      <c r="AF42">
        <v>1</v>
      </c>
    </row>
    <row r="43" spans="1:33" x14ac:dyDescent="0.2">
      <c r="A43" t="s">
        <v>1625</v>
      </c>
      <c r="B43" t="s">
        <v>1626</v>
      </c>
      <c r="C43">
        <v>1961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6.4</v>
      </c>
      <c r="O43">
        <v>196</v>
      </c>
      <c r="P43">
        <v>117</v>
      </c>
      <c r="Q43" t="s">
        <v>468</v>
      </c>
      <c r="R43" t="s">
        <v>39</v>
      </c>
      <c r="S43">
        <v>0</v>
      </c>
      <c r="T43">
        <v>0</v>
      </c>
      <c r="U43">
        <v>1</v>
      </c>
      <c r="Y43">
        <f>COUNTBLANK(Table13[[#This Row],[Budget]:[Gross_WW]])</f>
        <v>3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</row>
    <row r="44" spans="1:33" x14ac:dyDescent="0.2">
      <c r="A44" t="s">
        <v>1700</v>
      </c>
      <c r="B44" t="s">
        <v>1701</v>
      </c>
      <c r="C44">
        <v>1963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6.2</v>
      </c>
      <c r="O44">
        <v>761</v>
      </c>
      <c r="P44">
        <v>115</v>
      </c>
      <c r="Q44" t="s">
        <v>1583</v>
      </c>
      <c r="R44" t="s">
        <v>945</v>
      </c>
      <c r="S44">
        <v>0</v>
      </c>
      <c r="T44">
        <v>1</v>
      </c>
      <c r="U44">
        <v>0</v>
      </c>
      <c r="V44">
        <v>3346500</v>
      </c>
      <c r="Y44">
        <f>COUNTBLANK(Table13[[#This Row],[Budget]:[Gross_WW]])</f>
        <v>2</v>
      </c>
      <c r="AF44">
        <v>1</v>
      </c>
    </row>
    <row r="45" spans="1:33" x14ac:dyDescent="0.2">
      <c r="A45" t="s">
        <v>3981</v>
      </c>
      <c r="B45" t="s">
        <v>3982</v>
      </c>
      <c r="C45">
        <v>1994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5</v>
      </c>
      <c r="O45">
        <v>2238</v>
      </c>
      <c r="P45">
        <v>94</v>
      </c>
      <c r="Q45" t="s">
        <v>3191</v>
      </c>
      <c r="R45" t="s">
        <v>3983</v>
      </c>
      <c r="S45">
        <v>0</v>
      </c>
      <c r="T45">
        <v>1</v>
      </c>
      <c r="U45">
        <v>0</v>
      </c>
      <c r="V45">
        <v>20000000</v>
      </c>
      <c r="W45">
        <v>2308390</v>
      </c>
      <c r="X45">
        <v>2308390</v>
      </c>
      <c r="Y45">
        <f>COUNTBLANK(Table13[[#This Row],[Budget]:[Gross_WW]])</f>
        <v>0</v>
      </c>
      <c r="AF45">
        <v>1</v>
      </c>
    </row>
    <row r="46" spans="1:33" x14ac:dyDescent="0.2">
      <c r="A46" t="s">
        <v>3463</v>
      </c>
      <c r="B46" t="s">
        <v>3464</v>
      </c>
      <c r="C46">
        <v>1991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5.7</v>
      </c>
      <c r="O46">
        <v>4619</v>
      </c>
      <c r="P46">
        <v>94</v>
      </c>
      <c r="Q46" t="s">
        <v>3465</v>
      </c>
      <c r="R46" t="s">
        <v>35</v>
      </c>
      <c r="S46">
        <v>0</v>
      </c>
      <c r="T46">
        <v>1</v>
      </c>
      <c r="U46">
        <v>0</v>
      </c>
      <c r="V46">
        <v>15000000</v>
      </c>
      <c r="W46">
        <v>15429177</v>
      </c>
      <c r="X46">
        <v>15429177</v>
      </c>
      <c r="Y46">
        <f>COUNTBLANK(Table13[[#This Row],[Budget]:[Gross_WW]])</f>
        <v>0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26</v>
      </c>
    </row>
    <row r="47" spans="1:33" x14ac:dyDescent="0.2">
      <c r="A47" t="s">
        <v>1054</v>
      </c>
      <c r="B47" t="s">
        <v>1055</v>
      </c>
      <c r="C47">
        <v>1949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6.1</v>
      </c>
      <c r="O47">
        <v>337</v>
      </c>
      <c r="P47">
        <v>87</v>
      </c>
      <c r="Q47" t="s">
        <v>739</v>
      </c>
      <c r="R47" t="s">
        <v>39</v>
      </c>
      <c r="S47">
        <v>0</v>
      </c>
      <c r="T47">
        <v>0</v>
      </c>
      <c r="U47">
        <v>1</v>
      </c>
      <c r="Y47">
        <f>COUNTBLANK(Table13[[#This Row],[Budget]:[Gross_WW]])</f>
        <v>3</v>
      </c>
      <c r="AF47">
        <v>1</v>
      </c>
    </row>
    <row r="48" spans="1:33" x14ac:dyDescent="0.2">
      <c r="A48" t="s">
        <v>4265</v>
      </c>
      <c r="B48" t="s">
        <v>4266</v>
      </c>
      <c r="C48">
        <v>1995</v>
      </c>
      <c r="D48">
        <v>0</v>
      </c>
      <c r="E48">
        <v>0</v>
      </c>
      <c r="F48">
        <v>0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7.7</v>
      </c>
      <c r="O48">
        <v>30757</v>
      </c>
      <c r="P48">
        <v>97</v>
      </c>
      <c r="Q48" t="s">
        <v>4267</v>
      </c>
      <c r="R48" t="s">
        <v>39</v>
      </c>
      <c r="S48">
        <v>0</v>
      </c>
      <c r="T48">
        <v>0</v>
      </c>
      <c r="U48">
        <v>1</v>
      </c>
      <c r="V48">
        <v>17000000</v>
      </c>
      <c r="W48">
        <v>10015449</v>
      </c>
      <c r="X48">
        <v>10015449</v>
      </c>
      <c r="Y48">
        <f>COUNTBLANK(Table13[[#This Row],[Budget]:[Gross_WW]])</f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 t="s">
        <v>2405</v>
      </c>
      <c r="B49" t="s">
        <v>2406</v>
      </c>
      <c r="C49">
        <v>1979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7.5</v>
      </c>
      <c r="O49">
        <v>4985</v>
      </c>
      <c r="P49">
        <v>110</v>
      </c>
      <c r="Q49" t="s">
        <v>1863</v>
      </c>
      <c r="R49" t="s">
        <v>2407</v>
      </c>
      <c r="S49">
        <v>0</v>
      </c>
      <c r="T49">
        <v>0</v>
      </c>
      <c r="U49">
        <v>1</v>
      </c>
      <c r="Y49">
        <f>COUNTBLANK(Table13[[#This Row],[Budget]:[Gross_WW]])</f>
        <v>3</v>
      </c>
      <c r="AF49">
        <v>1</v>
      </c>
    </row>
    <row r="50" spans="1:32" x14ac:dyDescent="0.2">
      <c r="A50" t="s">
        <v>6087</v>
      </c>
      <c r="B50" t="s">
        <v>6088</v>
      </c>
      <c r="C50">
        <v>2005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6.6</v>
      </c>
      <c r="O50">
        <v>65972</v>
      </c>
      <c r="P50">
        <v>107</v>
      </c>
      <c r="Q50" t="s">
        <v>5859</v>
      </c>
      <c r="R50" t="s">
        <v>2783</v>
      </c>
      <c r="S50">
        <v>1</v>
      </c>
      <c r="T50">
        <v>0</v>
      </c>
      <c r="U50">
        <v>0</v>
      </c>
      <c r="V50">
        <v>30000000</v>
      </c>
      <c r="W50">
        <v>21845719</v>
      </c>
      <c r="X50">
        <v>42886719</v>
      </c>
      <c r="Y50">
        <f>COUNTBLANK(Table13[[#This Row],[Budget]:[Gross_WW]])</f>
        <v>0</v>
      </c>
      <c r="AF50">
        <v>1</v>
      </c>
    </row>
    <row r="51" spans="1:32" x14ac:dyDescent="0.2">
      <c r="A51" t="s">
        <v>4026</v>
      </c>
      <c r="B51" t="s">
        <v>4027</v>
      </c>
      <c r="C51">
        <v>1994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6</v>
      </c>
      <c r="O51">
        <v>6279</v>
      </c>
      <c r="P51">
        <v>100</v>
      </c>
      <c r="Q51" t="s">
        <v>4028</v>
      </c>
      <c r="R51" t="s">
        <v>3921</v>
      </c>
      <c r="S51">
        <v>1</v>
      </c>
      <c r="T51">
        <v>0</v>
      </c>
      <c r="U51">
        <v>0</v>
      </c>
      <c r="V51">
        <v>7970574</v>
      </c>
      <c r="W51">
        <v>29392418</v>
      </c>
      <c r="X51">
        <v>29392418</v>
      </c>
      <c r="Y51">
        <f>COUNTBLANK(Table13[[#This Row],[Budget]:[Gross_WW]])</f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</row>
    <row r="52" spans="1:32" x14ac:dyDescent="0.2">
      <c r="A52" t="s">
        <v>1638</v>
      </c>
      <c r="B52" t="s">
        <v>1639</v>
      </c>
      <c r="C52">
        <v>1961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6.8</v>
      </c>
      <c r="O52">
        <v>951</v>
      </c>
      <c r="P52">
        <v>156</v>
      </c>
      <c r="Q52" t="s">
        <v>97</v>
      </c>
      <c r="R52" t="s">
        <v>1544</v>
      </c>
      <c r="S52">
        <v>0</v>
      </c>
      <c r="T52">
        <v>0</v>
      </c>
      <c r="U52">
        <v>1</v>
      </c>
      <c r="Y52">
        <f>COUNTBLANK(Table13[[#This Row],[Budget]:[Gross_WW]])</f>
        <v>3</v>
      </c>
      <c r="AF52">
        <v>1</v>
      </c>
    </row>
    <row r="53" spans="1:32" x14ac:dyDescent="0.2">
      <c r="A53" t="s">
        <v>1935</v>
      </c>
      <c r="B53" t="s">
        <v>1936</v>
      </c>
      <c r="C53">
        <v>1968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5.4</v>
      </c>
      <c r="O53">
        <v>133</v>
      </c>
      <c r="P53">
        <v>105</v>
      </c>
      <c r="Q53" t="s">
        <v>1905</v>
      </c>
      <c r="R53" t="s">
        <v>35</v>
      </c>
      <c r="S53">
        <v>0</v>
      </c>
      <c r="T53">
        <v>1</v>
      </c>
      <c r="U53">
        <v>0</v>
      </c>
      <c r="Y53">
        <f>COUNTBLANK(Table13[[#This Row],[Budget]:[Gross_WW]])</f>
        <v>3</v>
      </c>
      <c r="AF53">
        <v>1</v>
      </c>
    </row>
    <row r="54" spans="1:32" x14ac:dyDescent="0.2">
      <c r="A54" t="s">
        <v>265</v>
      </c>
      <c r="B54" t="s">
        <v>266</v>
      </c>
      <c r="C54">
        <v>1935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6.9</v>
      </c>
      <c r="O54">
        <v>3029</v>
      </c>
      <c r="P54">
        <v>133</v>
      </c>
      <c r="Q54" t="s">
        <v>111</v>
      </c>
      <c r="R54" t="s">
        <v>39</v>
      </c>
      <c r="S54">
        <v>0</v>
      </c>
      <c r="T54">
        <v>0</v>
      </c>
      <c r="U54">
        <v>1</v>
      </c>
      <c r="Y54">
        <f>COUNTBLANK(Table13[[#This Row],[Budget]:[Gross_WW]])</f>
        <v>3</v>
      </c>
      <c r="AF54">
        <v>0</v>
      </c>
    </row>
    <row r="55" spans="1:32" x14ac:dyDescent="0.2">
      <c r="A55" t="s">
        <v>5745</v>
      </c>
      <c r="B55" t="s">
        <v>5746</v>
      </c>
      <c r="C55">
        <v>2003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7.2</v>
      </c>
      <c r="O55">
        <v>24895</v>
      </c>
      <c r="P55">
        <v>91</v>
      </c>
      <c r="Q55" t="s">
        <v>4591</v>
      </c>
      <c r="R55" t="s">
        <v>4109</v>
      </c>
      <c r="S55">
        <v>0</v>
      </c>
      <c r="T55">
        <v>0</v>
      </c>
      <c r="U55">
        <v>1</v>
      </c>
      <c r="V55">
        <v>2112140</v>
      </c>
      <c r="W55">
        <v>17781006</v>
      </c>
      <c r="X55">
        <v>18750246</v>
      </c>
      <c r="Y55">
        <f>COUNTBLANK(Table13[[#This Row],[Budget]:[Gross_WW]])</f>
        <v>0</v>
      </c>
      <c r="AF55">
        <v>1</v>
      </c>
    </row>
    <row r="56" spans="1:32" x14ac:dyDescent="0.2">
      <c r="A56" t="s">
        <v>7618</v>
      </c>
      <c r="B56" t="s">
        <v>7619</v>
      </c>
      <c r="C56">
        <v>2014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6.1</v>
      </c>
      <c r="O56">
        <v>166022</v>
      </c>
      <c r="P56">
        <v>116</v>
      </c>
      <c r="Q56" t="s">
        <v>7319</v>
      </c>
      <c r="R56" t="s">
        <v>7063</v>
      </c>
      <c r="S56">
        <v>0</v>
      </c>
      <c r="T56">
        <v>1</v>
      </c>
      <c r="U56">
        <v>0</v>
      </c>
      <c r="V56">
        <v>40000000</v>
      </c>
      <c r="W56">
        <v>43139300</v>
      </c>
      <c r="X56">
        <v>87189756</v>
      </c>
      <c r="Y56">
        <f>COUNTBLANK(Table13[[#This Row],[Budget]:[Gross_WW]])</f>
        <v>0</v>
      </c>
      <c r="AF56">
        <v>1</v>
      </c>
    </row>
    <row r="57" spans="1:32" x14ac:dyDescent="0.2">
      <c r="A57" t="s">
        <v>4279</v>
      </c>
      <c r="B57" t="s">
        <v>4280</v>
      </c>
      <c r="C57">
        <v>1995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6.2</v>
      </c>
      <c r="O57">
        <v>2091</v>
      </c>
      <c r="P57">
        <v>92</v>
      </c>
      <c r="Q57" t="s">
        <v>2544</v>
      </c>
      <c r="R57" t="s">
        <v>4281</v>
      </c>
      <c r="S57">
        <v>1</v>
      </c>
      <c r="T57">
        <v>0</v>
      </c>
      <c r="U57">
        <v>0</v>
      </c>
      <c r="V57">
        <v>101042</v>
      </c>
      <c r="W57">
        <v>2101087</v>
      </c>
      <c r="X57">
        <v>2101087</v>
      </c>
      <c r="Y57">
        <f>COUNTBLANK(Table13[[#This Row],[Budget]:[Gross_WW]])</f>
        <v>0</v>
      </c>
      <c r="AF57">
        <v>1</v>
      </c>
    </row>
    <row r="58" spans="1:32" x14ac:dyDescent="0.2">
      <c r="A58" t="s">
        <v>686</v>
      </c>
      <c r="B58" t="s">
        <v>687</v>
      </c>
      <c r="C58">
        <v>1942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7.3</v>
      </c>
      <c r="O58">
        <v>2185</v>
      </c>
      <c r="P58">
        <v>95</v>
      </c>
      <c r="Q58" t="s">
        <v>48</v>
      </c>
      <c r="R58" t="s">
        <v>39</v>
      </c>
      <c r="S58">
        <v>0</v>
      </c>
      <c r="T58">
        <v>0</v>
      </c>
      <c r="U58">
        <v>1</v>
      </c>
      <c r="Y58">
        <f>COUNTBLANK(Table13[[#This Row],[Budget]:[Gross_WW]])</f>
        <v>3</v>
      </c>
      <c r="AF58">
        <v>0</v>
      </c>
    </row>
    <row r="59" spans="1:32" x14ac:dyDescent="0.2">
      <c r="A59" t="s">
        <v>6913</v>
      </c>
      <c r="B59" t="s">
        <v>6914</v>
      </c>
      <c r="C59">
        <v>2010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5.2</v>
      </c>
      <c r="O59">
        <v>89010</v>
      </c>
      <c r="P59">
        <v>95</v>
      </c>
      <c r="Q59" t="s">
        <v>6915</v>
      </c>
      <c r="R59" t="s">
        <v>5604</v>
      </c>
      <c r="S59">
        <v>0</v>
      </c>
      <c r="T59">
        <v>0</v>
      </c>
      <c r="U59">
        <v>1</v>
      </c>
      <c r="V59">
        <v>35000000</v>
      </c>
      <c r="W59">
        <v>63075011</v>
      </c>
      <c r="X59">
        <v>115694863</v>
      </c>
      <c r="Y59">
        <f>COUNTBLANK(Table13[[#This Row],[Budget]:[Gross_WW]])</f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</row>
    <row r="60" spans="1:32" x14ac:dyDescent="0.2">
      <c r="A60" t="s">
        <v>4946</v>
      </c>
      <c r="B60" t="s">
        <v>4947</v>
      </c>
      <c r="C60">
        <v>1998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6.5</v>
      </c>
      <c r="O60">
        <v>76099</v>
      </c>
      <c r="P60">
        <v>107</v>
      </c>
      <c r="Q60" t="s">
        <v>3028</v>
      </c>
      <c r="R60" t="s">
        <v>39</v>
      </c>
      <c r="S60">
        <v>0</v>
      </c>
      <c r="T60">
        <v>0</v>
      </c>
      <c r="U60">
        <v>1</v>
      </c>
      <c r="V60">
        <v>60000000</v>
      </c>
      <c r="W60">
        <v>67638368</v>
      </c>
      <c r="X60">
        <v>128038368</v>
      </c>
      <c r="Y60">
        <f>COUNTBLANK(Table13[[#This Row],[Budget]:[Gross_WW]])</f>
        <v>0</v>
      </c>
      <c r="AF60">
        <v>1</v>
      </c>
    </row>
    <row r="61" spans="1:32" x14ac:dyDescent="0.2">
      <c r="A61" t="s">
        <v>3868</v>
      </c>
      <c r="B61" t="s">
        <v>3869</v>
      </c>
      <c r="C61">
        <v>1993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7.6</v>
      </c>
      <c r="O61">
        <v>70697</v>
      </c>
      <c r="P61">
        <v>138</v>
      </c>
      <c r="Q61" t="s">
        <v>2004</v>
      </c>
      <c r="R61" t="s">
        <v>39</v>
      </c>
      <c r="S61">
        <v>0</v>
      </c>
      <c r="T61">
        <v>0</v>
      </c>
      <c r="U61">
        <v>1</v>
      </c>
      <c r="V61">
        <v>30000000</v>
      </c>
      <c r="W61">
        <v>31130999</v>
      </c>
      <c r="X61">
        <v>135130999</v>
      </c>
      <c r="Y61">
        <f>COUNTBLANK(Table13[[#This Row],[Budget]:[Gross_WW]])</f>
        <v>0</v>
      </c>
      <c r="AF61">
        <v>1</v>
      </c>
    </row>
    <row r="62" spans="1:32" x14ac:dyDescent="0.2">
      <c r="A62" t="s">
        <v>4951</v>
      </c>
      <c r="B62" t="s">
        <v>4952</v>
      </c>
      <c r="C62">
        <v>1998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6.5</v>
      </c>
      <c r="O62">
        <v>2555</v>
      </c>
      <c r="P62">
        <v>117</v>
      </c>
      <c r="Q62" t="s">
        <v>3974</v>
      </c>
      <c r="R62" t="s">
        <v>3713</v>
      </c>
      <c r="S62">
        <v>1</v>
      </c>
      <c r="T62">
        <v>0</v>
      </c>
      <c r="U62">
        <v>0</v>
      </c>
      <c r="V62">
        <v>1130732</v>
      </c>
      <c r="W62">
        <v>1130732</v>
      </c>
      <c r="X62">
        <v>1130732</v>
      </c>
      <c r="Y62">
        <f>COUNTBLANK(Table13[[#This Row],[Budget]:[Gross_WW]])</f>
        <v>0</v>
      </c>
      <c r="AF62">
        <v>1</v>
      </c>
    </row>
    <row r="63" spans="1:32" x14ac:dyDescent="0.2">
      <c r="A63" t="s">
        <v>4296</v>
      </c>
      <c r="B63" t="s">
        <v>4297</v>
      </c>
      <c r="C63">
        <v>1995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5.3</v>
      </c>
      <c r="O63">
        <v>957</v>
      </c>
      <c r="P63">
        <v>94</v>
      </c>
      <c r="Q63" t="s">
        <v>4298</v>
      </c>
      <c r="R63" t="s">
        <v>3273</v>
      </c>
      <c r="S63">
        <v>1</v>
      </c>
      <c r="T63">
        <v>0</v>
      </c>
      <c r="U63">
        <v>0</v>
      </c>
      <c r="V63">
        <v>345972</v>
      </c>
      <c r="W63">
        <v>345972</v>
      </c>
      <c r="X63">
        <v>345972</v>
      </c>
      <c r="Y63">
        <f>COUNTBLANK(Table13[[#This Row],[Budget]:[Gross_WW]])</f>
        <v>0</v>
      </c>
      <c r="AF63">
        <v>1</v>
      </c>
    </row>
    <row r="64" spans="1:32" x14ac:dyDescent="0.2">
      <c r="A64" t="s">
        <v>6137</v>
      </c>
      <c r="B64" t="s">
        <v>6138</v>
      </c>
      <c r="C64">
        <v>2006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7.1</v>
      </c>
      <c r="O64">
        <v>103626</v>
      </c>
      <c r="P64">
        <v>100</v>
      </c>
      <c r="Q64" t="s">
        <v>3756</v>
      </c>
      <c r="R64" t="s">
        <v>5962</v>
      </c>
      <c r="S64">
        <v>0</v>
      </c>
      <c r="T64">
        <v>0</v>
      </c>
      <c r="U64">
        <v>1</v>
      </c>
      <c r="V64">
        <v>8700000</v>
      </c>
      <c r="W64">
        <v>5501616</v>
      </c>
      <c r="X64">
        <v>7659918</v>
      </c>
      <c r="Y64">
        <f>COUNTBLANK(Table13[[#This Row],[Budget]:[Gross_WW]])</f>
        <v>0</v>
      </c>
      <c r="AF64">
        <v>1</v>
      </c>
    </row>
    <row r="65" spans="1:33" x14ac:dyDescent="0.2">
      <c r="A65" t="s">
        <v>6771</v>
      </c>
      <c r="B65" t="s">
        <v>6772</v>
      </c>
      <c r="C65">
        <v>2009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7</v>
      </c>
      <c r="O65">
        <v>127284</v>
      </c>
      <c r="P65">
        <v>106</v>
      </c>
      <c r="Q65" t="s">
        <v>5853</v>
      </c>
      <c r="R65" t="s">
        <v>5459</v>
      </c>
      <c r="S65">
        <v>0</v>
      </c>
      <c r="T65">
        <v>1</v>
      </c>
      <c r="U65">
        <v>0</v>
      </c>
      <c r="V65">
        <v>7000000</v>
      </c>
      <c r="W65">
        <v>9228768</v>
      </c>
      <c r="X65">
        <v>31430334</v>
      </c>
      <c r="Y65">
        <f>COUNTBLANK(Table13[[#This Row],[Budget]:[Gross_WW]])</f>
        <v>0</v>
      </c>
      <c r="AF65">
        <v>1</v>
      </c>
    </row>
    <row r="66" spans="1:33" x14ac:dyDescent="0.2">
      <c r="A66" t="s">
        <v>4112</v>
      </c>
      <c r="B66" t="s">
        <v>4113</v>
      </c>
      <c r="C66">
        <v>1994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6.4</v>
      </c>
      <c r="O66">
        <v>4892</v>
      </c>
      <c r="P66">
        <v>106</v>
      </c>
      <c r="Q66" t="s">
        <v>4114</v>
      </c>
      <c r="R66" t="s">
        <v>2783</v>
      </c>
      <c r="S66">
        <v>1</v>
      </c>
      <c r="T66">
        <v>0</v>
      </c>
      <c r="U66">
        <v>0</v>
      </c>
      <c r="V66">
        <v>3430583</v>
      </c>
      <c r="W66">
        <v>3430583</v>
      </c>
      <c r="X66">
        <v>3430583</v>
      </c>
      <c r="Y66">
        <f>COUNTBLANK(Table13[[#This Row],[Budget]:[Gross_WW]])</f>
        <v>0</v>
      </c>
      <c r="AF66">
        <v>1</v>
      </c>
    </row>
    <row r="67" spans="1:33" x14ac:dyDescent="0.2">
      <c r="A67" t="s">
        <v>4790</v>
      </c>
      <c r="B67" t="s">
        <v>4791</v>
      </c>
      <c r="C67">
        <v>1997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5.4</v>
      </c>
      <c r="O67">
        <v>5006</v>
      </c>
      <c r="P67">
        <v>89</v>
      </c>
      <c r="Q67" t="s">
        <v>2028</v>
      </c>
      <c r="R67" t="s">
        <v>35</v>
      </c>
      <c r="S67">
        <v>0</v>
      </c>
      <c r="T67">
        <v>1</v>
      </c>
      <c r="U67">
        <v>0</v>
      </c>
      <c r="V67">
        <v>2732880</v>
      </c>
      <c r="W67">
        <v>8345056</v>
      </c>
      <c r="X67">
        <v>8345056</v>
      </c>
      <c r="Y67">
        <f>COUNTBLANK(Table13[[#This Row],[Budget]:[Gross_WW]])</f>
        <v>0</v>
      </c>
      <c r="AF67">
        <v>1</v>
      </c>
    </row>
    <row r="68" spans="1:33" x14ac:dyDescent="0.2">
      <c r="A68" t="s">
        <v>423</v>
      </c>
      <c r="B68" t="s">
        <v>424</v>
      </c>
      <c r="C68">
        <v>1938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7.1</v>
      </c>
      <c r="O68">
        <v>1762</v>
      </c>
      <c r="P68">
        <v>85</v>
      </c>
      <c r="Q68" t="s">
        <v>48</v>
      </c>
      <c r="R68" t="s">
        <v>39</v>
      </c>
      <c r="S68">
        <v>0</v>
      </c>
      <c r="T68">
        <v>0</v>
      </c>
      <c r="U68">
        <v>1</v>
      </c>
      <c r="Y68">
        <f>COUNTBLANK(Table13[[#This Row],[Budget]:[Gross_WW]])</f>
        <v>3</v>
      </c>
      <c r="AF68">
        <v>1</v>
      </c>
    </row>
    <row r="69" spans="1:33" x14ac:dyDescent="0.2">
      <c r="A69" t="s">
        <v>87</v>
      </c>
      <c r="B69" t="s">
        <v>88</v>
      </c>
      <c r="C69">
        <v>1930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4.4000000000000004</v>
      </c>
      <c r="O69">
        <v>107</v>
      </c>
      <c r="P69">
        <v>56</v>
      </c>
      <c r="Q69" t="s">
        <v>45</v>
      </c>
      <c r="R69" t="s">
        <v>39</v>
      </c>
      <c r="S69">
        <v>0</v>
      </c>
      <c r="T69">
        <v>0</v>
      </c>
      <c r="U69">
        <v>1</v>
      </c>
      <c r="Y69">
        <f>COUNTBLANK(Table13[[#This Row],[Budget]:[Gross_WW]])</f>
        <v>3</v>
      </c>
      <c r="AF69">
        <v>1</v>
      </c>
    </row>
    <row r="70" spans="1:33" x14ac:dyDescent="0.2">
      <c r="A70" t="s">
        <v>1334</v>
      </c>
      <c r="B70" t="s">
        <v>1335</v>
      </c>
      <c r="C70">
        <v>1954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7.6</v>
      </c>
      <c r="O70">
        <v>14881</v>
      </c>
      <c r="P70">
        <v>154</v>
      </c>
      <c r="Q70" t="s">
        <v>940</v>
      </c>
      <c r="R70" t="s">
        <v>1336</v>
      </c>
      <c r="S70">
        <v>0</v>
      </c>
      <c r="T70">
        <v>0</v>
      </c>
      <c r="U70">
        <v>1</v>
      </c>
      <c r="V70">
        <v>5019770</v>
      </c>
      <c r="W70">
        <v>4335968</v>
      </c>
      <c r="X70">
        <v>4348890</v>
      </c>
      <c r="Y70">
        <f>COUNTBLANK(Table13[[#This Row],[Budget]:[Gross_WW]])</f>
        <v>0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17</v>
      </c>
    </row>
    <row r="71" spans="1:33" x14ac:dyDescent="0.2">
      <c r="A71" t="s">
        <v>7227</v>
      </c>
      <c r="B71" t="s">
        <v>1335</v>
      </c>
      <c r="C71">
        <v>2018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7.7</v>
      </c>
      <c r="O71">
        <v>303135</v>
      </c>
      <c r="P71">
        <v>136</v>
      </c>
      <c r="Q71" t="s">
        <v>7228</v>
      </c>
      <c r="R71" t="s">
        <v>7229</v>
      </c>
      <c r="S71">
        <v>0</v>
      </c>
      <c r="T71">
        <v>0</v>
      </c>
      <c r="U71">
        <v>1</v>
      </c>
      <c r="V71">
        <v>36000000</v>
      </c>
      <c r="W71">
        <v>215288866</v>
      </c>
      <c r="X71">
        <v>436188866</v>
      </c>
      <c r="Y71">
        <f>COUNTBLANK(Table13[[#This Row],[Budget]:[Gross_WW]])</f>
        <v>0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42</v>
      </c>
    </row>
    <row r="72" spans="1:33" x14ac:dyDescent="0.2">
      <c r="A72" t="s">
        <v>918</v>
      </c>
      <c r="B72" t="s">
        <v>919</v>
      </c>
      <c r="C72">
        <v>1946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7.3</v>
      </c>
      <c r="O72">
        <v>2940</v>
      </c>
      <c r="P72">
        <v>109</v>
      </c>
      <c r="Q72" t="s">
        <v>680</v>
      </c>
      <c r="R72" t="s">
        <v>920</v>
      </c>
      <c r="S72">
        <v>0</v>
      </c>
      <c r="T72">
        <v>0</v>
      </c>
      <c r="U72">
        <v>1</v>
      </c>
      <c r="Y72">
        <f>COUNTBLANK(Table13[[#This Row],[Budget]:[Gross_WW]])</f>
        <v>3</v>
      </c>
      <c r="AF72">
        <v>1</v>
      </c>
    </row>
    <row r="73" spans="1:33" x14ac:dyDescent="0.2">
      <c r="A73" t="s">
        <v>3682</v>
      </c>
      <c r="B73" t="s">
        <v>3683</v>
      </c>
      <c r="C73">
        <v>1992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5.6</v>
      </c>
      <c r="O73">
        <v>3316</v>
      </c>
      <c r="P73">
        <v>110</v>
      </c>
      <c r="Q73" t="s">
        <v>1926</v>
      </c>
      <c r="R73" t="s">
        <v>3273</v>
      </c>
      <c r="S73">
        <v>1</v>
      </c>
      <c r="T73">
        <v>0</v>
      </c>
      <c r="U73">
        <v>0</v>
      </c>
      <c r="V73">
        <v>18000000</v>
      </c>
      <c r="W73">
        <v>12282994</v>
      </c>
      <c r="X73">
        <v>12282994</v>
      </c>
      <c r="Y73">
        <f>COUNTBLANK(Table13[[#This Row],[Budget]:[Gross_WW]])</f>
        <v>0</v>
      </c>
      <c r="AF73">
        <v>1</v>
      </c>
    </row>
    <row r="74" spans="1:33" x14ac:dyDescent="0.2">
      <c r="A74" t="s">
        <v>139</v>
      </c>
      <c r="B74" t="s">
        <v>140</v>
      </c>
      <c r="C74">
        <v>1932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6.9</v>
      </c>
      <c r="O74">
        <v>362</v>
      </c>
      <c r="P74">
        <v>72</v>
      </c>
      <c r="Q74" t="s">
        <v>56</v>
      </c>
      <c r="R74" t="s">
        <v>39</v>
      </c>
      <c r="S74">
        <v>0</v>
      </c>
      <c r="T74">
        <v>0</v>
      </c>
      <c r="U74">
        <v>1</v>
      </c>
      <c r="Y74">
        <f>COUNTBLANK(Table13[[#This Row],[Budget]:[Gross_WW]])</f>
        <v>3</v>
      </c>
      <c r="AF74">
        <v>1</v>
      </c>
    </row>
    <row r="75" spans="1:33" x14ac:dyDescent="0.2">
      <c r="A75" t="s">
        <v>1563</v>
      </c>
      <c r="B75" t="s">
        <v>1564</v>
      </c>
      <c r="C75">
        <v>1959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6.9</v>
      </c>
      <c r="O75">
        <v>2762</v>
      </c>
      <c r="P75">
        <v>130</v>
      </c>
      <c r="Q75" t="s">
        <v>739</v>
      </c>
      <c r="R75" t="s">
        <v>39</v>
      </c>
      <c r="S75">
        <v>0</v>
      </c>
      <c r="T75">
        <v>0</v>
      </c>
      <c r="U75">
        <v>1</v>
      </c>
      <c r="Y75">
        <f>COUNTBLANK(Table13[[#This Row],[Budget]:[Gross_WW]])</f>
        <v>3</v>
      </c>
      <c r="AF75">
        <v>1</v>
      </c>
    </row>
    <row r="76" spans="1:33" x14ac:dyDescent="0.2">
      <c r="A76" t="s">
        <v>4816</v>
      </c>
      <c r="B76" t="s">
        <v>4817</v>
      </c>
      <c r="C76">
        <v>1997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6.1</v>
      </c>
      <c r="O76">
        <v>4928</v>
      </c>
      <c r="P76">
        <v>105</v>
      </c>
      <c r="Q76" t="s">
        <v>4242</v>
      </c>
      <c r="R76" t="s">
        <v>2783</v>
      </c>
      <c r="S76">
        <v>1</v>
      </c>
      <c r="T76">
        <v>0</v>
      </c>
      <c r="U76">
        <v>0</v>
      </c>
      <c r="V76">
        <v>2931762</v>
      </c>
      <c r="W76">
        <v>7936780</v>
      </c>
      <c r="X76">
        <v>7936780</v>
      </c>
      <c r="Y76">
        <f>COUNTBLANK(Table13[[#This Row],[Budget]:[Gross_WW]])</f>
        <v>0</v>
      </c>
      <c r="AF76">
        <v>1</v>
      </c>
    </row>
    <row r="77" spans="1:33" x14ac:dyDescent="0.2">
      <c r="A77" t="s">
        <v>1764</v>
      </c>
      <c r="B77" t="s">
        <v>1765</v>
      </c>
      <c r="C77">
        <v>1964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6.5</v>
      </c>
      <c r="O77">
        <v>258</v>
      </c>
      <c r="P77">
        <v>91</v>
      </c>
      <c r="Q77" t="s">
        <v>1766</v>
      </c>
      <c r="R77" t="s">
        <v>376</v>
      </c>
      <c r="S77">
        <v>1</v>
      </c>
      <c r="T77">
        <v>0</v>
      </c>
      <c r="U77">
        <v>0</v>
      </c>
      <c r="Y77">
        <f>COUNTBLANK(Table13[[#This Row],[Budget]:[Gross_WW]])</f>
        <v>3</v>
      </c>
      <c r="AF77">
        <v>1</v>
      </c>
    </row>
    <row r="78" spans="1:33" x14ac:dyDescent="0.2">
      <c r="A78" t="s">
        <v>4563</v>
      </c>
      <c r="B78" t="s">
        <v>4564</v>
      </c>
      <c r="C78">
        <v>1996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7.5</v>
      </c>
      <c r="O78">
        <v>124736</v>
      </c>
      <c r="P78">
        <v>149</v>
      </c>
      <c r="Q78" t="s">
        <v>2557</v>
      </c>
      <c r="R78" t="s">
        <v>4385</v>
      </c>
      <c r="S78">
        <v>0</v>
      </c>
      <c r="T78">
        <v>0</v>
      </c>
      <c r="U78">
        <v>1</v>
      </c>
      <c r="V78">
        <v>14823159</v>
      </c>
      <c r="W78">
        <v>108766007</v>
      </c>
      <c r="X78">
        <v>152266007</v>
      </c>
      <c r="Y78">
        <f>COUNTBLANK(Table13[[#This Row],[Budget]:[Gross_WW]])</f>
        <v>0</v>
      </c>
      <c r="AF78">
        <v>1</v>
      </c>
    </row>
    <row r="79" spans="1:33" x14ac:dyDescent="0.2">
      <c r="A79" t="s">
        <v>1532</v>
      </c>
      <c r="B79" t="s">
        <v>1533</v>
      </c>
      <c r="C79">
        <v>1958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7.7</v>
      </c>
      <c r="O79">
        <v>2664</v>
      </c>
      <c r="P79">
        <v>132</v>
      </c>
      <c r="Q79" t="s">
        <v>1240</v>
      </c>
      <c r="R79" t="s">
        <v>945</v>
      </c>
      <c r="S79">
        <v>0</v>
      </c>
      <c r="T79">
        <v>1</v>
      </c>
      <c r="U79">
        <v>0</v>
      </c>
      <c r="Y79">
        <f>COUNTBLANK(Table13[[#This Row],[Budget]:[Gross_WW]])</f>
        <v>3</v>
      </c>
      <c r="AF79">
        <v>1</v>
      </c>
    </row>
    <row r="80" spans="1:33" x14ac:dyDescent="0.2">
      <c r="A80" t="s">
        <v>3902</v>
      </c>
      <c r="B80" t="s">
        <v>3903</v>
      </c>
      <c r="C80">
        <v>1994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5.4</v>
      </c>
      <c r="O80">
        <v>5886</v>
      </c>
      <c r="P80">
        <v>76</v>
      </c>
      <c r="Q80" t="s">
        <v>2874</v>
      </c>
      <c r="R80" t="s">
        <v>2874</v>
      </c>
      <c r="S80">
        <v>0</v>
      </c>
      <c r="T80">
        <v>0</v>
      </c>
      <c r="U80">
        <v>1</v>
      </c>
      <c r="W80">
        <v>71368</v>
      </c>
      <c r="X80">
        <v>71368</v>
      </c>
      <c r="Y80">
        <f>COUNTBLANK(Table13[[#This Row],[Budget]:[Gross_WW]])</f>
        <v>1</v>
      </c>
      <c r="AF80">
        <v>1</v>
      </c>
    </row>
    <row r="81" spans="1:32" x14ac:dyDescent="0.2">
      <c r="A81" t="s">
        <v>6997</v>
      </c>
      <c r="B81" t="s">
        <v>6998</v>
      </c>
      <c r="C81">
        <v>2011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6.3</v>
      </c>
      <c r="O81">
        <v>63841</v>
      </c>
      <c r="P81">
        <v>90</v>
      </c>
      <c r="Q81" t="s">
        <v>6999</v>
      </c>
      <c r="R81" t="s">
        <v>5604</v>
      </c>
      <c r="S81">
        <v>0</v>
      </c>
      <c r="T81">
        <v>0</v>
      </c>
      <c r="U81">
        <v>1</v>
      </c>
      <c r="V81">
        <v>19000000</v>
      </c>
      <c r="W81">
        <v>35061031</v>
      </c>
      <c r="X81">
        <v>36192775</v>
      </c>
      <c r="Y81">
        <f>COUNTBLANK(Table13[[#This Row],[Budget]:[Gross_WW]])</f>
        <v>0</v>
      </c>
      <c r="AF81">
        <v>1</v>
      </c>
    </row>
    <row r="82" spans="1:32" x14ac:dyDescent="0.2">
      <c r="A82" t="s">
        <v>5888</v>
      </c>
      <c r="B82" t="s">
        <v>5889</v>
      </c>
      <c r="C82">
        <v>2004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7.6</v>
      </c>
      <c r="O82">
        <v>69488</v>
      </c>
      <c r="P82">
        <v>133</v>
      </c>
      <c r="Q82" t="s">
        <v>5890</v>
      </c>
      <c r="R82" t="s">
        <v>5891</v>
      </c>
      <c r="S82">
        <v>0</v>
      </c>
      <c r="T82">
        <v>0</v>
      </c>
      <c r="U82">
        <v>1</v>
      </c>
      <c r="V82">
        <v>56600000</v>
      </c>
      <c r="W82">
        <v>6524389</v>
      </c>
      <c r="X82">
        <v>69424389</v>
      </c>
      <c r="Y82">
        <f>COUNTBLANK(Table13[[#This Row],[Budget]:[Gross_WW]])</f>
        <v>0</v>
      </c>
      <c r="AF82">
        <v>1</v>
      </c>
    </row>
    <row r="83" spans="1:32" x14ac:dyDescent="0.2">
      <c r="A83" t="s">
        <v>4871</v>
      </c>
      <c r="B83" t="s">
        <v>4872</v>
      </c>
      <c r="C83">
        <v>1999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6.6</v>
      </c>
      <c r="O83">
        <v>7717</v>
      </c>
      <c r="P83">
        <v>107</v>
      </c>
      <c r="Q83" t="s">
        <v>4873</v>
      </c>
      <c r="R83" t="s">
        <v>3859</v>
      </c>
      <c r="S83">
        <v>1</v>
      </c>
      <c r="T83">
        <v>0</v>
      </c>
      <c r="U83">
        <v>0</v>
      </c>
      <c r="V83">
        <v>14000000</v>
      </c>
      <c r="W83">
        <v>4750660</v>
      </c>
      <c r="X83">
        <v>4750660</v>
      </c>
      <c r="Y83">
        <f>COUNTBLANK(Table13[[#This Row],[Budget]:[Gross_WW]])</f>
        <v>0</v>
      </c>
      <c r="AF83">
        <v>1</v>
      </c>
    </row>
    <row r="84" spans="1:32" x14ac:dyDescent="0.2">
      <c r="A84" t="s">
        <v>5654</v>
      </c>
      <c r="B84" t="s">
        <v>5655</v>
      </c>
      <c r="C84">
        <v>2002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7.4</v>
      </c>
      <c r="O84">
        <v>193607</v>
      </c>
      <c r="P84">
        <v>101</v>
      </c>
      <c r="Q84" t="s">
        <v>5656</v>
      </c>
      <c r="R84" t="s">
        <v>39</v>
      </c>
      <c r="S84">
        <v>0</v>
      </c>
      <c r="T84">
        <v>0</v>
      </c>
      <c r="U84">
        <v>1</v>
      </c>
      <c r="V84">
        <v>11800000</v>
      </c>
      <c r="W84">
        <v>41281092</v>
      </c>
      <c r="X84">
        <v>47494916</v>
      </c>
      <c r="Y84">
        <f>COUNTBLANK(Table13[[#This Row],[Budget]:[Gross_WW]])</f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</row>
    <row r="85" spans="1:32" x14ac:dyDescent="0.2">
      <c r="A85" t="s">
        <v>7297</v>
      </c>
      <c r="B85" t="s">
        <v>7298</v>
      </c>
      <c r="C85">
        <v>2018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4.2</v>
      </c>
      <c r="O85">
        <v>38505</v>
      </c>
      <c r="P85">
        <v>109</v>
      </c>
      <c r="Q85" t="s">
        <v>7299</v>
      </c>
      <c r="R85" t="s">
        <v>7300</v>
      </c>
      <c r="S85">
        <v>1</v>
      </c>
      <c r="T85">
        <v>0</v>
      </c>
      <c r="U85">
        <v>0</v>
      </c>
      <c r="V85">
        <v>100000000</v>
      </c>
      <c r="W85">
        <v>100478608</v>
      </c>
      <c r="X85">
        <v>132675864</v>
      </c>
      <c r="Y85">
        <f>COUNTBLANK(Table13[[#This Row],[Budget]:[Gross_WW]])</f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</row>
    <row r="86" spans="1:32" x14ac:dyDescent="0.2">
      <c r="A86" t="s">
        <v>5388</v>
      </c>
      <c r="B86" t="s">
        <v>5389</v>
      </c>
      <c r="C86">
        <v>2001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7.2</v>
      </c>
      <c r="O86">
        <v>282424</v>
      </c>
      <c r="P86">
        <v>146</v>
      </c>
      <c r="Q86" t="s">
        <v>2168</v>
      </c>
      <c r="R86" t="s">
        <v>39</v>
      </c>
      <c r="S86">
        <v>0</v>
      </c>
      <c r="T86">
        <v>1</v>
      </c>
      <c r="U86">
        <v>1</v>
      </c>
      <c r="V86">
        <v>100000000</v>
      </c>
      <c r="W86">
        <v>78616689</v>
      </c>
      <c r="X86">
        <v>235926552</v>
      </c>
      <c r="Y86">
        <f>COUNTBLANK(Table13[[#This Row],[Budget]:[Gross_WW]])</f>
        <v>0</v>
      </c>
      <c r="AF86">
        <v>1</v>
      </c>
    </row>
    <row r="87" spans="1:32" x14ac:dyDescent="0.2">
      <c r="A87" t="s">
        <v>5569</v>
      </c>
      <c r="B87" t="s">
        <v>5570</v>
      </c>
      <c r="C87">
        <v>2002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4.9000000000000004</v>
      </c>
      <c r="O87">
        <v>9027</v>
      </c>
      <c r="P87">
        <v>99</v>
      </c>
      <c r="Q87" t="s">
        <v>5571</v>
      </c>
      <c r="R87" t="s">
        <v>2483</v>
      </c>
      <c r="S87">
        <v>1</v>
      </c>
      <c r="T87">
        <v>0</v>
      </c>
      <c r="U87">
        <v>0</v>
      </c>
      <c r="V87">
        <v>25000000</v>
      </c>
      <c r="W87">
        <v>10727683</v>
      </c>
      <c r="X87">
        <v>12302219</v>
      </c>
      <c r="Y87">
        <f>COUNTBLANK(Table13[[#This Row],[Budget]:[Gross_WW]])</f>
        <v>0</v>
      </c>
      <c r="AF87">
        <v>1</v>
      </c>
    </row>
    <row r="88" spans="1:32" x14ac:dyDescent="0.2">
      <c r="A88" t="s">
        <v>1234</v>
      </c>
      <c r="B88" t="s">
        <v>1235</v>
      </c>
      <c r="C88">
        <v>1953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6.1</v>
      </c>
      <c r="O88">
        <v>2998</v>
      </c>
      <c r="P88">
        <v>77</v>
      </c>
      <c r="Q88" t="s">
        <v>750</v>
      </c>
      <c r="R88" t="s">
        <v>945</v>
      </c>
      <c r="S88">
        <v>0</v>
      </c>
      <c r="T88">
        <v>1</v>
      </c>
      <c r="U88">
        <v>0</v>
      </c>
      <c r="V88">
        <v>754000</v>
      </c>
      <c r="Y88">
        <f>COUNTBLANK(Table13[[#This Row],[Budget]:[Gross_WW]])</f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</row>
    <row r="89" spans="1:32" x14ac:dyDescent="0.2">
      <c r="A89" t="s">
        <v>1073</v>
      </c>
      <c r="B89" t="s">
        <v>1074</v>
      </c>
      <c r="C89">
        <v>1950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6.6</v>
      </c>
      <c r="O89">
        <v>2641</v>
      </c>
      <c r="P89">
        <v>80</v>
      </c>
      <c r="Q89" t="s">
        <v>750</v>
      </c>
      <c r="R89" t="s">
        <v>945</v>
      </c>
      <c r="S89">
        <v>0</v>
      </c>
      <c r="T89">
        <v>1</v>
      </c>
      <c r="U89">
        <v>0</v>
      </c>
      <c r="V89">
        <v>735000</v>
      </c>
      <c r="Y89">
        <f>COUNTBLANK(Table13[[#This Row],[Budget]:[Gross_WW]])</f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</row>
    <row r="90" spans="1:32" x14ac:dyDescent="0.2">
      <c r="A90" t="s">
        <v>1182</v>
      </c>
      <c r="B90" t="s">
        <v>1183</v>
      </c>
      <c r="C90">
        <v>1952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5.9</v>
      </c>
      <c r="O90">
        <v>1939</v>
      </c>
      <c r="P90">
        <v>70</v>
      </c>
      <c r="Q90" t="s">
        <v>750</v>
      </c>
      <c r="R90" t="s">
        <v>1184</v>
      </c>
      <c r="S90">
        <v>0</v>
      </c>
      <c r="T90">
        <v>0</v>
      </c>
      <c r="U90">
        <v>1</v>
      </c>
      <c r="V90">
        <v>450000</v>
      </c>
      <c r="Y90">
        <f>COUNTBLANK(Table13[[#This Row],[Budget]:[Gross_WW]])</f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</row>
    <row r="91" spans="1:32" x14ac:dyDescent="0.2">
      <c r="A91" t="s">
        <v>1236</v>
      </c>
      <c r="B91" t="s">
        <v>1237</v>
      </c>
      <c r="C91">
        <v>1953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6.6</v>
      </c>
      <c r="O91">
        <v>3927</v>
      </c>
      <c r="P91">
        <v>76</v>
      </c>
      <c r="Q91" t="s">
        <v>750</v>
      </c>
      <c r="R91" t="s">
        <v>945</v>
      </c>
      <c r="S91">
        <v>0</v>
      </c>
      <c r="T91">
        <v>1</v>
      </c>
      <c r="U91">
        <v>0</v>
      </c>
      <c r="Y91">
        <f>COUNTBLANK(Table13[[#This Row],[Budget]:[Gross_WW]])</f>
        <v>3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</row>
    <row r="92" spans="1:32" x14ac:dyDescent="0.2">
      <c r="A92" t="s">
        <v>978</v>
      </c>
      <c r="B92" t="s">
        <v>979</v>
      </c>
      <c r="C92">
        <v>1948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7.5</v>
      </c>
      <c r="O92">
        <v>13906</v>
      </c>
      <c r="P92">
        <v>83</v>
      </c>
      <c r="Q92" t="s">
        <v>927</v>
      </c>
      <c r="R92" t="s">
        <v>945</v>
      </c>
      <c r="S92">
        <v>0</v>
      </c>
      <c r="T92">
        <v>1</v>
      </c>
      <c r="U92">
        <v>0</v>
      </c>
      <c r="V92">
        <v>800000</v>
      </c>
      <c r="Y92">
        <f>COUNTBLANK(Table13[[#This Row],[Budget]:[Gross_WW]])</f>
        <v>2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</row>
    <row r="93" spans="1:32" x14ac:dyDescent="0.2">
      <c r="A93" t="s">
        <v>1344</v>
      </c>
      <c r="B93" t="s">
        <v>1345</v>
      </c>
      <c r="C93">
        <v>1955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6.6</v>
      </c>
      <c r="O93">
        <v>2032</v>
      </c>
      <c r="P93">
        <v>80</v>
      </c>
      <c r="Q93" t="s">
        <v>750</v>
      </c>
      <c r="R93" t="s">
        <v>945</v>
      </c>
      <c r="S93">
        <v>0</v>
      </c>
      <c r="T93">
        <v>1</v>
      </c>
      <c r="U93">
        <v>0</v>
      </c>
      <c r="V93">
        <v>743000</v>
      </c>
      <c r="Y93">
        <f>COUNTBLANK(Table13[[#This Row],[Budget]:[Gross_WW]])</f>
        <v>2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</row>
    <row r="94" spans="1:32" x14ac:dyDescent="0.2">
      <c r="A94" t="s">
        <v>1346</v>
      </c>
      <c r="B94" t="s">
        <v>1347</v>
      </c>
      <c r="C94">
        <v>1955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6.4</v>
      </c>
      <c r="O94">
        <v>4940</v>
      </c>
      <c r="P94">
        <v>79</v>
      </c>
      <c r="Q94" t="s">
        <v>750</v>
      </c>
      <c r="R94" t="s">
        <v>945</v>
      </c>
      <c r="S94">
        <v>0</v>
      </c>
      <c r="T94">
        <v>1</v>
      </c>
      <c r="U94">
        <v>0</v>
      </c>
      <c r="V94">
        <v>738000</v>
      </c>
      <c r="Y94">
        <f>COUNTBLANK(Table13[[#This Row],[Budget]:[Gross_WW]])</f>
        <v>2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</row>
    <row r="95" spans="1:32" x14ac:dyDescent="0.2">
      <c r="A95" t="s">
        <v>5613</v>
      </c>
      <c r="B95" t="s">
        <v>5614</v>
      </c>
      <c r="C95">
        <v>2002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7</v>
      </c>
      <c r="O95">
        <v>166664</v>
      </c>
      <c r="P95">
        <v>101</v>
      </c>
      <c r="Q95" t="s">
        <v>5615</v>
      </c>
      <c r="R95" t="s">
        <v>35</v>
      </c>
      <c r="S95">
        <v>0</v>
      </c>
      <c r="T95">
        <v>1</v>
      </c>
      <c r="U95">
        <v>0</v>
      </c>
      <c r="V95">
        <v>30000000</v>
      </c>
      <c r="W95">
        <v>41385278</v>
      </c>
      <c r="X95">
        <v>130549455</v>
      </c>
      <c r="Y95">
        <f>COUNTBLANK(Table13[[#This Row],[Budget]:[Gross_WW]])</f>
        <v>0</v>
      </c>
      <c r="AF95">
        <v>1</v>
      </c>
    </row>
    <row r="96" spans="1:32" x14ac:dyDescent="0.2">
      <c r="A96" t="s">
        <v>7534</v>
      </c>
      <c r="B96" t="s">
        <v>7535</v>
      </c>
      <c r="C96">
        <v>2013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7.8</v>
      </c>
      <c r="O96">
        <v>281966</v>
      </c>
      <c r="P96">
        <v>123</v>
      </c>
      <c r="Q96" t="s">
        <v>5762</v>
      </c>
      <c r="R96" t="s">
        <v>7536</v>
      </c>
      <c r="S96">
        <v>0</v>
      </c>
      <c r="T96">
        <v>1</v>
      </c>
      <c r="U96">
        <v>0</v>
      </c>
      <c r="V96">
        <v>12000000</v>
      </c>
      <c r="W96">
        <v>15322921</v>
      </c>
      <c r="X96">
        <v>87100449</v>
      </c>
      <c r="Y96">
        <f>COUNTBLANK(Table13[[#This Row],[Budget]:[Gross_WW]])</f>
        <v>0</v>
      </c>
      <c r="AF96">
        <v>1</v>
      </c>
    </row>
    <row r="97" spans="1:32" x14ac:dyDescent="0.2">
      <c r="A97" t="s">
        <v>3026</v>
      </c>
      <c r="B97" t="s">
        <v>3027</v>
      </c>
      <c r="C97">
        <v>1988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6</v>
      </c>
      <c r="O97">
        <v>27462</v>
      </c>
      <c r="P97">
        <v>99</v>
      </c>
      <c r="Q97" t="s">
        <v>3028</v>
      </c>
      <c r="R97" t="s">
        <v>39</v>
      </c>
      <c r="S97">
        <v>0</v>
      </c>
      <c r="T97">
        <v>0</v>
      </c>
      <c r="U97">
        <v>1</v>
      </c>
      <c r="V97">
        <v>2037938</v>
      </c>
      <c r="W97">
        <v>18869631</v>
      </c>
      <c r="X97">
        <v>18869631</v>
      </c>
      <c r="Y97">
        <f>COUNTBLANK(Table13[[#This Row],[Budget]:[Gross_WW]])</f>
        <v>0</v>
      </c>
      <c r="AF97">
        <v>1</v>
      </c>
    </row>
    <row r="98" spans="1:32" x14ac:dyDescent="0.2">
      <c r="A98" t="s">
        <v>4598</v>
      </c>
      <c r="B98" t="s">
        <v>4599</v>
      </c>
      <c r="C98">
        <v>1997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6.7</v>
      </c>
      <c r="O98">
        <v>48248</v>
      </c>
      <c r="P98">
        <v>121</v>
      </c>
      <c r="Q98" t="s">
        <v>2004</v>
      </c>
      <c r="R98" t="s">
        <v>4109</v>
      </c>
      <c r="S98">
        <v>0</v>
      </c>
      <c r="T98">
        <v>0</v>
      </c>
      <c r="U98">
        <v>1</v>
      </c>
      <c r="V98">
        <v>50000000</v>
      </c>
      <c r="W98">
        <v>50068310</v>
      </c>
      <c r="X98">
        <v>50068310</v>
      </c>
      <c r="Y98">
        <f>COUNTBLANK(Table13[[#This Row],[Budget]:[Gross_WW]])</f>
        <v>0</v>
      </c>
      <c r="AF98">
        <v>1</v>
      </c>
    </row>
    <row r="99" spans="1:32" x14ac:dyDescent="0.2">
      <c r="A99" t="s">
        <v>6054</v>
      </c>
      <c r="B99" t="s">
        <v>6055</v>
      </c>
      <c r="C99">
        <v>2006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6.4</v>
      </c>
      <c r="O99">
        <v>119300</v>
      </c>
      <c r="P99">
        <v>93</v>
      </c>
      <c r="Q99" t="s">
        <v>6056</v>
      </c>
      <c r="R99" t="s">
        <v>35</v>
      </c>
      <c r="S99">
        <v>0</v>
      </c>
      <c r="T99">
        <v>1</v>
      </c>
      <c r="U99">
        <v>0</v>
      </c>
      <c r="V99">
        <v>23000000</v>
      </c>
      <c r="W99">
        <v>36323505</v>
      </c>
      <c r="X99">
        <v>38623262</v>
      </c>
      <c r="Y99">
        <f>COUNTBLANK(Table13[[#This Row],[Budget]:[Gross_WW]])</f>
        <v>0</v>
      </c>
      <c r="AF99">
        <v>1</v>
      </c>
    </row>
    <row r="100" spans="1:32" x14ac:dyDescent="0.2">
      <c r="A100" t="s">
        <v>3913</v>
      </c>
      <c r="B100" t="s">
        <v>3914</v>
      </c>
      <c r="C100">
        <v>1994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6.9</v>
      </c>
      <c r="O100">
        <v>266261</v>
      </c>
      <c r="P100">
        <v>86</v>
      </c>
      <c r="Q100" t="s">
        <v>3915</v>
      </c>
      <c r="R100" t="s">
        <v>3240</v>
      </c>
      <c r="S100">
        <v>0</v>
      </c>
      <c r="T100">
        <v>0</v>
      </c>
      <c r="U100">
        <v>1</v>
      </c>
      <c r="V100">
        <v>15000000</v>
      </c>
      <c r="W100">
        <v>72217396</v>
      </c>
      <c r="X100">
        <v>107217396</v>
      </c>
      <c r="Y100">
        <f>COUNTBLANK(Table13[[#This Row],[Budget]:[Gross_WW]])</f>
        <v>0</v>
      </c>
      <c r="Z100">
        <v>1</v>
      </c>
      <c r="AF100">
        <v>1</v>
      </c>
    </row>
    <row r="101" spans="1:32" x14ac:dyDescent="0.2">
      <c r="A101" t="s">
        <v>4149</v>
      </c>
      <c r="B101" t="s">
        <v>4150</v>
      </c>
      <c r="C101">
        <v>1995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6.4</v>
      </c>
      <c r="O101">
        <v>195530</v>
      </c>
      <c r="P101">
        <v>90</v>
      </c>
      <c r="Q101" t="s">
        <v>4151</v>
      </c>
      <c r="R101" t="s">
        <v>3240</v>
      </c>
      <c r="S101">
        <v>0</v>
      </c>
      <c r="T101">
        <v>0</v>
      </c>
      <c r="U101">
        <v>1</v>
      </c>
      <c r="V101">
        <v>37804076</v>
      </c>
      <c r="W101">
        <v>108385533</v>
      </c>
      <c r="X101">
        <v>212385533</v>
      </c>
      <c r="Y101">
        <f>COUNTBLANK(Table13[[#This Row],[Budget]:[Gross_WW]])</f>
        <v>0</v>
      </c>
      <c r="Z101">
        <v>1</v>
      </c>
      <c r="AF101">
        <v>1</v>
      </c>
    </row>
    <row r="102" spans="1:32" x14ac:dyDescent="0.2">
      <c r="A102" t="s">
        <v>637</v>
      </c>
      <c r="B102" t="s">
        <v>638</v>
      </c>
      <c r="C102">
        <v>1942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6.8</v>
      </c>
      <c r="O102">
        <v>4123</v>
      </c>
      <c r="P102">
        <v>97</v>
      </c>
      <c r="Q102" t="s">
        <v>601</v>
      </c>
      <c r="R102" t="s">
        <v>39</v>
      </c>
      <c r="S102">
        <v>0</v>
      </c>
      <c r="T102">
        <v>0</v>
      </c>
      <c r="U102">
        <v>1</v>
      </c>
      <c r="Y102">
        <f>COUNTBLANK(Table13[[#This Row],[Budget]:[Gross_WW]])</f>
        <v>3</v>
      </c>
      <c r="AF102">
        <v>1</v>
      </c>
    </row>
    <row r="103" spans="1:32" x14ac:dyDescent="0.2">
      <c r="A103" t="s">
        <v>723</v>
      </c>
      <c r="B103" t="s">
        <v>724</v>
      </c>
      <c r="C103">
        <v>1943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</v>
      </c>
      <c r="O103">
        <v>3333</v>
      </c>
      <c r="P103">
        <v>126</v>
      </c>
      <c r="Q103" t="s">
        <v>48</v>
      </c>
      <c r="R103" t="s">
        <v>39</v>
      </c>
      <c r="S103">
        <v>0</v>
      </c>
      <c r="T103">
        <v>0</v>
      </c>
      <c r="U103">
        <v>1</v>
      </c>
      <c r="W103">
        <v>2600000</v>
      </c>
      <c r="Y103">
        <f>COUNTBLANK(Table13[[#This Row],[Budget]:[Gross_WW]])</f>
        <v>2</v>
      </c>
      <c r="AF103">
        <v>1</v>
      </c>
    </row>
    <row r="104" spans="1:32" x14ac:dyDescent="0.2">
      <c r="A104" t="s">
        <v>4600</v>
      </c>
      <c r="B104" t="s">
        <v>4601</v>
      </c>
      <c r="C104">
        <v>1997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6.1</v>
      </c>
      <c r="O104">
        <v>22782</v>
      </c>
      <c r="P104">
        <v>100</v>
      </c>
      <c r="Q104" t="s">
        <v>4602</v>
      </c>
      <c r="R104" t="s">
        <v>39</v>
      </c>
      <c r="S104">
        <v>0</v>
      </c>
      <c r="T104">
        <v>0</v>
      </c>
      <c r="U104">
        <v>1</v>
      </c>
      <c r="V104">
        <v>34673095</v>
      </c>
      <c r="W104">
        <v>34673095</v>
      </c>
      <c r="X104">
        <v>34673095</v>
      </c>
      <c r="Y104">
        <f>COUNTBLANK(Table13[[#This Row],[Budget]:[Gross_WW]])</f>
        <v>0</v>
      </c>
      <c r="AF104">
        <v>1</v>
      </c>
    </row>
    <row r="105" spans="1:32" x14ac:dyDescent="0.2">
      <c r="A105" t="s">
        <v>7409</v>
      </c>
      <c r="B105" t="s">
        <v>7410</v>
      </c>
      <c r="C105">
        <v>2013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5.7</v>
      </c>
      <c r="O105">
        <v>32592</v>
      </c>
      <c r="P105">
        <v>107</v>
      </c>
      <c r="Q105" t="s">
        <v>5219</v>
      </c>
      <c r="R105" t="s">
        <v>5459</v>
      </c>
      <c r="S105">
        <v>0</v>
      </c>
      <c r="T105">
        <v>1</v>
      </c>
      <c r="U105">
        <v>0</v>
      </c>
      <c r="V105">
        <v>13000000</v>
      </c>
      <c r="W105">
        <v>18007317</v>
      </c>
      <c r="X105">
        <v>18637201</v>
      </c>
      <c r="Y105">
        <f>COUNTBLANK(Table13[[#This Row],[Budget]:[Gross_WW]])</f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 t="s">
        <v>6848</v>
      </c>
      <c r="B106" t="s">
        <v>6849</v>
      </c>
      <c r="C106">
        <v>2009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6.8</v>
      </c>
      <c r="O106">
        <v>149408</v>
      </c>
      <c r="P106">
        <v>107</v>
      </c>
      <c r="Q106" t="s">
        <v>6850</v>
      </c>
      <c r="R106" t="s">
        <v>3859</v>
      </c>
      <c r="S106">
        <v>1</v>
      </c>
      <c r="T106">
        <v>0</v>
      </c>
      <c r="U106">
        <v>0</v>
      </c>
      <c r="V106">
        <v>5722039</v>
      </c>
      <c r="W106">
        <v>16044025</v>
      </c>
      <c r="X106" s="3">
        <v>108385533</v>
      </c>
      <c r="Y106">
        <f>COUNTBLANK(Table13[[#This Row],[Budget]:[Gross_WW]])</f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</row>
    <row r="107" spans="1:32" x14ac:dyDescent="0.2">
      <c r="A107" t="s">
        <v>2939</v>
      </c>
      <c r="B107" t="s">
        <v>2940</v>
      </c>
      <c r="C107">
        <v>1987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6.9</v>
      </c>
      <c r="O107">
        <v>35755</v>
      </c>
      <c r="P107">
        <v>102</v>
      </c>
      <c r="Q107" t="s">
        <v>2941</v>
      </c>
      <c r="R107" t="s">
        <v>2783</v>
      </c>
      <c r="S107">
        <v>1</v>
      </c>
      <c r="T107">
        <v>0</v>
      </c>
      <c r="U107">
        <v>0</v>
      </c>
      <c r="V107">
        <v>2901297</v>
      </c>
      <c r="W107">
        <v>34368475</v>
      </c>
      <c r="X107">
        <v>34368475</v>
      </c>
      <c r="Y107">
        <f>COUNTBLANK(Table13[[#This Row],[Budget]:[Gross_WW]])</f>
        <v>0</v>
      </c>
      <c r="AF107">
        <v>1</v>
      </c>
    </row>
    <row r="108" spans="1:32" x14ac:dyDescent="0.2">
      <c r="A108" t="s">
        <v>982</v>
      </c>
      <c r="B108" t="s">
        <v>983</v>
      </c>
      <c r="C108">
        <v>1948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7</v>
      </c>
      <c r="O108">
        <v>2637</v>
      </c>
      <c r="P108">
        <v>110</v>
      </c>
      <c r="Q108" t="s">
        <v>468</v>
      </c>
      <c r="R108" t="s">
        <v>39</v>
      </c>
      <c r="S108">
        <v>0</v>
      </c>
      <c r="T108">
        <v>0</v>
      </c>
      <c r="U108">
        <v>1</v>
      </c>
      <c r="V108">
        <v>3500000</v>
      </c>
      <c r="Y108">
        <f>COUNTBLANK(Table13[[#This Row],[Budget]:[Gross_WW]])</f>
        <v>2</v>
      </c>
      <c r="AF108">
        <v>1</v>
      </c>
    </row>
    <row r="109" spans="1:32" x14ac:dyDescent="0.2">
      <c r="A109" t="s">
        <v>2373</v>
      </c>
      <c r="B109" t="s">
        <v>2374</v>
      </c>
      <c r="C109">
        <v>1979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6.3</v>
      </c>
      <c r="O109">
        <v>2680</v>
      </c>
      <c r="P109">
        <v>105</v>
      </c>
      <c r="Q109" t="s">
        <v>2375</v>
      </c>
      <c r="R109" t="s">
        <v>2376</v>
      </c>
      <c r="S109">
        <v>0</v>
      </c>
      <c r="T109">
        <v>0</v>
      </c>
      <c r="U109">
        <v>1</v>
      </c>
      <c r="W109">
        <v>7500000</v>
      </c>
      <c r="X109">
        <v>7500000</v>
      </c>
      <c r="Y109">
        <f>COUNTBLANK(Table13[[#This Row],[Budget]:[Gross_WW]])</f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</row>
    <row r="110" spans="1:32" x14ac:dyDescent="0.2">
      <c r="A110" t="s">
        <v>725</v>
      </c>
      <c r="B110" t="s">
        <v>726</v>
      </c>
      <c r="C110">
        <v>1943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7</v>
      </c>
      <c r="O110">
        <v>2801</v>
      </c>
      <c r="P110">
        <v>124</v>
      </c>
      <c r="Q110" t="s">
        <v>106</v>
      </c>
      <c r="R110" t="s">
        <v>39</v>
      </c>
      <c r="S110">
        <v>0</v>
      </c>
      <c r="T110">
        <v>0</v>
      </c>
      <c r="U110">
        <v>1</v>
      </c>
      <c r="V110">
        <v>2646000</v>
      </c>
      <c r="Y110">
        <f>COUNTBLANK(Table13[[#This Row],[Budget]:[Gross_WW]])</f>
        <v>2</v>
      </c>
      <c r="AF110">
        <v>1</v>
      </c>
    </row>
    <row r="111" spans="1:32" x14ac:dyDescent="0.2">
      <c r="A111" t="s">
        <v>2268</v>
      </c>
      <c r="B111" t="s">
        <v>2269</v>
      </c>
      <c r="C111">
        <v>1977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5.7</v>
      </c>
      <c r="O111">
        <v>9111</v>
      </c>
      <c r="P111">
        <v>114</v>
      </c>
      <c r="Q111" t="s">
        <v>2270</v>
      </c>
      <c r="R111" t="s">
        <v>35</v>
      </c>
      <c r="S111">
        <v>0</v>
      </c>
      <c r="T111">
        <v>1</v>
      </c>
      <c r="U111">
        <v>0</v>
      </c>
      <c r="V111">
        <v>6000000</v>
      </c>
      <c r="Y111">
        <f>COUNTBLANK(Table13[[#This Row],[Budget]:[Gross_WW]])</f>
        <v>2</v>
      </c>
      <c r="AF111">
        <v>1</v>
      </c>
    </row>
    <row r="112" spans="1:32" x14ac:dyDescent="0.2">
      <c r="A112" t="s">
        <v>2135</v>
      </c>
      <c r="B112" t="s">
        <v>2136</v>
      </c>
      <c r="C112">
        <v>1974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5.7</v>
      </c>
      <c r="O112">
        <v>9125</v>
      </c>
      <c r="P112">
        <v>107</v>
      </c>
      <c r="Q112" t="s">
        <v>1812</v>
      </c>
      <c r="R112" t="s">
        <v>35</v>
      </c>
      <c r="S112">
        <v>0</v>
      </c>
      <c r="T112">
        <v>1</v>
      </c>
      <c r="U112">
        <v>0</v>
      </c>
      <c r="V112">
        <v>3000000</v>
      </c>
      <c r="Y112">
        <f>COUNTBLANK(Table13[[#This Row],[Budget]:[Gross_WW]])</f>
        <v>2</v>
      </c>
      <c r="AF112">
        <v>1</v>
      </c>
    </row>
    <row r="113" spans="1:33" x14ac:dyDescent="0.2">
      <c r="A113" t="s">
        <v>4353</v>
      </c>
      <c r="B113" t="s">
        <v>4354</v>
      </c>
      <c r="C113">
        <v>1996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5.7</v>
      </c>
      <c r="O113">
        <v>4971</v>
      </c>
      <c r="P113">
        <v>109</v>
      </c>
      <c r="Q113" t="s">
        <v>4355</v>
      </c>
      <c r="R113" t="s">
        <v>4109</v>
      </c>
      <c r="S113">
        <v>0</v>
      </c>
      <c r="T113">
        <v>0</v>
      </c>
      <c r="U113">
        <v>1</v>
      </c>
      <c r="V113">
        <v>2914992</v>
      </c>
      <c r="W113">
        <v>11829959</v>
      </c>
      <c r="X113">
        <v>11829959</v>
      </c>
      <c r="Y113">
        <f>COUNTBLANK(Table13[[#This Row],[Budget]:[Gross_WW]])</f>
        <v>0</v>
      </c>
      <c r="AF113">
        <v>1</v>
      </c>
    </row>
    <row r="114" spans="1:33" x14ac:dyDescent="0.2">
      <c r="A114" t="s">
        <v>4356</v>
      </c>
      <c r="B114" t="s">
        <v>4357</v>
      </c>
      <c r="C114">
        <v>1996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6.1</v>
      </c>
      <c r="O114">
        <v>7390</v>
      </c>
      <c r="P114">
        <v>94</v>
      </c>
      <c r="Q114" t="s">
        <v>4358</v>
      </c>
      <c r="R114" t="s">
        <v>4359</v>
      </c>
      <c r="S114">
        <v>1</v>
      </c>
      <c r="T114">
        <v>0</v>
      </c>
      <c r="U114">
        <v>0</v>
      </c>
      <c r="V114">
        <v>6000000</v>
      </c>
      <c r="W114">
        <v>339379</v>
      </c>
      <c r="X114">
        <v>339379</v>
      </c>
      <c r="Y114">
        <f>COUNTBLANK(Table13[[#This Row],[Budget]:[Gross_WW]])</f>
        <v>0</v>
      </c>
      <c r="AF114">
        <v>1</v>
      </c>
    </row>
    <row r="115" spans="1:33" x14ac:dyDescent="0.2">
      <c r="A115" t="s">
        <v>339</v>
      </c>
      <c r="B115" t="s">
        <v>340</v>
      </c>
      <c r="C115">
        <v>1937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5.7</v>
      </c>
      <c r="O115">
        <v>120</v>
      </c>
      <c r="P115">
        <v>63</v>
      </c>
      <c r="Q115" t="s">
        <v>291</v>
      </c>
      <c r="R115" t="s">
        <v>341</v>
      </c>
      <c r="S115">
        <v>0</v>
      </c>
      <c r="T115">
        <v>0</v>
      </c>
      <c r="U115">
        <v>1</v>
      </c>
      <c r="Y115">
        <f>COUNTBLANK(Table13[[#This Row],[Budget]:[Gross_WW]])</f>
        <v>3</v>
      </c>
      <c r="AF115">
        <v>1</v>
      </c>
    </row>
    <row r="116" spans="1:33" x14ac:dyDescent="0.2">
      <c r="A116" t="s">
        <v>5895</v>
      </c>
      <c r="B116" t="s">
        <v>5896</v>
      </c>
      <c r="C116">
        <v>2004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5.6</v>
      </c>
      <c r="O116">
        <v>158493</v>
      </c>
      <c r="P116">
        <v>175</v>
      </c>
      <c r="Q116" t="s">
        <v>2551</v>
      </c>
      <c r="R116" t="s">
        <v>39</v>
      </c>
      <c r="S116">
        <v>0</v>
      </c>
      <c r="T116">
        <v>0</v>
      </c>
      <c r="U116">
        <v>1</v>
      </c>
      <c r="V116">
        <v>155000000</v>
      </c>
      <c r="W116">
        <v>34297191</v>
      </c>
      <c r="X116">
        <v>167298192</v>
      </c>
      <c r="Y116">
        <f>COUNTBLANK(Table13[[#This Row],[Budget]:[Gross_WW]])</f>
        <v>0</v>
      </c>
      <c r="AF116">
        <v>1</v>
      </c>
    </row>
    <row r="117" spans="1:33" x14ac:dyDescent="0.2">
      <c r="A117" t="s">
        <v>7351</v>
      </c>
      <c r="B117" t="s">
        <v>7352</v>
      </c>
      <c r="C117">
        <v>2014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6.2</v>
      </c>
      <c r="O117">
        <v>39036</v>
      </c>
      <c r="P117">
        <v>81</v>
      </c>
      <c r="Q117" t="s">
        <v>7353</v>
      </c>
      <c r="R117" t="s">
        <v>2671</v>
      </c>
      <c r="S117">
        <v>1</v>
      </c>
      <c r="T117">
        <v>0</v>
      </c>
      <c r="U117">
        <v>0</v>
      </c>
      <c r="V117">
        <v>28000000</v>
      </c>
      <c r="W117">
        <v>66954149</v>
      </c>
      <c r="X117">
        <v>100654149</v>
      </c>
      <c r="Y117">
        <f>COUNTBLANK(Table13[[#This Row],[Budget]:[Gross_WW]])</f>
        <v>0</v>
      </c>
      <c r="AF117">
        <v>1</v>
      </c>
    </row>
    <row r="118" spans="1:33" x14ac:dyDescent="0.2">
      <c r="A118" t="s">
        <v>54</v>
      </c>
      <c r="B118" t="s">
        <v>55</v>
      </c>
      <c r="C118">
        <v>1931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6</v>
      </c>
      <c r="O118">
        <v>219</v>
      </c>
      <c r="P118">
        <v>70</v>
      </c>
      <c r="Q118" t="s">
        <v>56</v>
      </c>
      <c r="R118" t="s">
        <v>39</v>
      </c>
      <c r="S118">
        <v>0</v>
      </c>
      <c r="T118">
        <v>0</v>
      </c>
      <c r="U118">
        <v>1</v>
      </c>
      <c r="Y118">
        <f>COUNTBLANK(Table13[[#This Row],[Budget]:[Gross_WW]])</f>
        <v>3</v>
      </c>
      <c r="AF118">
        <v>1</v>
      </c>
    </row>
    <row r="119" spans="1:33" x14ac:dyDescent="0.2">
      <c r="A119" t="s">
        <v>229</v>
      </c>
      <c r="B119" t="s">
        <v>230</v>
      </c>
      <c r="C119">
        <v>1935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6.1</v>
      </c>
      <c r="O119">
        <v>585</v>
      </c>
      <c r="P119">
        <v>72</v>
      </c>
      <c r="Q119" t="s">
        <v>189</v>
      </c>
      <c r="R119" t="s">
        <v>39</v>
      </c>
      <c r="S119">
        <v>0</v>
      </c>
      <c r="T119">
        <v>0</v>
      </c>
      <c r="U119">
        <v>1</v>
      </c>
      <c r="Y119">
        <f>COUNTBLANK(Table13[[#This Row],[Budget]:[Gross_WW]])</f>
        <v>3</v>
      </c>
      <c r="AF119">
        <v>1</v>
      </c>
    </row>
    <row r="120" spans="1:33" x14ac:dyDescent="0.2">
      <c r="A120" t="s">
        <v>1138</v>
      </c>
      <c r="B120" t="s">
        <v>1139</v>
      </c>
      <c r="C120">
        <v>1951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7.4</v>
      </c>
      <c r="O120">
        <v>122898</v>
      </c>
      <c r="P120">
        <v>75</v>
      </c>
      <c r="Q120" t="s">
        <v>1003</v>
      </c>
      <c r="R120" t="s">
        <v>538</v>
      </c>
      <c r="S120">
        <v>1</v>
      </c>
      <c r="T120">
        <v>0</v>
      </c>
      <c r="U120">
        <v>0</v>
      </c>
      <c r="V120">
        <v>3000000</v>
      </c>
      <c r="Y120">
        <f>COUNTBLANK(Table13[[#This Row],[Budget]:[Gross_WW]])</f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</row>
    <row r="121" spans="1:33" x14ac:dyDescent="0.2">
      <c r="A121" t="s">
        <v>6764</v>
      </c>
      <c r="B121" t="s">
        <v>1139</v>
      </c>
      <c r="C121">
        <v>2010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6.4</v>
      </c>
      <c r="O121">
        <v>370841</v>
      </c>
      <c r="P121">
        <v>108</v>
      </c>
      <c r="Q121" t="s">
        <v>2850</v>
      </c>
      <c r="R121" t="s">
        <v>2671</v>
      </c>
      <c r="S121">
        <v>1</v>
      </c>
      <c r="T121">
        <v>0</v>
      </c>
      <c r="U121">
        <v>0</v>
      </c>
      <c r="V121">
        <v>200000000</v>
      </c>
      <c r="W121">
        <v>334191110</v>
      </c>
      <c r="X121">
        <v>1025467110</v>
      </c>
      <c r="Y121">
        <f>COUNTBLANK(Table13[[#This Row],[Budget]:[Gross_WW]])</f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59</v>
      </c>
    </row>
    <row r="122" spans="1:33" x14ac:dyDescent="0.2">
      <c r="A122" t="s">
        <v>7623</v>
      </c>
      <c r="B122" t="s">
        <v>7624</v>
      </c>
      <c r="C122">
        <v>2016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6.2</v>
      </c>
      <c r="O122">
        <v>86345</v>
      </c>
      <c r="P122">
        <v>113</v>
      </c>
      <c r="Q122" t="s">
        <v>6937</v>
      </c>
      <c r="R122" t="s">
        <v>2671</v>
      </c>
      <c r="S122">
        <v>1</v>
      </c>
      <c r="T122">
        <v>0</v>
      </c>
      <c r="U122">
        <v>0</v>
      </c>
      <c r="V122">
        <v>170000000</v>
      </c>
      <c r="W122">
        <v>77041381</v>
      </c>
      <c r="X122">
        <v>299457024</v>
      </c>
      <c r="Y122">
        <f>COUNTBLANK(Table13[[#This Row],[Budget]:[Gross_WW]])</f>
        <v>0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</row>
    <row r="123" spans="1:33" x14ac:dyDescent="0.2">
      <c r="A123" t="s">
        <v>6742</v>
      </c>
      <c r="B123" t="s">
        <v>6743</v>
      </c>
      <c r="C123">
        <v>2008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5.6</v>
      </c>
      <c r="O123">
        <v>8436</v>
      </c>
      <c r="P123">
        <v>85</v>
      </c>
      <c r="Q123" t="s">
        <v>6744</v>
      </c>
      <c r="R123" t="s">
        <v>6745</v>
      </c>
      <c r="S123">
        <v>0</v>
      </c>
      <c r="T123">
        <v>0</v>
      </c>
      <c r="U123">
        <v>1</v>
      </c>
      <c r="Y123">
        <f>COUNTBLANK(Table13[[#This Row],[Budget]:[Gross_WW]])</f>
        <v>3</v>
      </c>
      <c r="AF123">
        <v>1</v>
      </c>
    </row>
    <row r="124" spans="1:33" x14ac:dyDescent="0.2">
      <c r="A124" t="s">
        <v>3702</v>
      </c>
      <c r="B124" t="s">
        <v>3703</v>
      </c>
      <c r="C124">
        <v>1993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7.1</v>
      </c>
      <c r="O124">
        <v>48567</v>
      </c>
      <c r="P124">
        <v>120</v>
      </c>
      <c r="Q124" t="s">
        <v>3272</v>
      </c>
      <c r="R124" t="s">
        <v>3704</v>
      </c>
      <c r="S124">
        <v>1</v>
      </c>
      <c r="T124">
        <v>0</v>
      </c>
      <c r="U124">
        <v>0</v>
      </c>
      <c r="V124">
        <v>32000000</v>
      </c>
      <c r="W124">
        <v>36733909</v>
      </c>
      <c r="X124">
        <v>36733909</v>
      </c>
      <c r="Y124">
        <f>COUNTBLANK(Table13[[#This Row],[Budget]:[Gross_WW]])</f>
        <v>0</v>
      </c>
      <c r="AF124">
        <v>1</v>
      </c>
    </row>
    <row r="125" spans="1:33" x14ac:dyDescent="0.2">
      <c r="A125" t="s">
        <v>984</v>
      </c>
      <c r="B125" t="s">
        <v>985</v>
      </c>
      <c r="C125">
        <v>1948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7.4</v>
      </c>
      <c r="O125">
        <v>1534</v>
      </c>
      <c r="P125">
        <v>94</v>
      </c>
      <c r="Q125" t="s">
        <v>986</v>
      </c>
      <c r="R125" t="s">
        <v>945</v>
      </c>
      <c r="S125">
        <v>0</v>
      </c>
      <c r="T125">
        <v>1</v>
      </c>
      <c r="U125">
        <v>0</v>
      </c>
      <c r="Y125">
        <f>COUNTBLANK(Table13[[#This Row],[Budget]:[Gross_WW]])</f>
        <v>3</v>
      </c>
      <c r="AF125">
        <v>1</v>
      </c>
    </row>
    <row r="126" spans="1:33" x14ac:dyDescent="0.2">
      <c r="A126" t="s">
        <v>2504</v>
      </c>
      <c r="B126" t="s">
        <v>2505</v>
      </c>
      <c r="C126">
        <v>1981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5.6</v>
      </c>
      <c r="O126">
        <v>1522</v>
      </c>
      <c r="P126">
        <v>87</v>
      </c>
      <c r="Q126" t="s">
        <v>2506</v>
      </c>
      <c r="R126" t="s">
        <v>35</v>
      </c>
      <c r="S126">
        <v>0</v>
      </c>
      <c r="T126">
        <v>1</v>
      </c>
      <c r="U126">
        <v>0</v>
      </c>
      <c r="V126">
        <v>14000000</v>
      </c>
      <c r="W126">
        <v>4454295</v>
      </c>
      <c r="X126">
        <v>4454295</v>
      </c>
      <c r="Y126">
        <f>COUNTBLANK(Table13[[#This Row],[Budget]:[Gross_WW]])</f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</row>
    <row r="127" spans="1:33" x14ac:dyDescent="0.2">
      <c r="A127" t="s">
        <v>2719</v>
      </c>
      <c r="B127" t="s">
        <v>2720</v>
      </c>
      <c r="C127">
        <v>1984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6.6</v>
      </c>
      <c r="O127">
        <v>15835</v>
      </c>
      <c r="P127">
        <v>93</v>
      </c>
      <c r="Q127" t="s">
        <v>2301</v>
      </c>
      <c r="R127" t="s">
        <v>2316</v>
      </c>
      <c r="S127">
        <v>0</v>
      </c>
      <c r="T127">
        <v>1</v>
      </c>
      <c r="U127">
        <v>0</v>
      </c>
      <c r="V127">
        <v>36403064</v>
      </c>
      <c r="W127">
        <v>36403064</v>
      </c>
      <c r="X127">
        <v>36403064</v>
      </c>
      <c r="Y127">
        <f>COUNTBLANK(Table13[[#This Row],[Budget]:[Gross_WW]])</f>
        <v>0</v>
      </c>
      <c r="AF127">
        <v>1</v>
      </c>
    </row>
    <row r="128" spans="1:33" x14ac:dyDescent="0.2">
      <c r="A128" t="s">
        <v>32</v>
      </c>
      <c r="B128" t="s">
        <v>33</v>
      </c>
      <c r="C128">
        <v>1930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</v>
      </c>
      <c r="O128">
        <v>55301</v>
      </c>
      <c r="P128">
        <v>152</v>
      </c>
      <c r="Q128" t="s">
        <v>34</v>
      </c>
      <c r="R128" t="s">
        <v>35</v>
      </c>
      <c r="S128">
        <v>0</v>
      </c>
      <c r="T128">
        <v>1</v>
      </c>
      <c r="U128">
        <v>0</v>
      </c>
      <c r="V128">
        <v>1200000</v>
      </c>
      <c r="Y128">
        <f>COUNTBLANK(Table13[[#This Row],[Budget]:[Gross_WW]])</f>
        <v>2</v>
      </c>
      <c r="AF128">
        <v>0</v>
      </c>
    </row>
    <row r="129" spans="1:32" x14ac:dyDescent="0.2">
      <c r="A129" t="s">
        <v>1348</v>
      </c>
      <c r="B129" t="s">
        <v>1349</v>
      </c>
      <c r="C129">
        <v>1955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7.6</v>
      </c>
      <c r="O129">
        <v>12550</v>
      </c>
      <c r="P129">
        <v>89</v>
      </c>
      <c r="Q129" t="s">
        <v>1240</v>
      </c>
      <c r="R129" t="s">
        <v>945</v>
      </c>
      <c r="S129">
        <v>0</v>
      </c>
      <c r="T129">
        <v>1</v>
      </c>
      <c r="U129">
        <v>0</v>
      </c>
      <c r="X129">
        <v>170</v>
      </c>
      <c r="Y129">
        <f>COUNTBLANK(Table13[[#This Row],[Budget]:[Gross_WW]])</f>
        <v>2</v>
      </c>
      <c r="AF129">
        <v>1</v>
      </c>
    </row>
    <row r="130" spans="1:32" x14ac:dyDescent="0.2">
      <c r="A130" t="s">
        <v>2220</v>
      </c>
      <c r="B130" t="s">
        <v>2221</v>
      </c>
      <c r="C130">
        <v>1976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8</v>
      </c>
      <c r="O130">
        <v>97268</v>
      </c>
      <c r="P130">
        <v>138</v>
      </c>
      <c r="Q130" t="s">
        <v>1999</v>
      </c>
      <c r="R130" t="s">
        <v>2222</v>
      </c>
      <c r="S130">
        <v>0</v>
      </c>
      <c r="T130">
        <v>0</v>
      </c>
      <c r="U130">
        <v>1</v>
      </c>
      <c r="V130">
        <v>8500000</v>
      </c>
      <c r="W130">
        <v>70600000</v>
      </c>
      <c r="X130">
        <v>70600000</v>
      </c>
      <c r="Y130">
        <f>COUNTBLANK(Table13[[#This Row],[Budget]:[Gross_WW]])</f>
        <v>0</v>
      </c>
      <c r="AF130">
        <v>1</v>
      </c>
    </row>
    <row r="131" spans="1:32" x14ac:dyDescent="0.2">
      <c r="A131" t="s">
        <v>5168</v>
      </c>
      <c r="B131" t="s">
        <v>5169</v>
      </c>
      <c r="C131">
        <v>2000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5.8</v>
      </c>
      <c r="O131">
        <v>12622</v>
      </c>
      <c r="P131">
        <v>116</v>
      </c>
      <c r="Q131" t="s">
        <v>4536</v>
      </c>
      <c r="R131" t="s">
        <v>2273</v>
      </c>
      <c r="S131">
        <v>1</v>
      </c>
      <c r="T131">
        <v>0</v>
      </c>
      <c r="U131">
        <v>0</v>
      </c>
      <c r="V131">
        <v>57000000</v>
      </c>
      <c r="W131">
        <v>15540353</v>
      </c>
      <c r="X131">
        <v>18133495</v>
      </c>
      <c r="Y131">
        <f>COUNTBLANK(Table13[[#This Row],[Budget]:[Gross_WW]])</f>
        <v>0</v>
      </c>
      <c r="AF131">
        <v>1</v>
      </c>
    </row>
    <row r="132" spans="1:32" x14ac:dyDescent="0.2">
      <c r="A132" t="s">
        <v>488</v>
      </c>
      <c r="B132" t="s">
        <v>489</v>
      </c>
      <c r="C132">
        <v>1940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7.5</v>
      </c>
      <c r="O132">
        <v>4132</v>
      </c>
      <c r="P132">
        <v>141</v>
      </c>
      <c r="Q132" t="s">
        <v>384</v>
      </c>
      <c r="R132" t="s">
        <v>39</v>
      </c>
      <c r="S132">
        <v>0</v>
      </c>
      <c r="T132">
        <v>0</v>
      </c>
      <c r="U132">
        <v>1</v>
      </c>
      <c r="V132">
        <v>1370000</v>
      </c>
      <c r="Y132">
        <f>COUNTBLANK(Table13[[#This Row],[Budget]:[Gross_WW]])</f>
        <v>2</v>
      </c>
      <c r="AF132">
        <v>1</v>
      </c>
    </row>
    <row r="133" spans="1:32" x14ac:dyDescent="0.2">
      <c r="A133" t="s">
        <v>639</v>
      </c>
      <c r="B133" t="s">
        <v>640</v>
      </c>
      <c r="C133">
        <v>1942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7.1</v>
      </c>
      <c r="O133">
        <v>3611</v>
      </c>
      <c r="P133">
        <v>107</v>
      </c>
      <c r="Q133" t="s">
        <v>468</v>
      </c>
      <c r="R133" t="s">
        <v>39</v>
      </c>
      <c r="S133">
        <v>0</v>
      </c>
      <c r="T133">
        <v>0</v>
      </c>
      <c r="U133">
        <v>1</v>
      </c>
      <c r="V133">
        <v>643000</v>
      </c>
      <c r="Y133">
        <f>COUNTBLANK(Table13[[#This Row],[Budget]:[Gross_WW]])</f>
        <v>2</v>
      </c>
      <c r="AF133">
        <v>0</v>
      </c>
    </row>
    <row r="134" spans="1:32" x14ac:dyDescent="0.2">
      <c r="A134" t="s">
        <v>7858</v>
      </c>
      <c r="B134" t="s">
        <v>7859</v>
      </c>
      <c r="C134">
        <v>2016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6.1</v>
      </c>
      <c r="O134">
        <v>5631</v>
      </c>
      <c r="P134">
        <v>111</v>
      </c>
      <c r="Q134" t="s">
        <v>7860</v>
      </c>
      <c r="R134" t="s">
        <v>35</v>
      </c>
      <c r="S134">
        <v>0</v>
      </c>
      <c r="T134">
        <v>1</v>
      </c>
      <c r="U134">
        <v>0</v>
      </c>
      <c r="V134">
        <v>17000000</v>
      </c>
      <c r="W134">
        <v>42158780</v>
      </c>
      <c r="X134">
        <v>42580920</v>
      </c>
      <c r="Y134">
        <f>COUNTBLANK(Table13[[#This Row],[Budget]:[Gross_WW]])</f>
        <v>0</v>
      </c>
      <c r="AF134">
        <v>1</v>
      </c>
    </row>
    <row r="135" spans="1:32" x14ac:dyDescent="0.2">
      <c r="A135" t="s">
        <v>5286</v>
      </c>
      <c r="B135" t="s">
        <v>5287</v>
      </c>
      <c r="C135">
        <v>2000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7.9</v>
      </c>
      <c r="O135">
        <v>242538</v>
      </c>
      <c r="P135">
        <v>122</v>
      </c>
      <c r="Q135" t="s">
        <v>3669</v>
      </c>
      <c r="R135" t="s">
        <v>2273</v>
      </c>
      <c r="S135">
        <v>0</v>
      </c>
      <c r="T135">
        <v>1</v>
      </c>
      <c r="U135">
        <v>0</v>
      </c>
      <c r="V135">
        <v>60000000</v>
      </c>
      <c r="W135">
        <v>32534850</v>
      </c>
      <c r="X135">
        <v>47383689</v>
      </c>
      <c r="Y135">
        <f>COUNTBLANK(Table13[[#This Row],[Budget]:[Gross_WW]])</f>
        <v>0</v>
      </c>
      <c r="AF135">
        <v>1</v>
      </c>
    </row>
    <row r="136" spans="1:32" x14ac:dyDescent="0.2">
      <c r="A136" t="s">
        <v>1140</v>
      </c>
      <c r="B136" t="s">
        <v>1141</v>
      </c>
      <c r="C136">
        <v>1951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6.9</v>
      </c>
      <c r="O136">
        <v>1593</v>
      </c>
      <c r="P136">
        <v>88</v>
      </c>
      <c r="Q136" t="s">
        <v>474</v>
      </c>
      <c r="R136" t="s">
        <v>39</v>
      </c>
      <c r="S136">
        <v>0</v>
      </c>
      <c r="T136">
        <v>0</v>
      </c>
      <c r="U136">
        <v>1</v>
      </c>
      <c r="Y136">
        <f>COUNTBLANK(Table13[[#This Row],[Budget]:[Gross_WW]])</f>
        <v>3</v>
      </c>
      <c r="AF136">
        <v>1</v>
      </c>
    </row>
    <row r="137" spans="1:32" x14ac:dyDescent="0.2">
      <c r="A137" t="s">
        <v>2437</v>
      </c>
      <c r="B137" t="s">
        <v>2438</v>
      </c>
      <c r="C137">
        <v>1980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6.9</v>
      </c>
      <c r="O137">
        <v>30643</v>
      </c>
      <c r="P137">
        <v>102</v>
      </c>
      <c r="Q137" t="s">
        <v>2439</v>
      </c>
      <c r="R137" t="s">
        <v>39</v>
      </c>
      <c r="S137">
        <v>0</v>
      </c>
      <c r="T137">
        <v>0</v>
      </c>
      <c r="U137">
        <v>1</v>
      </c>
      <c r="V137">
        <v>19853892</v>
      </c>
      <c r="W137">
        <v>19853892</v>
      </c>
      <c r="X137">
        <v>19853892</v>
      </c>
      <c r="Y137">
        <f>COUNTBLANK(Table13[[#This Row],[Budget]:[Gross_WW]])</f>
        <v>0</v>
      </c>
      <c r="AF137">
        <v>1</v>
      </c>
    </row>
    <row r="138" spans="1:32" x14ac:dyDescent="0.2">
      <c r="A138" t="s">
        <v>3162</v>
      </c>
      <c r="B138" t="s">
        <v>3163</v>
      </c>
      <c r="C138">
        <v>1989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6.4</v>
      </c>
      <c r="O138">
        <v>26914</v>
      </c>
      <c r="P138">
        <v>122</v>
      </c>
      <c r="Q138" t="s">
        <v>2168</v>
      </c>
      <c r="R138" t="s">
        <v>35</v>
      </c>
      <c r="S138">
        <v>0</v>
      </c>
      <c r="T138">
        <v>1</v>
      </c>
      <c r="U138">
        <v>0</v>
      </c>
      <c r="V138">
        <v>3713480</v>
      </c>
      <c r="W138">
        <v>74134790</v>
      </c>
      <c r="Y138">
        <f>COUNTBLANK(Table13[[#This Row],[Budget]:[Gross_WW]])</f>
        <v>1</v>
      </c>
      <c r="AF138">
        <v>1</v>
      </c>
    </row>
    <row r="139" spans="1:32" x14ac:dyDescent="0.2">
      <c r="A139" t="s">
        <v>641</v>
      </c>
      <c r="B139" t="s">
        <v>642</v>
      </c>
      <c r="C139">
        <v>1942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6.4</v>
      </c>
      <c r="O139">
        <v>362</v>
      </c>
      <c r="P139">
        <v>92</v>
      </c>
      <c r="Q139" t="s">
        <v>643</v>
      </c>
      <c r="R139" t="s">
        <v>39</v>
      </c>
      <c r="S139">
        <v>0</v>
      </c>
      <c r="T139">
        <v>0</v>
      </c>
      <c r="U139">
        <v>1</v>
      </c>
      <c r="V139">
        <v>515000</v>
      </c>
      <c r="Y139">
        <f>COUNTBLANK(Table13[[#This Row],[Budget]:[Gross_WW]])</f>
        <v>2</v>
      </c>
      <c r="AF139">
        <v>1</v>
      </c>
    </row>
    <row r="140" spans="1:32" x14ac:dyDescent="0.2">
      <c r="A140" t="s">
        <v>1026</v>
      </c>
      <c r="B140" t="s">
        <v>1027</v>
      </c>
      <c r="C140">
        <v>1949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5.9</v>
      </c>
      <c r="O140">
        <v>322</v>
      </c>
      <c r="P140">
        <v>116</v>
      </c>
      <c r="Q140" t="s">
        <v>51</v>
      </c>
      <c r="R140" t="s">
        <v>39</v>
      </c>
      <c r="S140">
        <v>0</v>
      </c>
      <c r="T140">
        <v>0</v>
      </c>
      <c r="U140">
        <v>1</v>
      </c>
      <c r="Y140">
        <f>COUNTBLANK(Table13[[#This Row],[Budget]:[Gross_WW]])</f>
        <v>3</v>
      </c>
      <c r="AF140">
        <v>1</v>
      </c>
    </row>
    <row r="141" spans="1:32" x14ac:dyDescent="0.2">
      <c r="A141" t="s">
        <v>2721</v>
      </c>
      <c r="B141" t="s">
        <v>2722</v>
      </c>
      <c r="C141">
        <v>1984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8.3000000000000007</v>
      </c>
      <c r="O141">
        <v>353212</v>
      </c>
      <c r="P141">
        <v>160</v>
      </c>
      <c r="Q141" t="s">
        <v>2216</v>
      </c>
      <c r="R141" t="s">
        <v>2723</v>
      </c>
      <c r="S141">
        <v>0</v>
      </c>
      <c r="T141">
        <v>0</v>
      </c>
      <c r="U141">
        <v>1</v>
      </c>
      <c r="V141">
        <v>18000000</v>
      </c>
      <c r="W141">
        <v>51973029</v>
      </c>
      <c r="X141">
        <v>52066791</v>
      </c>
      <c r="Y141">
        <f>COUNTBLANK(Table13[[#This Row],[Budget]:[Gross_WW]])</f>
        <v>0</v>
      </c>
      <c r="AF141">
        <v>1</v>
      </c>
    </row>
    <row r="142" spans="1:32" x14ac:dyDescent="0.2">
      <c r="A142" t="s">
        <v>2942</v>
      </c>
      <c r="B142" t="s">
        <v>2943</v>
      </c>
      <c r="C142">
        <v>1987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6.2</v>
      </c>
      <c r="O142">
        <v>9674</v>
      </c>
      <c r="P142">
        <v>85</v>
      </c>
      <c r="Q142" t="s">
        <v>2713</v>
      </c>
      <c r="R142" t="s">
        <v>35</v>
      </c>
      <c r="S142">
        <v>0</v>
      </c>
      <c r="T142">
        <v>1</v>
      </c>
      <c r="U142">
        <v>0</v>
      </c>
      <c r="V142">
        <v>548696</v>
      </c>
      <c r="W142">
        <v>548696</v>
      </c>
      <c r="X142">
        <v>548696</v>
      </c>
      <c r="Y142">
        <f>COUNTBLANK(Table13[[#This Row],[Budget]:[Gross_WW]])</f>
        <v>0</v>
      </c>
      <c r="AF142">
        <v>1</v>
      </c>
    </row>
    <row r="143" spans="1:32" x14ac:dyDescent="0.2">
      <c r="A143" t="s">
        <v>6405</v>
      </c>
      <c r="B143" t="s">
        <v>6406</v>
      </c>
      <c r="C143">
        <v>2006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5.4</v>
      </c>
      <c r="O143">
        <v>23946</v>
      </c>
      <c r="P143">
        <v>107</v>
      </c>
      <c r="Q143" t="s">
        <v>5219</v>
      </c>
      <c r="R143" t="s">
        <v>35</v>
      </c>
      <c r="S143">
        <v>0</v>
      </c>
      <c r="T143">
        <v>1</v>
      </c>
      <c r="U143">
        <v>0</v>
      </c>
      <c r="V143">
        <v>17000000</v>
      </c>
      <c r="W143">
        <v>7191830</v>
      </c>
      <c r="X143">
        <v>16656103</v>
      </c>
      <c r="Y143">
        <f>COUNTBLANK(Table13[[#This Row],[Budget]:[Gross_WW]])</f>
        <v>0</v>
      </c>
      <c r="AF143">
        <v>1</v>
      </c>
    </row>
    <row r="144" spans="1:32" x14ac:dyDescent="0.2">
      <c r="A144" t="s">
        <v>2800</v>
      </c>
      <c r="B144" t="s">
        <v>2801</v>
      </c>
      <c r="C144">
        <v>1985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6.5</v>
      </c>
      <c r="O144">
        <v>5387</v>
      </c>
      <c r="P144">
        <v>113</v>
      </c>
      <c r="Q144" t="s">
        <v>2229</v>
      </c>
      <c r="R144" t="s">
        <v>2802</v>
      </c>
      <c r="S144">
        <v>0</v>
      </c>
      <c r="T144">
        <v>0</v>
      </c>
      <c r="U144">
        <v>1</v>
      </c>
      <c r="V144">
        <v>1420355</v>
      </c>
      <c r="W144">
        <v>1420355</v>
      </c>
      <c r="X144">
        <v>1420355</v>
      </c>
      <c r="Y144">
        <f>COUNTBLANK(Table13[[#This Row],[Budget]:[Gross_WW]])</f>
        <v>0</v>
      </c>
      <c r="AF144">
        <v>1</v>
      </c>
    </row>
    <row r="145" spans="1:32" x14ac:dyDescent="0.2">
      <c r="A145" t="s">
        <v>6555</v>
      </c>
      <c r="B145" t="s">
        <v>6556</v>
      </c>
      <c r="C145">
        <v>2007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7.8</v>
      </c>
      <c r="O145">
        <v>378305</v>
      </c>
      <c r="P145">
        <v>157</v>
      </c>
      <c r="Q145" t="s">
        <v>2593</v>
      </c>
      <c r="R145" t="s">
        <v>35</v>
      </c>
      <c r="S145">
        <v>0</v>
      </c>
      <c r="T145">
        <v>1</v>
      </c>
      <c r="U145">
        <v>0</v>
      </c>
      <c r="V145">
        <v>100000000</v>
      </c>
      <c r="W145">
        <v>130164645</v>
      </c>
      <c r="X145">
        <v>269755430</v>
      </c>
      <c r="Y145">
        <f>COUNTBLANK(Table13[[#This Row],[Budget]:[Gross_WW]])</f>
        <v>0</v>
      </c>
      <c r="AF145">
        <v>1</v>
      </c>
    </row>
    <row r="146" spans="1:32" x14ac:dyDescent="0.2">
      <c r="A146" t="s">
        <v>2073</v>
      </c>
      <c r="B146" t="s">
        <v>2074</v>
      </c>
      <c r="C146">
        <v>1973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7.4</v>
      </c>
      <c r="O146">
        <v>78006</v>
      </c>
      <c r="P146">
        <v>110</v>
      </c>
      <c r="Q146" t="s">
        <v>1976</v>
      </c>
      <c r="R146" t="s">
        <v>35</v>
      </c>
      <c r="S146">
        <v>0</v>
      </c>
      <c r="T146">
        <v>1</v>
      </c>
      <c r="U146">
        <v>0</v>
      </c>
      <c r="V146">
        <v>777000</v>
      </c>
      <c r="W146">
        <v>115000000</v>
      </c>
      <c r="X146">
        <v>115000000</v>
      </c>
      <c r="Y146">
        <f>COUNTBLANK(Table13[[#This Row],[Budget]:[Gross_WW]])</f>
        <v>0</v>
      </c>
      <c r="AF146">
        <v>1</v>
      </c>
    </row>
    <row r="147" spans="1:32" x14ac:dyDescent="0.2">
      <c r="A147" t="s">
        <v>7767</v>
      </c>
      <c r="B147" t="s">
        <v>7768</v>
      </c>
      <c r="C147">
        <v>2017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7.1</v>
      </c>
      <c r="O147">
        <v>147438</v>
      </c>
      <c r="P147">
        <v>115</v>
      </c>
      <c r="Q147" t="s">
        <v>4558</v>
      </c>
      <c r="R147" t="s">
        <v>7079</v>
      </c>
      <c r="S147">
        <v>0</v>
      </c>
      <c r="T147">
        <v>1</v>
      </c>
      <c r="U147">
        <v>0</v>
      </c>
      <c r="V147">
        <v>50000000</v>
      </c>
      <c r="W147">
        <v>51342000</v>
      </c>
      <c r="X147">
        <v>134866593</v>
      </c>
      <c r="Y147">
        <f>COUNTBLANK(Table13[[#This Row],[Budget]:[Gross_WW]])</f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</row>
    <row r="148" spans="1:32" x14ac:dyDescent="0.2">
      <c r="A148" t="s">
        <v>3543</v>
      </c>
      <c r="B148" t="s">
        <v>3544</v>
      </c>
      <c r="C148">
        <v>1992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7.2</v>
      </c>
      <c r="O148">
        <v>7593</v>
      </c>
      <c r="P148">
        <v>125</v>
      </c>
      <c r="Q148" t="s">
        <v>3545</v>
      </c>
      <c r="R148" t="s">
        <v>3546</v>
      </c>
      <c r="S148">
        <v>0</v>
      </c>
      <c r="T148">
        <v>1</v>
      </c>
      <c r="U148">
        <v>0</v>
      </c>
      <c r="V148">
        <v>16000000</v>
      </c>
      <c r="W148">
        <v>13086430</v>
      </c>
      <c r="X148">
        <v>13086430</v>
      </c>
      <c r="Y148">
        <f>COUNTBLANK(Table13[[#This Row],[Budget]:[Gross_WW]])</f>
        <v>0</v>
      </c>
      <c r="AF148">
        <v>1</v>
      </c>
    </row>
    <row r="149" spans="1:32" x14ac:dyDescent="0.2">
      <c r="A149" t="s">
        <v>5217</v>
      </c>
      <c r="B149" t="s">
        <v>5218</v>
      </c>
      <c r="C149">
        <v>1999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7</v>
      </c>
      <c r="O149">
        <v>363364</v>
      </c>
      <c r="P149">
        <v>95</v>
      </c>
      <c r="Q149" t="s">
        <v>5219</v>
      </c>
      <c r="R149" t="s">
        <v>35</v>
      </c>
      <c r="S149">
        <v>0</v>
      </c>
      <c r="T149">
        <v>1</v>
      </c>
      <c r="U149">
        <v>0</v>
      </c>
      <c r="V149">
        <v>11000000</v>
      </c>
      <c r="W149">
        <v>102561004</v>
      </c>
      <c r="X149">
        <v>235483004</v>
      </c>
      <c r="Y149">
        <f>COUNTBLANK(Table13[[#This Row],[Budget]:[Gross_WW]])</f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</row>
    <row r="150" spans="1:32" x14ac:dyDescent="0.2">
      <c r="A150" t="s">
        <v>5510</v>
      </c>
      <c r="B150" t="s">
        <v>5511</v>
      </c>
      <c r="C150">
        <v>2001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6.4</v>
      </c>
      <c r="O150">
        <v>232289</v>
      </c>
      <c r="P150">
        <v>108</v>
      </c>
      <c r="Q150" t="s">
        <v>5512</v>
      </c>
      <c r="R150" t="s">
        <v>5513</v>
      </c>
      <c r="S150">
        <v>0</v>
      </c>
      <c r="T150">
        <v>1</v>
      </c>
      <c r="U150">
        <v>0</v>
      </c>
      <c r="V150">
        <v>30000000</v>
      </c>
      <c r="W150">
        <v>145103595</v>
      </c>
      <c r="X150">
        <v>287553595</v>
      </c>
      <c r="Y150">
        <f>COUNTBLANK(Table13[[#This Row],[Budget]:[Gross_WW]])</f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</row>
    <row r="151" spans="1:32" x14ac:dyDescent="0.2">
      <c r="A151" t="s">
        <v>7287</v>
      </c>
      <c r="B151" t="s">
        <v>7288</v>
      </c>
      <c r="C151">
        <v>2012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6.7</v>
      </c>
      <c r="O151">
        <v>197138</v>
      </c>
      <c r="P151">
        <v>113</v>
      </c>
      <c r="Q151" t="s">
        <v>6494</v>
      </c>
      <c r="R151" t="s">
        <v>35</v>
      </c>
      <c r="S151">
        <v>0</v>
      </c>
      <c r="T151">
        <v>1</v>
      </c>
      <c r="U151">
        <v>0</v>
      </c>
      <c r="V151">
        <v>50000000</v>
      </c>
      <c r="W151">
        <v>57011521</v>
      </c>
      <c r="X151">
        <v>234989584</v>
      </c>
      <c r="Y151">
        <f>COUNTBLANK(Table13[[#This Row],[Budget]:[Gross_WW]])</f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</row>
    <row r="152" spans="1:32" x14ac:dyDescent="0.2">
      <c r="A152" t="s">
        <v>7526</v>
      </c>
      <c r="B152" t="s">
        <v>7527</v>
      </c>
      <c r="C152">
        <v>2014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7.3</v>
      </c>
      <c r="O152">
        <v>420001</v>
      </c>
      <c r="P152">
        <v>133</v>
      </c>
      <c r="Q152" t="s">
        <v>2004</v>
      </c>
      <c r="R152" t="s">
        <v>39</v>
      </c>
      <c r="S152">
        <v>0</v>
      </c>
      <c r="T152">
        <v>0</v>
      </c>
      <c r="U152">
        <v>1</v>
      </c>
      <c r="V152">
        <v>58800000</v>
      </c>
      <c r="W152">
        <v>350126372</v>
      </c>
      <c r="X152">
        <v>547426372</v>
      </c>
      <c r="Y152">
        <f>COUNTBLANK(Table13[[#This Row],[Budget]:[Gross_WW]])</f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</row>
    <row r="153" spans="1:32" x14ac:dyDescent="0.2">
      <c r="A153" t="s">
        <v>5830</v>
      </c>
      <c r="B153" t="s">
        <v>5831</v>
      </c>
      <c r="C153">
        <v>2003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6.3</v>
      </c>
      <c r="O153">
        <v>188324</v>
      </c>
      <c r="P153">
        <v>96</v>
      </c>
      <c r="Q153" t="s">
        <v>5623</v>
      </c>
      <c r="R153" t="s">
        <v>35</v>
      </c>
      <c r="S153">
        <v>0</v>
      </c>
      <c r="T153">
        <v>1</v>
      </c>
      <c r="U153">
        <v>0</v>
      </c>
      <c r="V153">
        <v>55000000</v>
      </c>
      <c r="W153">
        <v>104565114</v>
      </c>
      <c r="X153">
        <v>232722935</v>
      </c>
      <c r="Y153">
        <f>COUNTBLANK(Table13[[#This Row],[Budget]:[Gross_WW]])</f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</row>
    <row r="154" spans="1:32" x14ac:dyDescent="0.2">
      <c r="A154" t="s">
        <v>2872</v>
      </c>
      <c r="B154" t="s">
        <v>2873</v>
      </c>
      <c r="C154">
        <v>1986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6.9</v>
      </c>
      <c r="O154">
        <v>46949</v>
      </c>
      <c r="P154">
        <v>80</v>
      </c>
      <c r="Q154" t="s">
        <v>2874</v>
      </c>
      <c r="R154" t="s">
        <v>35</v>
      </c>
      <c r="S154">
        <v>0</v>
      </c>
      <c r="T154">
        <v>1</v>
      </c>
      <c r="U154">
        <v>0</v>
      </c>
      <c r="V154">
        <v>84557295</v>
      </c>
      <c r="W154">
        <v>47483002</v>
      </c>
      <c r="X154">
        <v>84557295</v>
      </c>
      <c r="Y154">
        <f>COUNTBLANK(Table13[[#This Row],[Budget]:[Gross_WW]])</f>
        <v>0</v>
      </c>
      <c r="AF154">
        <v>1</v>
      </c>
    </row>
    <row r="155" spans="1:32" x14ac:dyDescent="0.2">
      <c r="A155" t="s">
        <v>3392</v>
      </c>
      <c r="B155" t="s">
        <v>3393</v>
      </c>
      <c r="C155">
        <v>1991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6.5</v>
      </c>
      <c r="O155">
        <v>22562</v>
      </c>
      <c r="P155">
        <v>75</v>
      </c>
      <c r="Q155" t="s">
        <v>3394</v>
      </c>
      <c r="R155" t="s">
        <v>35</v>
      </c>
      <c r="S155">
        <v>0</v>
      </c>
      <c r="T155">
        <v>1</v>
      </c>
      <c r="U155">
        <v>0</v>
      </c>
      <c r="V155">
        <v>22166041</v>
      </c>
      <c r="W155">
        <v>22166041</v>
      </c>
      <c r="X155">
        <v>40766041</v>
      </c>
      <c r="Y155">
        <f>COUNTBLANK(Table13[[#This Row],[Budget]:[Gross_WW]])</f>
        <v>0</v>
      </c>
      <c r="AF155">
        <v>1</v>
      </c>
    </row>
    <row r="156" spans="1:32" x14ac:dyDescent="0.2">
      <c r="A156" t="s">
        <v>2507</v>
      </c>
      <c r="B156" t="s">
        <v>2508</v>
      </c>
      <c r="C156">
        <v>1981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7.5</v>
      </c>
      <c r="O156">
        <v>87033</v>
      </c>
      <c r="P156">
        <v>97</v>
      </c>
      <c r="Q156" t="s">
        <v>2356</v>
      </c>
      <c r="R156" t="s">
        <v>2509</v>
      </c>
      <c r="S156">
        <v>0</v>
      </c>
      <c r="T156">
        <v>1</v>
      </c>
      <c r="U156">
        <v>0</v>
      </c>
      <c r="V156">
        <v>10000000</v>
      </c>
      <c r="W156">
        <v>30565292</v>
      </c>
      <c r="X156">
        <v>30565292</v>
      </c>
      <c r="Y156">
        <f>COUNTBLANK(Table13[[#This Row],[Budget]:[Gross_WW]])</f>
        <v>0</v>
      </c>
      <c r="AF156">
        <v>1</v>
      </c>
    </row>
    <row r="157" spans="1:32" x14ac:dyDescent="0.2">
      <c r="A157" t="s">
        <v>4605</v>
      </c>
      <c r="B157" t="s">
        <v>4606</v>
      </c>
      <c r="C157">
        <v>1997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5.0999999999999996</v>
      </c>
      <c r="O157">
        <v>22431</v>
      </c>
      <c r="P157">
        <v>105</v>
      </c>
      <c r="Q157" t="s">
        <v>4607</v>
      </c>
      <c r="R157" t="s">
        <v>3273</v>
      </c>
      <c r="S157">
        <v>1</v>
      </c>
      <c r="T157">
        <v>0</v>
      </c>
      <c r="U157">
        <v>0</v>
      </c>
      <c r="V157">
        <v>25000000</v>
      </c>
      <c r="W157">
        <v>26570463</v>
      </c>
      <c r="X157">
        <v>26570463</v>
      </c>
      <c r="Y157">
        <f>COUNTBLANK(Table13[[#This Row],[Budget]:[Gross_WW]])</f>
        <v>0</v>
      </c>
      <c r="AF157">
        <v>1</v>
      </c>
    </row>
    <row r="158" spans="1:32" x14ac:dyDescent="0.2">
      <c r="A158" t="s">
        <v>2279</v>
      </c>
      <c r="B158" t="s">
        <v>2280</v>
      </c>
      <c r="C158">
        <v>1978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7.1</v>
      </c>
      <c r="O158">
        <v>1122</v>
      </c>
      <c r="P158">
        <v>103</v>
      </c>
      <c r="Q158" t="s">
        <v>2281</v>
      </c>
      <c r="R158" t="s">
        <v>2213</v>
      </c>
      <c r="S158">
        <v>0</v>
      </c>
      <c r="T158">
        <v>0</v>
      </c>
      <c r="U158">
        <v>1</v>
      </c>
      <c r="V158">
        <v>2500000</v>
      </c>
      <c r="Y158">
        <f>COUNTBLANK(Table13[[#This Row],[Budget]:[Gross_WW]])</f>
        <v>2</v>
      </c>
      <c r="AF158">
        <v>1</v>
      </c>
    </row>
    <row r="159" spans="1:32" x14ac:dyDescent="0.2">
      <c r="A159" t="s">
        <v>4992</v>
      </c>
      <c r="B159" t="s">
        <v>4993</v>
      </c>
      <c r="C159">
        <v>1999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6.8</v>
      </c>
      <c r="O159">
        <v>14788</v>
      </c>
      <c r="P159">
        <v>97</v>
      </c>
      <c r="Q159" t="s">
        <v>4994</v>
      </c>
      <c r="R159" t="s">
        <v>4995</v>
      </c>
      <c r="S159">
        <v>1</v>
      </c>
      <c r="T159">
        <v>0</v>
      </c>
      <c r="U159">
        <v>0</v>
      </c>
      <c r="V159">
        <v>14000000</v>
      </c>
      <c r="W159">
        <v>18542974</v>
      </c>
      <c r="X159">
        <v>18542974</v>
      </c>
      <c r="Y159">
        <f>COUNTBLANK(Table13[[#This Row],[Budget]:[Gross_WW]])</f>
        <v>0</v>
      </c>
      <c r="AF159">
        <v>1</v>
      </c>
    </row>
    <row r="160" spans="1:32" x14ac:dyDescent="0.2">
      <c r="A160" t="s">
        <v>3210</v>
      </c>
      <c r="B160" t="s">
        <v>3211</v>
      </c>
      <c r="C160">
        <v>1989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6.5</v>
      </c>
      <c r="O160">
        <v>5898</v>
      </c>
      <c r="P160">
        <v>113</v>
      </c>
      <c r="Q160" t="s">
        <v>1876</v>
      </c>
      <c r="R160" t="s">
        <v>3212</v>
      </c>
      <c r="S160">
        <v>1</v>
      </c>
      <c r="T160">
        <v>0</v>
      </c>
      <c r="U160">
        <v>0</v>
      </c>
      <c r="W160">
        <v>20047604</v>
      </c>
      <c r="X160">
        <v>20047604</v>
      </c>
      <c r="Y160">
        <f>COUNTBLANK(Table13[[#This Row],[Budget]:[Gross_WW]])</f>
        <v>1</v>
      </c>
      <c r="AF160">
        <v>1</v>
      </c>
    </row>
    <row r="161" spans="1:32" x14ac:dyDescent="0.2">
      <c r="A161" t="s">
        <v>5919</v>
      </c>
      <c r="B161" t="s">
        <v>5920</v>
      </c>
      <c r="C161">
        <v>2005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7</v>
      </c>
      <c r="O161">
        <v>28111</v>
      </c>
      <c r="P161">
        <v>108</v>
      </c>
      <c r="Q161" t="s">
        <v>3483</v>
      </c>
      <c r="R161" t="s">
        <v>3859</v>
      </c>
      <c r="S161">
        <v>1</v>
      </c>
      <c r="T161">
        <v>0</v>
      </c>
      <c r="U161">
        <v>0</v>
      </c>
      <c r="V161">
        <v>30000000</v>
      </c>
      <c r="W161">
        <v>8586392</v>
      </c>
      <c r="X161">
        <v>18618284</v>
      </c>
      <c r="Y161">
        <f>COUNTBLANK(Table13[[#This Row],[Budget]:[Gross_WW]])</f>
        <v>0</v>
      </c>
      <c r="AF161">
        <v>1</v>
      </c>
    </row>
    <row r="162" spans="1:32" x14ac:dyDescent="0.2">
      <c r="A162" t="s">
        <v>5694</v>
      </c>
      <c r="B162" t="s">
        <v>5695</v>
      </c>
      <c r="C162">
        <v>2002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5.9</v>
      </c>
      <c r="O162">
        <v>80300</v>
      </c>
      <c r="P162">
        <v>96</v>
      </c>
      <c r="Q162" t="s">
        <v>2449</v>
      </c>
      <c r="R162" t="s">
        <v>39</v>
      </c>
      <c r="S162">
        <v>0</v>
      </c>
      <c r="T162">
        <v>0</v>
      </c>
      <c r="U162">
        <v>1</v>
      </c>
      <c r="V162">
        <v>60000000</v>
      </c>
      <c r="W162">
        <v>32130627</v>
      </c>
      <c r="X162">
        <v>55003135</v>
      </c>
      <c r="Y162">
        <f>COUNTBLANK(Table13[[#This Row],[Budget]:[Gross_WW]])</f>
        <v>0</v>
      </c>
      <c r="Z162">
        <v>1</v>
      </c>
      <c r="AF162">
        <v>1</v>
      </c>
    </row>
    <row r="163" spans="1:32" x14ac:dyDescent="0.2">
      <c r="A163" t="s">
        <v>4998</v>
      </c>
      <c r="B163" t="s">
        <v>4999</v>
      </c>
      <c r="C163">
        <v>1999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6.7</v>
      </c>
      <c r="O163">
        <v>141840</v>
      </c>
      <c r="P163">
        <v>103</v>
      </c>
      <c r="Q163" t="s">
        <v>2449</v>
      </c>
      <c r="R163" t="s">
        <v>5000</v>
      </c>
      <c r="S163">
        <v>0</v>
      </c>
      <c r="T163">
        <v>0</v>
      </c>
      <c r="U163">
        <v>1</v>
      </c>
      <c r="V163">
        <v>80000000</v>
      </c>
      <c r="W163">
        <v>106885658</v>
      </c>
      <c r="X163">
        <v>176885658</v>
      </c>
      <c r="Y163">
        <f>COUNTBLANK(Table13[[#This Row],[Budget]:[Gross_WW]])</f>
        <v>0</v>
      </c>
      <c r="Z163">
        <v>1</v>
      </c>
      <c r="AF163">
        <v>1</v>
      </c>
    </row>
    <row r="164" spans="1:32" x14ac:dyDescent="0.2">
      <c r="A164" t="s">
        <v>5147</v>
      </c>
      <c r="B164" t="s">
        <v>5148</v>
      </c>
      <c r="C164">
        <v>1999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7.3</v>
      </c>
      <c r="O164">
        <v>19581</v>
      </c>
      <c r="P164">
        <v>145</v>
      </c>
      <c r="Q164" t="s">
        <v>2630</v>
      </c>
      <c r="R164" t="s">
        <v>5149</v>
      </c>
      <c r="S164">
        <v>0</v>
      </c>
      <c r="T164">
        <v>1</v>
      </c>
      <c r="U164">
        <v>0</v>
      </c>
      <c r="V164">
        <v>50000000</v>
      </c>
      <c r="W164">
        <v>13042112</v>
      </c>
      <c r="X164">
        <v>13042112</v>
      </c>
      <c r="Y164">
        <f>COUNTBLANK(Table13[[#This Row],[Budget]:[Gross_WW]])</f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</row>
    <row r="165" spans="1:32" x14ac:dyDescent="0.2">
      <c r="A165" t="s">
        <v>3919</v>
      </c>
      <c r="B165" t="s">
        <v>3920</v>
      </c>
      <c r="C165">
        <v>1994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6.2</v>
      </c>
      <c r="O165">
        <v>27865</v>
      </c>
      <c r="P165">
        <v>102</v>
      </c>
      <c r="Q165" t="s">
        <v>2971</v>
      </c>
      <c r="R165" t="s">
        <v>3921</v>
      </c>
      <c r="S165">
        <v>1</v>
      </c>
      <c r="T165">
        <v>0</v>
      </c>
      <c r="U165">
        <v>0</v>
      </c>
      <c r="V165">
        <v>24000000</v>
      </c>
      <c r="W165">
        <v>50236831</v>
      </c>
      <c r="X165">
        <v>50236831</v>
      </c>
      <c r="Y165">
        <f>COUNTBLANK(Table13[[#This Row],[Budget]:[Gross_WW]])</f>
        <v>0</v>
      </c>
      <c r="AF165">
        <v>1</v>
      </c>
    </row>
    <row r="166" spans="1:32" x14ac:dyDescent="0.2">
      <c r="A166" t="s">
        <v>431</v>
      </c>
      <c r="B166" t="s">
        <v>432</v>
      </c>
      <c r="C166">
        <v>1939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6</v>
      </c>
      <c r="O166">
        <v>361</v>
      </c>
      <c r="P166">
        <v>86</v>
      </c>
      <c r="Q166" t="s">
        <v>189</v>
      </c>
      <c r="R166" t="s">
        <v>39</v>
      </c>
      <c r="S166">
        <v>0</v>
      </c>
      <c r="T166">
        <v>0</v>
      </c>
      <c r="U166">
        <v>1</v>
      </c>
      <c r="Y166">
        <f>COUNTBLANK(Table13[[#This Row],[Budget]:[Gross_WW]])</f>
        <v>3</v>
      </c>
      <c r="AF166">
        <v>1</v>
      </c>
    </row>
    <row r="167" spans="1:32" x14ac:dyDescent="0.2">
      <c r="A167" t="s">
        <v>393</v>
      </c>
      <c r="B167" t="s">
        <v>394</v>
      </c>
      <c r="C167">
        <v>1938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7.9</v>
      </c>
      <c r="O167">
        <v>19041</v>
      </c>
      <c r="P167">
        <v>97</v>
      </c>
      <c r="Q167" t="s">
        <v>45</v>
      </c>
      <c r="R167" t="s">
        <v>39</v>
      </c>
      <c r="S167">
        <v>0</v>
      </c>
      <c r="T167">
        <v>0</v>
      </c>
      <c r="U167">
        <v>1</v>
      </c>
      <c r="Y167">
        <f>COUNTBLANK(Table13[[#This Row],[Budget]:[Gross_WW]])</f>
        <v>3</v>
      </c>
      <c r="AF167">
        <v>1</v>
      </c>
    </row>
    <row r="168" spans="1:32" x14ac:dyDescent="0.2">
      <c r="A168" t="s">
        <v>3922</v>
      </c>
      <c r="B168" t="s">
        <v>3923</v>
      </c>
      <c r="C168">
        <v>1994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5.4</v>
      </c>
      <c r="O168">
        <v>1994</v>
      </c>
      <c r="P168">
        <v>107</v>
      </c>
      <c r="Q168" t="s">
        <v>3924</v>
      </c>
      <c r="R168" t="s">
        <v>3921</v>
      </c>
      <c r="S168">
        <v>1</v>
      </c>
      <c r="T168">
        <v>0</v>
      </c>
      <c r="U168">
        <v>0</v>
      </c>
      <c r="W168">
        <v>9398308</v>
      </c>
      <c r="X168">
        <v>9398308</v>
      </c>
      <c r="Y168">
        <f>COUNTBLANK(Table13[[#This Row],[Budget]:[Gross_WW]])</f>
        <v>1</v>
      </c>
      <c r="AF168">
        <v>1</v>
      </c>
    </row>
    <row r="169" spans="1:32" x14ac:dyDescent="0.2">
      <c r="A169" t="s">
        <v>7738</v>
      </c>
      <c r="B169" t="s">
        <v>7739</v>
      </c>
      <c r="C169">
        <v>2014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5.4</v>
      </c>
      <c r="O169">
        <v>133388</v>
      </c>
      <c r="P169">
        <v>99</v>
      </c>
      <c r="Q169" t="s">
        <v>7740</v>
      </c>
      <c r="R169" t="s">
        <v>5604</v>
      </c>
      <c r="S169">
        <v>0</v>
      </c>
      <c r="T169">
        <v>0</v>
      </c>
      <c r="U169">
        <v>1</v>
      </c>
      <c r="V169">
        <v>6500000</v>
      </c>
      <c r="W169">
        <v>84273813</v>
      </c>
      <c r="X169">
        <v>257047661</v>
      </c>
      <c r="Y169">
        <f>COUNTBLANK(Table13[[#This Row],[Budget]:[Gross_WW]])</f>
        <v>0</v>
      </c>
      <c r="AF169">
        <v>1</v>
      </c>
    </row>
    <row r="170" spans="1:32" x14ac:dyDescent="0.2">
      <c r="A170" t="s">
        <v>7888</v>
      </c>
      <c r="B170" t="s">
        <v>7889</v>
      </c>
      <c r="C170">
        <v>2017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6.5</v>
      </c>
      <c r="O170">
        <v>104055</v>
      </c>
      <c r="P170">
        <v>109</v>
      </c>
      <c r="Q170" t="s">
        <v>7872</v>
      </c>
      <c r="R170" t="s">
        <v>7890</v>
      </c>
      <c r="S170">
        <v>0</v>
      </c>
      <c r="T170">
        <v>0</v>
      </c>
      <c r="U170">
        <v>1</v>
      </c>
      <c r="V170">
        <v>15000000</v>
      </c>
      <c r="W170">
        <v>102092201</v>
      </c>
      <c r="X170">
        <v>306515884</v>
      </c>
      <c r="Y170">
        <f>COUNTBLANK(Table13[[#This Row],[Budget]:[Gross_WW]])</f>
        <v>0</v>
      </c>
      <c r="AF170">
        <v>1</v>
      </c>
    </row>
    <row r="171" spans="1:32" x14ac:dyDescent="0.2">
      <c r="A171" t="s">
        <v>6201</v>
      </c>
      <c r="B171" t="s">
        <v>6202</v>
      </c>
      <c r="C171">
        <v>2006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5.9</v>
      </c>
      <c r="O171">
        <v>19927</v>
      </c>
      <c r="P171">
        <v>108</v>
      </c>
      <c r="Q171" t="s">
        <v>6203</v>
      </c>
      <c r="R171" t="s">
        <v>2783</v>
      </c>
      <c r="S171">
        <v>1</v>
      </c>
      <c r="T171">
        <v>0</v>
      </c>
      <c r="U171">
        <v>0</v>
      </c>
      <c r="V171">
        <v>26000000</v>
      </c>
      <c r="W171">
        <v>17127992</v>
      </c>
      <c r="X171">
        <v>17496992</v>
      </c>
      <c r="Y171">
        <f>COUNTBLANK(Table13[[#This Row],[Budget]:[Gross_WW]])</f>
        <v>0</v>
      </c>
      <c r="AF171">
        <v>1</v>
      </c>
    </row>
    <row r="172" spans="1:32" x14ac:dyDescent="0.2">
      <c r="A172" t="s">
        <v>3705</v>
      </c>
      <c r="B172" t="s">
        <v>3706</v>
      </c>
      <c r="C172">
        <v>1993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5.6</v>
      </c>
      <c r="O172">
        <v>12674</v>
      </c>
      <c r="P172">
        <v>108</v>
      </c>
      <c r="Q172" t="s">
        <v>2229</v>
      </c>
      <c r="R172" t="s">
        <v>2783</v>
      </c>
      <c r="S172">
        <v>1</v>
      </c>
      <c r="T172">
        <v>0</v>
      </c>
      <c r="U172">
        <v>0</v>
      </c>
      <c r="W172">
        <v>20208496</v>
      </c>
      <c r="X172">
        <v>20208496</v>
      </c>
      <c r="Y172">
        <f>COUNTBLANK(Table13[[#This Row],[Budget]:[Gross_WW]])</f>
        <v>1</v>
      </c>
      <c r="AF172">
        <v>1</v>
      </c>
    </row>
    <row r="173" spans="1:32" x14ac:dyDescent="0.2">
      <c r="A173" t="s">
        <v>6470</v>
      </c>
      <c r="B173" t="s">
        <v>6471</v>
      </c>
      <c r="C173">
        <v>2015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7.3</v>
      </c>
      <c r="O173">
        <v>538888</v>
      </c>
      <c r="P173">
        <v>117</v>
      </c>
      <c r="Q173" t="s">
        <v>6339</v>
      </c>
      <c r="R173" t="s">
        <v>6472</v>
      </c>
      <c r="S173">
        <v>1</v>
      </c>
      <c r="T173">
        <v>0</v>
      </c>
      <c r="U173">
        <v>0</v>
      </c>
      <c r="V173">
        <v>130000000</v>
      </c>
      <c r="W173">
        <v>180202163</v>
      </c>
      <c r="X173">
        <v>519311965</v>
      </c>
      <c r="Y173">
        <f>COUNTBLANK(Table13[[#This Row],[Budget]:[Gross_WW]])</f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 t="s">
        <v>7886</v>
      </c>
      <c r="B174" t="s">
        <v>7887</v>
      </c>
      <c r="C174">
        <v>2018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7.1</v>
      </c>
      <c r="O174">
        <v>281852</v>
      </c>
      <c r="P174">
        <v>118</v>
      </c>
      <c r="Q174" t="s">
        <v>6339</v>
      </c>
      <c r="R174" t="s">
        <v>6654</v>
      </c>
      <c r="S174">
        <v>1</v>
      </c>
      <c r="T174">
        <v>0</v>
      </c>
      <c r="U174">
        <v>0</v>
      </c>
      <c r="V174">
        <v>162000000</v>
      </c>
      <c r="W174">
        <v>216648740</v>
      </c>
      <c r="X174">
        <v>622674139</v>
      </c>
      <c r="Y174">
        <f>COUNTBLANK(Table13[[#This Row],[Budget]:[Gross_WW]])</f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">
      <c r="A175" t="s">
        <v>281</v>
      </c>
      <c r="B175" t="s">
        <v>282</v>
      </c>
      <c r="C175">
        <v>1936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6.3</v>
      </c>
      <c r="O175">
        <v>1546</v>
      </c>
      <c r="P175">
        <v>141</v>
      </c>
      <c r="Q175" t="s">
        <v>97</v>
      </c>
      <c r="R175" t="s">
        <v>39</v>
      </c>
      <c r="S175">
        <v>0</v>
      </c>
      <c r="T175">
        <v>0</v>
      </c>
      <c r="U175">
        <v>1</v>
      </c>
      <c r="V175">
        <v>1050500</v>
      </c>
      <c r="Y175">
        <f>COUNTBLANK(Table13[[#This Row],[Budget]:[Gross_WW]])</f>
        <v>2</v>
      </c>
      <c r="AF175">
        <v>1</v>
      </c>
    </row>
    <row r="176" spans="1:32" x14ac:dyDescent="0.2">
      <c r="A176" t="s">
        <v>4853</v>
      </c>
      <c r="B176" t="s">
        <v>4854</v>
      </c>
      <c r="C176">
        <v>1998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6.5</v>
      </c>
      <c r="O176">
        <v>142596</v>
      </c>
      <c r="P176">
        <v>83</v>
      </c>
      <c r="Q176" t="s">
        <v>4855</v>
      </c>
      <c r="R176" t="s">
        <v>4856</v>
      </c>
      <c r="S176">
        <v>0</v>
      </c>
      <c r="T176">
        <v>1</v>
      </c>
      <c r="U176">
        <v>0</v>
      </c>
      <c r="V176">
        <v>105000000</v>
      </c>
      <c r="W176">
        <v>90757863</v>
      </c>
      <c r="X176">
        <v>171757863</v>
      </c>
      <c r="Y176">
        <f>COUNTBLANK(Table13[[#This Row],[Budget]:[Gross_WW]])</f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</row>
    <row r="177" spans="1:32" x14ac:dyDescent="0.2">
      <c r="A177" t="s">
        <v>5156</v>
      </c>
      <c r="B177" t="s">
        <v>5157</v>
      </c>
      <c r="C177">
        <v>1999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6.9</v>
      </c>
      <c r="O177">
        <v>109265</v>
      </c>
      <c r="P177">
        <v>162</v>
      </c>
      <c r="Q177" t="s">
        <v>2551</v>
      </c>
      <c r="R177" t="s">
        <v>39</v>
      </c>
      <c r="S177">
        <v>0</v>
      </c>
      <c r="T177">
        <v>0</v>
      </c>
      <c r="U177">
        <v>1</v>
      </c>
      <c r="V177">
        <v>55000000</v>
      </c>
      <c r="W177">
        <v>75530832</v>
      </c>
      <c r="X177">
        <v>100230832</v>
      </c>
      <c r="Y177">
        <f>COUNTBLANK(Table13[[#This Row],[Budget]:[Gross_WW]])</f>
        <v>0</v>
      </c>
      <c r="AF177">
        <v>1</v>
      </c>
    </row>
    <row r="178" spans="1:32" x14ac:dyDescent="0.2">
      <c r="A178" t="s">
        <v>2440</v>
      </c>
      <c r="B178" t="s">
        <v>2441</v>
      </c>
      <c r="C178">
        <v>1980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6.2</v>
      </c>
      <c r="O178">
        <v>16697</v>
      </c>
      <c r="P178">
        <v>116</v>
      </c>
      <c r="Q178" t="s">
        <v>2442</v>
      </c>
      <c r="R178" t="s">
        <v>1992</v>
      </c>
      <c r="S178">
        <v>0</v>
      </c>
      <c r="T178">
        <v>0</v>
      </c>
      <c r="U178">
        <v>1</v>
      </c>
      <c r="V178">
        <v>15000000</v>
      </c>
      <c r="W178">
        <v>70687344</v>
      </c>
      <c r="X178">
        <v>70687344</v>
      </c>
      <c r="Y178">
        <f>COUNTBLANK(Table13[[#This Row],[Budget]:[Gross_WW]])</f>
        <v>0</v>
      </c>
      <c r="AF178">
        <v>1</v>
      </c>
    </row>
    <row r="179" spans="1:32" x14ac:dyDescent="0.2">
      <c r="A179" t="s">
        <v>1142</v>
      </c>
      <c r="B179" t="s">
        <v>1143</v>
      </c>
      <c r="C179">
        <v>1951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6.4</v>
      </c>
      <c r="O179">
        <v>555</v>
      </c>
      <c r="P179">
        <v>76</v>
      </c>
      <c r="Q179" t="s">
        <v>1113</v>
      </c>
      <c r="R179" t="s">
        <v>945</v>
      </c>
      <c r="S179">
        <v>0</v>
      </c>
      <c r="T179">
        <v>1</v>
      </c>
      <c r="U179">
        <v>0</v>
      </c>
      <c r="Y179">
        <f>COUNTBLANK(Table13[[#This Row],[Budget]:[Gross_WW]])</f>
        <v>3</v>
      </c>
      <c r="AF179">
        <v>1</v>
      </c>
    </row>
    <row r="180" spans="1:32" x14ac:dyDescent="0.2">
      <c r="A180" t="s">
        <v>6432</v>
      </c>
      <c r="B180" t="s">
        <v>6433</v>
      </c>
      <c r="C180">
        <v>2006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7.8</v>
      </c>
      <c r="O180">
        <v>279335</v>
      </c>
      <c r="P180">
        <v>139</v>
      </c>
      <c r="Q180" t="s">
        <v>3842</v>
      </c>
      <c r="R180" t="s">
        <v>3843</v>
      </c>
      <c r="S180">
        <v>1</v>
      </c>
      <c r="T180">
        <v>0</v>
      </c>
      <c r="U180">
        <v>0</v>
      </c>
      <c r="V180">
        <v>40000000</v>
      </c>
      <c r="W180">
        <v>50866635</v>
      </c>
      <c r="X180">
        <v>120673227</v>
      </c>
      <c r="Y180">
        <f>COUNTBLANK(Table13[[#This Row],[Budget]:[Gross_WW]])</f>
        <v>0</v>
      </c>
      <c r="AF180">
        <v>1</v>
      </c>
    </row>
    <row r="181" spans="1:32" x14ac:dyDescent="0.2">
      <c r="A181" t="s">
        <v>4156</v>
      </c>
      <c r="B181" t="s">
        <v>4157</v>
      </c>
      <c r="C181">
        <v>1995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7.6</v>
      </c>
      <c r="O181">
        <v>256259</v>
      </c>
      <c r="P181">
        <v>140</v>
      </c>
      <c r="Q181" t="s">
        <v>2627</v>
      </c>
      <c r="R181" t="s">
        <v>35</v>
      </c>
      <c r="S181">
        <v>0</v>
      </c>
      <c r="T181">
        <v>1</v>
      </c>
      <c r="U181">
        <v>0</v>
      </c>
      <c r="V181">
        <v>52000000</v>
      </c>
      <c r="W181">
        <v>173837933</v>
      </c>
      <c r="X181">
        <v>355237933</v>
      </c>
      <c r="Y181">
        <f>COUNTBLANK(Table13[[#This Row],[Budget]:[Gross_WW]])</f>
        <v>0</v>
      </c>
      <c r="AF181">
        <v>1</v>
      </c>
    </row>
    <row r="182" spans="1:32" x14ac:dyDescent="0.2">
      <c r="A182" t="s">
        <v>6596</v>
      </c>
      <c r="B182" t="s">
        <v>6597</v>
      </c>
      <c r="C182">
        <v>2008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6.7</v>
      </c>
      <c r="O182">
        <v>57019</v>
      </c>
      <c r="P182">
        <v>115</v>
      </c>
      <c r="Q182" t="s">
        <v>6598</v>
      </c>
      <c r="R182" t="s">
        <v>5604</v>
      </c>
      <c r="S182">
        <v>0</v>
      </c>
      <c r="T182">
        <v>0</v>
      </c>
      <c r="U182">
        <v>1</v>
      </c>
      <c r="V182">
        <v>20000000</v>
      </c>
      <c r="W182">
        <v>20211394</v>
      </c>
      <c r="X182">
        <v>27712362</v>
      </c>
      <c r="Y182">
        <f>COUNTBLANK(Table13[[#This Row],[Budget]:[Gross_WW]])</f>
        <v>0</v>
      </c>
      <c r="AF182">
        <v>1</v>
      </c>
    </row>
    <row r="183" spans="1:32" x14ac:dyDescent="0.2">
      <c r="A183" t="s">
        <v>7196</v>
      </c>
      <c r="B183" t="s">
        <v>7197</v>
      </c>
      <c r="C183">
        <v>2018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7</v>
      </c>
      <c r="O183">
        <v>332247</v>
      </c>
      <c r="P183">
        <v>143</v>
      </c>
      <c r="Q183" t="s">
        <v>6372</v>
      </c>
      <c r="R183" t="s">
        <v>7198</v>
      </c>
      <c r="S183">
        <v>0</v>
      </c>
      <c r="T183">
        <v>0</v>
      </c>
      <c r="U183">
        <v>1</v>
      </c>
      <c r="V183">
        <v>160000000</v>
      </c>
      <c r="W183">
        <v>335061807</v>
      </c>
      <c r="X183">
        <v>1148461807</v>
      </c>
      <c r="Y183">
        <f>COUNTBLANK(Table13[[#This Row],[Budget]:[Gross_WW]])</f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">
      <c r="A184" t="s">
        <v>3270</v>
      </c>
      <c r="B184" t="s">
        <v>3271</v>
      </c>
      <c r="C184">
        <v>1990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6.4</v>
      </c>
      <c r="O184">
        <v>60780</v>
      </c>
      <c r="P184">
        <v>109</v>
      </c>
      <c r="Q184" t="s">
        <v>3272</v>
      </c>
      <c r="R184" t="s">
        <v>3273</v>
      </c>
      <c r="S184">
        <v>1</v>
      </c>
      <c r="T184">
        <v>0</v>
      </c>
      <c r="U184">
        <v>0</v>
      </c>
      <c r="V184">
        <v>22000000</v>
      </c>
      <c r="W184">
        <v>53208180</v>
      </c>
      <c r="X184">
        <v>53208180</v>
      </c>
      <c r="Y184">
        <f>COUNTBLANK(Table13[[#This Row],[Budget]:[Gross_WW]])</f>
        <v>0</v>
      </c>
      <c r="AF184">
        <v>1</v>
      </c>
    </row>
    <row r="185" spans="1:32" x14ac:dyDescent="0.2">
      <c r="A185" t="s">
        <v>6781</v>
      </c>
      <c r="B185" t="s">
        <v>6782</v>
      </c>
      <c r="C185">
        <v>2012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7.7</v>
      </c>
      <c r="O185">
        <v>554181</v>
      </c>
      <c r="P185">
        <v>120</v>
      </c>
      <c r="Q185" t="s">
        <v>6344</v>
      </c>
      <c r="R185" t="s">
        <v>39</v>
      </c>
      <c r="S185">
        <v>0</v>
      </c>
      <c r="T185">
        <v>0</v>
      </c>
      <c r="U185">
        <v>1</v>
      </c>
      <c r="V185">
        <v>44500000</v>
      </c>
      <c r="W185">
        <v>136025503</v>
      </c>
      <c r="X185">
        <v>232325503</v>
      </c>
      <c r="Y185">
        <f>COUNTBLANK(Table13[[#This Row],[Budget]:[Gross_WW]])</f>
        <v>0</v>
      </c>
      <c r="AF185">
        <v>1</v>
      </c>
    </row>
    <row r="186" spans="1:32" x14ac:dyDescent="0.2">
      <c r="A186" t="s">
        <v>4857</v>
      </c>
      <c r="B186" t="s">
        <v>4858</v>
      </c>
      <c r="C186">
        <v>1998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6.7</v>
      </c>
      <c r="O186">
        <v>383810</v>
      </c>
      <c r="P186">
        <v>151</v>
      </c>
      <c r="Q186" t="s">
        <v>4528</v>
      </c>
      <c r="R186" t="s">
        <v>2783</v>
      </c>
      <c r="S186">
        <v>1</v>
      </c>
      <c r="T186">
        <v>0</v>
      </c>
      <c r="U186">
        <v>0</v>
      </c>
      <c r="V186">
        <v>140000000</v>
      </c>
      <c r="W186">
        <v>201578182</v>
      </c>
      <c r="X186">
        <v>553709788</v>
      </c>
      <c r="Y186">
        <f>COUNTBLANK(Table13[[#This Row],[Budget]:[Gross_WW]])</f>
        <v>0</v>
      </c>
      <c r="AF186">
        <v>1</v>
      </c>
    </row>
    <row r="187" spans="1:32" x14ac:dyDescent="0.2">
      <c r="A187" t="s">
        <v>777</v>
      </c>
      <c r="B187" t="s">
        <v>778</v>
      </c>
      <c r="C187">
        <v>1944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8</v>
      </c>
      <c r="O187">
        <v>63265</v>
      </c>
      <c r="P187">
        <v>118</v>
      </c>
      <c r="Q187" t="s">
        <v>608</v>
      </c>
      <c r="R187" t="s">
        <v>39</v>
      </c>
      <c r="S187">
        <v>0</v>
      </c>
      <c r="T187">
        <v>0</v>
      </c>
      <c r="U187">
        <v>1</v>
      </c>
      <c r="V187">
        <v>1120175</v>
      </c>
      <c r="Y187">
        <f>COUNTBLANK(Table13[[#This Row],[Budget]:[Gross_WW]])</f>
        <v>2</v>
      </c>
      <c r="AF187">
        <v>1</v>
      </c>
    </row>
    <row r="188" spans="1:32" x14ac:dyDescent="0.2">
      <c r="A188" t="s">
        <v>7057</v>
      </c>
      <c r="B188" t="s">
        <v>7058</v>
      </c>
      <c r="C188">
        <v>2011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5.7</v>
      </c>
      <c r="O188">
        <v>49888</v>
      </c>
      <c r="P188">
        <v>110</v>
      </c>
      <c r="Q188" t="s">
        <v>7059</v>
      </c>
      <c r="R188" t="s">
        <v>39</v>
      </c>
      <c r="S188">
        <v>0</v>
      </c>
      <c r="T188">
        <v>0</v>
      </c>
      <c r="U188">
        <v>1</v>
      </c>
      <c r="V188">
        <v>40000000</v>
      </c>
      <c r="W188">
        <v>33035397</v>
      </c>
      <c r="X188">
        <v>48147945</v>
      </c>
      <c r="Y188">
        <f>COUNTBLANK(Table13[[#This Row],[Budget]:[Gross_WW]])</f>
        <v>0</v>
      </c>
      <c r="AF188">
        <v>1</v>
      </c>
    </row>
    <row r="189" spans="1:32" x14ac:dyDescent="0.2">
      <c r="A189" t="s">
        <v>3031</v>
      </c>
      <c r="B189" t="s">
        <v>3032</v>
      </c>
      <c r="C189">
        <v>1988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4.5999999999999996</v>
      </c>
      <c r="O189">
        <v>5803</v>
      </c>
      <c r="P189">
        <v>113</v>
      </c>
      <c r="Q189" t="s">
        <v>1973</v>
      </c>
      <c r="R189" t="s">
        <v>39</v>
      </c>
      <c r="S189">
        <v>0</v>
      </c>
      <c r="T189">
        <v>0</v>
      </c>
      <c r="U189">
        <v>1</v>
      </c>
      <c r="V189">
        <v>14681192</v>
      </c>
      <c r="Y189">
        <f>COUNTBLANK(Table13[[#This Row],[Budget]:[Gross_WW]])</f>
        <v>2</v>
      </c>
      <c r="AF189">
        <v>1</v>
      </c>
    </row>
    <row r="190" spans="1:32" x14ac:dyDescent="0.2">
      <c r="A190" t="s">
        <v>3707</v>
      </c>
      <c r="B190" t="s">
        <v>3708</v>
      </c>
      <c r="C190">
        <v>1993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6</v>
      </c>
      <c r="O190">
        <v>2644</v>
      </c>
      <c r="P190">
        <v>113</v>
      </c>
      <c r="Q190" t="s">
        <v>3709</v>
      </c>
      <c r="R190" t="s">
        <v>3273</v>
      </c>
      <c r="S190">
        <v>1</v>
      </c>
      <c r="T190">
        <v>0</v>
      </c>
      <c r="U190">
        <v>0</v>
      </c>
      <c r="V190">
        <v>14000000</v>
      </c>
      <c r="W190">
        <v>8041049</v>
      </c>
      <c r="X190">
        <v>8041049</v>
      </c>
      <c r="Y190">
        <f>COUNTBLANK(Table13[[#This Row],[Budget]:[Gross_WW]])</f>
        <v>0</v>
      </c>
      <c r="AF190">
        <v>1</v>
      </c>
    </row>
    <row r="191" spans="1:32" x14ac:dyDescent="0.2">
      <c r="A191" t="s">
        <v>4158</v>
      </c>
      <c r="B191" t="s">
        <v>4159</v>
      </c>
      <c r="C191">
        <v>1995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6.3</v>
      </c>
      <c r="O191">
        <v>75143</v>
      </c>
      <c r="P191">
        <v>132</v>
      </c>
      <c r="Q191" t="s">
        <v>2364</v>
      </c>
      <c r="R191" t="s">
        <v>39</v>
      </c>
      <c r="S191">
        <v>0</v>
      </c>
      <c r="T191">
        <v>0</v>
      </c>
      <c r="U191">
        <v>1</v>
      </c>
      <c r="V191">
        <v>50000000</v>
      </c>
      <c r="W191">
        <v>30303072</v>
      </c>
      <c r="X191">
        <v>30303072</v>
      </c>
      <c r="Y191">
        <f>COUNTBLANK(Table13[[#This Row],[Budget]:[Gross_WW]])</f>
        <v>0</v>
      </c>
      <c r="AF191">
        <v>1</v>
      </c>
    </row>
    <row r="192" spans="1:32" x14ac:dyDescent="0.2">
      <c r="A192" t="s">
        <v>3395</v>
      </c>
      <c r="B192" t="s">
        <v>3396</v>
      </c>
      <c r="C192">
        <v>1991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6.9</v>
      </c>
      <c r="O192">
        <v>2982</v>
      </c>
      <c r="P192">
        <v>189</v>
      </c>
      <c r="Q192" t="s">
        <v>3397</v>
      </c>
      <c r="R192" t="s">
        <v>2911</v>
      </c>
      <c r="S192">
        <v>0</v>
      </c>
      <c r="T192">
        <v>1</v>
      </c>
      <c r="U192">
        <v>0</v>
      </c>
      <c r="V192">
        <v>36000000</v>
      </c>
      <c r="W192">
        <v>1345903</v>
      </c>
      <c r="X192">
        <v>1345903</v>
      </c>
      <c r="Y192">
        <f>COUNTBLANK(Table13[[#This Row],[Budget]:[Gross_WW]])</f>
        <v>0</v>
      </c>
      <c r="AF192">
        <v>1</v>
      </c>
    </row>
    <row r="193" spans="1:32" x14ac:dyDescent="0.2">
      <c r="A193" t="s">
        <v>6415</v>
      </c>
      <c r="B193" t="s">
        <v>6416</v>
      </c>
      <c r="C193">
        <v>2006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6.1</v>
      </c>
      <c r="O193">
        <v>10476</v>
      </c>
      <c r="P193">
        <v>105</v>
      </c>
      <c r="Q193" t="s">
        <v>6417</v>
      </c>
      <c r="R193" t="s">
        <v>6418</v>
      </c>
      <c r="S193">
        <v>0</v>
      </c>
      <c r="T193">
        <v>0</v>
      </c>
      <c r="U193">
        <v>1</v>
      </c>
      <c r="V193">
        <v>20000000</v>
      </c>
      <c r="W193">
        <v>21170563</v>
      </c>
      <c r="X193">
        <v>21170563</v>
      </c>
      <c r="Y193">
        <f>COUNTBLANK(Table13[[#This Row],[Budget]:[Gross_WW]])</f>
        <v>0</v>
      </c>
      <c r="AF193">
        <v>1</v>
      </c>
    </row>
    <row r="194" spans="1:32" x14ac:dyDescent="0.2">
      <c r="A194" t="s">
        <v>6579</v>
      </c>
      <c r="B194" t="s">
        <v>6580</v>
      </c>
      <c r="C194">
        <v>2007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7.8</v>
      </c>
      <c r="O194">
        <v>237890</v>
      </c>
      <c r="P194">
        <v>123</v>
      </c>
      <c r="Q194" t="s">
        <v>6187</v>
      </c>
      <c r="R194" t="s">
        <v>35</v>
      </c>
      <c r="S194">
        <v>0</v>
      </c>
      <c r="T194">
        <v>1</v>
      </c>
      <c r="U194">
        <v>0</v>
      </c>
      <c r="V194">
        <v>30000000</v>
      </c>
      <c r="W194">
        <v>50927067</v>
      </c>
      <c r="X194">
        <v>131016624</v>
      </c>
      <c r="Y194">
        <f>COUNTBLANK(Table13[[#This Row],[Budget]:[Gross_WW]])</f>
        <v>0</v>
      </c>
      <c r="AF194">
        <v>1</v>
      </c>
    </row>
    <row r="195" spans="1:32" x14ac:dyDescent="0.2">
      <c r="A195" t="s">
        <v>6240</v>
      </c>
      <c r="B195" t="s">
        <v>6241</v>
      </c>
      <c r="C195">
        <v>2007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7.5</v>
      </c>
      <c r="O195">
        <v>101186</v>
      </c>
      <c r="P195">
        <v>114</v>
      </c>
      <c r="Q195" t="s">
        <v>6242</v>
      </c>
      <c r="R195" t="s">
        <v>39</v>
      </c>
      <c r="S195">
        <v>0</v>
      </c>
      <c r="T195">
        <v>0</v>
      </c>
      <c r="U195">
        <v>1</v>
      </c>
      <c r="V195">
        <v>30000000</v>
      </c>
      <c r="W195">
        <v>31664162</v>
      </c>
      <c r="X195">
        <v>66122026</v>
      </c>
      <c r="Y195">
        <f>COUNTBLANK(Table13[[#This Row],[Budget]:[Gross_WW]])</f>
        <v>0</v>
      </c>
      <c r="AF195">
        <v>1</v>
      </c>
    </row>
    <row r="196" spans="1:32" x14ac:dyDescent="0.2">
      <c r="A196" t="s">
        <v>1495</v>
      </c>
      <c r="B196" t="s">
        <v>1496</v>
      </c>
      <c r="C196">
        <v>1958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7.9</v>
      </c>
      <c r="O196">
        <v>9866</v>
      </c>
      <c r="P196">
        <v>143</v>
      </c>
      <c r="Q196" t="s">
        <v>1497</v>
      </c>
      <c r="R196" t="s">
        <v>39</v>
      </c>
      <c r="S196">
        <v>0</v>
      </c>
      <c r="T196">
        <v>0</v>
      </c>
      <c r="U196">
        <v>1</v>
      </c>
      <c r="V196">
        <v>2240000</v>
      </c>
      <c r="Y196">
        <f>COUNTBLANK(Table13[[#This Row],[Budget]:[Gross_WW]])</f>
        <v>2</v>
      </c>
      <c r="AF196">
        <v>1</v>
      </c>
    </row>
    <row r="197" spans="1:32" x14ac:dyDescent="0.2">
      <c r="A197" t="s">
        <v>7592</v>
      </c>
      <c r="B197" t="s">
        <v>7593</v>
      </c>
      <c r="C197">
        <v>2015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7.3</v>
      </c>
      <c r="O197">
        <v>705892</v>
      </c>
      <c r="P197">
        <v>141</v>
      </c>
      <c r="Q197" t="s">
        <v>6031</v>
      </c>
      <c r="R197" t="s">
        <v>6654</v>
      </c>
      <c r="S197">
        <v>1</v>
      </c>
      <c r="T197">
        <v>0</v>
      </c>
      <c r="U197">
        <v>0</v>
      </c>
      <c r="V197">
        <v>250000000</v>
      </c>
      <c r="W197">
        <v>459005868</v>
      </c>
      <c r="X197">
        <v>1402805868</v>
      </c>
      <c r="Y197">
        <f>COUNTBLANK(Table13[[#This Row],[Budget]:[Gross_WW]])</f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1</v>
      </c>
    </row>
    <row r="198" spans="1:32" x14ac:dyDescent="0.2">
      <c r="A198" t="s">
        <v>7830</v>
      </c>
      <c r="B198" t="s">
        <v>7831</v>
      </c>
      <c r="C198">
        <v>2018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8.5</v>
      </c>
      <c r="O198">
        <v>760670</v>
      </c>
      <c r="P198">
        <v>149</v>
      </c>
      <c r="Q198" t="s">
        <v>5596</v>
      </c>
      <c r="R198" t="s">
        <v>6654</v>
      </c>
      <c r="S198">
        <v>1</v>
      </c>
      <c r="T198">
        <v>0</v>
      </c>
      <c r="U198">
        <v>0</v>
      </c>
      <c r="V198">
        <v>321000000</v>
      </c>
      <c r="W198">
        <v>678815482</v>
      </c>
      <c r="X198">
        <v>2048359754</v>
      </c>
      <c r="Y198">
        <f>COUNTBLANK(Table13[[#This Row],[Budget]:[Gross_WW]])</f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</v>
      </c>
    </row>
    <row r="199" spans="1:32" x14ac:dyDescent="0.2">
      <c r="A199" t="s">
        <v>6911</v>
      </c>
      <c r="B199" t="s">
        <v>6912</v>
      </c>
      <c r="C199">
        <v>2009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7</v>
      </c>
      <c r="O199">
        <v>50683</v>
      </c>
      <c r="P199">
        <v>98</v>
      </c>
      <c r="Q199" t="s">
        <v>6216</v>
      </c>
      <c r="R199" t="s">
        <v>5459</v>
      </c>
      <c r="S199">
        <v>0</v>
      </c>
      <c r="T199">
        <v>1</v>
      </c>
      <c r="U199">
        <v>0</v>
      </c>
      <c r="V199">
        <v>17000000</v>
      </c>
      <c r="W199">
        <v>9451946</v>
      </c>
      <c r="X199">
        <v>15779455</v>
      </c>
      <c r="Y199">
        <f>COUNTBLANK(Table13[[#This Row],[Budget]:[Gross_WW]])</f>
        <v>0</v>
      </c>
      <c r="AF199">
        <v>1</v>
      </c>
    </row>
    <row r="200" spans="1:32" x14ac:dyDescent="0.2">
      <c r="A200" t="s">
        <v>196</v>
      </c>
      <c r="B200" t="s">
        <v>197</v>
      </c>
      <c r="C200">
        <v>1934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6.1</v>
      </c>
      <c r="O200">
        <v>207</v>
      </c>
      <c r="P200">
        <v>74</v>
      </c>
      <c r="Q200" t="s">
        <v>198</v>
      </c>
      <c r="R200" t="s">
        <v>147</v>
      </c>
      <c r="S200">
        <v>0</v>
      </c>
      <c r="T200">
        <v>0</v>
      </c>
      <c r="U200">
        <v>1</v>
      </c>
      <c r="Y200">
        <f>COUNTBLANK(Table13[[#This Row],[Budget]:[Gross_WW]])</f>
        <v>3</v>
      </c>
      <c r="AF200">
        <v>0</v>
      </c>
    </row>
    <row r="201" spans="1:32" x14ac:dyDescent="0.2">
      <c r="A201" t="s">
        <v>4160</v>
      </c>
      <c r="B201" t="s">
        <v>4161</v>
      </c>
      <c r="C201">
        <v>1995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6.7</v>
      </c>
      <c r="O201">
        <v>112799</v>
      </c>
      <c r="P201">
        <v>91</v>
      </c>
      <c r="Q201" t="s">
        <v>4162</v>
      </c>
      <c r="R201" t="s">
        <v>35</v>
      </c>
      <c r="S201">
        <v>0</v>
      </c>
      <c r="T201">
        <v>1</v>
      </c>
      <c r="U201">
        <v>0</v>
      </c>
      <c r="V201">
        <v>30000000</v>
      </c>
      <c r="W201">
        <v>63658910</v>
      </c>
      <c r="X201">
        <v>254134910</v>
      </c>
      <c r="Y201">
        <f>COUNTBLANK(Table13[[#This Row],[Budget]:[Gross_WW]])</f>
        <v>0</v>
      </c>
      <c r="AF201">
        <v>1</v>
      </c>
    </row>
    <row r="202" spans="1:32" x14ac:dyDescent="0.2">
      <c r="A202" t="s">
        <v>1615</v>
      </c>
      <c r="B202" t="s">
        <v>1616</v>
      </c>
      <c r="C202">
        <v>1961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6.3</v>
      </c>
      <c r="O202">
        <v>3227</v>
      </c>
      <c r="P202">
        <v>106</v>
      </c>
      <c r="Q202" t="s">
        <v>1617</v>
      </c>
      <c r="R202" t="s">
        <v>376</v>
      </c>
      <c r="S202">
        <v>1</v>
      </c>
      <c r="T202">
        <v>0</v>
      </c>
      <c r="U202">
        <v>0</v>
      </c>
      <c r="V202">
        <v>10218316</v>
      </c>
      <c r="Y202">
        <f>COUNTBLANK(Table13[[#This Row],[Budget]:[Gross_WW]])</f>
        <v>2</v>
      </c>
      <c r="AF202">
        <v>1</v>
      </c>
    </row>
    <row r="203" spans="1:32" x14ac:dyDescent="0.2">
      <c r="A203" t="s">
        <v>1402</v>
      </c>
      <c r="B203" t="s">
        <v>1403</v>
      </c>
      <c r="C203">
        <v>1956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7.4</v>
      </c>
      <c r="O203">
        <v>6435</v>
      </c>
      <c r="P203">
        <v>114</v>
      </c>
      <c r="Q203" t="s">
        <v>1178</v>
      </c>
      <c r="R203" t="s">
        <v>1404</v>
      </c>
      <c r="S203">
        <v>0</v>
      </c>
      <c r="T203">
        <v>0</v>
      </c>
      <c r="U203">
        <v>1</v>
      </c>
      <c r="Y203">
        <f>COUNTBLANK(Table13[[#This Row],[Budget]:[Gross_WW]])</f>
        <v>3</v>
      </c>
      <c r="AF203">
        <v>1</v>
      </c>
    </row>
    <row r="204" spans="1:32" x14ac:dyDescent="0.2">
      <c r="A204" t="s">
        <v>2803</v>
      </c>
      <c r="B204" t="s">
        <v>2804</v>
      </c>
      <c r="C204">
        <v>1985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5.0999999999999996</v>
      </c>
      <c r="O204">
        <v>2985</v>
      </c>
      <c r="P204">
        <v>95</v>
      </c>
      <c r="Q204" t="s">
        <v>2413</v>
      </c>
      <c r="R204" t="s">
        <v>2805</v>
      </c>
      <c r="S204">
        <v>1</v>
      </c>
      <c r="T204">
        <v>0</v>
      </c>
      <c r="U204">
        <v>0</v>
      </c>
      <c r="W204">
        <v>14972297</v>
      </c>
      <c r="X204">
        <v>14972297</v>
      </c>
      <c r="Y204">
        <f>COUNTBLANK(Table13[[#This Row],[Budget]:[Gross_WW]])</f>
        <v>1</v>
      </c>
      <c r="AF204">
        <v>1</v>
      </c>
    </row>
    <row r="205" spans="1:32" x14ac:dyDescent="0.2">
      <c r="A205" t="s">
        <v>555</v>
      </c>
      <c r="B205" t="s">
        <v>556</v>
      </c>
      <c r="C205">
        <v>1941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6.8</v>
      </c>
      <c r="O205">
        <v>517</v>
      </c>
      <c r="P205">
        <v>89</v>
      </c>
      <c r="Q205" t="s">
        <v>557</v>
      </c>
      <c r="R205" t="s">
        <v>35</v>
      </c>
      <c r="S205">
        <v>0</v>
      </c>
      <c r="T205">
        <v>1</v>
      </c>
      <c r="U205">
        <v>0</v>
      </c>
      <c r="Y205">
        <f>COUNTBLANK(Table13[[#This Row],[Budget]:[Gross_WW]])</f>
        <v>3</v>
      </c>
      <c r="AF205">
        <v>1</v>
      </c>
    </row>
    <row r="206" spans="1:32" x14ac:dyDescent="0.2">
      <c r="A206" t="s">
        <v>2806</v>
      </c>
      <c r="B206" t="s">
        <v>2807</v>
      </c>
      <c r="C206">
        <v>1985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8.5</v>
      </c>
      <c r="O206">
        <v>990918</v>
      </c>
      <c r="P206">
        <v>116</v>
      </c>
      <c r="Q206" t="s">
        <v>2808</v>
      </c>
      <c r="R206" t="s">
        <v>35</v>
      </c>
      <c r="S206">
        <v>0</v>
      </c>
      <c r="T206">
        <v>1</v>
      </c>
      <c r="U206">
        <v>0</v>
      </c>
      <c r="V206">
        <v>19000000</v>
      </c>
      <c r="W206">
        <v>211159762</v>
      </c>
      <c r="X206">
        <v>388355305</v>
      </c>
      <c r="Y206">
        <f>COUNTBLANK(Table13[[#This Row],[Budget]:[Gross_WW]])</f>
        <v>0</v>
      </c>
      <c r="Z206">
        <v>1</v>
      </c>
      <c r="AF206">
        <v>1</v>
      </c>
    </row>
    <row r="207" spans="1:32" x14ac:dyDescent="0.2">
      <c r="A207" t="s">
        <v>3164</v>
      </c>
      <c r="B207" t="s">
        <v>3165</v>
      </c>
      <c r="C207">
        <v>1989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7.8</v>
      </c>
      <c r="O207">
        <v>452334</v>
      </c>
      <c r="P207">
        <v>108</v>
      </c>
      <c r="Q207" t="s">
        <v>2808</v>
      </c>
      <c r="R207" t="s">
        <v>35</v>
      </c>
      <c r="S207">
        <v>0</v>
      </c>
      <c r="T207">
        <v>1</v>
      </c>
      <c r="U207">
        <v>0</v>
      </c>
      <c r="V207">
        <v>40000000</v>
      </c>
      <c r="W207">
        <v>119000002</v>
      </c>
      <c r="X207">
        <v>335949377</v>
      </c>
      <c r="Y207">
        <f>COUNTBLANK(Table13[[#This Row],[Budget]:[Gross_WW]])</f>
        <v>0</v>
      </c>
      <c r="Z207">
        <v>1</v>
      </c>
      <c r="AF207">
        <v>1</v>
      </c>
    </row>
    <row r="208" spans="1:32" x14ac:dyDescent="0.2">
      <c r="A208" t="s">
        <v>3274</v>
      </c>
      <c r="B208" t="s">
        <v>3275</v>
      </c>
      <c r="C208">
        <v>1990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7.4</v>
      </c>
      <c r="O208">
        <v>381476</v>
      </c>
      <c r="P208">
        <v>118</v>
      </c>
      <c r="Q208" t="s">
        <v>2808</v>
      </c>
      <c r="R208" t="s">
        <v>35</v>
      </c>
      <c r="S208">
        <v>0</v>
      </c>
      <c r="T208">
        <v>1</v>
      </c>
      <c r="U208">
        <v>0</v>
      </c>
      <c r="V208">
        <v>40000000</v>
      </c>
      <c r="W208">
        <v>88277583</v>
      </c>
      <c r="X208">
        <v>246144250</v>
      </c>
      <c r="Y208">
        <f>COUNTBLANK(Table13[[#This Row],[Budget]:[Gross_WW]])</f>
        <v>0</v>
      </c>
      <c r="Z208">
        <v>1</v>
      </c>
      <c r="AF208">
        <v>1</v>
      </c>
    </row>
    <row r="209" spans="1:32" x14ac:dyDescent="0.2">
      <c r="A209" t="s">
        <v>3710</v>
      </c>
      <c r="B209" t="s">
        <v>3711</v>
      </c>
      <c r="C209">
        <v>1994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6.6</v>
      </c>
      <c r="O209">
        <v>5582</v>
      </c>
      <c r="P209">
        <v>100</v>
      </c>
      <c r="Q209" t="s">
        <v>3712</v>
      </c>
      <c r="R209" t="s">
        <v>3713</v>
      </c>
      <c r="S209">
        <v>0</v>
      </c>
      <c r="T209">
        <v>1</v>
      </c>
      <c r="U209">
        <v>0</v>
      </c>
      <c r="W209">
        <v>2392589</v>
      </c>
      <c r="X209">
        <v>2392589</v>
      </c>
      <c r="Y209">
        <f>COUNTBLANK(Table13[[#This Row],[Budget]:[Gross_WW]])</f>
        <v>1</v>
      </c>
      <c r="AF209">
        <v>1</v>
      </c>
    </row>
    <row r="210" spans="1:32" x14ac:dyDescent="0.2">
      <c r="A210" t="s">
        <v>3398</v>
      </c>
      <c r="B210" t="s">
        <v>3399</v>
      </c>
      <c r="C210">
        <v>1991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6.7</v>
      </c>
      <c r="O210">
        <v>68599</v>
      </c>
      <c r="P210">
        <v>137</v>
      </c>
      <c r="Q210" t="s">
        <v>2627</v>
      </c>
      <c r="R210" t="s">
        <v>3058</v>
      </c>
      <c r="S210">
        <v>0</v>
      </c>
      <c r="T210">
        <v>1</v>
      </c>
      <c r="U210">
        <v>0</v>
      </c>
      <c r="V210">
        <v>40000000</v>
      </c>
      <c r="W210">
        <v>77868585</v>
      </c>
      <c r="X210">
        <v>152368585</v>
      </c>
      <c r="Y210">
        <f>COUNTBLANK(Table13[[#This Row],[Budget]:[Gross_WW]])</f>
        <v>0</v>
      </c>
      <c r="AF210">
        <v>1</v>
      </c>
    </row>
    <row r="211" spans="1:32" x14ac:dyDescent="0.2">
      <c r="A211" t="s">
        <v>1075</v>
      </c>
      <c r="B211" t="s">
        <v>1076</v>
      </c>
      <c r="C211">
        <v>1950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6.6</v>
      </c>
      <c r="O211">
        <v>997</v>
      </c>
      <c r="P211">
        <v>91</v>
      </c>
      <c r="Q211" t="s">
        <v>468</v>
      </c>
      <c r="R211" t="s">
        <v>39</v>
      </c>
      <c r="S211">
        <v>0</v>
      </c>
      <c r="T211">
        <v>0</v>
      </c>
      <c r="U211">
        <v>1</v>
      </c>
      <c r="Y211">
        <f>COUNTBLANK(Table13[[#This Row],[Budget]:[Gross_WW]])</f>
        <v>3</v>
      </c>
      <c r="AF211">
        <v>1</v>
      </c>
    </row>
    <row r="212" spans="1:32" x14ac:dyDescent="0.2">
      <c r="A212" t="s">
        <v>727</v>
      </c>
      <c r="B212" t="s">
        <v>728</v>
      </c>
      <c r="C212">
        <v>1943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6.5</v>
      </c>
      <c r="O212">
        <v>984</v>
      </c>
      <c r="P212">
        <v>80</v>
      </c>
      <c r="Q212" t="s">
        <v>474</v>
      </c>
      <c r="R212" t="s">
        <v>39</v>
      </c>
      <c r="S212">
        <v>0</v>
      </c>
      <c r="T212">
        <v>0</v>
      </c>
      <c r="U212">
        <v>1</v>
      </c>
      <c r="Y212">
        <f>COUNTBLANK(Table13[[#This Row],[Budget]:[Gross_WW]])</f>
        <v>3</v>
      </c>
      <c r="AF212">
        <v>1</v>
      </c>
    </row>
    <row r="213" spans="1:32" x14ac:dyDescent="0.2">
      <c r="A213" t="s">
        <v>1405</v>
      </c>
      <c r="B213" t="s">
        <v>1406</v>
      </c>
      <c r="C213">
        <v>1956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6.6</v>
      </c>
      <c r="O213">
        <v>1299</v>
      </c>
      <c r="P213">
        <v>84</v>
      </c>
      <c r="Q213" t="s">
        <v>1407</v>
      </c>
      <c r="R213" t="s">
        <v>945</v>
      </c>
      <c r="S213">
        <v>0</v>
      </c>
      <c r="T213">
        <v>1</v>
      </c>
      <c r="U213">
        <v>0</v>
      </c>
      <c r="V213">
        <v>1025000</v>
      </c>
      <c r="Y213">
        <f>COUNTBLANK(Table13[[#This Row],[Budget]:[Gross_WW]])</f>
        <v>2</v>
      </c>
      <c r="AF213">
        <v>1</v>
      </c>
    </row>
    <row r="214" spans="1:32" x14ac:dyDescent="0.2">
      <c r="A214" t="s">
        <v>5643</v>
      </c>
      <c r="B214" t="s">
        <v>5644</v>
      </c>
      <c r="C214">
        <v>2002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5.6</v>
      </c>
      <c r="O214">
        <v>43869</v>
      </c>
      <c r="P214">
        <v>116</v>
      </c>
      <c r="Q214" t="s">
        <v>2557</v>
      </c>
      <c r="R214" t="s">
        <v>2783</v>
      </c>
      <c r="S214">
        <v>1</v>
      </c>
      <c r="T214">
        <v>0</v>
      </c>
      <c r="U214">
        <v>0</v>
      </c>
      <c r="V214">
        <v>70000000</v>
      </c>
      <c r="W214">
        <v>30160161</v>
      </c>
      <c r="X214">
        <v>66200782</v>
      </c>
      <c r="Y214">
        <f>COUNTBLANK(Table13[[#This Row],[Budget]:[Gross_WW]])</f>
        <v>0</v>
      </c>
      <c r="AF214">
        <v>1</v>
      </c>
    </row>
    <row r="215" spans="1:32" x14ac:dyDescent="0.2">
      <c r="A215" t="s">
        <v>558</v>
      </c>
      <c r="B215" t="s">
        <v>559</v>
      </c>
      <c r="C215">
        <v>1941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5.9</v>
      </c>
      <c r="O215">
        <v>229</v>
      </c>
      <c r="P215">
        <v>71</v>
      </c>
      <c r="Q215" t="s">
        <v>189</v>
      </c>
      <c r="R215" t="s">
        <v>39</v>
      </c>
      <c r="S215">
        <v>0</v>
      </c>
      <c r="T215">
        <v>0</v>
      </c>
      <c r="U215">
        <v>1</v>
      </c>
      <c r="Y215">
        <f>COUNTBLANK(Table13[[#This Row],[Budget]:[Gross_WW]])</f>
        <v>3</v>
      </c>
      <c r="AF215">
        <v>1</v>
      </c>
    </row>
    <row r="216" spans="1:32" x14ac:dyDescent="0.2">
      <c r="A216" t="s">
        <v>5382</v>
      </c>
      <c r="B216" t="s">
        <v>5383</v>
      </c>
      <c r="C216">
        <v>2000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5.8</v>
      </c>
      <c r="O216">
        <v>10274</v>
      </c>
      <c r="P216">
        <v>119</v>
      </c>
      <c r="Q216" t="s">
        <v>5114</v>
      </c>
      <c r="R216" t="s">
        <v>4109</v>
      </c>
      <c r="S216">
        <v>0</v>
      </c>
      <c r="T216">
        <v>0</v>
      </c>
      <c r="U216">
        <v>1</v>
      </c>
      <c r="V216">
        <v>1000000</v>
      </c>
      <c r="W216">
        <v>15325127</v>
      </c>
      <c r="X216">
        <v>15471969</v>
      </c>
      <c r="Y216">
        <f>COUNTBLANK(Table13[[#This Row],[Budget]:[Gross_WW]])</f>
        <v>0</v>
      </c>
      <c r="AF216">
        <v>1</v>
      </c>
    </row>
    <row r="217" spans="1:32" x14ac:dyDescent="0.2">
      <c r="A217" t="s">
        <v>6233</v>
      </c>
      <c r="B217" t="s">
        <v>6234</v>
      </c>
      <c r="C217">
        <v>2007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5.3</v>
      </c>
      <c r="O217">
        <v>39775</v>
      </c>
      <c r="P217">
        <v>90</v>
      </c>
      <c r="Q217" t="s">
        <v>6235</v>
      </c>
      <c r="R217" t="s">
        <v>5267</v>
      </c>
      <c r="S217">
        <v>0</v>
      </c>
      <c r="T217">
        <v>1</v>
      </c>
      <c r="U217">
        <v>0</v>
      </c>
      <c r="W217">
        <v>32886940</v>
      </c>
      <c r="X217">
        <v>41739766</v>
      </c>
      <c r="Y217">
        <f>COUNTBLANK(Table13[[#This Row],[Budget]:[Gross_WW]])</f>
        <v>1</v>
      </c>
      <c r="AF217">
        <v>1</v>
      </c>
    </row>
    <row r="218" spans="1:32" x14ac:dyDescent="0.2">
      <c r="A218" t="s">
        <v>4163</v>
      </c>
      <c r="B218" t="s">
        <v>4164</v>
      </c>
      <c r="C218">
        <v>1995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7.1</v>
      </c>
      <c r="O218">
        <v>38165</v>
      </c>
      <c r="P218">
        <v>78</v>
      </c>
      <c r="Q218" t="s">
        <v>4165</v>
      </c>
      <c r="R218" t="s">
        <v>4166</v>
      </c>
      <c r="S218">
        <v>0</v>
      </c>
      <c r="T218">
        <v>1</v>
      </c>
      <c r="U218">
        <v>0</v>
      </c>
      <c r="V218">
        <v>31000000</v>
      </c>
      <c r="W218">
        <v>11348324</v>
      </c>
      <c r="X218">
        <v>11348324</v>
      </c>
      <c r="Y218">
        <f>COUNTBLANK(Table13[[#This Row],[Budget]:[Gross_WW]])</f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</row>
    <row r="219" spans="1:32" x14ac:dyDescent="0.2">
      <c r="A219" t="s">
        <v>644</v>
      </c>
      <c r="B219" t="s">
        <v>645</v>
      </c>
      <c r="C219">
        <v>1942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7.3</v>
      </c>
      <c r="O219">
        <v>125340</v>
      </c>
      <c r="P219">
        <v>70</v>
      </c>
      <c r="Q219" t="s">
        <v>646</v>
      </c>
      <c r="R219" t="s">
        <v>538</v>
      </c>
      <c r="S219">
        <v>1</v>
      </c>
      <c r="T219">
        <v>0</v>
      </c>
      <c r="U219">
        <v>0</v>
      </c>
      <c r="W219">
        <v>1022447150</v>
      </c>
      <c r="X219">
        <v>267447150</v>
      </c>
      <c r="Y219">
        <f>COUNTBLANK(Table13[[#This Row],[Budget]:[Gross_WW]])</f>
        <v>1</v>
      </c>
      <c r="AF219">
        <v>0</v>
      </c>
    </row>
    <row r="220" spans="1:32" x14ac:dyDescent="0.2">
      <c r="A220" t="s">
        <v>1446</v>
      </c>
      <c r="B220" t="s">
        <v>1447</v>
      </c>
      <c r="C220">
        <v>1957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6.6</v>
      </c>
      <c r="O220">
        <v>1958</v>
      </c>
      <c r="P220">
        <v>125</v>
      </c>
      <c r="Q220" t="s">
        <v>474</v>
      </c>
      <c r="R220" t="s">
        <v>39</v>
      </c>
      <c r="S220">
        <v>0</v>
      </c>
      <c r="T220">
        <v>0</v>
      </c>
      <c r="U220">
        <v>1</v>
      </c>
      <c r="W220">
        <v>2500000</v>
      </c>
      <c r="Y220">
        <f>COUNTBLANK(Table13[[#This Row],[Budget]:[Gross_WW]])</f>
        <v>2</v>
      </c>
      <c r="AF220">
        <v>1</v>
      </c>
    </row>
    <row r="221" spans="1:32" x14ac:dyDescent="0.2">
      <c r="A221" t="s">
        <v>1827</v>
      </c>
      <c r="B221" t="s">
        <v>1828</v>
      </c>
      <c r="C221">
        <v>1967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</v>
      </c>
      <c r="O221">
        <v>214</v>
      </c>
      <c r="P221">
        <v>102</v>
      </c>
      <c r="Q221" t="s">
        <v>1829</v>
      </c>
      <c r="R221" t="s">
        <v>35</v>
      </c>
      <c r="S221">
        <v>0</v>
      </c>
      <c r="T221">
        <v>1</v>
      </c>
      <c r="U221">
        <v>0</v>
      </c>
      <c r="Y221">
        <f>COUNTBLANK(Table13[[#This Row],[Budget]:[Gross_WW]])</f>
        <v>3</v>
      </c>
      <c r="AF221">
        <v>1</v>
      </c>
    </row>
    <row r="222" spans="1:32" x14ac:dyDescent="0.2">
      <c r="A222" t="s">
        <v>7784</v>
      </c>
      <c r="B222" t="s">
        <v>7785</v>
      </c>
      <c r="C222">
        <v>2016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5.9</v>
      </c>
      <c r="O222">
        <v>13814</v>
      </c>
      <c r="P222">
        <v>111</v>
      </c>
      <c r="Q222" t="s">
        <v>5243</v>
      </c>
      <c r="R222" t="s">
        <v>7786</v>
      </c>
      <c r="S222">
        <v>0</v>
      </c>
      <c r="T222">
        <v>0</v>
      </c>
      <c r="U222">
        <v>1</v>
      </c>
      <c r="V222">
        <v>20000000</v>
      </c>
      <c r="W222">
        <v>54030051</v>
      </c>
      <c r="X222">
        <v>55030051</v>
      </c>
      <c r="Y222">
        <f>COUNTBLANK(Table13[[#This Row],[Budget]:[Gross_WW]])</f>
        <v>0</v>
      </c>
      <c r="AF222">
        <v>1</v>
      </c>
    </row>
    <row r="223" spans="1:32" x14ac:dyDescent="0.2">
      <c r="A223" t="s">
        <v>2188</v>
      </c>
      <c r="B223" t="s">
        <v>2189</v>
      </c>
      <c r="C223">
        <v>1975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8.1</v>
      </c>
      <c r="O223">
        <v>140451</v>
      </c>
      <c r="P223">
        <v>185</v>
      </c>
      <c r="Q223" t="s">
        <v>1606</v>
      </c>
      <c r="R223" t="s">
        <v>2190</v>
      </c>
      <c r="S223">
        <v>0</v>
      </c>
      <c r="T223">
        <v>0</v>
      </c>
      <c r="U223">
        <v>1</v>
      </c>
      <c r="V223">
        <v>11000000</v>
      </c>
      <c r="W223">
        <v>198992</v>
      </c>
      <c r="X223">
        <v>198992</v>
      </c>
      <c r="Y223">
        <f>COUNTBLANK(Table13[[#This Row],[Budget]:[Gross_WW]])</f>
        <v>0</v>
      </c>
      <c r="AF223">
        <v>1</v>
      </c>
    </row>
    <row r="224" spans="1:32" x14ac:dyDescent="0.2">
      <c r="A224" t="s">
        <v>3400</v>
      </c>
      <c r="B224" t="s">
        <v>3401</v>
      </c>
      <c r="C224">
        <v>1991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7.7</v>
      </c>
      <c r="O224">
        <v>108383</v>
      </c>
      <c r="P224">
        <v>116</v>
      </c>
      <c r="Q224" t="s">
        <v>3402</v>
      </c>
      <c r="R224" t="s">
        <v>3403</v>
      </c>
      <c r="S224">
        <v>0</v>
      </c>
      <c r="T224">
        <v>1</v>
      </c>
      <c r="U224">
        <v>0</v>
      </c>
      <c r="V224">
        <v>9000000</v>
      </c>
      <c r="W224">
        <v>6153939</v>
      </c>
      <c r="X224">
        <v>6153939</v>
      </c>
      <c r="Y224">
        <f>COUNTBLANK(Table13[[#This Row],[Budget]:[Gross_WW]])</f>
        <v>0</v>
      </c>
      <c r="AF224">
        <v>1</v>
      </c>
    </row>
    <row r="225" spans="1:32" x14ac:dyDescent="0.2">
      <c r="A225" t="s">
        <v>5066</v>
      </c>
      <c r="B225" t="s">
        <v>5067</v>
      </c>
      <c r="C225">
        <v>1998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6.5</v>
      </c>
      <c r="O225">
        <v>55093</v>
      </c>
      <c r="P225">
        <v>103</v>
      </c>
      <c r="Q225" t="s">
        <v>5068</v>
      </c>
      <c r="R225" t="s">
        <v>5069</v>
      </c>
      <c r="S225">
        <v>0</v>
      </c>
      <c r="T225">
        <v>1</v>
      </c>
      <c r="U225">
        <v>0</v>
      </c>
      <c r="V225">
        <v>25000000</v>
      </c>
      <c r="W225">
        <v>7027290</v>
      </c>
      <c r="X225">
        <v>7027290</v>
      </c>
      <c r="Y225">
        <f>COUNTBLANK(Table13[[#This Row],[Budget]:[Gross_WW]])</f>
        <v>0</v>
      </c>
      <c r="AF225">
        <v>1</v>
      </c>
    </row>
    <row r="226" spans="1:32" x14ac:dyDescent="0.2">
      <c r="A226" t="s">
        <v>4362</v>
      </c>
      <c r="B226" t="s">
        <v>4363</v>
      </c>
      <c r="C226">
        <v>1996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6.9</v>
      </c>
      <c r="O226">
        <v>18828</v>
      </c>
      <c r="P226">
        <v>107</v>
      </c>
      <c r="Q226" t="s">
        <v>4364</v>
      </c>
      <c r="R226" t="s">
        <v>4365</v>
      </c>
      <c r="S226">
        <v>1</v>
      </c>
      <c r="T226">
        <v>0</v>
      </c>
      <c r="U226">
        <v>0</v>
      </c>
      <c r="V226">
        <v>3300000</v>
      </c>
      <c r="W226">
        <v>3011195</v>
      </c>
      <c r="X226">
        <v>3011195</v>
      </c>
      <c r="Y226">
        <f>COUNTBLANK(Table13[[#This Row],[Budget]:[Gross_WW]])</f>
        <v>0</v>
      </c>
      <c r="AF226">
        <v>1</v>
      </c>
    </row>
    <row r="227" spans="1:32" x14ac:dyDescent="0.2">
      <c r="A227" t="s">
        <v>3166</v>
      </c>
      <c r="B227" t="s">
        <v>3167</v>
      </c>
      <c r="C227">
        <v>1989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7.5</v>
      </c>
      <c r="O227">
        <v>326203</v>
      </c>
      <c r="P227">
        <v>126</v>
      </c>
      <c r="Q227" t="s">
        <v>2850</v>
      </c>
      <c r="R227" t="s">
        <v>39</v>
      </c>
      <c r="S227">
        <v>0</v>
      </c>
      <c r="T227">
        <v>0</v>
      </c>
      <c r="U227">
        <v>1</v>
      </c>
      <c r="V227">
        <v>35000000</v>
      </c>
      <c r="W227">
        <v>251348343</v>
      </c>
      <c r="X227">
        <v>411556825</v>
      </c>
      <c r="Y227">
        <f>COUNTBLANK(Table13[[#This Row],[Budget]:[Gross_WW]])</f>
        <v>0</v>
      </c>
      <c r="Z227">
        <v>1</v>
      </c>
      <c r="AF227">
        <v>0</v>
      </c>
    </row>
    <row r="228" spans="1:32" x14ac:dyDescent="0.2">
      <c r="A228" t="s">
        <v>4610</v>
      </c>
      <c r="B228" t="s">
        <v>4611</v>
      </c>
      <c r="C228">
        <v>1997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3.7</v>
      </c>
      <c r="O228">
        <v>226209</v>
      </c>
      <c r="P228">
        <v>125</v>
      </c>
      <c r="Q228" t="s">
        <v>2557</v>
      </c>
      <c r="R228" t="s">
        <v>39</v>
      </c>
      <c r="S228">
        <v>0</v>
      </c>
      <c r="T228">
        <v>0</v>
      </c>
      <c r="U228">
        <v>1</v>
      </c>
      <c r="V228">
        <v>125000000</v>
      </c>
      <c r="W228">
        <v>107353792</v>
      </c>
      <c r="X228">
        <v>238235915</v>
      </c>
      <c r="Y228">
        <f>COUNTBLANK(Table13[[#This Row],[Budget]:[Gross_WW]])</f>
        <v>0</v>
      </c>
      <c r="Z228">
        <v>1</v>
      </c>
      <c r="AF228">
        <v>0</v>
      </c>
    </row>
    <row r="229" spans="1:32" x14ac:dyDescent="0.2">
      <c r="A229" t="s">
        <v>5996</v>
      </c>
      <c r="B229" t="s">
        <v>5997</v>
      </c>
      <c r="C229">
        <v>2005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8.1999999999999993</v>
      </c>
      <c r="O229">
        <v>1251624</v>
      </c>
      <c r="P229">
        <v>140</v>
      </c>
      <c r="Q229" t="s">
        <v>5998</v>
      </c>
      <c r="R229" t="s">
        <v>39</v>
      </c>
      <c r="S229">
        <v>0</v>
      </c>
      <c r="T229">
        <v>0</v>
      </c>
      <c r="U229">
        <v>1</v>
      </c>
      <c r="V229">
        <v>150000000</v>
      </c>
      <c r="W229">
        <v>206852432</v>
      </c>
      <c r="X229">
        <v>373413297</v>
      </c>
      <c r="Y229">
        <f>COUNTBLANK(Table13[[#This Row],[Budget]:[Gross_WW]])</f>
        <v>0</v>
      </c>
      <c r="Z229">
        <v>1</v>
      </c>
      <c r="AF229">
        <v>0</v>
      </c>
    </row>
    <row r="230" spans="1:32" x14ac:dyDescent="0.2">
      <c r="A230" t="s">
        <v>4167</v>
      </c>
      <c r="B230" t="s">
        <v>4168</v>
      </c>
      <c r="C230">
        <v>1995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5.4</v>
      </c>
      <c r="O230">
        <v>227880</v>
      </c>
      <c r="P230">
        <v>121</v>
      </c>
      <c r="Q230" t="s">
        <v>2557</v>
      </c>
      <c r="R230" t="s">
        <v>39</v>
      </c>
      <c r="S230">
        <v>0</v>
      </c>
      <c r="T230">
        <v>0</v>
      </c>
      <c r="U230">
        <v>1</v>
      </c>
      <c r="V230">
        <v>100000000</v>
      </c>
      <c r="W230">
        <v>184069126</v>
      </c>
      <c r="X230">
        <v>336567531</v>
      </c>
      <c r="Y230">
        <f>COUNTBLANK(Table13[[#This Row],[Budget]:[Gross_WW]])</f>
        <v>0</v>
      </c>
      <c r="Z230">
        <v>1</v>
      </c>
      <c r="AF230">
        <v>0</v>
      </c>
    </row>
    <row r="231" spans="1:32" x14ac:dyDescent="0.2">
      <c r="A231" t="s">
        <v>3549</v>
      </c>
      <c r="B231" t="s">
        <v>3550</v>
      </c>
      <c r="C231">
        <v>1992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7</v>
      </c>
      <c r="O231">
        <v>263911</v>
      </c>
      <c r="P231">
        <v>126</v>
      </c>
      <c r="Q231" t="s">
        <v>2850</v>
      </c>
      <c r="R231" t="s">
        <v>39</v>
      </c>
      <c r="S231">
        <v>0</v>
      </c>
      <c r="T231">
        <v>0</v>
      </c>
      <c r="U231">
        <v>1</v>
      </c>
      <c r="V231">
        <v>80000000</v>
      </c>
      <c r="W231">
        <v>162902340</v>
      </c>
      <c r="X231">
        <v>266903053</v>
      </c>
      <c r="Y231">
        <f>COUNTBLANK(Table13[[#This Row],[Budget]:[Gross_WW]])</f>
        <v>0</v>
      </c>
      <c r="Z231">
        <v>1</v>
      </c>
      <c r="AF231">
        <v>0</v>
      </c>
    </row>
    <row r="232" spans="1:32" x14ac:dyDescent="0.2">
      <c r="A232" t="s">
        <v>7691</v>
      </c>
      <c r="B232" t="s">
        <v>7692</v>
      </c>
      <c r="C232">
        <v>2016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6.5</v>
      </c>
      <c r="O232">
        <v>600827</v>
      </c>
      <c r="P232">
        <v>151</v>
      </c>
      <c r="Q232" t="s">
        <v>6166</v>
      </c>
      <c r="R232" t="s">
        <v>39</v>
      </c>
      <c r="S232">
        <v>0</v>
      </c>
      <c r="T232">
        <v>0</v>
      </c>
      <c r="U232">
        <v>1</v>
      </c>
      <c r="V232">
        <v>250000000</v>
      </c>
      <c r="W232">
        <v>330360194</v>
      </c>
      <c r="X232">
        <v>873634919</v>
      </c>
      <c r="Y232">
        <f>COUNTBLANK(Table13[[#This Row],[Budget]:[Gross_WW]])</f>
        <v>0</v>
      </c>
      <c r="Z232">
        <v>1</v>
      </c>
      <c r="AF232">
        <v>0</v>
      </c>
    </row>
    <row r="233" spans="1:32" x14ac:dyDescent="0.2">
      <c r="A233" t="s">
        <v>3714</v>
      </c>
      <c r="B233" t="s">
        <v>3715</v>
      </c>
      <c r="C233">
        <v>1993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7.8</v>
      </c>
      <c r="O233">
        <v>40637</v>
      </c>
      <c r="P233">
        <v>76</v>
      </c>
      <c r="Q233" t="s">
        <v>3716</v>
      </c>
      <c r="R233" t="s">
        <v>2565</v>
      </c>
      <c r="S233">
        <v>0</v>
      </c>
      <c r="T233">
        <v>0</v>
      </c>
      <c r="U233">
        <v>1</v>
      </c>
      <c r="V233">
        <v>6000000</v>
      </c>
      <c r="W233">
        <v>5635204</v>
      </c>
      <c r="X233">
        <v>5635204</v>
      </c>
      <c r="Y233">
        <f>COUNTBLANK(Table13[[#This Row],[Budget]:[Gross_WW]])</f>
        <v>0</v>
      </c>
      <c r="Z233">
        <v>1</v>
      </c>
      <c r="AF233">
        <v>0</v>
      </c>
    </row>
    <row r="234" spans="1:32" x14ac:dyDescent="0.2">
      <c r="A234" t="s">
        <v>7876</v>
      </c>
      <c r="B234" t="s">
        <v>7877</v>
      </c>
      <c r="C234">
        <v>2016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6.4</v>
      </c>
      <c r="O234">
        <v>46270</v>
      </c>
      <c r="P234">
        <v>76</v>
      </c>
      <c r="Q234" t="s">
        <v>7878</v>
      </c>
      <c r="R234" t="s">
        <v>2565</v>
      </c>
      <c r="S234">
        <v>0</v>
      </c>
      <c r="T234">
        <v>0</v>
      </c>
      <c r="U234">
        <v>1</v>
      </c>
      <c r="V234">
        <v>3500000</v>
      </c>
      <c r="W234">
        <v>3775000</v>
      </c>
      <c r="X234">
        <v>4462034</v>
      </c>
      <c r="Y234">
        <f>COUNTBLANK(Table13[[#This Row],[Budget]:[Gross_WW]])</f>
        <v>0</v>
      </c>
      <c r="Z234">
        <v>1</v>
      </c>
      <c r="AF234">
        <v>0</v>
      </c>
    </row>
    <row r="235" spans="1:32" x14ac:dyDescent="0.2">
      <c r="A235" t="s">
        <v>1350</v>
      </c>
      <c r="B235" t="s">
        <v>1351</v>
      </c>
      <c r="C235">
        <v>1955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6.5</v>
      </c>
      <c r="O235">
        <v>2007</v>
      </c>
      <c r="P235">
        <v>149</v>
      </c>
      <c r="Q235" t="s">
        <v>474</v>
      </c>
      <c r="R235" t="s">
        <v>39</v>
      </c>
      <c r="S235">
        <v>0</v>
      </c>
      <c r="T235">
        <v>0</v>
      </c>
      <c r="U235">
        <v>1</v>
      </c>
      <c r="Y235">
        <f>COUNTBLANK(Table13[[#This Row],[Budget]:[Gross_WW]])</f>
        <v>3</v>
      </c>
      <c r="AF235">
        <v>1</v>
      </c>
    </row>
    <row r="236" spans="1:32" x14ac:dyDescent="0.2">
      <c r="A236" t="s">
        <v>1448</v>
      </c>
      <c r="B236" t="s">
        <v>1449</v>
      </c>
      <c r="C236">
        <v>1957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6.4</v>
      </c>
      <c r="O236">
        <v>951</v>
      </c>
      <c r="P236">
        <v>108</v>
      </c>
      <c r="Q236" t="s">
        <v>1240</v>
      </c>
      <c r="R236" t="s">
        <v>945</v>
      </c>
      <c r="S236">
        <v>0</v>
      </c>
      <c r="T236">
        <v>1</v>
      </c>
      <c r="U236">
        <v>0</v>
      </c>
      <c r="Y236">
        <f>COUNTBLANK(Table13[[#This Row],[Budget]:[Gross_WW]])</f>
        <v>3</v>
      </c>
      <c r="AF236">
        <v>1</v>
      </c>
    </row>
    <row r="237" spans="1:32" x14ac:dyDescent="0.2">
      <c r="A237" t="s">
        <v>5302</v>
      </c>
      <c r="B237" t="s">
        <v>5303</v>
      </c>
      <c r="C237">
        <v>2000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2.5</v>
      </c>
      <c r="O237">
        <v>74402</v>
      </c>
      <c r="P237">
        <v>118</v>
      </c>
      <c r="Q237" t="s">
        <v>5304</v>
      </c>
      <c r="R237" t="s">
        <v>39</v>
      </c>
      <c r="S237">
        <v>0</v>
      </c>
      <c r="T237">
        <v>0</v>
      </c>
      <c r="U237">
        <v>1</v>
      </c>
      <c r="V237">
        <v>73000000</v>
      </c>
      <c r="W237">
        <v>21471685</v>
      </c>
      <c r="X237">
        <v>29725663</v>
      </c>
      <c r="Y237">
        <f>COUNTBLANK(Table13[[#This Row],[Budget]:[Gross_WW]])</f>
        <v>0</v>
      </c>
      <c r="AF237">
        <v>1</v>
      </c>
    </row>
    <row r="238" spans="1:32" x14ac:dyDescent="0.2">
      <c r="A238" t="s">
        <v>7162</v>
      </c>
      <c r="B238" t="s">
        <v>7163</v>
      </c>
      <c r="C238">
        <v>2012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5.8</v>
      </c>
      <c r="O238">
        <v>230194</v>
      </c>
      <c r="P238">
        <v>131</v>
      </c>
      <c r="Q238" t="s">
        <v>5821</v>
      </c>
      <c r="R238" t="s">
        <v>35</v>
      </c>
      <c r="S238">
        <v>0</v>
      </c>
      <c r="T238">
        <v>1</v>
      </c>
      <c r="U238">
        <v>0</v>
      </c>
      <c r="V238">
        <v>209000000</v>
      </c>
      <c r="W238">
        <v>65422625</v>
      </c>
      <c r="X238">
        <v>303025485</v>
      </c>
      <c r="Y238">
        <f>COUNTBLANK(Table13[[#This Row],[Budget]:[Gross_WW]])</f>
        <v>0</v>
      </c>
      <c r="AF238">
        <v>1</v>
      </c>
    </row>
    <row r="239" spans="1:32" x14ac:dyDescent="0.2">
      <c r="A239" t="s">
        <v>6591</v>
      </c>
      <c r="B239" t="s">
        <v>6592</v>
      </c>
      <c r="C239">
        <v>2008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6.4</v>
      </c>
      <c r="O239">
        <v>87151</v>
      </c>
      <c r="P239">
        <v>102</v>
      </c>
      <c r="Q239" t="s">
        <v>5862</v>
      </c>
      <c r="R239" t="s">
        <v>5604</v>
      </c>
      <c r="S239">
        <v>0</v>
      </c>
      <c r="T239">
        <v>1</v>
      </c>
      <c r="U239">
        <v>0</v>
      </c>
      <c r="V239">
        <v>20000000</v>
      </c>
      <c r="W239">
        <v>11175164</v>
      </c>
      <c r="X239">
        <v>30579406</v>
      </c>
      <c r="Y239">
        <f>COUNTBLANK(Table13[[#This Row],[Budget]:[Gross_WW]])</f>
        <v>0</v>
      </c>
      <c r="AF239">
        <v>1</v>
      </c>
    </row>
    <row r="240" spans="1:32" x14ac:dyDescent="0.2">
      <c r="A240" t="s">
        <v>3033</v>
      </c>
      <c r="B240" t="s">
        <v>3034</v>
      </c>
      <c r="C240">
        <v>1988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7</v>
      </c>
      <c r="O240">
        <v>22278</v>
      </c>
      <c r="P240">
        <v>123</v>
      </c>
      <c r="Q240" t="s">
        <v>3035</v>
      </c>
      <c r="R240" t="s">
        <v>3036</v>
      </c>
      <c r="S240">
        <v>1</v>
      </c>
      <c r="T240">
        <v>0</v>
      </c>
      <c r="U240">
        <v>0</v>
      </c>
      <c r="V240">
        <v>20000000</v>
      </c>
      <c r="W240">
        <v>57041866</v>
      </c>
      <c r="X240">
        <v>57041866</v>
      </c>
      <c r="Y240">
        <f>COUNTBLANK(Table13[[#This Row],[Budget]:[Gross_WW]])</f>
        <v>0</v>
      </c>
      <c r="AF240">
        <v>1</v>
      </c>
    </row>
    <row r="241" spans="1:32" x14ac:dyDescent="0.2">
      <c r="A241" t="s">
        <v>7240</v>
      </c>
      <c r="B241" t="s">
        <v>7241</v>
      </c>
      <c r="C241">
        <v>2013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6.1</v>
      </c>
      <c r="O241">
        <v>81935</v>
      </c>
      <c r="P241">
        <v>124</v>
      </c>
      <c r="Q241" t="s">
        <v>7242</v>
      </c>
      <c r="R241" t="s">
        <v>5181</v>
      </c>
      <c r="S241">
        <v>0</v>
      </c>
      <c r="T241">
        <v>0</v>
      </c>
      <c r="U241">
        <v>1</v>
      </c>
      <c r="V241">
        <v>60000000</v>
      </c>
      <c r="W241">
        <v>19452138</v>
      </c>
      <c r="X241">
        <v>60052138</v>
      </c>
      <c r="Y241">
        <f>COUNTBLANK(Table13[[#This Row],[Budget]:[Gross_WW]])</f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</row>
    <row r="242" spans="1:32" x14ac:dyDescent="0.2">
      <c r="A242" t="s">
        <v>4366</v>
      </c>
      <c r="B242" t="s">
        <v>4367</v>
      </c>
      <c r="C242">
        <v>1996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7.1</v>
      </c>
      <c r="O242">
        <v>30474</v>
      </c>
      <c r="P242">
        <v>112</v>
      </c>
      <c r="Q242" t="s">
        <v>4083</v>
      </c>
      <c r="R242" t="s">
        <v>3859</v>
      </c>
      <c r="S242">
        <v>1</v>
      </c>
      <c r="T242">
        <v>0</v>
      </c>
      <c r="U242">
        <v>0</v>
      </c>
      <c r="W242">
        <v>10597759</v>
      </c>
      <c r="X242">
        <v>10597759</v>
      </c>
      <c r="Y242">
        <f>COUNTBLANK(Table13[[#This Row],[Budget]:[Gross_WW]])</f>
        <v>1</v>
      </c>
      <c r="AF242">
        <v>1</v>
      </c>
    </row>
    <row r="243" spans="1:32" x14ac:dyDescent="0.2">
      <c r="A243" t="s">
        <v>3404</v>
      </c>
      <c r="B243" t="s">
        <v>3405</v>
      </c>
      <c r="C243">
        <v>1991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8</v>
      </c>
      <c r="O243">
        <v>404540</v>
      </c>
      <c r="P243">
        <v>84</v>
      </c>
      <c r="Q243" t="s">
        <v>3406</v>
      </c>
      <c r="R243" t="s">
        <v>2671</v>
      </c>
      <c r="S243">
        <v>1</v>
      </c>
      <c r="T243">
        <v>0</v>
      </c>
      <c r="U243">
        <v>0</v>
      </c>
      <c r="V243">
        <v>25000000</v>
      </c>
      <c r="W243">
        <v>218967620</v>
      </c>
      <c r="X243">
        <v>440118382</v>
      </c>
      <c r="Y243">
        <f>COUNTBLANK(Table13[[#This Row],[Budget]:[Gross_WW]])</f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</row>
    <row r="244" spans="1:32" x14ac:dyDescent="0.2">
      <c r="A244" t="s">
        <v>7656</v>
      </c>
      <c r="B244" t="s">
        <v>3405</v>
      </c>
      <c r="C244">
        <v>2017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7.1</v>
      </c>
      <c r="O244">
        <v>256513</v>
      </c>
      <c r="P244">
        <v>129</v>
      </c>
      <c r="Q244" t="s">
        <v>7657</v>
      </c>
      <c r="R244" t="s">
        <v>4499</v>
      </c>
      <c r="S244">
        <v>1</v>
      </c>
      <c r="T244">
        <v>0</v>
      </c>
      <c r="U244">
        <v>0</v>
      </c>
      <c r="V244">
        <v>160000000</v>
      </c>
      <c r="W244">
        <v>504014165</v>
      </c>
      <c r="X244">
        <v>1263521126</v>
      </c>
      <c r="Y244">
        <f>COUNTBLANK(Table13[[#This Row],[Budget]:[Gross_WW]])</f>
        <v>0</v>
      </c>
      <c r="Z244">
        <v>0</v>
      </c>
      <c r="AA244">
        <v>0</v>
      </c>
      <c r="AB244">
        <v>1</v>
      </c>
      <c r="AC244">
        <v>0</v>
      </c>
      <c r="AD244">
        <v>1</v>
      </c>
      <c r="AE244">
        <v>0</v>
      </c>
      <c r="AF244">
        <v>0</v>
      </c>
    </row>
    <row r="245" spans="1:32" x14ac:dyDescent="0.2">
      <c r="A245" t="s">
        <v>57</v>
      </c>
      <c r="B245" t="s">
        <v>58</v>
      </c>
      <c r="C245">
        <v>1932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6.9</v>
      </c>
      <c r="O245">
        <v>463</v>
      </c>
      <c r="P245">
        <v>66</v>
      </c>
      <c r="Q245" t="s">
        <v>51</v>
      </c>
      <c r="R245" t="s">
        <v>39</v>
      </c>
      <c r="S245">
        <v>0</v>
      </c>
      <c r="T245">
        <v>0</v>
      </c>
      <c r="U245">
        <v>1</v>
      </c>
      <c r="Y245">
        <f>COUNTBLANK(Table13[[#This Row],[Budget]:[Gross_WW]])</f>
        <v>3</v>
      </c>
      <c r="AF245">
        <v>1</v>
      </c>
    </row>
    <row r="246" spans="1:32" x14ac:dyDescent="0.2">
      <c r="A246" t="s">
        <v>6516</v>
      </c>
      <c r="B246" t="s">
        <v>6517</v>
      </c>
      <c r="C246">
        <v>2007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5.7</v>
      </c>
      <c r="O246">
        <v>36498</v>
      </c>
      <c r="P246">
        <v>102</v>
      </c>
      <c r="Q246" t="s">
        <v>4933</v>
      </c>
      <c r="R246" t="s">
        <v>35</v>
      </c>
      <c r="S246">
        <v>0</v>
      </c>
      <c r="T246">
        <v>1</v>
      </c>
      <c r="U246">
        <v>0</v>
      </c>
      <c r="V246">
        <v>39000000</v>
      </c>
      <c r="W246">
        <v>42674040</v>
      </c>
      <c r="X246">
        <v>69485490</v>
      </c>
      <c r="Y246">
        <f>COUNTBLANK(Table13[[#This Row],[Budget]:[Gross_WW]])</f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</row>
    <row r="247" spans="1:32" x14ac:dyDescent="0.2">
      <c r="A247" t="s">
        <v>1986</v>
      </c>
      <c r="B247" t="s">
        <v>1987</v>
      </c>
      <c r="C247">
        <v>1971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7.1</v>
      </c>
      <c r="O247">
        <v>32569</v>
      </c>
      <c r="P247">
        <v>117</v>
      </c>
      <c r="Q247" t="s">
        <v>557</v>
      </c>
      <c r="R247" t="s">
        <v>376</v>
      </c>
      <c r="S247">
        <v>1</v>
      </c>
      <c r="T247">
        <v>0</v>
      </c>
      <c r="U247">
        <v>0</v>
      </c>
      <c r="V247">
        <v>20000000</v>
      </c>
      <c r="Y247">
        <f>COUNTBLANK(Table13[[#This Row],[Budget]:[Gross_WW]])</f>
        <v>2</v>
      </c>
      <c r="AF247">
        <v>1</v>
      </c>
    </row>
    <row r="248" spans="1:32" x14ac:dyDescent="0.2">
      <c r="A248" t="s">
        <v>6082</v>
      </c>
      <c r="B248" t="s">
        <v>6083</v>
      </c>
      <c r="C248">
        <v>2007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6.1</v>
      </c>
      <c r="O248">
        <v>134693</v>
      </c>
      <c r="P248">
        <v>91</v>
      </c>
      <c r="Q248" t="s">
        <v>6084</v>
      </c>
      <c r="R248" t="s">
        <v>4956</v>
      </c>
      <c r="S248">
        <v>0</v>
      </c>
      <c r="T248">
        <v>1</v>
      </c>
      <c r="U248">
        <v>0</v>
      </c>
      <c r="V248">
        <v>150000000</v>
      </c>
      <c r="W248">
        <v>126631277</v>
      </c>
      <c r="X248">
        <v>293514336</v>
      </c>
      <c r="Y248">
        <f>COUNTBLANK(Table13[[#This Row],[Budget]:[Gross_WW]])</f>
        <v>0</v>
      </c>
      <c r="AF248">
        <v>1</v>
      </c>
    </row>
    <row r="249" spans="1:32" x14ac:dyDescent="0.2">
      <c r="A249" t="s">
        <v>3551</v>
      </c>
      <c r="B249" t="s">
        <v>3552</v>
      </c>
      <c r="C249">
        <v>1992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5.7</v>
      </c>
      <c r="O249">
        <v>63159</v>
      </c>
      <c r="P249">
        <v>87</v>
      </c>
      <c r="Q249" t="s">
        <v>3502</v>
      </c>
      <c r="R249" t="s">
        <v>35</v>
      </c>
      <c r="S249">
        <v>0</v>
      </c>
      <c r="T249">
        <v>1</v>
      </c>
      <c r="U249">
        <v>0</v>
      </c>
      <c r="W249">
        <v>57114049</v>
      </c>
      <c r="X249">
        <v>146214049</v>
      </c>
      <c r="Y249">
        <f>COUNTBLANK(Table13[[#This Row],[Budget]:[Gross_WW]])</f>
        <v>1</v>
      </c>
      <c r="Z249">
        <v>1</v>
      </c>
      <c r="AF249">
        <v>1</v>
      </c>
    </row>
    <row r="250" spans="1:32" x14ac:dyDescent="0.2">
      <c r="A250" t="s">
        <v>3717</v>
      </c>
      <c r="B250" t="s">
        <v>3718</v>
      </c>
      <c r="C250">
        <v>1993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4.9000000000000004</v>
      </c>
      <c r="O250">
        <v>24735</v>
      </c>
      <c r="P250">
        <v>89</v>
      </c>
      <c r="Q250" t="s">
        <v>3215</v>
      </c>
      <c r="R250" t="s">
        <v>3678</v>
      </c>
      <c r="S250">
        <v>0</v>
      </c>
      <c r="T250">
        <v>1</v>
      </c>
      <c r="U250">
        <v>0</v>
      </c>
      <c r="V250">
        <v>15000000</v>
      </c>
      <c r="W250">
        <v>53433066</v>
      </c>
      <c r="X250">
        <v>118243066</v>
      </c>
      <c r="Y250">
        <f>COUNTBLANK(Table13[[#This Row],[Budget]:[Gross_WW]])</f>
        <v>0</v>
      </c>
      <c r="Z250">
        <v>1</v>
      </c>
      <c r="AF250">
        <v>1</v>
      </c>
    </row>
    <row r="251" spans="1:32" x14ac:dyDescent="0.2">
      <c r="A251" t="s">
        <v>3037</v>
      </c>
      <c r="B251" t="s">
        <v>3038</v>
      </c>
      <c r="C251">
        <v>1988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7.5</v>
      </c>
      <c r="O251">
        <v>246088</v>
      </c>
      <c r="P251">
        <v>92</v>
      </c>
      <c r="Q251" t="s">
        <v>2850</v>
      </c>
      <c r="R251" t="s">
        <v>2902</v>
      </c>
      <c r="S251">
        <v>0</v>
      </c>
      <c r="T251">
        <v>0</v>
      </c>
      <c r="U251">
        <v>1</v>
      </c>
      <c r="V251">
        <v>15000000</v>
      </c>
      <c r="W251">
        <v>74220408</v>
      </c>
      <c r="X251">
        <v>74270074</v>
      </c>
      <c r="Y251">
        <f>COUNTBLANK(Table13[[#This Row],[Budget]:[Gross_WW]])</f>
        <v>0</v>
      </c>
      <c r="AF251">
        <v>1</v>
      </c>
    </row>
    <row r="252" spans="1:32" x14ac:dyDescent="0.2">
      <c r="A252" t="s">
        <v>4368</v>
      </c>
      <c r="B252" t="s">
        <v>4369</v>
      </c>
      <c r="C252">
        <v>1996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6.1</v>
      </c>
      <c r="O252">
        <v>7922</v>
      </c>
      <c r="P252">
        <v>108</v>
      </c>
      <c r="Q252" t="s">
        <v>4370</v>
      </c>
      <c r="R252" t="s">
        <v>3921</v>
      </c>
      <c r="S252">
        <v>1</v>
      </c>
      <c r="T252">
        <v>0</v>
      </c>
      <c r="U252">
        <v>0</v>
      </c>
      <c r="V252">
        <v>35000000</v>
      </c>
      <c r="W252">
        <v>8797839</v>
      </c>
      <c r="X252">
        <v>8797839</v>
      </c>
      <c r="Y252">
        <f>COUNTBLANK(Table13[[#This Row],[Budget]:[Gross_WW]])</f>
        <v>0</v>
      </c>
      <c r="AF252">
        <v>1</v>
      </c>
    </row>
    <row r="253" spans="1:32" x14ac:dyDescent="0.2">
      <c r="A253" t="s">
        <v>4169</v>
      </c>
      <c r="B253" t="s">
        <v>4170</v>
      </c>
      <c r="C253">
        <v>1995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8.1</v>
      </c>
      <c r="O253">
        <v>252931</v>
      </c>
      <c r="P253">
        <v>101</v>
      </c>
      <c r="Q253" t="s">
        <v>3756</v>
      </c>
      <c r="R253" t="s">
        <v>4109</v>
      </c>
      <c r="S253">
        <v>0</v>
      </c>
      <c r="T253">
        <v>0</v>
      </c>
      <c r="U253">
        <v>1</v>
      </c>
      <c r="V253">
        <v>2500000</v>
      </c>
      <c r="W253">
        <v>5535405</v>
      </c>
      <c r="X253">
        <v>5986708</v>
      </c>
      <c r="Y253">
        <f>COUNTBLANK(Table13[[#This Row],[Budget]:[Gross_WW]])</f>
        <v>0</v>
      </c>
      <c r="AF253">
        <v>1</v>
      </c>
    </row>
    <row r="254" spans="1:32" x14ac:dyDescent="0.2">
      <c r="A254" t="s">
        <v>6039</v>
      </c>
      <c r="B254" t="s">
        <v>6040</v>
      </c>
      <c r="C254">
        <v>2004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8</v>
      </c>
      <c r="O254">
        <v>220904</v>
      </c>
      <c r="P254">
        <v>80</v>
      </c>
      <c r="Q254" t="s">
        <v>3756</v>
      </c>
      <c r="R254" t="s">
        <v>5962</v>
      </c>
      <c r="S254">
        <v>0</v>
      </c>
      <c r="T254">
        <v>0</v>
      </c>
      <c r="U254">
        <v>1</v>
      </c>
      <c r="V254">
        <v>2700000</v>
      </c>
      <c r="W254">
        <v>5820649</v>
      </c>
      <c r="X254">
        <v>15936507</v>
      </c>
      <c r="Y254">
        <f>COUNTBLANK(Table13[[#This Row],[Budget]:[Gross_WW]])</f>
        <v>0</v>
      </c>
      <c r="AF254">
        <v>1</v>
      </c>
    </row>
    <row r="255" spans="1:32" x14ac:dyDescent="0.2">
      <c r="A255" t="s">
        <v>3719</v>
      </c>
      <c r="B255" t="s">
        <v>3720</v>
      </c>
      <c r="C255">
        <v>1994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5.5</v>
      </c>
      <c r="O255">
        <v>3704</v>
      </c>
      <c r="P255">
        <v>122</v>
      </c>
      <c r="Q255" t="s">
        <v>3721</v>
      </c>
      <c r="R255" t="s">
        <v>39</v>
      </c>
      <c r="S255">
        <v>0</v>
      </c>
      <c r="T255">
        <v>0</v>
      </c>
      <c r="U255">
        <v>1</v>
      </c>
      <c r="V255">
        <v>40000000</v>
      </c>
      <c r="W255">
        <v>1519366</v>
      </c>
      <c r="X255">
        <v>1519366</v>
      </c>
      <c r="Y255">
        <f>COUNTBLANK(Table13[[#This Row],[Budget]:[Gross_WW]])</f>
        <v>0</v>
      </c>
      <c r="AF255">
        <v>1</v>
      </c>
    </row>
    <row r="256" spans="1:32" x14ac:dyDescent="0.2">
      <c r="A256" t="s">
        <v>4862</v>
      </c>
      <c r="B256" t="s">
        <v>4863</v>
      </c>
      <c r="C256">
        <v>1999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7.7</v>
      </c>
      <c r="O256">
        <v>297680</v>
      </c>
      <c r="P256">
        <v>113</v>
      </c>
      <c r="Q256" t="s">
        <v>4864</v>
      </c>
      <c r="R256" t="s">
        <v>4865</v>
      </c>
      <c r="S256">
        <v>0</v>
      </c>
      <c r="T256">
        <v>1</v>
      </c>
      <c r="U256">
        <v>0</v>
      </c>
      <c r="V256">
        <v>13000000</v>
      </c>
      <c r="W256">
        <v>22863596</v>
      </c>
      <c r="X256">
        <v>23106667</v>
      </c>
      <c r="Y256">
        <f>COUNTBLANK(Table13[[#This Row],[Budget]:[Gross_WW]])</f>
        <v>0</v>
      </c>
      <c r="AF256">
        <v>1</v>
      </c>
    </row>
    <row r="257" spans="1:32" x14ac:dyDescent="0.2">
      <c r="A257" t="s">
        <v>4866</v>
      </c>
      <c r="B257" t="s">
        <v>4867</v>
      </c>
      <c r="C257">
        <v>1998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6</v>
      </c>
      <c r="O257">
        <v>6888</v>
      </c>
      <c r="P257">
        <v>172</v>
      </c>
      <c r="Q257" t="s">
        <v>2472</v>
      </c>
      <c r="R257" t="s">
        <v>4868</v>
      </c>
      <c r="S257">
        <v>1</v>
      </c>
      <c r="T257">
        <v>0</v>
      </c>
      <c r="U257">
        <v>0</v>
      </c>
      <c r="V257">
        <v>80000000</v>
      </c>
      <c r="W257">
        <v>22852487</v>
      </c>
      <c r="X257">
        <v>22852487</v>
      </c>
      <c r="Y257">
        <f>COUNTBLANK(Table13[[#This Row],[Budget]:[Gross_WW]])</f>
        <v>0</v>
      </c>
      <c r="AF257">
        <v>1</v>
      </c>
    </row>
    <row r="258" spans="1:32" x14ac:dyDescent="0.2">
      <c r="A258" t="s">
        <v>2586</v>
      </c>
      <c r="B258" t="s">
        <v>2587</v>
      </c>
      <c r="C258">
        <v>1982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5.4</v>
      </c>
      <c r="O258">
        <v>2435</v>
      </c>
      <c r="P258">
        <v>116</v>
      </c>
      <c r="Q258" t="s">
        <v>1721</v>
      </c>
      <c r="R258" t="s">
        <v>39</v>
      </c>
      <c r="S258">
        <v>0</v>
      </c>
      <c r="T258">
        <v>0</v>
      </c>
      <c r="U258">
        <v>1</v>
      </c>
      <c r="V258">
        <v>15000000</v>
      </c>
      <c r="W258">
        <v>36821203</v>
      </c>
      <c r="X258">
        <v>36821203</v>
      </c>
      <c r="Y258">
        <f>COUNTBLANK(Table13[[#This Row],[Budget]:[Gross_WW]])</f>
        <v>0</v>
      </c>
      <c r="AF258">
        <v>1</v>
      </c>
    </row>
    <row r="259" spans="1:32" x14ac:dyDescent="0.2">
      <c r="A259" t="s">
        <v>5403</v>
      </c>
      <c r="B259" t="s">
        <v>5404</v>
      </c>
      <c r="C259">
        <v>2000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7.4</v>
      </c>
      <c r="O259">
        <v>52793</v>
      </c>
      <c r="P259">
        <v>90</v>
      </c>
      <c r="Q259" t="s">
        <v>4591</v>
      </c>
      <c r="R259" t="s">
        <v>4109</v>
      </c>
      <c r="S259">
        <v>0</v>
      </c>
      <c r="T259">
        <v>0</v>
      </c>
      <c r="U259">
        <v>1</v>
      </c>
      <c r="V259">
        <v>10000000</v>
      </c>
      <c r="W259">
        <v>18715392</v>
      </c>
      <c r="X259">
        <v>20789556</v>
      </c>
      <c r="Y259">
        <f>COUNTBLANK(Table13[[#This Row],[Budget]:[Gross_WW]])</f>
        <v>0</v>
      </c>
      <c r="AF259">
        <v>1</v>
      </c>
    </row>
    <row r="260" spans="1:32" x14ac:dyDescent="0.2">
      <c r="A260" t="s">
        <v>3276</v>
      </c>
      <c r="B260" t="s">
        <v>3277</v>
      </c>
      <c r="C260">
        <v>1990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5.6</v>
      </c>
      <c r="O260">
        <v>3260</v>
      </c>
      <c r="P260">
        <v>94</v>
      </c>
      <c r="Q260" t="s">
        <v>2538</v>
      </c>
      <c r="R260" t="s">
        <v>2783</v>
      </c>
      <c r="S260">
        <v>1</v>
      </c>
      <c r="T260">
        <v>0</v>
      </c>
      <c r="U260">
        <v>0</v>
      </c>
      <c r="W260">
        <v>19740070</v>
      </c>
      <c r="X260">
        <v>19740070</v>
      </c>
      <c r="Y260">
        <f>COUNTBLANK(Table13[[#This Row],[Budget]:[Gross_WW]])</f>
        <v>1</v>
      </c>
      <c r="AF260">
        <v>1</v>
      </c>
    </row>
    <row r="261" spans="1:32" x14ac:dyDescent="0.2">
      <c r="A261" t="s">
        <v>779</v>
      </c>
      <c r="B261" t="s">
        <v>780</v>
      </c>
      <c r="C261">
        <v>1944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7.2</v>
      </c>
      <c r="O261">
        <v>1647</v>
      </c>
      <c r="P261">
        <v>112</v>
      </c>
      <c r="Q261" t="s">
        <v>781</v>
      </c>
      <c r="R261" t="s">
        <v>39</v>
      </c>
      <c r="S261">
        <v>0</v>
      </c>
      <c r="T261">
        <v>0</v>
      </c>
      <c r="U261">
        <v>1</v>
      </c>
      <c r="Y261">
        <f>COUNTBLANK(Table13[[#This Row],[Budget]:[Gross_WW]])</f>
        <v>3</v>
      </c>
      <c r="AF261">
        <v>1</v>
      </c>
    </row>
    <row r="262" spans="1:32" x14ac:dyDescent="0.2">
      <c r="A262" t="s">
        <v>1028</v>
      </c>
      <c r="B262" t="s">
        <v>1029</v>
      </c>
      <c r="C262">
        <v>1949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7</v>
      </c>
      <c r="O262">
        <v>2068</v>
      </c>
      <c r="P262">
        <v>97</v>
      </c>
      <c r="Q262" t="s">
        <v>1030</v>
      </c>
      <c r="R262" t="s">
        <v>39</v>
      </c>
      <c r="S262">
        <v>0</v>
      </c>
      <c r="T262">
        <v>0</v>
      </c>
      <c r="U262">
        <v>1</v>
      </c>
      <c r="W262">
        <v>1300000</v>
      </c>
      <c r="Y262">
        <f>COUNTBLANK(Table13[[#This Row],[Budget]:[Gross_WW]])</f>
        <v>2</v>
      </c>
      <c r="AF262">
        <v>1</v>
      </c>
    </row>
    <row r="263" spans="1:32" x14ac:dyDescent="0.2">
      <c r="A263" t="s">
        <v>2381</v>
      </c>
      <c r="B263" t="s">
        <v>2382</v>
      </c>
      <c r="C263">
        <v>1979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4.5999999999999996</v>
      </c>
      <c r="O263">
        <v>4545</v>
      </c>
      <c r="P263">
        <v>114</v>
      </c>
      <c r="Q263" t="s">
        <v>2368</v>
      </c>
      <c r="R263" t="s">
        <v>39</v>
      </c>
      <c r="S263">
        <v>0</v>
      </c>
      <c r="T263">
        <v>0</v>
      </c>
      <c r="U263">
        <v>1</v>
      </c>
      <c r="V263">
        <v>10000000</v>
      </c>
      <c r="Y263">
        <f>COUNTBLANK(Table13[[#This Row],[Budget]:[Gross_WW]])</f>
        <v>2</v>
      </c>
      <c r="AF263">
        <v>1</v>
      </c>
    </row>
    <row r="264" spans="1:32" x14ac:dyDescent="0.2">
      <c r="A264" t="s">
        <v>5294</v>
      </c>
      <c r="B264" t="s">
        <v>5295</v>
      </c>
      <c r="C264">
        <v>1999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6.9</v>
      </c>
      <c r="O264">
        <v>106297</v>
      </c>
      <c r="P264">
        <v>132</v>
      </c>
      <c r="Q264" t="s">
        <v>2941</v>
      </c>
      <c r="R264" t="s">
        <v>5296</v>
      </c>
      <c r="S264">
        <v>1</v>
      </c>
      <c r="T264">
        <v>0</v>
      </c>
      <c r="U264">
        <v>0</v>
      </c>
      <c r="V264">
        <v>100000000</v>
      </c>
      <c r="W264">
        <v>58223861</v>
      </c>
      <c r="X264">
        <v>87423861</v>
      </c>
      <c r="Y264">
        <f>COUNTBLANK(Table13[[#This Row],[Budget]:[Gross_WW]])</f>
        <v>0</v>
      </c>
      <c r="AF264">
        <v>1</v>
      </c>
    </row>
    <row r="265" spans="1:32" x14ac:dyDescent="0.2">
      <c r="A265" t="s">
        <v>4371</v>
      </c>
      <c r="B265" t="s">
        <v>4372</v>
      </c>
      <c r="C265">
        <v>1996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4.7</v>
      </c>
      <c r="O265">
        <v>4361</v>
      </c>
      <c r="P265">
        <v>90</v>
      </c>
      <c r="Q265" t="s">
        <v>3598</v>
      </c>
      <c r="R265" t="s">
        <v>3240</v>
      </c>
      <c r="S265">
        <v>0</v>
      </c>
      <c r="T265">
        <v>0</v>
      </c>
      <c r="U265">
        <v>1</v>
      </c>
      <c r="V265">
        <v>15000000</v>
      </c>
      <c r="W265">
        <v>2042530</v>
      </c>
      <c r="X265">
        <v>2042530</v>
      </c>
      <c r="Y265">
        <f>COUNTBLANK(Table13[[#This Row],[Budget]:[Gross_WW]])</f>
        <v>0</v>
      </c>
      <c r="AF265">
        <v>1</v>
      </c>
    </row>
    <row r="266" spans="1:32" x14ac:dyDescent="0.2">
      <c r="A266" t="s">
        <v>3039</v>
      </c>
      <c r="B266" t="s">
        <v>3040</v>
      </c>
      <c r="C266">
        <v>1988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6.4</v>
      </c>
      <c r="O266">
        <v>11510</v>
      </c>
      <c r="P266">
        <v>97</v>
      </c>
      <c r="Q266" t="s">
        <v>2925</v>
      </c>
      <c r="R266" t="s">
        <v>2783</v>
      </c>
      <c r="S266">
        <v>1</v>
      </c>
      <c r="T266">
        <v>0</v>
      </c>
      <c r="U266">
        <v>0</v>
      </c>
      <c r="V266">
        <v>40150487</v>
      </c>
      <c r="W266">
        <v>40150487</v>
      </c>
      <c r="X266">
        <v>40150487</v>
      </c>
      <c r="Y266">
        <f>COUNTBLANK(Table13[[#This Row],[Budget]:[Gross_WW]])</f>
        <v>0</v>
      </c>
      <c r="AF266">
        <v>1</v>
      </c>
    </row>
    <row r="267" spans="1:32" x14ac:dyDescent="0.2">
      <c r="A267" t="s">
        <v>95</v>
      </c>
      <c r="B267" t="s">
        <v>96</v>
      </c>
      <c r="C267">
        <v>1932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6.2</v>
      </c>
      <c r="O267">
        <v>502</v>
      </c>
      <c r="P267">
        <v>63</v>
      </c>
      <c r="Q267" t="s">
        <v>97</v>
      </c>
      <c r="R267" t="s">
        <v>39</v>
      </c>
      <c r="S267">
        <v>0</v>
      </c>
      <c r="T267">
        <v>0</v>
      </c>
      <c r="U267">
        <v>1</v>
      </c>
      <c r="Y267">
        <f>COUNTBLANK(Table13[[#This Row],[Budget]:[Gross_WW]])</f>
        <v>3</v>
      </c>
      <c r="AF267">
        <v>1</v>
      </c>
    </row>
    <row r="268" spans="1:32" x14ac:dyDescent="0.2">
      <c r="A268" t="s">
        <v>5549</v>
      </c>
      <c r="B268" t="s">
        <v>5550</v>
      </c>
      <c r="C268">
        <v>2002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5.4</v>
      </c>
      <c r="O268">
        <v>33822</v>
      </c>
      <c r="P268">
        <v>88</v>
      </c>
      <c r="Q268" t="s">
        <v>5551</v>
      </c>
      <c r="R268" t="s">
        <v>2483</v>
      </c>
      <c r="S268">
        <v>0</v>
      </c>
      <c r="T268">
        <v>1</v>
      </c>
      <c r="U268">
        <v>0</v>
      </c>
      <c r="V268">
        <v>15000000</v>
      </c>
      <c r="W268">
        <v>48360547</v>
      </c>
      <c r="X268">
        <v>52970014</v>
      </c>
      <c r="Y268">
        <f>COUNTBLANK(Table13[[#This Row],[Budget]:[Gross_WW]])</f>
        <v>0</v>
      </c>
      <c r="AF268">
        <v>1</v>
      </c>
    </row>
    <row r="269" spans="1:32" x14ac:dyDescent="0.2">
      <c r="A269" t="s">
        <v>7544</v>
      </c>
      <c r="B269" t="s">
        <v>7545</v>
      </c>
      <c r="C269">
        <v>2014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7.8</v>
      </c>
      <c r="O269">
        <v>392121</v>
      </c>
      <c r="P269">
        <v>102</v>
      </c>
      <c r="Q269" t="s">
        <v>7546</v>
      </c>
      <c r="R269" t="s">
        <v>6699</v>
      </c>
      <c r="S269">
        <v>1</v>
      </c>
      <c r="T269">
        <v>0</v>
      </c>
      <c r="U269">
        <v>0</v>
      </c>
      <c r="V269">
        <v>165000000</v>
      </c>
      <c r="W269">
        <v>222527828</v>
      </c>
      <c r="X269">
        <v>657827828</v>
      </c>
      <c r="Y269">
        <f>COUNTBLANK(Table13[[#This Row],[Budget]:[Gross_WW]])</f>
        <v>0</v>
      </c>
      <c r="AF269">
        <v>1</v>
      </c>
    </row>
    <row r="270" spans="1:32" x14ac:dyDescent="0.2">
      <c r="A270" t="s">
        <v>1192</v>
      </c>
      <c r="B270" t="s">
        <v>1193</v>
      </c>
      <c r="C270">
        <v>1952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5.4</v>
      </c>
      <c r="O270">
        <v>1862</v>
      </c>
      <c r="P270">
        <v>90</v>
      </c>
      <c r="Q270" t="s">
        <v>1194</v>
      </c>
      <c r="R270" t="s">
        <v>1195</v>
      </c>
      <c r="S270">
        <v>0</v>
      </c>
      <c r="T270">
        <v>0</v>
      </c>
      <c r="U270">
        <v>1</v>
      </c>
      <c r="V270">
        <v>826000</v>
      </c>
      <c r="Y270">
        <f>COUNTBLANK(Table13[[#This Row],[Budget]:[Gross_WW]])</f>
        <v>2</v>
      </c>
      <c r="AF270">
        <v>1</v>
      </c>
    </row>
    <row r="271" spans="1:32" x14ac:dyDescent="0.2">
      <c r="A271" t="s">
        <v>7144</v>
      </c>
      <c r="B271" t="s">
        <v>7145</v>
      </c>
      <c r="C271">
        <v>2012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6.5</v>
      </c>
      <c r="O271">
        <v>18131</v>
      </c>
      <c r="P271">
        <v>107</v>
      </c>
      <c r="Q271" t="s">
        <v>2858</v>
      </c>
      <c r="R271" t="s">
        <v>35</v>
      </c>
      <c r="S271">
        <v>0</v>
      </c>
      <c r="T271">
        <v>1</v>
      </c>
      <c r="U271">
        <v>0</v>
      </c>
      <c r="V271">
        <v>40000000</v>
      </c>
      <c r="W271">
        <v>20157300</v>
      </c>
      <c r="X271">
        <v>24740061</v>
      </c>
      <c r="Y271">
        <f>COUNTBLANK(Table13[[#This Row],[Budget]:[Gross_WW]])</f>
        <v>0</v>
      </c>
      <c r="AF271">
        <v>1</v>
      </c>
    </row>
    <row r="272" spans="1:32" x14ac:dyDescent="0.2">
      <c r="A272" t="s">
        <v>5484</v>
      </c>
      <c r="B272" t="s">
        <v>5485</v>
      </c>
      <c r="C272">
        <v>2002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6.5</v>
      </c>
      <c r="O272">
        <v>19394</v>
      </c>
      <c r="P272">
        <v>85</v>
      </c>
      <c r="Q272" t="s">
        <v>3786</v>
      </c>
      <c r="R272" t="s">
        <v>2783</v>
      </c>
      <c r="S272">
        <v>1</v>
      </c>
      <c r="T272">
        <v>0</v>
      </c>
      <c r="U272">
        <v>0</v>
      </c>
      <c r="V272">
        <v>40000000</v>
      </c>
      <c r="W272">
        <v>7267307</v>
      </c>
      <c r="X272">
        <v>8493890</v>
      </c>
      <c r="Y272">
        <f>COUNTBLANK(Table13[[#This Row],[Budget]:[Gross_WW]])</f>
        <v>0</v>
      </c>
      <c r="AF272">
        <v>1</v>
      </c>
    </row>
    <row r="273" spans="1:32" x14ac:dyDescent="0.2">
      <c r="A273" t="s">
        <v>5804</v>
      </c>
      <c r="B273" t="s">
        <v>5805</v>
      </c>
      <c r="C273">
        <v>2003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4.5999999999999996</v>
      </c>
      <c r="O273">
        <v>12418</v>
      </c>
      <c r="P273">
        <v>110</v>
      </c>
      <c r="Q273" t="s">
        <v>5806</v>
      </c>
      <c r="R273" t="s">
        <v>4856</v>
      </c>
      <c r="S273">
        <v>0</v>
      </c>
      <c r="T273">
        <v>1</v>
      </c>
      <c r="U273">
        <v>0</v>
      </c>
      <c r="V273">
        <v>24000000</v>
      </c>
      <c r="W273">
        <v>22076772</v>
      </c>
      <c r="X273">
        <v>23510621</v>
      </c>
      <c r="Y273">
        <f>COUNTBLANK(Table13[[#This Row],[Budget]:[Gross_WW]])</f>
        <v>0</v>
      </c>
      <c r="AF273">
        <v>1</v>
      </c>
    </row>
    <row r="274" spans="1:32" x14ac:dyDescent="0.2">
      <c r="A274" t="s">
        <v>3407</v>
      </c>
      <c r="B274" t="s">
        <v>3408</v>
      </c>
      <c r="C274">
        <v>1991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5.9</v>
      </c>
      <c r="O274">
        <v>10951</v>
      </c>
      <c r="P274">
        <v>106</v>
      </c>
      <c r="Q274" t="s">
        <v>2296</v>
      </c>
      <c r="R274" t="s">
        <v>2783</v>
      </c>
      <c r="S274">
        <v>1</v>
      </c>
      <c r="T274">
        <v>0</v>
      </c>
      <c r="U274">
        <v>0</v>
      </c>
      <c r="V274">
        <v>48000000</v>
      </c>
      <c r="W274">
        <v>15565363</v>
      </c>
      <c r="X274">
        <v>15565363</v>
      </c>
      <c r="Y274">
        <f>COUNTBLANK(Table13[[#This Row],[Budget]:[Gross_WW]])</f>
        <v>0</v>
      </c>
      <c r="AF274">
        <v>1</v>
      </c>
    </row>
    <row r="275" spans="1:32" x14ac:dyDescent="0.2">
      <c r="A275" t="s">
        <v>5493</v>
      </c>
      <c r="B275" t="s">
        <v>5494</v>
      </c>
      <c r="C275">
        <v>2000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7.7</v>
      </c>
      <c r="O275">
        <v>121105</v>
      </c>
      <c r="P275">
        <v>110</v>
      </c>
      <c r="Q275" t="s">
        <v>5495</v>
      </c>
      <c r="R275" t="s">
        <v>3729</v>
      </c>
      <c r="S275">
        <v>0</v>
      </c>
      <c r="T275">
        <v>1</v>
      </c>
      <c r="U275">
        <v>0</v>
      </c>
      <c r="V275">
        <v>5000000</v>
      </c>
      <c r="W275">
        <v>21995263</v>
      </c>
      <c r="X275">
        <v>109280263</v>
      </c>
      <c r="Y275">
        <f>COUNTBLANK(Table13[[#This Row],[Budget]:[Gross_WW]])</f>
        <v>0</v>
      </c>
      <c r="AF275">
        <v>1</v>
      </c>
    </row>
    <row r="276" spans="1:32" x14ac:dyDescent="0.2">
      <c r="A276" t="s">
        <v>3041</v>
      </c>
      <c r="B276" t="s">
        <v>3042</v>
      </c>
      <c r="C276">
        <v>1988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6.6</v>
      </c>
      <c r="O276">
        <v>13783</v>
      </c>
      <c r="P276">
        <v>106</v>
      </c>
      <c r="Q276" t="s">
        <v>3043</v>
      </c>
      <c r="R276" t="s">
        <v>3000</v>
      </c>
      <c r="S276">
        <v>0</v>
      </c>
      <c r="T276">
        <v>1</v>
      </c>
      <c r="U276">
        <v>0</v>
      </c>
      <c r="V276">
        <v>20000000</v>
      </c>
      <c r="W276">
        <v>43184798</v>
      </c>
      <c r="X276">
        <v>51684798</v>
      </c>
      <c r="Y276">
        <f>COUNTBLANK(Table13[[#This Row],[Budget]:[Gross_WW]])</f>
        <v>0</v>
      </c>
      <c r="AF276">
        <v>1</v>
      </c>
    </row>
    <row r="277" spans="1:32" x14ac:dyDescent="0.2">
      <c r="A277" t="s">
        <v>3044</v>
      </c>
      <c r="B277" t="s">
        <v>3045</v>
      </c>
      <c r="C277">
        <v>1988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7.2</v>
      </c>
      <c r="O277">
        <v>10881</v>
      </c>
      <c r="P277">
        <v>161</v>
      </c>
      <c r="Q277" t="s">
        <v>2004</v>
      </c>
      <c r="R277" t="s">
        <v>1992</v>
      </c>
      <c r="S277">
        <v>0</v>
      </c>
      <c r="T277">
        <v>0</v>
      </c>
      <c r="U277">
        <v>1</v>
      </c>
      <c r="V277">
        <v>9000000</v>
      </c>
      <c r="W277">
        <v>2181286</v>
      </c>
      <c r="X277">
        <v>2181286</v>
      </c>
      <c r="Y277">
        <f>COUNTBLANK(Table13[[#This Row],[Budget]:[Gross_WW]])</f>
        <v>0</v>
      </c>
      <c r="AF277">
        <v>1</v>
      </c>
    </row>
    <row r="278" spans="1:32" x14ac:dyDescent="0.2">
      <c r="A278" t="s">
        <v>3278</v>
      </c>
      <c r="B278" t="s">
        <v>3279</v>
      </c>
      <c r="C278">
        <v>1990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6</v>
      </c>
      <c r="O278">
        <v>38285</v>
      </c>
      <c r="P278">
        <v>110</v>
      </c>
      <c r="Q278" t="s">
        <v>2229</v>
      </c>
      <c r="R278" t="s">
        <v>35</v>
      </c>
      <c r="S278">
        <v>0</v>
      </c>
      <c r="T278">
        <v>1</v>
      </c>
      <c r="U278">
        <v>0</v>
      </c>
      <c r="V278">
        <v>20000000</v>
      </c>
      <c r="W278">
        <v>70978012</v>
      </c>
      <c r="X278">
        <v>138697012</v>
      </c>
      <c r="Y278">
        <f>COUNTBLANK(Table13[[#This Row],[Budget]:[Gross_WW]])</f>
        <v>0</v>
      </c>
      <c r="AF278">
        <v>1</v>
      </c>
    </row>
    <row r="279" spans="1:32" x14ac:dyDescent="0.2">
      <c r="A279" t="s">
        <v>6905</v>
      </c>
      <c r="B279" t="s">
        <v>6906</v>
      </c>
      <c r="C279">
        <v>2010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7.5</v>
      </c>
      <c r="O279">
        <v>83025</v>
      </c>
      <c r="P279">
        <v>148</v>
      </c>
      <c r="Q279" t="s">
        <v>6907</v>
      </c>
      <c r="R279" t="s">
        <v>6908</v>
      </c>
      <c r="S279">
        <v>0</v>
      </c>
      <c r="T279">
        <v>1</v>
      </c>
      <c r="U279">
        <v>0</v>
      </c>
      <c r="W279">
        <v>5101237</v>
      </c>
      <c r="X279">
        <v>25147786</v>
      </c>
      <c r="Y279">
        <f>COUNTBLANK(Table13[[#This Row],[Budget]:[Gross_WW]])</f>
        <v>1</v>
      </c>
      <c r="AF279">
        <v>1</v>
      </c>
    </row>
    <row r="280" spans="1:32" x14ac:dyDescent="0.2">
      <c r="A280" t="s">
        <v>885</v>
      </c>
      <c r="B280" t="s">
        <v>886</v>
      </c>
      <c r="C280">
        <v>1946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7</v>
      </c>
      <c r="O280">
        <v>2499</v>
      </c>
      <c r="P280">
        <v>81</v>
      </c>
      <c r="Q280" t="s">
        <v>709</v>
      </c>
      <c r="R280" t="s">
        <v>35</v>
      </c>
      <c r="S280">
        <v>0</v>
      </c>
      <c r="T280">
        <v>1</v>
      </c>
      <c r="U280">
        <v>0</v>
      </c>
      <c r="Y280">
        <f>COUNTBLANK(Table13[[#This Row],[Budget]:[Gross_WW]])</f>
        <v>3</v>
      </c>
      <c r="AF280">
        <v>1</v>
      </c>
    </row>
    <row r="281" spans="1:32" x14ac:dyDescent="0.2">
      <c r="A281" t="s">
        <v>3925</v>
      </c>
      <c r="B281" t="s">
        <v>3926</v>
      </c>
      <c r="C281">
        <v>1994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6.6</v>
      </c>
      <c r="O281">
        <v>8850</v>
      </c>
      <c r="P281">
        <v>88</v>
      </c>
      <c r="Q281" t="s">
        <v>3927</v>
      </c>
      <c r="R281" t="s">
        <v>39</v>
      </c>
      <c r="S281">
        <v>0</v>
      </c>
      <c r="T281">
        <v>0</v>
      </c>
      <c r="U281">
        <v>1</v>
      </c>
      <c r="W281">
        <v>4630377</v>
      </c>
      <c r="X281">
        <v>4630377</v>
      </c>
      <c r="Y281">
        <f>COUNTBLANK(Table13[[#This Row],[Budget]:[Gross_WW]])</f>
        <v>1</v>
      </c>
      <c r="AF281">
        <v>1</v>
      </c>
    </row>
    <row r="282" spans="1:32" x14ac:dyDescent="0.2">
      <c r="A282" t="s">
        <v>4869</v>
      </c>
      <c r="B282" t="s">
        <v>4870</v>
      </c>
      <c r="C282">
        <v>1998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5.4</v>
      </c>
      <c r="O282">
        <v>8165</v>
      </c>
      <c r="P282">
        <v>89</v>
      </c>
      <c r="Q282" t="s">
        <v>3653</v>
      </c>
      <c r="R282" t="s">
        <v>35</v>
      </c>
      <c r="S282">
        <v>0</v>
      </c>
      <c r="T282">
        <v>1</v>
      </c>
      <c r="U282">
        <v>0</v>
      </c>
      <c r="V282">
        <v>30000000</v>
      </c>
      <c r="W282">
        <v>12951088</v>
      </c>
      <c r="X282">
        <v>12951088</v>
      </c>
      <c r="Y282">
        <f>COUNTBLANK(Table13[[#This Row],[Budget]:[Gross_WW]])</f>
        <v>0</v>
      </c>
      <c r="AF282">
        <v>1</v>
      </c>
    </row>
    <row r="283" spans="1:32" x14ac:dyDescent="0.2">
      <c r="A283" t="s">
        <v>493</v>
      </c>
      <c r="B283" t="s">
        <v>494</v>
      </c>
      <c r="C283">
        <v>1940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6.3</v>
      </c>
      <c r="O283">
        <v>1893</v>
      </c>
      <c r="P283">
        <v>70</v>
      </c>
      <c r="Q283" t="s">
        <v>495</v>
      </c>
      <c r="R283" t="s">
        <v>35</v>
      </c>
      <c r="S283">
        <v>0</v>
      </c>
      <c r="T283">
        <v>1</v>
      </c>
      <c r="U283">
        <v>0</v>
      </c>
      <c r="V283">
        <v>125750</v>
      </c>
      <c r="Y283">
        <f>COUNTBLANK(Table13[[#This Row],[Budget]:[Gross_WW]])</f>
        <v>2</v>
      </c>
      <c r="AF283">
        <v>1</v>
      </c>
    </row>
    <row r="284" spans="1:32" x14ac:dyDescent="0.2">
      <c r="A284" t="s">
        <v>283</v>
      </c>
      <c r="B284" t="s">
        <v>284</v>
      </c>
      <c r="C284">
        <v>1937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7</v>
      </c>
      <c r="O284">
        <v>2464</v>
      </c>
      <c r="P284">
        <v>83</v>
      </c>
      <c r="Q284" t="s">
        <v>38</v>
      </c>
      <c r="R284" t="s">
        <v>39</v>
      </c>
      <c r="S284">
        <v>0</v>
      </c>
      <c r="T284">
        <v>0</v>
      </c>
      <c r="U284">
        <v>1</v>
      </c>
      <c r="V284">
        <v>235000</v>
      </c>
      <c r="Y284">
        <f>COUNTBLANK(Table13[[#This Row],[Budget]:[Gross_WW]])</f>
        <v>2</v>
      </c>
      <c r="AF284">
        <v>1</v>
      </c>
    </row>
    <row r="285" spans="1:32" x14ac:dyDescent="0.2">
      <c r="A285" t="s">
        <v>7076</v>
      </c>
      <c r="B285" t="s">
        <v>7077</v>
      </c>
      <c r="C285">
        <v>2015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6.9</v>
      </c>
      <c r="O285">
        <v>161556</v>
      </c>
      <c r="P285">
        <v>123</v>
      </c>
      <c r="Q285" t="s">
        <v>7078</v>
      </c>
      <c r="R285" t="s">
        <v>7079</v>
      </c>
      <c r="S285">
        <v>0</v>
      </c>
      <c r="T285">
        <v>0</v>
      </c>
      <c r="U285">
        <v>1</v>
      </c>
      <c r="V285">
        <v>53000000</v>
      </c>
      <c r="W285">
        <v>62575678</v>
      </c>
      <c r="X285">
        <v>99775678</v>
      </c>
      <c r="Y285">
        <f>COUNTBLANK(Table13[[#This Row],[Budget]:[Gross_WW]])</f>
        <v>0</v>
      </c>
      <c r="AF285">
        <v>1</v>
      </c>
    </row>
    <row r="286" spans="1:32" x14ac:dyDescent="0.2">
      <c r="A286" t="s">
        <v>7415</v>
      </c>
      <c r="B286" t="s">
        <v>7416</v>
      </c>
      <c r="C286">
        <v>2018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7.3</v>
      </c>
      <c r="O286">
        <v>573168</v>
      </c>
      <c r="P286">
        <v>134</v>
      </c>
      <c r="Q286" t="s">
        <v>7417</v>
      </c>
      <c r="R286" t="s">
        <v>6654</v>
      </c>
      <c r="S286">
        <v>1</v>
      </c>
      <c r="T286">
        <v>0</v>
      </c>
      <c r="U286">
        <v>0</v>
      </c>
      <c r="V286">
        <v>200000000</v>
      </c>
      <c r="W286">
        <v>700059566</v>
      </c>
      <c r="X286">
        <v>1346913161</v>
      </c>
      <c r="Y286">
        <f>COUNTBLANK(Table13[[#This Row],[Budget]:[Gross_WW]])</f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">
      <c r="A287" t="s">
        <v>1872</v>
      </c>
      <c r="B287" t="s">
        <v>1873</v>
      </c>
      <c r="C287">
        <v>1968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6.9</v>
      </c>
      <c r="O287">
        <v>4871</v>
      </c>
      <c r="P287">
        <v>106</v>
      </c>
      <c r="Q287" t="s">
        <v>557</v>
      </c>
      <c r="R287" t="s">
        <v>376</v>
      </c>
      <c r="S287">
        <v>1</v>
      </c>
      <c r="T287">
        <v>0</v>
      </c>
      <c r="U287">
        <v>0</v>
      </c>
      <c r="W287">
        <v>10900000</v>
      </c>
      <c r="X287">
        <v>21540050</v>
      </c>
      <c r="Y287">
        <f>COUNTBLANK(Table13[[#This Row],[Budget]:[Gross_WW]])</f>
        <v>1</v>
      </c>
      <c r="AF287">
        <v>1</v>
      </c>
    </row>
    <row r="288" spans="1:32" x14ac:dyDescent="0.2">
      <c r="A288" t="s">
        <v>7649</v>
      </c>
      <c r="B288" t="s">
        <v>7650</v>
      </c>
      <c r="C288">
        <v>2015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5.4</v>
      </c>
      <c r="O288">
        <v>50206</v>
      </c>
      <c r="P288">
        <v>133</v>
      </c>
      <c r="Q288" t="s">
        <v>4239</v>
      </c>
      <c r="R288" t="s">
        <v>5876</v>
      </c>
      <c r="S288">
        <v>0</v>
      </c>
      <c r="T288">
        <v>1</v>
      </c>
      <c r="U288">
        <v>0</v>
      </c>
      <c r="V288">
        <v>70000000</v>
      </c>
      <c r="W288">
        <v>8005980</v>
      </c>
      <c r="X288">
        <v>19652057</v>
      </c>
      <c r="Y288">
        <f>COUNTBLANK(Table13[[#This Row],[Budget]:[Gross_WW]])</f>
        <v>0</v>
      </c>
      <c r="AF288">
        <v>1</v>
      </c>
    </row>
    <row r="289" spans="1:32" x14ac:dyDescent="0.2">
      <c r="A289" t="s">
        <v>2591</v>
      </c>
      <c r="B289" t="s">
        <v>2592</v>
      </c>
      <c r="C289">
        <v>1982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8.1</v>
      </c>
      <c r="O289">
        <v>662052</v>
      </c>
      <c r="P289">
        <v>117</v>
      </c>
      <c r="Q289" t="s">
        <v>2593</v>
      </c>
      <c r="R289" t="s">
        <v>2513</v>
      </c>
      <c r="S289">
        <v>0</v>
      </c>
      <c r="T289">
        <v>0</v>
      </c>
      <c r="U289">
        <v>1</v>
      </c>
      <c r="V289">
        <v>28000000</v>
      </c>
      <c r="W289">
        <v>32868943</v>
      </c>
      <c r="X289">
        <v>41473619</v>
      </c>
      <c r="Y289">
        <f>COUNTBLANK(Table13[[#This Row],[Budget]:[Gross_WW]])</f>
        <v>0</v>
      </c>
      <c r="AF289">
        <v>1</v>
      </c>
    </row>
    <row r="290" spans="1:32" x14ac:dyDescent="0.2">
      <c r="A290" t="s">
        <v>3553</v>
      </c>
      <c r="B290" t="s">
        <v>3554</v>
      </c>
      <c r="C290">
        <v>1992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5.6</v>
      </c>
      <c r="O290">
        <v>2359</v>
      </c>
      <c r="P290">
        <v>78</v>
      </c>
      <c r="Q290" t="s">
        <v>3555</v>
      </c>
      <c r="R290" t="s">
        <v>3556</v>
      </c>
      <c r="S290">
        <v>1</v>
      </c>
      <c r="T290">
        <v>0</v>
      </c>
      <c r="U290">
        <v>0</v>
      </c>
      <c r="W290">
        <v>3104545</v>
      </c>
      <c r="X290">
        <v>3104545</v>
      </c>
      <c r="Y290">
        <f>COUNTBLANK(Table13[[#This Row],[Budget]:[Gross_WW]])</f>
        <v>1</v>
      </c>
      <c r="AF290">
        <v>1</v>
      </c>
    </row>
    <row r="291" spans="1:32" x14ac:dyDescent="0.2">
      <c r="A291" t="s">
        <v>3168</v>
      </c>
      <c r="B291" t="s">
        <v>3169</v>
      </c>
      <c r="C291">
        <v>1989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6</v>
      </c>
      <c r="O291">
        <v>3458</v>
      </c>
      <c r="P291">
        <v>120</v>
      </c>
      <c r="Q291" t="s">
        <v>3170</v>
      </c>
      <c r="R291" t="s">
        <v>2783</v>
      </c>
      <c r="S291">
        <v>1</v>
      </c>
      <c r="T291">
        <v>0</v>
      </c>
      <c r="U291">
        <v>0</v>
      </c>
      <c r="W291">
        <v>19131246</v>
      </c>
      <c r="X291">
        <v>19131246</v>
      </c>
      <c r="Y291">
        <f>COUNTBLANK(Table13[[#This Row],[Budget]:[Gross_WW]])</f>
        <v>1</v>
      </c>
      <c r="AF291">
        <v>1</v>
      </c>
    </row>
    <row r="292" spans="1:32" x14ac:dyDescent="0.2">
      <c r="A292" t="s">
        <v>2142</v>
      </c>
      <c r="B292" t="s">
        <v>2143</v>
      </c>
      <c r="C292">
        <v>1974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7.7</v>
      </c>
      <c r="O292">
        <v>120552</v>
      </c>
      <c r="P292">
        <v>93</v>
      </c>
      <c r="Q292" t="s">
        <v>2144</v>
      </c>
      <c r="R292" t="s">
        <v>2145</v>
      </c>
      <c r="S292">
        <v>0</v>
      </c>
      <c r="T292">
        <v>0</v>
      </c>
      <c r="U292">
        <v>1</v>
      </c>
      <c r="V292">
        <v>2600000</v>
      </c>
      <c r="W292">
        <v>119601481</v>
      </c>
      <c r="X292">
        <v>119601481</v>
      </c>
      <c r="Y292">
        <f>COUNTBLANK(Table13[[#This Row],[Budget]:[Gross_WW]])</f>
        <v>0</v>
      </c>
      <c r="AF292">
        <v>1</v>
      </c>
    </row>
    <row r="293" spans="1:32" x14ac:dyDescent="0.2">
      <c r="A293" t="s">
        <v>6839</v>
      </c>
      <c r="B293" t="s">
        <v>6840</v>
      </c>
      <c r="C293">
        <v>2014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6.5</v>
      </c>
      <c r="O293">
        <v>111984</v>
      </c>
      <c r="P293">
        <v>117</v>
      </c>
      <c r="Q293" t="s">
        <v>4840</v>
      </c>
      <c r="R293" t="s">
        <v>6841</v>
      </c>
      <c r="S293">
        <v>0</v>
      </c>
      <c r="T293">
        <v>0</v>
      </c>
      <c r="U293">
        <v>1</v>
      </c>
      <c r="V293">
        <v>40000000</v>
      </c>
      <c r="W293">
        <v>46294610</v>
      </c>
      <c r="X293">
        <v>127994610</v>
      </c>
      <c r="Y293">
        <f>COUNTBLANK(Table13[[#This Row],[Budget]:[Gross_WW]])</f>
        <v>0</v>
      </c>
      <c r="AF293">
        <v>1</v>
      </c>
    </row>
    <row r="294" spans="1:32" x14ac:dyDescent="0.2">
      <c r="A294" t="s">
        <v>102</v>
      </c>
      <c r="B294" t="s">
        <v>103</v>
      </c>
      <c r="C294">
        <v>1932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6.9</v>
      </c>
      <c r="O294">
        <v>464</v>
      </c>
      <c r="P294">
        <v>80</v>
      </c>
      <c r="Q294" t="s">
        <v>51</v>
      </c>
      <c r="R294" t="s">
        <v>39</v>
      </c>
      <c r="S294">
        <v>0</v>
      </c>
      <c r="T294">
        <v>0</v>
      </c>
      <c r="U294">
        <v>1</v>
      </c>
      <c r="Y294">
        <f>COUNTBLANK(Table13[[#This Row],[Budget]:[Gross_WW]])</f>
        <v>3</v>
      </c>
      <c r="AF294">
        <v>1</v>
      </c>
    </row>
    <row r="295" spans="1:32" x14ac:dyDescent="0.2">
      <c r="A295" t="s">
        <v>7608</v>
      </c>
      <c r="B295" t="s">
        <v>7609</v>
      </c>
      <c r="C295">
        <v>2018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6.2</v>
      </c>
      <c r="O295">
        <v>65435</v>
      </c>
      <c r="P295">
        <v>102</v>
      </c>
      <c r="Q295" t="s">
        <v>7610</v>
      </c>
      <c r="R295" t="s">
        <v>7611</v>
      </c>
      <c r="S295">
        <v>0</v>
      </c>
      <c r="T295">
        <v>1</v>
      </c>
      <c r="U295">
        <v>0</v>
      </c>
      <c r="V295">
        <v>21000000</v>
      </c>
      <c r="W295">
        <v>60311495</v>
      </c>
      <c r="X295">
        <v>94017294</v>
      </c>
      <c r="Y295">
        <f>COUNTBLANK(Table13[[#This Row],[Budget]:[Gross_WW]])</f>
        <v>0</v>
      </c>
      <c r="AF295">
        <v>1</v>
      </c>
    </row>
    <row r="296" spans="1:32" x14ac:dyDescent="0.2">
      <c r="A296" t="s">
        <v>59</v>
      </c>
      <c r="B296" t="s">
        <v>60</v>
      </c>
      <c r="C296">
        <v>1931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7.1</v>
      </c>
      <c r="O296">
        <v>1498</v>
      </c>
      <c r="P296">
        <v>79</v>
      </c>
      <c r="Q296" t="s">
        <v>51</v>
      </c>
      <c r="R296" t="s">
        <v>39</v>
      </c>
      <c r="S296">
        <v>0</v>
      </c>
      <c r="T296">
        <v>0</v>
      </c>
      <c r="U296">
        <v>1</v>
      </c>
      <c r="Y296">
        <f>COUNTBLANK(Table13[[#This Row],[Budget]:[Gross_WW]])</f>
        <v>3</v>
      </c>
      <c r="AF296">
        <v>1</v>
      </c>
    </row>
    <row r="297" spans="1:32" x14ac:dyDescent="0.2">
      <c r="A297" t="s">
        <v>395</v>
      </c>
      <c r="B297" t="s">
        <v>396</v>
      </c>
      <c r="C297">
        <v>1938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6.6</v>
      </c>
      <c r="O297">
        <v>324</v>
      </c>
      <c r="P297">
        <v>63</v>
      </c>
      <c r="Q297" t="s">
        <v>312</v>
      </c>
      <c r="R297" t="s">
        <v>39</v>
      </c>
      <c r="S297">
        <v>0</v>
      </c>
      <c r="T297">
        <v>0</v>
      </c>
      <c r="U297">
        <v>1</v>
      </c>
      <c r="Y297">
        <f>COUNTBLANK(Table13[[#This Row],[Budget]:[Gross_WW]])</f>
        <v>3</v>
      </c>
      <c r="AF297">
        <v>1</v>
      </c>
    </row>
    <row r="298" spans="1:32" x14ac:dyDescent="0.2">
      <c r="A298" t="s">
        <v>1355</v>
      </c>
      <c r="B298" t="s">
        <v>1356</v>
      </c>
      <c r="C298">
        <v>1955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6.3</v>
      </c>
      <c r="O298">
        <v>2699</v>
      </c>
      <c r="P298">
        <v>110</v>
      </c>
      <c r="Q298" t="s">
        <v>79</v>
      </c>
      <c r="R298" t="s">
        <v>39</v>
      </c>
      <c r="S298">
        <v>0</v>
      </c>
      <c r="T298">
        <v>0</v>
      </c>
      <c r="U298">
        <v>1</v>
      </c>
      <c r="V298">
        <v>2000000</v>
      </c>
      <c r="Y298">
        <f>COUNTBLANK(Table13[[#This Row],[Budget]:[Gross_WW]])</f>
        <v>2</v>
      </c>
      <c r="AF298">
        <v>1</v>
      </c>
    </row>
    <row r="299" spans="1:32" x14ac:dyDescent="0.2">
      <c r="A299" t="s">
        <v>6328</v>
      </c>
      <c r="B299" t="s">
        <v>6329</v>
      </c>
      <c r="C299">
        <v>2006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8</v>
      </c>
      <c r="O299">
        <v>479961</v>
      </c>
      <c r="P299">
        <v>143</v>
      </c>
      <c r="Q299" t="s">
        <v>3619</v>
      </c>
      <c r="R299" t="s">
        <v>39</v>
      </c>
      <c r="S299">
        <v>0</v>
      </c>
      <c r="T299">
        <v>0</v>
      </c>
      <c r="U299">
        <v>1</v>
      </c>
      <c r="V299">
        <v>100000000</v>
      </c>
      <c r="W299">
        <v>57377916</v>
      </c>
      <c r="X299">
        <v>171720398</v>
      </c>
      <c r="Y299">
        <f>COUNTBLANK(Table13[[#This Row],[Budget]:[Gross_WW]])</f>
        <v>0</v>
      </c>
      <c r="AF299">
        <v>1</v>
      </c>
    </row>
    <row r="300" spans="1:32" x14ac:dyDescent="0.2">
      <c r="A300" t="s">
        <v>5743</v>
      </c>
      <c r="B300" t="s">
        <v>5744</v>
      </c>
      <c r="C300">
        <v>2002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6.4</v>
      </c>
      <c r="O300">
        <v>40630</v>
      </c>
      <c r="P300">
        <v>110</v>
      </c>
      <c r="Q300" t="s">
        <v>2004</v>
      </c>
      <c r="R300" t="s">
        <v>3233</v>
      </c>
      <c r="S300">
        <v>0</v>
      </c>
      <c r="T300">
        <v>0</v>
      </c>
      <c r="U300">
        <v>1</v>
      </c>
      <c r="V300">
        <v>50000000</v>
      </c>
      <c r="W300">
        <v>26235081</v>
      </c>
      <c r="X300">
        <v>31794718</v>
      </c>
      <c r="Y300">
        <f>COUNTBLANK(Table13[[#This Row],[Budget]:[Gross_WW]])</f>
        <v>0</v>
      </c>
      <c r="AF300">
        <v>1</v>
      </c>
    </row>
    <row r="301" spans="1:32" x14ac:dyDescent="0.2">
      <c r="A301" t="s">
        <v>2386</v>
      </c>
      <c r="B301" t="s">
        <v>2387</v>
      </c>
      <c r="C301">
        <v>1978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5.8</v>
      </c>
      <c r="O301">
        <v>785</v>
      </c>
      <c r="P301">
        <v>116</v>
      </c>
      <c r="Q301" t="s">
        <v>1620</v>
      </c>
      <c r="R301" t="s">
        <v>2316</v>
      </c>
      <c r="S301">
        <v>0</v>
      </c>
      <c r="T301">
        <v>0</v>
      </c>
      <c r="U301">
        <v>1</v>
      </c>
      <c r="Y301">
        <f>COUNTBLANK(Table13[[#This Row],[Budget]:[Gross_WW]])</f>
        <v>3</v>
      </c>
      <c r="AF301">
        <v>1</v>
      </c>
    </row>
    <row r="302" spans="1:32" x14ac:dyDescent="0.2">
      <c r="A302" t="s">
        <v>2326</v>
      </c>
      <c r="B302" t="s">
        <v>2327</v>
      </c>
      <c r="C302">
        <v>1978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7.5</v>
      </c>
      <c r="O302">
        <v>6601</v>
      </c>
      <c r="P302">
        <v>114</v>
      </c>
      <c r="Q302" t="s">
        <v>2328</v>
      </c>
      <c r="R302" t="s">
        <v>2329</v>
      </c>
      <c r="S302">
        <v>0</v>
      </c>
      <c r="T302">
        <v>1</v>
      </c>
      <c r="U302">
        <v>0</v>
      </c>
      <c r="V302">
        <v>1700000</v>
      </c>
      <c r="W302">
        <v>6521083</v>
      </c>
      <c r="X302">
        <v>6521083</v>
      </c>
      <c r="Y302">
        <f>COUNTBLANK(Table13[[#This Row],[Budget]:[Gross_WW]])</f>
        <v>0</v>
      </c>
      <c r="AF302">
        <v>1</v>
      </c>
    </row>
    <row r="303" spans="1:32" x14ac:dyDescent="0.2">
      <c r="A303" t="s">
        <v>5716</v>
      </c>
      <c r="B303" t="s">
        <v>5717</v>
      </c>
      <c r="C303">
        <v>2002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5.6</v>
      </c>
      <c r="O303">
        <v>29188</v>
      </c>
      <c r="P303">
        <v>104</v>
      </c>
      <c r="Q303" t="s">
        <v>5498</v>
      </c>
      <c r="R303" t="s">
        <v>35</v>
      </c>
      <c r="S303">
        <v>0</v>
      </c>
      <c r="T303">
        <v>1</v>
      </c>
      <c r="U303">
        <v>0</v>
      </c>
      <c r="V303">
        <v>25000000</v>
      </c>
      <c r="W303">
        <v>40390647</v>
      </c>
      <c r="X303">
        <v>51843679</v>
      </c>
      <c r="Y303">
        <f>COUNTBLANK(Table13[[#This Row],[Budget]:[Gross_WW]])</f>
        <v>0</v>
      </c>
      <c r="AF303">
        <v>1</v>
      </c>
    </row>
    <row r="304" spans="1:32" x14ac:dyDescent="0.2">
      <c r="A304" t="s">
        <v>4174</v>
      </c>
      <c r="B304" t="s">
        <v>4175</v>
      </c>
      <c r="C304">
        <v>1995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6.7</v>
      </c>
      <c r="O304">
        <v>8773</v>
      </c>
      <c r="P304">
        <v>83</v>
      </c>
      <c r="Q304" t="s">
        <v>4176</v>
      </c>
      <c r="R304" t="s">
        <v>3859</v>
      </c>
      <c r="S304">
        <v>1</v>
      </c>
      <c r="T304">
        <v>0</v>
      </c>
      <c r="U304">
        <v>0</v>
      </c>
      <c r="V304">
        <v>2000000</v>
      </c>
      <c r="W304">
        <v>1268636</v>
      </c>
      <c r="X304">
        <v>1268636</v>
      </c>
      <c r="Y304">
        <f>COUNTBLANK(Table13[[#This Row],[Budget]:[Gross_WW]])</f>
        <v>0</v>
      </c>
      <c r="AF304">
        <v>1</v>
      </c>
    </row>
    <row r="305" spans="1:32" x14ac:dyDescent="0.2">
      <c r="A305" t="s">
        <v>4614</v>
      </c>
      <c r="B305" t="s">
        <v>4615</v>
      </c>
      <c r="C305">
        <v>1998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4.9000000000000004</v>
      </c>
      <c r="O305">
        <v>30586</v>
      </c>
      <c r="P305">
        <v>123</v>
      </c>
      <c r="Q305" t="s">
        <v>2356</v>
      </c>
      <c r="R305" t="s">
        <v>35</v>
      </c>
      <c r="S305">
        <v>0</v>
      </c>
      <c r="T305">
        <v>1</v>
      </c>
      <c r="U305">
        <v>0</v>
      </c>
      <c r="V305">
        <v>28000000</v>
      </c>
      <c r="W305">
        <v>14051384</v>
      </c>
      <c r="X305">
        <v>14051384</v>
      </c>
      <c r="Y305">
        <f>COUNTBLANK(Table13[[#This Row],[Budget]:[Gross_WW]])</f>
        <v>0</v>
      </c>
      <c r="AF305">
        <v>1</v>
      </c>
    </row>
    <row r="306" spans="1:32" x14ac:dyDescent="0.2">
      <c r="A306" t="s">
        <v>563</v>
      </c>
      <c r="B306" t="s">
        <v>564</v>
      </c>
      <c r="C306">
        <v>1941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6.8</v>
      </c>
      <c r="O306">
        <v>896</v>
      </c>
      <c r="P306">
        <v>88</v>
      </c>
      <c r="Q306" t="s">
        <v>384</v>
      </c>
      <c r="R306" t="s">
        <v>39</v>
      </c>
      <c r="S306">
        <v>0</v>
      </c>
      <c r="T306">
        <v>0</v>
      </c>
      <c r="U306">
        <v>1</v>
      </c>
      <c r="Y306">
        <f>COUNTBLANK(Table13[[#This Row],[Budget]:[Gross_WW]])</f>
        <v>3</v>
      </c>
      <c r="AF306">
        <v>0</v>
      </c>
    </row>
    <row r="307" spans="1:32" x14ac:dyDescent="0.2">
      <c r="A307" t="s">
        <v>2510</v>
      </c>
      <c r="B307" t="s">
        <v>2511</v>
      </c>
      <c r="C307">
        <v>1981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7.4</v>
      </c>
      <c r="O307">
        <v>29353</v>
      </c>
      <c r="P307">
        <v>113</v>
      </c>
      <c r="Q307" t="s">
        <v>2512</v>
      </c>
      <c r="R307" t="s">
        <v>2513</v>
      </c>
      <c r="S307">
        <v>0</v>
      </c>
      <c r="T307">
        <v>0</v>
      </c>
      <c r="U307">
        <v>1</v>
      </c>
      <c r="W307">
        <v>24058838</v>
      </c>
      <c r="X307">
        <v>24058838</v>
      </c>
      <c r="Y307">
        <f>COUNTBLANK(Table13[[#This Row],[Budget]:[Gross_WW]])</f>
        <v>1</v>
      </c>
      <c r="AF307">
        <v>1</v>
      </c>
    </row>
    <row r="308" spans="1:32" x14ac:dyDescent="0.2">
      <c r="A308" t="s">
        <v>6545</v>
      </c>
      <c r="B308" t="s">
        <v>6546</v>
      </c>
      <c r="C308">
        <v>2008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7.1</v>
      </c>
      <c r="O308">
        <v>206302</v>
      </c>
      <c r="P308">
        <v>128</v>
      </c>
      <c r="Q308" t="s">
        <v>2593</v>
      </c>
      <c r="R308" t="s">
        <v>39</v>
      </c>
      <c r="S308">
        <v>0</v>
      </c>
      <c r="T308">
        <v>0</v>
      </c>
      <c r="U308">
        <v>1</v>
      </c>
      <c r="V308">
        <v>70000000</v>
      </c>
      <c r="W308">
        <v>39394666</v>
      </c>
      <c r="X308">
        <v>115900897</v>
      </c>
      <c r="Y308">
        <f>COUNTBLANK(Table13[[#This Row],[Budget]:[Gross_WW]])</f>
        <v>0</v>
      </c>
      <c r="AF308">
        <v>1</v>
      </c>
    </row>
    <row r="309" spans="1:32" x14ac:dyDescent="0.2">
      <c r="A309" t="s">
        <v>3722</v>
      </c>
      <c r="B309" t="s">
        <v>3723</v>
      </c>
      <c r="C309">
        <v>1993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5.9</v>
      </c>
      <c r="O309">
        <v>16038</v>
      </c>
      <c r="P309">
        <v>87</v>
      </c>
      <c r="Q309" t="s">
        <v>3724</v>
      </c>
      <c r="R309" t="s">
        <v>3725</v>
      </c>
      <c r="S309">
        <v>0</v>
      </c>
      <c r="T309">
        <v>0</v>
      </c>
      <c r="U309">
        <v>1</v>
      </c>
      <c r="V309">
        <v>13000000</v>
      </c>
      <c r="W309">
        <v>428868</v>
      </c>
      <c r="X309">
        <v>428868</v>
      </c>
      <c r="Y309">
        <f>COUNTBLANK(Table13[[#This Row],[Budget]:[Gross_WW]])</f>
        <v>0</v>
      </c>
      <c r="AF309">
        <v>1</v>
      </c>
    </row>
    <row r="310" spans="1:32" x14ac:dyDescent="0.2">
      <c r="A310" t="s">
        <v>4373</v>
      </c>
      <c r="B310" t="s">
        <v>4374</v>
      </c>
      <c r="C310">
        <v>1996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5.4</v>
      </c>
      <c r="O310">
        <v>5983</v>
      </c>
      <c r="P310">
        <v>110</v>
      </c>
      <c r="Q310" t="s">
        <v>1721</v>
      </c>
      <c r="R310" t="s">
        <v>4375</v>
      </c>
      <c r="S310">
        <v>0</v>
      </c>
      <c r="T310">
        <v>0</v>
      </c>
      <c r="U310">
        <v>1</v>
      </c>
      <c r="V310">
        <v>30000000</v>
      </c>
      <c r="W310">
        <v>4357406</v>
      </c>
      <c r="X310">
        <v>4357406</v>
      </c>
      <c r="Y310">
        <f>COUNTBLANK(Table13[[#This Row],[Budget]:[Gross_WW]])</f>
        <v>0</v>
      </c>
      <c r="AF310">
        <v>1</v>
      </c>
    </row>
    <row r="311" spans="1:32" x14ac:dyDescent="0.2">
      <c r="A311" t="s">
        <v>3726</v>
      </c>
      <c r="B311" t="s">
        <v>3727</v>
      </c>
      <c r="C311">
        <v>1993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4.9000000000000004</v>
      </c>
      <c r="O311">
        <v>5360</v>
      </c>
      <c r="P311">
        <v>92</v>
      </c>
      <c r="Q311" t="s">
        <v>3728</v>
      </c>
      <c r="R311" t="s">
        <v>3729</v>
      </c>
      <c r="S311">
        <v>0</v>
      </c>
      <c r="T311">
        <v>0</v>
      </c>
      <c r="U311">
        <v>1</v>
      </c>
      <c r="V311">
        <v>9000000</v>
      </c>
      <c r="W311">
        <v>10058318</v>
      </c>
      <c r="X311">
        <v>10058318</v>
      </c>
      <c r="Y311">
        <f>COUNTBLANK(Table13[[#This Row],[Budget]:[Gross_WW]])</f>
        <v>0</v>
      </c>
      <c r="AF311">
        <v>1</v>
      </c>
    </row>
    <row r="312" spans="1:32" x14ac:dyDescent="0.2">
      <c r="A312" t="s">
        <v>6103</v>
      </c>
      <c r="B312" t="s">
        <v>6104</v>
      </c>
      <c r="C312">
        <v>2008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6.8</v>
      </c>
      <c r="O312">
        <v>182125</v>
      </c>
      <c r="P312">
        <v>96</v>
      </c>
      <c r="Q312" t="s">
        <v>6105</v>
      </c>
      <c r="R312" t="s">
        <v>538</v>
      </c>
      <c r="S312">
        <v>1</v>
      </c>
      <c r="T312">
        <v>0</v>
      </c>
      <c r="U312">
        <v>0</v>
      </c>
      <c r="V312">
        <v>150000000</v>
      </c>
      <c r="W312">
        <v>114053579</v>
      </c>
      <c r="X312">
        <v>309979994</v>
      </c>
      <c r="Y312">
        <f>COUNTBLANK(Table13[[#This Row],[Budget]:[Gross_WW]])</f>
        <v>0</v>
      </c>
      <c r="AF312">
        <v>1</v>
      </c>
    </row>
    <row r="313" spans="1:32" x14ac:dyDescent="0.2">
      <c r="A313" t="s">
        <v>1830</v>
      </c>
      <c r="B313" t="s">
        <v>1831</v>
      </c>
      <c r="C313">
        <v>1967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7.8</v>
      </c>
      <c r="O313">
        <v>98206</v>
      </c>
      <c r="P313">
        <v>111</v>
      </c>
      <c r="Q313" t="s">
        <v>1511</v>
      </c>
      <c r="R313" t="s">
        <v>1832</v>
      </c>
      <c r="S313">
        <v>0</v>
      </c>
      <c r="T313">
        <v>0</v>
      </c>
      <c r="U313">
        <v>1</v>
      </c>
      <c r="V313">
        <v>2500000</v>
      </c>
      <c r="Y313">
        <f>COUNTBLANK(Table13[[#This Row],[Budget]:[Gross_WW]])</f>
        <v>2</v>
      </c>
      <c r="AF313">
        <v>1</v>
      </c>
    </row>
    <row r="314" spans="1:32" x14ac:dyDescent="0.2">
      <c r="A314" t="s">
        <v>4559</v>
      </c>
      <c r="B314" t="s">
        <v>4560</v>
      </c>
      <c r="C314">
        <v>1996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5.4</v>
      </c>
      <c r="O314">
        <v>12720</v>
      </c>
      <c r="P314">
        <v>87</v>
      </c>
      <c r="Q314" t="s">
        <v>4561</v>
      </c>
      <c r="R314" t="s">
        <v>4562</v>
      </c>
      <c r="S314">
        <v>0</v>
      </c>
      <c r="T314">
        <v>1</v>
      </c>
      <c r="U314">
        <v>0</v>
      </c>
      <c r="V314">
        <v>13000000</v>
      </c>
      <c r="W314">
        <v>5781045</v>
      </c>
      <c r="X314">
        <v>5781045</v>
      </c>
      <c r="Y314">
        <f>COUNTBLANK(Table13[[#This Row],[Budget]:[Gross_WW]])</f>
        <v>0</v>
      </c>
      <c r="AF314">
        <v>1</v>
      </c>
    </row>
    <row r="315" spans="1:32" x14ac:dyDescent="0.2">
      <c r="A315" t="s">
        <v>1082</v>
      </c>
      <c r="B315" t="s">
        <v>1083</v>
      </c>
      <c r="C315">
        <v>1950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6.1</v>
      </c>
      <c r="O315">
        <v>1047</v>
      </c>
      <c r="P315">
        <v>88</v>
      </c>
      <c r="Q315" t="s">
        <v>905</v>
      </c>
      <c r="R315" t="s">
        <v>1084</v>
      </c>
      <c r="S315">
        <v>0</v>
      </c>
      <c r="T315">
        <v>1</v>
      </c>
      <c r="U315">
        <v>0</v>
      </c>
      <c r="Y315">
        <f>COUNTBLANK(Table13[[#This Row],[Budget]:[Gross_WW]])</f>
        <v>3</v>
      </c>
      <c r="AF315">
        <v>1</v>
      </c>
    </row>
    <row r="316" spans="1:32" x14ac:dyDescent="0.2">
      <c r="A316" t="s">
        <v>231</v>
      </c>
      <c r="B316" t="s">
        <v>232</v>
      </c>
      <c r="C316">
        <v>1935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6.9</v>
      </c>
      <c r="O316">
        <v>1441</v>
      </c>
      <c r="P316">
        <v>90</v>
      </c>
      <c r="Q316" t="s">
        <v>38</v>
      </c>
      <c r="R316" t="s">
        <v>39</v>
      </c>
      <c r="S316">
        <v>0</v>
      </c>
      <c r="T316">
        <v>0</v>
      </c>
      <c r="U316">
        <v>1</v>
      </c>
      <c r="Y316">
        <f>COUNTBLANK(Table13[[#This Row],[Budget]:[Gross_WW]])</f>
        <v>3</v>
      </c>
      <c r="AF316">
        <v>1</v>
      </c>
    </row>
    <row r="317" spans="1:32" x14ac:dyDescent="0.2">
      <c r="A317" t="s">
        <v>3171</v>
      </c>
      <c r="B317" t="s">
        <v>3172</v>
      </c>
      <c r="C317">
        <v>1989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7.2</v>
      </c>
      <c r="O317">
        <v>93548</v>
      </c>
      <c r="P317">
        <v>145</v>
      </c>
      <c r="Q317" t="s">
        <v>2551</v>
      </c>
      <c r="R317" t="s">
        <v>3173</v>
      </c>
      <c r="S317">
        <v>0</v>
      </c>
      <c r="T317">
        <v>1</v>
      </c>
      <c r="U317">
        <v>0</v>
      </c>
      <c r="V317">
        <v>14000000</v>
      </c>
      <c r="W317">
        <v>70001698</v>
      </c>
      <c r="X317">
        <v>161001698</v>
      </c>
      <c r="Y317">
        <f>COUNTBLANK(Table13[[#This Row],[Budget]:[Gross_WW]])</f>
        <v>0</v>
      </c>
      <c r="AF317">
        <v>1</v>
      </c>
    </row>
    <row r="318" spans="1:32" x14ac:dyDescent="0.2">
      <c r="A318" t="s">
        <v>3730</v>
      </c>
      <c r="B318" t="s">
        <v>3731</v>
      </c>
      <c r="C318">
        <v>1993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5.2</v>
      </c>
      <c r="O318">
        <v>3619</v>
      </c>
      <c r="P318">
        <v>100</v>
      </c>
      <c r="Q318" t="s">
        <v>3539</v>
      </c>
      <c r="R318" t="s">
        <v>3273</v>
      </c>
      <c r="S318">
        <v>1</v>
      </c>
      <c r="T318">
        <v>0</v>
      </c>
      <c r="U318">
        <v>0</v>
      </c>
      <c r="W318">
        <v>17952857</v>
      </c>
      <c r="X318">
        <v>17952857</v>
      </c>
      <c r="Y318">
        <f>COUNTBLANK(Table13[[#This Row],[Budget]:[Gross_WW]])</f>
        <v>1</v>
      </c>
      <c r="AF318">
        <v>1</v>
      </c>
    </row>
    <row r="319" spans="1:32" x14ac:dyDescent="0.2">
      <c r="A319" t="s">
        <v>5312</v>
      </c>
      <c r="B319" t="s">
        <v>5313</v>
      </c>
      <c r="C319">
        <v>2000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5.7</v>
      </c>
      <c r="O319">
        <v>19612</v>
      </c>
      <c r="P319">
        <v>106</v>
      </c>
      <c r="Q319" t="s">
        <v>5314</v>
      </c>
      <c r="R319" t="s">
        <v>3859</v>
      </c>
      <c r="S319">
        <v>1</v>
      </c>
      <c r="T319">
        <v>0</v>
      </c>
      <c r="U319">
        <v>0</v>
      </c>
      <c r="V319">
        <v>35000000</v>
      </c>
      <c r="W319">
        <v>36805288</v>
      </c>
      <c r="X319">
        <v>53425292</v>
      </c>
      <c r="Y319">
        <f>COUNTBLANK(Table13[[#This Row],[Budget]:[Gross_WW]])</f>
        <v>0</v>
      </c>
      <c r="AF319">
        <v>1</v>
      </c>
    </row>
    <row r="320" spans="1:32" x14ac:dyDescent="0.2">
      <c r="A320" t="s">
        <v>5058</v>
      </c>
      <c r="B320" t="s">
        <v>5059</v>
      </c>
      <c r="C320">
        <v>1999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6.4</v>
      </c>
      <c r="O320">
        <v>64365</v>
      </c>
      <c r="P320">
        <v>97</v>
      </c>
      <c r="Q320" t="s">
        <v>2901</v>
      </c>
      <c r="R320" t="s">
        <v>35</v>
      </c>
      <c r="S320">
        <v>0</v>
      </c>
      <c r="T320">
        <v>1</v>
      </c>
      <c r="U320">
        <v>0</v>
      </c>
      <c r="V320">
        <v>55000000</v>
      </c>
      <c r="W320">
        <v>66384775</v>
      </c>
      <c r="X320">
        <v>98625775</v>
      </c>
      <c r="Y320">
        <f>COUNTBLANK(Table13[[#This Row],[Budget]:[Gross_WW]])</f>
        <v>0</v>
      </c>
      <c r="AF320">
        <v>1</v>
      </c>
    </row>
    <row r="321" spans="1:32" x14ac:dyDescent="0.2">
      <c r="A321" t="s">
        <v>397</v>
      </c>
      <c r="B321" t="s">
        <v>398</v>
      </c>
      <c r="C321">
        <v>1938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6</v>
      </c>
      <c r="O321">
        <v>531</v>
      </c>
      <c r="P321">
        <v>86</v>
      </c>
      <c r="Q321" t="s">
        <v>48</v>
      </c>
      <c r="R321" t="s">
        <v>39</v>
      </c>
      <c r="S321">
        <v>0</v>
      </c>
      <c r="T321">
        <v>0</v>
      </c>
      <c r="U321">
        <v>1</v>
      </c>
      <c r="Y321">
        <f>COUNTBLANK(Table13[[#This Row],[Budget]:[Gross_WW]])</f>
        <v>3</v>
      </c>
      <c r="AF321">
        <v>1</v>
      </c>
    </row>
    <row r="322" spans="1:32" x14ac:dyDescent="0.2">
      <c r="A322" t="s">
        <v>4376</v>
      </c>
      <c r="B322" t="s">
        <v>4377</v>
      </c>
      <c r="C322">
        <v>1996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4.9000000000000004</v>
      </c>
      <c r="O322">
        <v>3367</v>
      </c>
      <c r="P322">
        <v>86</v>
      </c>
      <c r="Q322" t="s">
        <v>4378</v>
      </c>
      <c r="R322" t="s">
        <v>3212</v>
      </c>
      <c r="S322">
        <v>1</v>
      </c>
      <c r="T322">
        <v>0</v>
      </c>
      <c r="U322">
        <v>0</v>
      </c>
      <c r="W322">
        <v>516349</v>
      </c>
      <c r="X322">
        <v>516349</v>
      </c>
      <c r="Y322">
        <f>COUNTBLANK(Table13[[#This Row],[Budget]:[Gross_WW]])</f>
        <v>1</v>
      </c>
      <c r="AF322">
        <v>1</v>
      </c>
    </row>
    <row r="323" spans="1:32" x14ac:dyDescent="0.2">
      <c r="A323" t="s">
        <v>4379</v>
      </c>
      <c r="B323" t="s">
        <v>4380</v>
      </c>
      <c r="C323">
        <v>1996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7.1</v>
      </c>
      <c r="O323">
        <v>17956</v>
      </c>
      <c r="P323">
        <v>108</v>
      </c>
      <c r="Q323" t="s">
        <v>3555</v>
      </c>
      <c r="R323" t="s">
        <v>3713</v>
      </c>
      <c r="S323">
        <v>1</v>
      </c>
      <c r="T323">
        <v>0</v>
      </c>
      <c r="U323">
        <v>0</v>
      </c>
      <c r="W323">
        <v>2576331</v>
      </c>
      <c r="X323">
        <v>2576331</v>
      </c>
      <c r="Y323">
        <f>COUNTBLANK(Table13[[#This Row],[Budget]:[Gross_WW]])</f>
        <v>1</v>
      </c>
      <c r="AF323">
        <v>1</v>
      </c>
    </row>
    <row r="324" spans="1:32" x14ac:dyDescent="0.2">
      <c r="A324" t="s">
        <v>6961</v>
      </c>
      <c r="B324" t="s">
        <v>6962</v>
      </c>
      <c r="C324">
        <v>2012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7.1</v>
      </c>
      <c r="O324">
        <v>356786</v>
      </c>
      <c r="P324">
        <v>93</v>
      </c>
      <c r="Q324" t="s">
        <v>6963</v>
      </c>
      <c r="R324" t="s">
        <v>2671</v>
      </c>
      <c r="S324">
        <v>1</v>
      </c>
      <c r="T324">
        <v>0</v>
      </c>
      <c r="U324">
        <v>0</v>
      </c>
      <c r="V324">
        <v>185000000</v>
      </c>
      <c r="W324">
        <v>237283207</v>
      </c>
      <c r="X324">
        <v>538983207</v>
      </c>
      <c r="Y324">
        <f>COUNTBLANK(Table13[[#This Row],[Budget]:[Gross_WW]])</f>
        <v>0</v>
      </c>
      <c r="AF324">
        <v>1</v>
      </c>
    </row>
    <row r="325" spans="1:32" x14ac:dyDescent="0.2">
      <c r="A325" t="s">
        <v>6123</v>
      </c>
      <c r="B325" t="s">
        <v>6124</v>
      </c>
      <c r="C325">
        <v>2007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7</v>
      </c>
      <c r="O325">
        <v>56644</v>
      </c>
      <c r="P325">
        <v>110</v>
      </c>
      <c r="Q325" t="s">
        <v>6125</v>
      </c>
      <c r="R325" t="s">
        <v>35</v>
      </c>
      <c r="S325">
        <v>0</v>
      </c>
      <c r="T325">
        <v>1</v>
      </c>
      <c r="U325">
        <v>0</v>
      </c>
      <c r="W325">
        <v>32231264</v>
      </c>
      <c r="X325">
        <v>40953935</v>
      </c>
      <c r="Y325">
        <f>COUNTBLANK(Table13[[#This Row],[Budget]:[Gross_WW]])</f>
        <v>1</v>
      </c>
      <c r="AF325">
        <v>1</v>
      </c>
    </row>
    <row r="326" spans="1:32" x14ac:dyDescent="0.2">
      <c r="A326" t="s">
        <v>7932</v>
      </c>
      <c r="B326" t="s">
        <v>7933</v>
      </c>
      <c r="C326">
        <v>2018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5.4</v>
      </c>
      <c r="O326">
        <v>12000</v>
      </c>
      <c r="P326">
        <v>88</v>
      </c>
      <c r="Q326" t="s">
        <v>6276</v>
      </c>
      <c r="R326" t="s">
        <v>7934</v>
      </c>
      <c r="S326">
        <v>0</v>
      </c>
      <c r="T326">
        <v>1</v>
      </c>
      <c r="U326">
        <v>0</v>
      </c>
      <c r="V326">
        <v>6000000</v>
      </c>
      <c r="W326">
        <v>46840590</v>
      </c>
      <c r="X326">
        <v>51411620</v>
      </c>
      <c r="Y326">
        <f>COUNTBLANK(Table13[[#This Row],[Budget]:[Gross_WW]])</f>
        <v>0</v>
      </c>
      <c r="AF326">
        <v>1</v>
      </c>
    </row>
    <row r="327" spans="1:32" x14ac:dyDescent="0.2">
      <c r="A327" t="s">
        <v>4618</v>
      </c>
      <c r="B327" t="s">
        <v>4619</v>
      </c>
      <c r="C327">
        <v>1997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4.9000000000000004</v>
      </c>
      <c r="O327">
        <v>2678</v>
      </c>
      <c r="P327">
        <v>90</v>
      </c>
      <c r="Q327" t="s">
        <v>2503</v>
      </c>
      <c r="R327" t="s">
        <v>4620</v>
      </c>
      <c r="S327">
        <v>0</v>
      </c>
      <c r="T327">
        <v>0</v>
      </c>
      <c r="U327">
        <v>1</v>
      </c>
      <c r="W327">
        <v>11690</v>
      </c>
      <c r="X327">
        <v>11690</v>
      </c>
      <c r="Y327">
        <f>COUNTBLANK(Table13[[#This Row],[Budget]:[Gross_WW]])</f>
        <v>1</v>
      </c>
      <c r="AF327">
        <v>1</v>
      </c>
    </row>
    <row r="328" spans="1:32" x14ac:dyDescent="0.2">
      <c r="A328" t="s">
        <v>2811</v>
      </c>
      <c r="B328" t="s">
        <v>2812</v>
      </c>
      <c r="C328">
        <v>1985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6.5</v>
      </c>
      <c r="O328">
        <v>34147</v>
      </c>
      <c r="P328">
        <v>102</v>
      </c>
      <c r="Q328" t="s">
        <v>2786</v>
      </c>
      <c r="R328" t="s">
        <v>35</v>
      </c>
      <c r="S328">
        <v>0</v>
      </c>
      <c r="T328">
        <v>1</v>
      </c>
      <c r="U328">
        <v>0</v>
      </c>
      <c r="V328">
        <v>20000000</v>
      </c>
      <c r="W328">
        <v>40833132</v>
      </c>
      <c r="X328">
        <v>45833132</v>
      </c>
      <c r="Y328">
        <f>COUNTBLANK(Table13[[#This Row],[Budget]:[Gross_WW]])</f>
        <v>0</v>
      </c>
      <c r="AF328">
        <v>1</v>
      </c>
    </row>
    <row r="329" spans="1:32" x14ac:dyDescent="0.2">
      <c r="A329" t="s">
        <v>5131</v>
      </c>
      <c r="B329" t="s">
        <v>5132</v>
      </c>
      <c r="C329">
        <v>1998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5.4</v>
      </c>
      <c r="O329">
        <v>50266</v>
      </c>
      <c r="P329">
        <v>89</v>
      </c>
      <c r="Q329" t="s">
        <v>5133</v>
      </c>
      <c r="R329" t="s">
        <v>5134</v>
      </c>
      <c r="S329">
        <v>0</v>
      </c>
      <c r="T329">
        <v>1</v>
      </c>
      <c r="U329">
        <v>0</v>
      </c>
      <c r="V329">
        <v>25000000</v>
      </c>
      <c r="W329">
        <v>32400658</v>
      </c>
      <c r="X329">
        <v>50688658</v>
      </c>
      <c r="Y329">
        <f>COUNTBLANK(Table13[[#This Row],[Budget]:[Gross_WW]])</f>
        <v>0</v>
      </c>
      <c r="Z329">
        <v>1</v>
      </c>
      <c r="AF329">
        <v>1</v>
      </c>
    </row>
    <row r="330" spans="1:32" x14ac:dyDescent="0.2">
      <c r="A330" t="s">
        <v>7199</v>
      </c>
      <c r="B330" t="s">
        <v>7200</v>
      </c>
      <c r="C330">
        <v>2011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6.8</v>
      </c>
      <c r="O330">
        <v>258617</v>
      </c>
      <c r="P330">
        <v>125</v>
      </c>
      <c r="Q330" t="s">
        <v>7201</v>
      </c>
      <c r="R330" t="s">
        <v>35</v>
      </c>
      <c r="S330">
        <v>0</v>
      </c>
      <c r="T330">
        <v>1</v>
      </c>
      <c r="U330">
        <v>0</v>
      </c>
      <c r="V330">
        <v>32500000</v>
      </c>
      <c r="W330">
        <v>169106725</v>
      </c>
      <c r="X330">
        <v>288383523</v>
      </c>
      <c r="Y330">
        <f>COUNTBLANK(Table13[[#This Row],[Budget]:[Gross_WW]])</f>
        <v>0</v>
      </c>
      <c r="Z330">
        <v>0</v>
      </c>
      <c r="AF330">
        <v>1</v>
      </c>
    </row>
    <row r="331" spans="1:32" x14ac:dyDescent="0.2">
      <c r="A331" t="s">
        <v>7790</v>
      </c>
      <c r="B331" t="s">
        <v>7791</v>
      </c>
      <c r="C331">
        <v>2015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7.6</v>
      </c>
      <c r="O331">
        <v>274904</v>
      </c>
      <c r="P331">
        <v>142</v>
      </c>
      <c r="Q331" t="s">
        <v>2168</v>
      </c>
      <c r="R331" t="s">
        <v>4856</v>
      </c>
      <c r="S331">
        <v>0</v>
      </c>
      <c r="T331">
        <v>1</v>
      </c>
      <c r="U331">
        <v>0</v>
      </c>
      <c r="V331">
        <v>40000000</v>
      </c>
      <c r="W331">
        <v>72313754</v>
      </c>
      <c r="X331">
        <v>165478348</v>
      </c>
      <c r="Y331">
        <f>COUNTBLANK(Table13[[#This Row],[Budget]:[Gross_WW]])</f>
        <v>0</v>
      </c>
      <c r="Z331">
        <v>0</v>
      </c>
      <c r="AF331">
        <v>1</v>
      </c>
    </row>
    <row r="332" spans="1:32" x14ac:dyDescent="0.2">
      <c r="A332" t="s">
        <v>5774</v>
      </c>
      <c r="B332" t="s">
        <v>5775</v>
      </c>
      <c r="C332">
        <v>2004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6</v>
      </c>
      <c r="O332">
        <v>101199</v>
      </c>
      <c r="P332">
        <v>108</v>
      </c>
      <c r="Q332" t="s">
        <v>4333</v>
      </c>
      <c r="R332" t="s">
        <v>35</v>
      </c>
      <c r="S332">
        <v>0</v>
      </c>
      <c r="T332">
        <v>1</v>
      </c>
      <c r="U332">
        <v>0</v>
      </c>
      <c r="V332">
        <v>40000000</v>
      </c>
      <c r="W332">
        <v>40226215</v>
      </c>
      <c r="X332">
        <v>265126918</v>
      </c>
      <c r="Y332">
        <f>COUNTBLANK(Table13[[#This Row],[Budget]:[Gross_WW]])</f>
        <v>0</v>
      </c>
      <c r="Z332">
        <v>1</v>
      </c>
      <c r="AF332">
        <v>1</v>
      </c>
    </row>
    <row r="333" spans="1:32" x14ac:dyDescent="0.2">
      <c r="A333" t="s">
        <v>7194</v>
      </c>
      <c r="B333" t="s">
        <v>7195</v>
      </c>
      <c r="C333">
        <v>2016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6.5</v>
      </c>
      <c r="O333">
        <v>64439</v>
      </c>
      <c r="P333">
        <v>123</v>
      </c>
      <c r="Q333" t="s">
        <v>5473</v>
      </c>
      <c r="R333" t="s">
        <v>35</v>
      </c>
      <c r="S333">
        <v>0</v>
      </c>
      <c r="T333">
        <v>1</v>
      </c>
      <c r="U333">
        <v>0</v>
      </c>
      <c r="V333">
        <v>35000000</v>
      </c>
      <c r="W333">
        <v>24252420</v>
      </c>
      <c r="X333">
        <v>211952420</v>
      </c>
      <c r="Y333">
        <f>COUNTBLANK(Table13[[#This Row],[Budget]:[Gross_WW]])</f>
        <v>0</v>
      </c>
      <c r="Z333">
        <v>1</v>
      </c>
      <c r="AF333">
        <v>1</v>
      </c>
    </row>
    <row r="334" spans="1:32" x14ac:dyDescent="0.2">
      <c r="A334" t="s">
        <v>5471</v>
      </c>
      <c r="B334" t="s">
        <v>5472</v>
      </c>
      <c r="C334">
        <v>2001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6.7</v>
      </c>
      <c r="O334">
        <v>215898</v>
      </c>
      <c r="P334">
        <v>97</v>
      </c>
      <c r="Q334" t="s">
        <v>5473</v>
      </c>
      <c r="R334" t="s">
        <v>3859</v>
      </c>
      <c r="S334">
        <v>0</v>
      </c>
      <c r="T334">
        <v>1</v>
      </c>
      <c r="U334">
        <v>0</v>
      </c>
      <c r="V334">
        <v>25000000</v>
      </c>
      <c r="W334">
        <v>71543427</v>
      </c>
      <c r="X334">
        <v>281929795</v>
      </c>
      <c r="Y334">
        <f>COUNTBLANK(Table13[[#This Row],[Budget]:[Gross_WW]])</f>
        <v>0</v>
      </c>
      <c r="Z334">
        <v>1</v>
      </c>
      <c r="AF334">
        <v>1</v>
      </c>
    </row>
    <row r="335" spans="1:32" x14ac:dyDescent="0.2">
      <c r="A335" t="s">
        <v>235</v>
      </c>
      <c r="B335" t="s">
        <v>236</v>
      </c>
      <c r="C335">
        <v>1935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6.3</v>
      </c>
      <c r="O335">
        <v>192</v>
      </c>
      <c r="P335">
        <v>82</v>
      </c>
      <c r="Q335" t="s">
        <v>237</v>
      </c>
      <c r="R335" t="s">
        <v>39</v>
      </c>
      <c r="S335">
        <v>0</v>
      </c>
      <c r="T335">
        <v>0</v>
      </c>
      <c r="U335">
        <v>1</v>
      </c>
      <c r="Y335">
        <f>COUNTBLANK(Table13[[#This Row],[Budget]:[Gross_WW]])</f>
        <v>3</v>
      </c>
      <c r="AF335">
        <v>1</v>
      </c>
    </row>
    <row r="336" spans="1:32" x14ac:dyDescent="0.2">
      <c r="A336" t="s">
        <v>5726</v>
      </c>
      <c r="B336" t="s">
        <v>5727</v>
      </c>
      <c r="C336">
        <v>2003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5.6</v>
      </c>
      <c r="O336">
        <v>34051</v>
      </c>
      <c r="P336">
        <v>105</v>
      </c>
      <c r="Q336" t="s">
        <v>5656</v>
      </c>
      <c r="R336" t="s">
        <v>2783</v>
      </c>
      <c r="S336">
        <v>1</v>
      </c>
      <c r="T336">
        <v>0</v>
      </c>
      <c r="U336">
        <v>0</v>
      </c>
      <c r="V336">
        <v>33000000</v>
      </c>
      <c r="W336">
        <v>132716677</v>
      </c>
      <c r="X336">
        <v>164729679</v>
      </c>
      <c r="Y336">
        <f>COUNTBLANK(Table13[[#This Row],[Budget]:[Gross_WW]])</f>
        <v>0</v>
      </c>
      <c r="AF336">
        <v>1</v>
      </c>
    </row>
    <row r="337" spans="1:32" x14ac:dyDescent="0.2">
      <c r="A337" t="s">
        <v>5220</v>
      </c>
      <c r="B337" t="s">
        <v>5221</v>
      </c>
      <c r="C337">
        <v>1999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6.8</v>
      </c>
      <c r="O337">
        <v>61226</v>
      </c>
      <c r="P337">
        <v>121</v>
      </c>
      <c r="Q337" t="s">
        <v>2139</v>
      </c>
      <c r="R337" t="s">
        <v>4708</v>
      </c>
      <c r="S337">
        <v>1</v>
      </c>
      <c r="T337">
        <v>0</v>
      </c>
      <c r="U337">
        <v>0</v>
      </c>
      <c r="V337">
        <v>55000000</v>
      </c>
      <c r="W337">
        <v>16797191</v>
      </c>
      <c r="X337">
        <v>16797191</v>
      </c>
      <c r="Y337">
        <f>COUNTBLANK(Table13[[#This Row],[Budget]:[Gross_WW]])</f>
        <v>0</v>
      </c>
      <c r="AF337">
        <v>1</v>
      </c>
    </row>
    <row r="338" spans="1:32" x14ac:dyDescent="0.2">
      <c r="A338" t="s">
        <v>496</v>
      </c>
      <c r="B338" t="s">
        <v>497</v>
      </c>
      <c r="C338">
        <v>1940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6</v>
      </c>
      <c r="O338">
        <v>810</v>
      </c>
      <c r="P338">
        <v>61</v>
      </c>
      <c r="Q338" t="s">
        <v>498</v>
      </c>
      <c r="R338" t="s">
        <v>39</v>
      </c>
      <c r="S338">
        <v>0</v>
      </c>
      <c r="T338">
        <v>0</v>
      </c>
      <c r="U338">
        <v>1</v>
      </c>
      <c r="Y338">
        <f>COUNTBLANK(Table13[[#This Row],[Budget]:[Gross_WW]])</f>
        <v>3</v>
      </c>
      <c r="Z338">
        <v>0</v>
      </c>
      <c r="AA338">
        <v>0</v>
      </c>
      <c r="AB338">
        <v>1</v>
      </c>
      <c r="AC338">
        <v>0</v>
      </c>
      <c r="AD338">
        <v>1</v>
      </c>
      <c r="AE338">
        <v>0</v>
      </c>
      <c r="AF338">
        <v>0</v>
      </c>
    </row>
    <row r="339" spans="1:32" x14ac:dyDescent="0.2">
      <c r="A339" t="s">
        <v>6080</v>
      </c>
      <c r="B339" t="s">
        <v>6081</v>
      </c>
      <c r="C339">
        <v>2005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7.7</v>
      </c>
      <c r="O339">
        <v>311112</v>
      </c>
      <c r="P339">
        <v>134</v>
      </c>
      <c r="Q339" t="s">
        <v>5086</v>
      </c>
      <c r="R339" t="s">
        <v>5459</v>
      </c>
      <c r="S339">
        <v>0</v>
      </c>
      <c r="T339">
        <v>1</v>
      </c>
      <c r="U339">
        <v>0</v>
      </c>
      <c r="V339">
        <v>14000000</v>
      </c>
      <c r="W339">
        <v>83043761</v>
      </c>
      <c r="X339">
        <v>178062759</v>
      </c>
      <c r="Y339">
        <f>COUNTBLANK(Table13[[#This Row],[Budget]:[Gross_WW]])</f>
        <v>0</v>
      </c>
      <c r="AF339">
        <v>1</v>
      </c>
    </row>
    <row r="340" spans="1:32" x14ac:dyDescent="0.2">
      <c r="A340" t="s">
        <v>6175</v>
      </c>
      <c r="B340" t="s">
        <v>6176</v>
      </c>
      <c r="C340">
        <v>2005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7.2</v>
      </c>
      <c r="O340">
        <v>95360</v>
      </c>
      <c r="P340">
        <v>106</v>
      </c>
      <c r="Q340" t="s">
        <v>6177</v>
      </c>
      <c r="R340" t="s">
        <v>5459</v>
      </c>
      <c r="S340">
        <v>0</v>
      </c>
      <c r="T340">
        <v>1</v>
      </c>
      <c r="U340">
        <v>0</v>
      </c>
      <c r="V340">
        <v>10000000</v>
      </c>
      <c r="W340">
        <v>13744960</v>
      </c>
      <c r="X340">
        <v>47329961</v>
      </c>
      <c r="Y340">
        <f>COUNTBLANK(Table13[[#This Row],[Budget]:[Gross_WW]])</f>
        <v>0</v>
      </c>
      <c r="AF340">
        <v>1</v>
      </c>
    </row>
    <row r="341" spans="1:32" x14ac:dyDescent="0.2">
      <c r="A341" t="s">
        <v>2445</v>
      </c>
      <c r="B341" t="s">
        <v>2446</v>
      </c>
      <c r="C341">
        <v>1980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6.1</v>
      </c>
      <c r="O341">
        <v>10368</v>
      </c>
      <c r="P341">
        <v>116</v>
      </c>
      <c r="Q341" t="s">
        <v>2004</v>
      </c>
      <c r="R341" t="s">
        <v>39</v>
      </c>
      <c r="S341">
        <v>0</v>
      </c>
      <c r="T341">
        <v>0</v>
      </c>
      <c r="U341">
        <v>1</v>
      </c>
      <c r="V341">
        <v>6500000</v>
      </c>
      <c r="W341">
        <v>24265659</v>
      </c>
      <c r="X341">
        <v>24265659</v>
      </c>
      <c r="Y341">
        <f>COUNTBLANK(Table13[[#This Row],[Budget]:[Gross_WW]])</f>
        <v>0</v>
      </c>
      <c r="AF341">
        <v>1</v>
      </c>
    </row>
    <row r="342" spans="1:32" x14ac:dyDescent="0.2">
      <c r="A342" t="s">
        <v>499</v>
      </c>
      <c r="B342" t="s">
        <v>500</v>
      </c>
      <c r="C342">
        <v>1940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7</v>
      </c>
      <c r="O342">
        <v>2274</v>
      </c>
      <c r="P342">
        <v>88</v>
      </c>
      <c r="Q342" t="s">
        <v>48</v>
      </c>
      <c r="R342" t="s">
        <v>39</v>
      </c>
      <c r="S342">
        <v>0</v>
      </c>
      <c r="T342">
        <v>0</v>
      </c>
      <c r="U342">
        <v>1</v>
      </c>
      <c r="Y342">
        <f>COUNTBLANK(Table13[[#This Row],[Budget]:[Gross_WW]])</f>
        <v>3</v>
      </c>
      <c r="AF342">
        <v>1</v>
      </c>
    </row>
    <row r="343" spans="1:32" x14ac:dyDescent="0.2">
      <c r="A343" t="s">
        <v>399</v>
      </c>
      <c r="B343" t="s">
        <v>400</v>
      </c>
      <c r="C343">
        <v>1938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6.1</v>
      </c>
      <c r="O343">
        <v>427</v>
      </c>
      <c r="P343">
        <v>89</v>
      </c>
      <c r="Q343" t="s">
        <v>198</v>
      </c>
      <c r="R343" t="s">
        <v>147</v>
      </c>
      <c r="S343">
        <v>0</v>
      </c>
      <c r="T343">
        <v>0</v>
      </c>
      <c r="U343">
        <v>1</v>
      </c>
      <c r="Y343">
        <f>COUNTBLANK(Table13[[#This Row],[Budget]:[Gross_WW]])</f>
        <v>3</v>
      </c>
      <c r="AF343">
        <v>1</v>
      </c>
    </row>
    <row r="344" spans="1:32" x14ac:dyDescent="0.2">
      <c r="A344" t="s">
        <v>5768</v>
      </c>
      <c r="B344" t="s">
        <v>5769</v>
      </c>
      <c r="C344">
        <v>2003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6.7</v>
      </c>
      <c r="O344">
        <v>359026</v>
      </c>
      <c r="P344">
        <v>101</v>
      </c>
      <c r="Q344" t="s">
        <v>3915</v>
      </c>
      <c r="R344" t="s">
        <v>5040</v>
      </c>
      <c r="S344">
        <v>0</v>
      </c>
      <c r="T344">
        <v>1</v>
      </c>
      <c r="U344">
        <v>0</v>
      </c>
      <c r="V344">
        <v>81000000</v>
      </c>
      <c r="W344">
        <v>242829261</v>
      </c>
      <c r="X344">
        <v>484592874</v>
      </c>
      <c r="Y344">
        <f>COUNTBLANK(Table13[[#This Row],[Budget]:[Gross_WW]])</f>
        <v>0</v>
      </c>
      <c r="AF344">
        <v>1</v>
      </c>
    </row>
    <row r="345" spans="1:32" x14ac:dyDescent="0.2">
      <c r="A345" t="s">
        <v>6678</v>
      </c>
      <c r="B345" t="s">
        <v>6679</v>
      </c>
      <c r="C345">
        <v>2009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5.8</v>
      </c>
      <c r="O345">
        <v>137287</v>
      </c>
      <c r="P345">
        <v>81</v>
      </c>
      <c r="Q345" t="s">
        <v>6680</v>
      </c>
      <c r="R345" t="s">
        <v>35</v>
      </c>
      <c r="S345">
        <v>0</v>
      </c>
      <c r="T345">
        <v>1</v>
      </c>
      <c r="U345">
        <v>0</v>
      </c>
      <c r="V345">
        <v>42000000</v>
      </c>
      <c r="W345">
        <v>60054530</v>
      </c>
      <c r="X345">
        <v>138805831</v>
      </c>
      <c r="Y345">
        <f>COUNTBLANK(Table13[[#This Row],[Budget]:[Gross_WW]])</f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</row>
    <row r="346" spans="1:32" x14ac:dyDescent="0.2">
      <c r="A346" t="s">
        <v>931</v>
      </c>
      <c r="B346" t="s">
        <v>932</v>
      </c>
      <c r="C346">
        <v>1947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7.6</v>
      </c>
      <c r="O346">
        <v>8358</v>
      </c>
      <c r="P346">
        <v>98</v>
      </c>
      <c r="Q346" t="s">
        <v>933</v>
      </c>
      <c r="R346" t="s">
        <v>902</v>
      </c>
      <c r="S346">
        <v>0</v>
      </c>
      <c r="T346">
        <v>1</v>
      </c>
      <c r="U346">
        <v>0</v>
      </c>
      <c r="Y346">
        <f>COUNTBLANK(Table13[[#This Row],[Budget]:[Gross_WW]])</f>
        <v>3</v>
      </c>
      <c r="AF346">
        <v>1</v>
      </c>
    </row>
    <row r="347" spans="1:32" x14ac:dyDescent="0.2">
      <c r="A347" t="s">
        <v>5534</v>
      </c>
      <c r="B347" t="s">
        <v>5535</v>
      </c>
      <c r="C347">
        <v>2001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5.6</v>
      </c>
      <c r="O347">
        <v>29288</v>
      </c>
      <c r="P347">
        <v>84</v>
      </c>
      <c r="Q347" t="s">
        <v>5536</v>
      </c>
      <c r="R347" t="s">
        <v>4696</v>
      </c>
      <c r="S347">
        <v>1</v>
      </c>
      <c r="T347">
        <v>0</v>
      </c>
      <c r="U347">
        <v>0</v>
      </c>
      <c r="V347">
        <v>13000000</v>
      </c>
      <c r="W347">
        <v>5007898</v>
      </c>
      <c r="X347">
        <v>5007898</v>
      </c>
      <c r="Y347">
        <f>COUNTBLANK(Table13[[#This Row],[Budget]:[Gross_WW]])</f>
        <v>0</v>
      </c>
      <c r="AF347">
        <v>1</v>
      </c>
    </row>
    <row r="348" spans="1:32" x14ac:dyDescent="0.2">
      <c r="A348" t="s">
        <v>567</v>
      </c>
      <c r="B348" t="s">
        <v>568</v>
      </c>
      <c r="C348">
        <v>1941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7.1</v>
      </c>
      <c r="O348">
        <v>3827</v>
      </c>
      <c r="P348">
        <v>84</v>
      </c>
      <c r="Q348" t="s">
        <v>495</v>
      </c>
      <c r="R348" t="s">
        <v>35</v>
      </c>
      <c r="S348">
        <v>0</v>
      </c>
      <c r="T348">
        <v>1</v>
      </c>
      <c r="U348">
        <v>0</v>
      </c>
      <c r="V348">
        <v>180000</v>
      </c>
      <c r="Y348">
        <f>COUNTBLANK(Table13[[#This Row],[Budget]:[Gross_WW]])</f>
        <v>2</v>
      </c>
      <c r="AF348">
        <v>1</v>
      </c>
    </row>
    <row r="349" spans="1:32" x14ac:dyDescent="0.2">
      <c r="A349" t="s">
        <v>501</v>
      </c>
      <c r="B349" t="s">
        <v>502</v>
      </c>
      <c r="C349">
        <v>1939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6.9</v>
      </c>
      <c r="O349">
        <v>725</v>
      </c>
      <c r="P349">
        <v>237</v>
      </c>
      <c r="Q349" t="s">
        <v>405</v>
      </c>
      <c r="R349" t="s">
        <v>35</v>
      </c>
      <c r="S349">
        <v>0</v>
      </c>
      <c r="T349">
        <v>1</v>
      </c>
      <c r="U349">
        <v>0</v>
      </c>
      <c r="Y349">
        <f>COUNTBLANK(Table13[[#This Row],[Budget]:[Gross_WW]])</f>
        <v>3</v>
      </c>
      <c r="AF349">
        <v>1</v>
      </c>
    </row>
    <row r="350" spans="1:32" x14ac:dyDescent="0.2">
      <c r="A350" t="s">
        <v>1136</v>
      </c>
      <c r="B350" t="s">
        <v>1137</v>
      </c>
      <c r="C350">
        <v>1951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6.8</v>
      </c>
      <c r="O350">
        <v>4593</v>
      </c>
      <c r="P350">
        <v>82</v>
      </c>
      <c r="Q350" t="s">
        <v>750</v>
      </c>
      <c r="R350" t="s">
        <v>945</v>
      </c>
      <c r="S350">
        <v>0</v>
      </c>
      <c r="T350">
        <v>1</v>
      </c>
      <c r="U350">
        <v>0</v>
      </c>
      <c r="V350">
        <v>627000</v>
      </c>
      <c r="Y350">
        <f>COUNTBLANK(Table13[[#This Row],[Budget]:[Gross_WW]])</f>
        <v>2</v>
      </c>
      <c r="Z350">
        <v>1</v>
      </c>
      <c r="AF350">
        <v>1</v>
      </c>
    </row>
    <row r="351" spans="1:32" x14ac:dyDescent="0.2">
      <c r="A351" t="s">
        <v>1022</v>
      </c>
      <c r="B351" t="s">
        <v>1023</v>
      </c>
      <c r="C351">
        <v>1949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6.9</v>
      </c>
      <c r="O351">
        <v>3470</v>
      </c>
      <c r="P351">
        <v>84</v>
      </c>
      <c r="Q351" t="s">
        <v>927</v>
      </c>
      <c r="R351" t="s">
        <v>945</v>
      </c>
      <c r="S351">
        <v>0</v>
      </c>
      <c r="T351">
        <v>1</v>
      </c>
      <c r="U351">
        <v>0</v>
      </c>
      <c r="V351">
        <v>686000</v>
      </c>
      <c r="Y351">
        <f>COUNTBLANK(Table13[[#This Row],[Budget]:[Gross_WW]])</f>
        <v>2</v>
      </c>
      <c r="Z351">
        <v>1</v>
      </c>
      <c r="AF351">
        <v>1</v>
      </c>
    </row>
    <row r="352" spans="1:32" x14ac:dyDescent="0.2">
      <c r="A352" t="s">
        <v>2598</v>
      </c>
      <c r="B352" t="s">
        <v>2599</v>
      </c>
      <c r="C352">
        <v>1982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7.1</v>
      </c>
      <c r="O352">
        <v>1658</v>
      </c>
      <c r="P352">
        <v>74</v>
      </c>
      <c r="Q352" t="s">
        <v>2564</v>
      </c>
      <c r="R352" t="s">
        <v>2565</v>
      </c>
      <c r="S352">
        <v>0</v>
      </c>
      <c r="T352">
        <v>0</v>
      </c>
      <c r="U352">
        <v>1</v>
      </c>
      <c r="W352">
        <v>78350</v>
      </c>
      <c r="X352">
        <v>78350</v>
      </c>
      <c r="Y352">
        <f>COUNTBLANK(Table13[[#This Row],[Budget]:[Gross_WW]])</f>
        <v>1</v>
      </c>
      <c r="Z352">
        <v>1</v>
      </c>
      <c r="AF352">
        <v>1</v>
      </c>
    </row>
    <row r="353" spans="1:32" x14ac:dyDescent="0.2">
      <c r="A353" t="s">
        <v>1729</v>
      </c>
      <c r="B353" t="s">
        <v>1730</v>
      </c>
      <c r="C353">
        <v>1964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6.4</v>
      </c>
      <c r="O353">
        <v>580</v>
      </c>
      <c r="P353">
        <v>80</v>
      </c>
      <c r="Q353" t="s">
        <v>1731</v>
      </c>
      <c r="R353" t="s">
        <v>35</v>
      </c>
      <c r="S353">
        <v>0</v>
      </c>
      <c r="T353">
        <v>1</v>
      </c>
      <c r="U353">
        <v>0</v>
      </c>
      <c r="V353">
        <v>500000</v>
      </c>
      <c r="Y353">
        <f>COUNTBLANK(Table13[[#This Row],[Budget]:[Gross_WW]])</f>
        <v>2</v>
      </c>
      <c r="AF353">
        <v>1</v>
      </c>
    </row>
    <row r="354" spans="1:32" x14ac:dyDescent="0.2">
      <c r="A354" t="s">
        <v>647</v>
      </c>
      <c r="B354" t="s">
        <v>648</v>
      </c>
      <c r="C354">
        <v>1942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6.3</v>
      </c>
      <c r="O354">
        <v>133</v>
      </c>
      <c r="P354">
        <v>59</v>
      </c>
      <c r="Q354" t="s">
        <v>649</v>
      </c>
      <c r="R354" t="s">
        <v>39</v>
      </c>
      <c r="S354">
        <v>0</v>
      </c>
      <c r="T354">
        <v>0</v>
      </c>
      <c r="U354">
        <v>1</v>
      </c>
      <c r="Y354">
        <f>COUNTBLANK(Table13[[#This Row],[Budget]:[Gross_WW]])</f>
        <v>3</v>
      </c>
      <c r="AF354">
        <v>1</v>
      </c>
    </row>
    <row r="355" spans="1:32" x14ac:dyDescent="0.2">
      <c r="A355" t="s">
        <v>7030</v>
      </c>
      <c r="B355" t="s">
        <v>7031</v>
      </c>
      <c r="C355">
        <v>2012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5.7</v>
      </c>
      <c r="O355">
        <v>46140</v>
      </c>
      <c r="P355">
        <v>92</v>
      </c>
      <c r="Q355" t="s">
        <v>2786</v>
      </c>
      <c r="R355" t="s">
        <v>7032</v>
      </c>
      <c r="S355">
        <v>0</v>
      </c>
      <c r="T355">
        <v>0</v>
      </c>
      <c r="U355">
        <v>1</v>
      </c>
      <c r="V355">
        <v>45000000</v>
      </c>
      <c r="W355">
        <v>9489829</v>
      </c>
      <c r="X355">
        <v>21947209</v>
      </c>
      <c r="Y355">
        <f>COUNTBLANK(Table13[[#This Row],[Budget]:[Gross_WW]])</f>
        <v>0</v>
      </c>
      <c r="AF355">
        <v>1</v>
      </c>
    </row>
    <row r="356" spans="1:32" x14ac:dyDescent="0.2">
      <c r="A356" t="s">
        <v>4381</v>
      </c>
      <c r="B356" t="s">
        <v>4382</v>
      </c>
      <c r="C356">
        <v>1996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5.8</v>
      </c>
      <c r="O356">
        <v>34019</v>
      </c>
      <c r="P356">
        <v>84</v>
      </c>
      <c r="Q356" t="s">
        <v>4320</v>
      </c>
      <c r="R356" t="s">
        <v>35</v>
      </c>
      <c r="S356">
        <v>0</v>
      </c>
      <c r="T356">
        <v>1</v>
      </c>
      <c r="U356">
        <v>0</v>
      </c>
      <c r="V356">
        <v>25000000</v>
      </c>
      <c r="W356">
        <v>21576954</v>
      </c>
      <c r="X356">
        <v>22611954</v>
      </c>
      <c r="Y356">
        <f>COUNTBLANK(Table13[[#This Row],[Budget]:[Gross_WW]])</f>
        <v>0</v>
      </c>
      <c r="AF356">
        <v>1</v>
      </c>
    </row>
    <row r="357" spans="1:32" x14ac:dyDescent="0.2">
      <c r="A357" t="s">
        <v>569</v>
      </c>
      <c r="B357" t="s">
        <v>570</v>
      </c>
      <c r="C357">
        <v>1941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5.5</v>
      </c>
      <c r="O357">
        <v>180</v>
      </c>
      <c r="P357">
        <v>50</v>
      </c>
      <c r="Q357" t="s">
        <v>571</v>
      </c>
      <c r="R357" t="s">
        <v>39</v>
      </c>
      <c r="S357">
        <v>0</v>
      </c>
      <c r="T357">
        <v>0</v>
      </c>
      <c r="U357">
        <v>1</v>
      </c>
      <c r="Y357">
        <f>COUNTBLANK(Table13[[#This Row],[Budget]:[Gross_WW]])</f>
        <v>3</v>
      </c>
      <c r="Z357">
        <v>1</v>
      </c>
      <c r="AF357">
        <v>1</v>
      </c>
    </row>
    <row r="358" spans="1:32" x14ac:dyDescent="0.2">
      <c r="A358" t="s">
        <v>285</v>
      </c>
      <c r="B358" t="s">
        <v>286</v>
      </c>
      <c r="C358">
        <v>1936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7.1</v>
      </c>
      <c r="O358">
        <v>2473</v>
      </c>
      <c r="P358">
        <v>82</v>
      </c>
      <c r="Q358" t="s">
        <v>198</v>
      </c>
      <c r="R358" t="s">
        <v>39</v>
      </c>
      <c r="S358">
        <v>0</v>
      </c>
      <c r="T358">
        <v>0</v>
      </c>
      <c r="U358">
        <v>1</v>
      </c>
      <c r="X358">
        <v>8605</v>
      </c>
      <c r="Y358">
        <f>COUNTBLANK(Table13[[#This Row],[Budget]:[Gross_WW]])</f>
        <v>2</v>
      </c>
      <c r="Z358">
        <v>1</v>
      </c>
      <c r="AF358">
        <v>1</v>
      </c>
    </row>
    <row r="359" spans="1:32" x14ac:dyDescent="0.2">
      <c r="A359" t="s">
        <v>3928</v>
      </c>
      <c r="B359" t="s">
        <v>3929</v>
      </c>
      <c r="C359">
        <v>1994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7.4</v>
      </c>
      <c r="O359">
        <v>34187</v>
      </c>
      <c r="P359">
        <v>98</v>
      </c>
      <c r="Q359" t="s">
        <v>3227</v>
      </c>
      <c r="R359" t="s">
        <v>3859</v>
      </c>
      <c r="S359">
        <v>1</v>
      </c>
      <c r="T359">
        <v>0</v>
      </c>
      <c r="U359">
        <v>0</v>
      </c>
      <c r="V359">
        <v>20000000</v>
      </c>
      <c r="W359">
        <v>13383747</v>
      </c>
      <c r="X359">
        <v>13383747</v>
      </c>
      <c r="Y359">
        <f>COUNTBLANK(Table13[[#This Row],[Budget]:[Gross_WW]])</f>
        <v>0</v>
      </c>
      <c r="AF359">
        <v>1</v>
      </c>
    </row>
    <row r="360" spans="1:32" x14ac:dyDescent="0.2">
      <c r="A360" t="s">
        <v>1874</v>
      </c>
      <c r="B360" t="s">
        <v>1875</v>
      </c>
      <c r="C360">
        <v>1968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7.4</v>
      </c>
      <c r="O360">
        <v>57787</v>
      </c>
      <c r="P360">
        <v>114</v>
      </c>
      <c r="Q360" t="s">
        <v>1876</v>
      </c>
      <c r="R360" t="s">
        <v>1877</v>
      </c>
      <c r="S360">
        <v>0</v>
      </c>
      <c r="T360">
        <v>0</v>
      </c>
      <c r="U360">
        <v>1</v>
      </c>
      <c r="V360">
        <v>5500000</v>
      </c>
      <c r="W360">
        <v>511350</v>
      </c>
      <c r="X360">
        <v>511350</v>
      </c>
      <c r="Y360">
        <f>COUNTBLANK(Table13[[#This Row],[Budget]:[Gross_WW]])</f>
        <v>0</v>
      </c>
      <c r="AF360">
        <v>1</v>
      </c>
    </row>
    <row r="361" spans="1:32" x14ac:dyDescent="0.2">
      <c r="A361" t="s">
        <v>2944</v>
      </c>
      <c r="B361" t="s">
        <v>2945</v>
      </c>
      <c r="C361">
        <v>1987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5.2</v>
      </c>
      <c r="O361">
        <v>3919</v>
      </c>
      <c r="P361">
        <v>103</v>
      </c>
      <c r="Q361" t="s">
        <v>2769</v>
      </c>
      <c r="R361" t="s">
        <v>2692</v>
      </c>
      <c r="S361">
        <v>0</v>
      </c>
      <c r="T361">
        <v>0</v>
      </c>
      <c r="U361">
        <v>1</v>
      </c>
      <c r="W361">
        <v>16337355</v>
      </c>
      <c r="X361">
        <v>16337355</v>
      </c>
      <c r="Y361">
        <f>COUNTBLANK(Table13[[#This Row],[Budget]:[Gross_WW]])</f>
        <v>1</v>
      </c>
      <c r="AF361">
        <v>1</v>
      </c>
    </row>
    <row r="362" spans="1:32" x14ac:dyDescent="0.2">
      <c r="A362" t="s">
        <v>6676</v>
      </c>
      <c r="B362" t="s">
        <v>6677</v>
      </c>
      <c r="C362">
        <v>2008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7</v>
      </c>
      <c r="O362">
        <v>297820</v>
      </c>
      <c r="P362">
        <v>96</v>
      </c>
      <c r="Q362" t="s">
        <v>5853</v>
      </c>
      <c r="R362" t="s">
        <v>5459</v>
      </c>
      <c r="S362">
        <v>0</v>
      </c>
      <c r="T362">
        <v>1</v>
      </c>
      <c r="U362">
        <v>0</v>
      </c>
      <c r="V362">
        <v>37000000</v>
      </c>
      <c r="W362">
        <v>60355347</v>
      </c>
      <c r="X362">
        <v>163728902</v>
      </c>
      <c r="Y362">
        <f>COUNTBLANK(Table13[[#This Row],[Budget]:[Gross_WW]])</f>
        <v>0</v>
      </c>
      <c r="AF362">
        <v>1</v>
      </c>
    </row>
    <row r="363" spans="1:32" x14ac:dyDescent="0.2">
      <c r="A363" t="s">
        <v>650</v>
      </c>
      <c r="B363" t="s">
        <v>651</v>
      </c>
      <c r="C363">
        <v>1942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6.1</v>
      </c>
      <c r="O363">
        <v>85</v>
      </c>
      <c r="P363">
        <v>58</v>
      </c>
      <c r="Q363" t="s">
        <v>649</v>
      </c>
      <c r="R363" t="s">
        <v>39</v>
      </c>
      <c r="S363">
        <v>0</v>
      </c>
      <c r="T363">
        <v>0</v>
      </c>
      <c r="U363">
        <v>1</v>
      </c>
      <c r="Y363">
        <f>COUNTBLANK(Table13[[#This Row],[Budget]:[Gross_WW]])</f>
        <v>3</v>
      </c>
      <c r="AF363">
        <v>1</v>
      </c>
    </row>
    <row r="364" spans="1:32" x14ac:dyDescent="0.2">
      <c r="A364" t="s">
        <v>2514</v>
      </c>
      <c r="B364" t="s">
        <v>2515</v>
      </c>
      <c r="C364">
        <v>1981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6.1</v>
      </c>
      <c r="O364">
        <v>2658</v>
      </c>
      <c r="P364">
        <v>94</v>
      </c>
      <c r="Q364" t="s">
        <v>2516</v>
      </c>
      <c r="R364" t="s">
        <v>35</v>
      </c>
      <c r="S364">
        <v>0</v>
      </c>
      <c r="T364">
        <v>1</v>
      </c>
      <c r="U364">
        <v>0</v>
      </c>
      <c r="W364">
        <v>31261269</v>
      </c>
      <c r="X364">
        <v>31261269</v>
      </c>
      <c r="Y364">
        <f>COUNTBLANK(Table13[[#This Row],[Budget]:[Gross_WW]])</f>
        <v>1</v>
      </c>
      <c r="AF364">
        <v>1</v>
      </c>
    </row>
    <row r="365" spans="1:32" x14ac:dyDescent="0.2">
      <c r="A365" t="s">
        <v>3930</v>
      </c>
      <c r="B365" t="s">
        <v>3931</v>
      </c>
      <c r="C365">
        <v>1994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5.4</v>
      </c>
      <c r="O365">
        <v>7933</v>
      </c>
      <c r="P365">
        <v>80</v>
      </c>
      <c r="Q365" t="s">
        <v>3932</v>
      </c>
      <c r="R365" t="s">
        <v>2783</v>
      </c>
      <c r="S365">
        <v>1</v>
      </c>
      <c r="T365">
        <v>0</v>
      </c>
      <c r="U365">
        <v>0</v>
      </c>
      <c r="W365">
        <v>3662459</v>
      </c>
      <c r="X365">
        <v>3662459</v>
      </c>
      <c r="Y365">
        <f>COUNTBLANK(Table13[[#This Row],[Budget]:[Gross_WW]])</f>
        <v>1</v>
      </c>
      <c r="AF365">
        <v>1</v>
      </c>
    </row>
    <row r="366" spans="1:32" x14ac:dyDescent="0.2">
      <c r="A366" t="s">
        <v>2447</v>
      </c>
      <c r="B366" t="s">
        <v>2448</v>
      </c>
      <c r="C366">
        <v>1980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7.3</v>
      </c>
      <c r="O366">
        <v>100935</v>
      </c>
      <c r="P366">
        <v>98</v>
      </c>
      <c r="Q366" t="s">
        <v>2449</v>
      </c>
      <c r="R366" t="s">
        <v>2407</v>
      </c>
      <c r="S366">
        <v>0</v>
      </c>
      <c r="T366">
        <v>0</v>
      </c>
      <c r="U366">
        <v>1</v>
      </c>
      <c r="V366">
        <v>6000000</v>
      </c>
      <c r="W366">
        <v>39846344</v>
      </c>
      <c r="X366">
        <v>39846344</v>
      </c>
      <c r="Y366">
        <f>COUNTBLANK(Table13[[#This Row],[Budget]:[Gross_WW]])</f>
        <v>0</v>
      </c>
      <c r="Z366">
        <v>1</v>
      </c>
      <c r="AF366">
        <v>1</v>
      </c>
    </row>
    <row r="367" spans="1:32" x14ac:dyDescent="0.2">
      <c r="A367" t="s">
        <v>3046</v>
      </c>
      <c r="B367" t="s">
        <v>3047</v>
      </c>
      <c r="C367">
        <v>1988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3.8</v>
      </c>
      <c r="O367">
        <v>14314</v>
      </c>
      <c r="P367">
        <v>98</v>
      </c>
      <c r="Q367" t="s">
        <v>2554</v>
      </c>
      <c r="R367" t="s">
        <v>3022</v>
      </c>
      <c r="S367">
        <v>0</v>
      </c>
      <c r="T367">
        <v>0</v>
      </c>
      <c r="U367">
        <v>1</v>
      </c>
      <c r="V367">
        <v>20000000</v>
      </c>
      <c r="W367">
        <v>11798302</v>
      </c>
      <c r="X367">
        <v>11798302</v>
      </c>
      <c r="Y367">
        <f>COUNTBLANK(Table13[[#This Row],[Budget]:[Gross_WW]])</f>
        <v>0</v>
      </c>
      <c r="Z367">
        <v>1</v>
      </c>
      <c r="AF367">
        <v>1</v>
      </c>
    </row>
    <row r="368" spans="1:32" x14ac:dyDescent="0.2">
      <c r="A368" t="s">
        <v>1089</v>
      </c>
      <c r="B368" t="s">
        <v>1090</v>
      </c>
      <c r="C368">
        <v>1950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7.7</v>
      </c>
      <c r="O368">
        <v>3317</v>
      </c>
      <c r="P368">
        <v>96</v>
      </c>
      <c r="Q368" t="s">
        <v>1091</v>
      </c>
      <c r="R368" t="s">
        <v>39</v>
      </c>
      <c r="S368">
        <v>0</v>
      </c>
      <c r="T368">
        <v>0</v>
      </c>
      <c r="U368">
        <v>1</v>
      </c>
      <c r="Y368">
        <f>COUNTBLANK(Table13[[#This Row],[Budget]:[Gross_WW]])</f>
        <v>3</v>
      </c>
      <c r="AF368">
        <v>1</v>
      </c>
    </row>
    <row r="369" spans="1:32" x14ac:dyDescent="0.2">
      <c r="A369" t="s">
        <v>2081</v>
      </c>
      <c r="B369" t="s">
        <v>2082</v>
      </c>
      <c r="C369">
        <v>1973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6.6</v>
      </c>
      <c r="O369">
        <v>5646</v>
      </c>
      <c r="P369">
        <v>103</v>
      </c>
      <c r="Q369" t="s">
        <v>1785</v>
      </c>
      <c r="R369" t="s">
        <v>39</v>
      </c>
      <c r="S369">
        <v>0</v>
      </c>
      <c r="T369">
        <v>0</v>
      </c>
      <c r="U369">
        <v>1</v>
      </c>
      <c r="Y369">
        <f>COUNTBLANK(Table13[[#This Row],[Budget]:[Gross_WW]])</f>
        <v>3</v>
      </c>
      <c r="AF369">
        <v>1</v>
      </c>
    </row>
    <row r="370" spans="1:32" x14ac:dyDescent="0.2">
      <c r="A370" t="s">
        <v>287</v>
      </c>
      <c r="B370" t="s">
        <v>288</v>
      </c>
      <c r="C370">
        <v>1936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6.6</v>
      </c>
      <c r="O370">
        <v>1701</v>
      </c>
      <c r="P370">
        <v>90</v>
      </c>
      <c r="Q370" t="s">
        <v>48</v>
      </c>
      <c r="R370" t="s">
        <v>39</v>
      </c>
      <c r="S370">
        <v>0</v>
      </c>
      <c r="T370">
        <v>0</v>
      </c>
      <c r="U370">
        <v>1</v>
      </c>
      <c r="Y370">
        <f>COUNTBLANK(Table13[[#This Row],[Budget]:[Gross_WW]])</f>
        <v>3</v>
      </c>
      <c r="AF370">
        <v>1</v>
      </c>
    </row>
    <row r="371" spans="1:32" x14ac:dyDescent="0.2">
      <c r="A371" t="s">
        <v>1251</v>
      </c>
      <c r="B371" t="s">
        <v>1252</v>
      </c>
      <c r="C371">
        <v>1953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7.3</v>
      </c>
      <c r="O371">
        <v>8072</v>
      </c>
      <c r="P371">
        <v>101</v>
      </c>
      <c r="Q371" t="s">
        <v>771</v>
      </c>
      <c r="R371" t="s">
        <v>39</v>
      </c>
      <c r="S371">
        <v>0</v>
      </c>
      <c r="T371">
        <v>0</v>
      </c>
      <c r="U371">
        <v>1</v>
      </c>
      <c r="Y371">
        <f>COUNTBLANK(Table13[[#This Row],[Budget]:[Gross_WW]])</f>
        <v>3</v>
      </c>
      <c r="AF371">
        <v>1</v>
      </c>
    </row>
    <row r="372" spans="1:32" x14ac:dyDescent="0.2">
      <c r="A372" t="s">
        <v>5857</v>
      </c>
      <c r="B372" t="s">
        <v>5858</v>
      </c>
      <c r="C372">
        <v>2003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6.9</v>
      </c>
      <c r="O372">
        <v>22510</v>
      </c>
      <c r="P372">
        <v>108</v>
      </c>
      <c r="Q372" t="s">
        <v>5859</v>
      </c>
      <c r="R372" t="s">
        <v>2783</v>
      </c>
      <c r="S372">
        <v>1</v>
      </c>
      <c r="T372">
        <v>0</v>
      </c>
      <c r="U372">
        <v>0</v>
      </c>
      <c r="V372">
        <v>10000000</v>
      </c>
      <c r="W372">
        <v>31041759</v>
      </c>
      <c r="X372">
        <v>93400759</v>
      </c>
      <c r="Y372">
        <f>COUNTBLANK(Table13[[#This Row],[Budget]:[Gross_WW]])</f>
        <v>0</v>
      </c>
      <c r="AF372">
        <v>1</v>
      </c>
    </row>
    <row r="373" spans="1:32" x14ac:dyDescent="0.2">
      <c r="A373" t="s">
        <v>729</v>
      </c>
      <c r="B373" t="s">
        <v>730</v>
      </c>
      <c r="C373">
        <v>1943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6.1</v>
      </c>
      <c r="O373">
        <v>750</v>
      </c>
      <c r="P373">
        <v>63</v>
      </c>
      <c r="Q373" t="s">
        <v>731</v>
      </c>
      <c r="R373" t="s">
        <v>35</v>
      </c>
      <c r="S373">
        <v>0</v>
      </c>
      <c r="T373">
        <v>1</v>
      </c>
      <c r="U373">
        <v>0</v>
      </c>
      <c r="Y373">
        <f>COUNTBLANK(Table13[[#This Row],[Budget]:[Gross_WW]])</f>
        <v>3</v>
      </c>
      <c r="AF373">
        <v>1</v>
      </c>
    </row>
    <row r="374" spans="1:32" x14ac:dyDescent="0.2">
      <c r="A374" t="s">
        <v>1833</v>
      </c>
      <c r="B374" t="s">
        <v>1834</v>
      </c>
      <c r="C374">
        <v>1967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6.6</v>
      </c>
      <c r="O374">
        <v>5683</v>
      </c>
      <c r="P374">
        <v>179</v>
      </c>
      <c r="Q374" t="s">
        <v>1624</v>
      </c>
      <c r="R374" t="s">
        <v>1832</v>
      </c>
      <c r="S374">
        <v>0</v>
      </c>
      <c r="T374">
        <v>0</v>
      </c>
      <c r="U374">
        <v>1</v>
      </c>
      <c r="V374">
        <v>13000000</v>
      </c>
      <c r="Y374">
        <f>COUNTBLANK(Table13[[#This Row],[Budget]:[Gross_WW]])</f>
        <v>2</v>
      </c>
      <c r="AF374">
        <v>1</v>
      </c>
    </row>
    <row r="375" spans="1:32" x14ac:dyDescent="0.2">
      <c r="A375" t="s">
        <v>3933</v>
      </c>
      <c r="B375" t="s">
        <v>3934</v>
      </c>
      <c r="C375">
        <v>1994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6.1</v>
      </c>
      <c r="O375">
        <v>8455</v>
      </c>
      <c r="P375">
        <v>96</v>
      </c>
      <c r="Q375" t="s">
        <v>3935</v>
      </c>
      <c r="R375" t="s">
        <v>3273</v>
      </c>
      <c r="S375">
        <v>1</v>
      </c>
      <c r="T375">
        <v>0</v>
      </c>
      <c r="U375">
        <v>0</v>
      </c>
      <c r="W375">
        <v>10475705</v>
      </c>
      <c r="X375">
        <v>10475705</v>
      </c>
      <c r="Y375">
        <f>COUNTBLANK(Table13[[#This Row],[Budget]:[Gross_WW]])</f>
        <v>1</v>
      </c>
      <c r="AF375">
        <v>1</v>
      </c>
    </row>
    <row r="376" spans="1:32" x14ac:dyDescent="0.2">
      <c r="A376" t="s">
        <v>2946</v>
      </c>
      <c r="B376" t="s">
        <v>2947</v>
      </c>
      <c r="C376">
        <v>1987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6.8</v>
      </c>
      <c r="O376">
        <v>30961</v>
      </c>
      <c r="P376">
        <v>94</v>
      </c>
      <c r="Q376" t="s">
        <v>2948</v>
      </c>
      <c r="R376" t="s">
        <v>2783</v>
      </c>
      <c r="S376">
        <v>1</v>
      </c>
      <c r="T376">
        <v>0</v>
      </c>
      <c r="U376">
        <v>0</v>
      </c>
      <c r="W376">
        <v>31623833</v>
      </c>
      <c r="X376">
        <v>31623833</v>
      </c>
      <c r="Y376">
        <f>COUNTBLANK(Table13[[#This Row],[Budget]:[Gross_WW]])</f>
        <v>1</v>
      </c>
      <c r="AF376">
        <v>1</v>
      </c>
    </row>
    <row r="377" spans="1:32" x14ac:dyDescent="0.2">
      <c r="A377" t="s">
        <v>782</v>
      </c>
      <c r="B377" t="s">
        <v>783</v>
      </c>
      <c r="C377">
        <v>1944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6.3</v>
      </c>
      <c r="O377">
        <v>494</v>
      </c>
      <c r="P377">
        <v>90</v>
      </c>
      <c r="Q377" t="s">
        <v>784</v>
      </c>
      <c r="R377" t="s">
        <v>35</v>
      </c>
      <c r="S377">
        <v>0</v>
      </c>
      <c r="T377">
        <v>1</v>
      </c>
      <c r="U377">
        <v>0</v>
      </c>
      <c r="Y377">
        <f>COUNTBLANK(Table13[[#This Row],[Budget]:[Gross_WW]])</f>
        <v>3</v>
      </c>
      <c r="AF377">
        <v>1</v>
      </c>
    </row>
    <row r="378" spans="1:32" x14ac:dyDescent="0.2">
      <c r="A378" t="s">
        <v>2274</v>
      </c>
      <c r="B378" t="s">
        <v>2275</v>
      </c>
      <c r="C378">
        <v>1977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6.8</v>
      </c>
      <c r="O378">
        <v>3479</v>
      </c>
      <c r="P378">
        <v>101</v>
      </c>
      <c r="Q378" t="s">
        <v>1766</v>
      </c>
      <c r="R378" t="s">
        <v>376</v>
      </c>
      <c r="S378">
        <v>1</v>
      </c>
      <c r="T378">
        <v>0</v>
      </c>
      <c r="U378">
        <v>0</v>
      </c>
      <c r="Y378">
        <f>COUNTBLANK(Table13[[#This Row],[Budget]:[Gross_WW]])</f>
        <v>3</v>
      </c>
      <c r="AF378">
        <v>1</v>
      </c>
    </row>
    <row r="379" spans="1:32" x14ac:dyDescent="0.2">
      <c r="A379" t="s">
        <v>2724</v>
      </c>
      <c r="B379" t="s">
        <v>2725</v>
      </c>
      <c r="C379">
        <v>1984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5.0999999999999996</v>
      </c>
      <c r="O379">
        <v>14361</v>
      </c>
      <c r="P379">
        <v>108</v>
      </c>
      <c r="Q379" t="s">
        <v>2319</v>
      </c>
      <c r="R379" t="s">
        <v>2726</v>
      </c>
      <c r="S379">
        <v>0</v>
      </c>
      <c r="T379">
        <v>0</v>
      </c>
      <c r="U379">
        <v>1</v>
      </c>
      <c r="V379">
        <v>20000000</v>
      </c>
      <c r="W379">
        <v>28078073</v>
      </c>
      <c r="X379">
        <v>28078073</v>
      </c>
      <c r="Y379">
        <f>COUNTBLANK(Table13[[#This Row],[Budget]:[Gross_WW]])</f>
        <v>0</v>
      </c>
      <c r="AF379">
        <v>1</v>
      </c>
    </row>
    <row r="380" spans="1:32" x14ac:dyDescent="0.2">
      <c r="A380" t="s">
        <v>889</v>
      </c>
      <c r="B380" t="s">
        <v>890</v>
      </c>
      <c r="C380">
        <v>1946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6.9</v>
      </c>
      <c r="O380">
        <v>1853</v>
      </c>
      <c r="P380">
        <v>92</v>
      </c>
      <c r="Q380" t="s">
        <v>891</v>
      </c>
      <c r="R380" t="s">
        <v>747</v>
      </c>
      <c r="S380">
        <v>0</v>
      </c>
      <c r="T380">
        <v>1</v>
      </c>
      <c r="U380">
        <v>0</v>
      </c>
      <c r="V380">
        <v>2623925</v>
      </c>
      <c r="Y380">
        <f>COUNTBLANK(Table13[[#This Row],[Budget]:[Gross_WW]])</f>
        <v>2</v>
      </c>
      <c r="AF380">
        <v>1</v>
      </c>
    </row>
    <row r="381" spans="1:32" x14ac:dyDescent="0.2">
      <c r="A381" t="s">
        <v>7756</v>
      </c>
      <c r="B381" t="s">
        <v>7757</v>
      </c>
      <c r="C381">
        <v>2016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7.8</v>
      </c>
      <c r="O381">
        <v>627041</v>
      </c>
      <c r="P381">
        <v>147</v>
      </c>
      <c r="Q381" t="s">
        <v>5596</v>
      </c>
      <c r="R381" t="s">
        <v>6654</v>
      </c>
      <c r="S381">
        <v>1</v>
      </c>
      <c r="T381">
        <v>0</v>
      </c>
      <c r="U381">
        <v>0</v>
      </c>
      <c r="V381">
        <v>250000000</v>
      </c>
      <c r="W381">
        <v>408084349</v>
      </c>
      <c r="X381">
        <v>1153296293</v>
      </c>
      <c r="Y381">
        <f>COUNTBLANK(Table13[[#This Row],[Budget]:[Gross_WW]])</f>
        <v>0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">
      <c r="A382" t="s">
        <v>6384</v>
      </c>
      <c r="B382" t="s">
        <v>6385</v>
      </c>
      <c r="C382">
        <v>2011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6.9</v>
      </c>
      <c r="O382">
        <v>706772</v>
      </c>
      <c r="P382">
        <v>124</v>
      </c>
      <c r="Q382" t="s">
        <v>5075</v>
      </c>
      <c r="R382" t="s">
        <v>2483</v>
      </c>
      <c r="S382">
        <v>1</v>
      </c>
      <c r="T382">
        <v>0</v>
      </c>
      <c r="U382">
        <v>0</v>
      </c>
      <c r="V382">
        <v>140000000</v>
      </c>
      <c r="W382">
        <v>176654505</v>
      </c>
      <c r="X382">
        <v>370569774</v>
      </c>
      <c r="Y382">
        <f>COUNTBLANK(Table13[[#This Row],[Budget]:[Gross_WW]])</f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">
      <c r="A383" t="s">
        <v>7421</v>
      </c>
      <c r="B383" t="s">
        <v>7422</v>
      </c>
      <c r="C383">
        <v>2014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7.7</v>
      </c>
      <c r="O383">
        <v>703860</v>
      </c>
      <c r="P383">
        <v>136</v>
      </c>
      <c r="Q383" t="s">
        <v>5596</v>
      </c>
      <c r="R383" t="s">
        <v>7423</v>
      </c>
      <c r="S383">
        <v>1</v>
      </c>
      <c r="T383">
        <v>0</v>
      </c>
      <c r="U383">
        <v>0</v>
      </c>
      <c r="V383">
        <v>170000000</v>
      </c>
      <c r="W383">
        <v>259766572</v>
      </c>
      <c r="X383">
        <v>714421503</v>
      </c>
      <c r="Y383">
        <f>COUNTBLANK(Table13[[#This Row],[Budget]:[Gross_WW]])</f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">
      <c r="A384" t="s">
        <v>238</v>
      </c>
      <c r="B384" t="s">
        <v>239</v>
      </c>
      <c r="C384">
        <v>1935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7.7</v>
      </c>
      <c r="O384">
        <v>12340</v>
      </c>
      <c r="P384">
        <v>119</v>
      </c>
      <c r="Q384" t="s">
        <v>45</v>
      </c>
      <c r="R384" t="s">
        <v>39</v>
      </c>
      <c r="S384">
        <v>0</v>
      </c>
      <c r="T384">
        <v>0</v>
      </c>
      <c r="U384">
        <v>1</v>
      </c>
      <c r="V384">
        <v>1200000</v>
      </c>
      <c r="Y384">
        <f>COUNTBLANK(Table13[[#This Row],[Budget]:[Gross_WW]])</f>
        <v>2</v>
      </c>
      <c r="AF384">
        <v>1</v>
      </c>
    </row>
    <row r="385" spans="1:32" x14ac:dyDescent="0.2">
      <c r="A385" t="s">
        <v>5440</v>
      </c>
      <c r="B385" t="s">
        <v>5441</v>
      </c>
      <c r="C385">
        <v>2001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5.9</v>
      </c>
      <c r="O385">
        <v>32075</v>
      </c>
      <c r="P385">
        <v>131</v>
      </c>
      <c r="Q385" t="s">
        <v>3773</v>
      </c>
      <c r="R385" t="s">
        <v>35</v>
      </c>
      <c r="S385">
        <v>0</v>
      </c>
      <c r="T385">
        <v>1</v>
      </c>
      <c r="U385">
        <v>0</v>
      </c>
      <c r="V385">
        <v>57000000</v>
      </c>
      <c r="W385">
        <v>25543895</v>
      </c>
      <c r="X385">
        <v>62112895</v>
      </c>
      <c r="Y385">
        <f>COUNTBLANK(Table13[[#This Row],[Budget]:[Gross_WW]])</f>
        <v>0</v>
      </c>
      <c r="AF385">
        <v>1</v>
      </c>
    </row>
    <row r="386" spans="1:32" x14ac:dyDescent="0.2">
      <c r="A386" t="s">
        <v>1691</v>
      </c>
      <c r="B386" t="s">
        <v>1692</v>
      </c>
      <c r="C386">
        <v>1963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6.9</v>
      </c>
      <c r="O386">
        <v>2119</v>
      </c>
      <c r="P386">
        <v>126</v>
      </c>
      <c r="Q386" t="s">
        <v>1593</v>
      </c>
      <c r="R386" t="s">
        <v>1693</v>
      </c>
      <c r="S386">
        <v>0</v>
      </c>
      <c r="T386">
        <v>1</v>
      </c>
      <c r="U386">
        <v>0</v>
      </c>
      <c r="Y386">
        <f>COUNTBLANK(Table13[[#This Row],[Budget]:[Gross_WW]])</f>
        <v>3</v>
      </c>
      <c r="AF386">
        <v>1</v>
      </c>
    </row>
    <row r="387" spans="1:32" x14ac:dyDescent="0.2">
      <c r="A387" t="s">
        <v>3561</v>
      </c>
      <c r="B387" t="s">
        <v>3562</v>
      </c>
      <c r="C387">
        <v>1992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5.8</v>
      </c>
      <c r="O387">
        <v>19773</v>
      </c>
      <c r="P387">
        <v>90</v>
      </c>
      <c r="Q387" t="s">
        <v>3204</v>
      </c>
      <c r="R387" t="s">
        <v>2783</v>
      </c>
      <c r="S387">
        <v>1</v>
      </c>
      <c r="T387">
        <v>0</v>
      </c>
      <c r="U387">
        <v>0</v>
      </c>
      <c r="V387">
        <v>4893112</v>
      </c>
      <c r="W387">
        <v>22518097</v>
      </c>
      <c r="Y387">
        <f>COUNTBLANK(Table13[[#This Row],[Budget]:[Gross_WW]])</f>
        <v>1</v>
      </c>
      <c r="AF387">
        <v>1</v>
      </c>
    </row>
    <row r="388" spans="1:32" x14ac:dyDescent="0.2">
      <c r="A388" t="s">
        <v>652</v>
      </c>
      <c r="B388" t="s">
        <v>653</v>
      </c>
      <c r="C388">
        <v>1942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6.4</v>
      </c>
      <c r="O388">
        <v>1322</v>
      </c>
      <c r="P388">
        <v>114</v>
      </c>
      <c r="Q388" t="s">
        <v>45</v>
      </c>
      <c r="R388" t="s">
        <v>39</v>
      </c>
      <c r="S388">
        <v>0</v>
      </c>
      <c r="T388">
        <v>0</v>
      </c>
      <c r="U388">
        <v>1</v>
      </c>
      <c r="Y388">
        <f>COUNTBLANK(Table13[[#This Row],[Budget]:[Gross_WW]])</f>
        <v>3</v>
      </c>
      <c r="AF388">
        <v>1</v>
      </c>
    </row>
    <row r="389" spans="1:32" x14ac:dyDescent="0.2">
      <c r="A389" t="s">
        <v>732</v>
      </c>
      <c r="B389" t="s">
        <v>733</v>
      </c>
      <c r="C389">
        <v>1943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5.6</v>
      </c>
      <c r="O389">
        <v>676</v>
      </c>
      <c r="P389">
        <v>61</v>
      </c>
      <c r="Q389" t="s">
        <v>734</v>
      </c>
      <c r="R389" t="s">
        <v>35</v>
      </c>
      <c r="S389">
        <v>0</v>
      </c>
      <c r="T389">
        <v>1</v>
      </c>
      <c r="U389">
        <v>0</v>
      </c>
      <c r="Y389">
        <f>COUNTBLANK(Table13[[#This Row],[Budget]:[Gross_WW]])</f>
        <v>3</v>
      </c>
      <c r="AF389">
        <v>1</v>
      </c>
    </row>
    <row r="390" spans="1:32" x14ac:dyDescent="0.2">
      <c r="A390" t="s">
        <v>3936</v>
      </c>
      <c r="B390" t="s">
        <v>3937</v>
      </c>
      <c r="C390">
        <v>1994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6.4</v>
      </c>
      <c r="O390">
        <v>2158</v>
      </c>
      <c r="P390">
        <v>100</v>
      </c>
      <c r="Q390" t="s">
        <v>3938</v>
      </c>
      <c r="R390" t="s">
        <v>3664</v>
      </c>
      <c r="S390">
        <v>1</v>
      </c>
      <c r="T390">
        <v>0</v>
      </c>
      <c r="U390">
        <v>0</v>
      </c>
      <c r="Y390">
        <f>COUNTBLANK(Table13[[#This Row],[Budget]:[Gross_WW]])</f>
        <v>3</v>
      </c>
      <c r="AF390">
        <v>1</v>
      </c>
    </row>
    <row r="391" spans="1:32" x14ac:dyDescent="0.2">
      <c r="A391" t="s">
        <v>2231</v>
      </c>
      <c r="B391" t="s">
        <v>2232</v>
      </c>
      <c r="C391">
        <v>1976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6.1</v>
      </c>
      <c r="O391">
        <v>6090</v>
      </c>
      <c r="P391">
        <v>97</v>
      </c>
      <c r="Q391" t="s">
        <v>2233</v>
      </c>
      <c r="R391" t="s">
        <v>35</v>
      </c>
      <c r="S391">
        <v>0</v>
      </c>
      <c r="T391">
        <v>1</v>
      </c>
      <c r="U391">
        <v>0</v>
      </c>
      <c r="Y391">
        <f>COUNTBLANK(Table13[[#This Row],[Budget]:[Gross_WW]])</f>
        <v>3</v>
      </c>
      <c r="AF391">
        <v>1</v>
      </c>
    </row>
    <row r="392" spans="1:32" x14ac:dyDescent="0.2">
      <c r="A392" t="s">
        <v>3413</v>
      </c>
      <c r="B392" t="s">
        <v>3414</v>
      </c>
      <c r="C392">
        <v>1991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5.9</v>
      </c>
      <c r="O392">
        <v>9700</v>
      </c>
      <c r="P392">
        <v>83</v>
      </c>
      <c r="Q392" t="s">
        <v>3415</v>
      </c>
      <c r="R392" t="s">
        <v>3101</v>
      </c>
      <c r="S392">
        <v>0</v>
      </c>
      <c r="T392">
        <v>1</v>
      </c>
      <c r="U392">
        <v>0</v>
      </c>
      <c r="V392">
        <v>11336986</v>
      </c>
      <c r="Y392">
        <f>COUNTBLANK(Table13[[#This Row],[Budget]:[Gross_WW]])</f>
        <v>2</v>
      </c>
      <c r="AF392">
        <v>1</v>
      </c>
    </row>
    <row r="393" spans="1:32" x14ac:dyDescent="0.2">
      <c r="A393" t="s">
        <v>3735</v>
      </c>
      <c r="B393" t="s">
        <v>3736</v>
      </c>
      <c r="C393">
        <v>1993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7.9</v>
      </c>
      <c r="O393">
        <v>192334</v>
      </c>
      <c r="P393">
        <v>144</v>
      </c>
      <c r="Q393" t="s">
        <v>2697</v>
      </c>
      <c r="R393" t="s">
        <v>35</v>
      </c>
      <c r="S393">
        <v>0</v>
      </c>
      <c r="T393">
        <v>1</v>
      </c>
      <c r="U393">
        <v>0</v>
      </c>
      <c r="V393">
        <v>30000000</v>
      </c>
      <c r="W393">
        <v>36948322</v>
      </c>
      <c r="X393">
        <v>63851527</v>
      </c>
      <c r="Y393">
        <f>COUNTBLANK(Table13[[#This Row],[Budget]:[Gross_WW]])</f>
        <v>0</v>
      </c>
      <c r="AF393">
        <v>1</v>
      </c>
    </row>
    <row r="394" spans="1:32" x14ac:dyDescent="0.2">
      <c r="A394" t="s">
        <v>4383</v>
      </c>
      <c r="B394" t="s">
        <v>4384</v>
      </c>
      <c r="C394">
        <v>1996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5</v>
      </c>
      <c r="O394">
        <v>4316</v>
      </c>
      <c r="P394">
        <v>89</v>
      </c>
      <c r="Q394" t="s">
        <v>1866</v>
      </c>
      <c r="R394" t="s">
        <v>4385</v>
      </c>
      <c r="S394">
        <v>0</v>
      </c>
      <c r="T394">
        <v>0</v>
      </c>
      <c r="U394">
        <v>1</v>
      </c>
      <c r="V394">
        <v>17000000</v>
      </c>
      <c r="W394">
        <v>3325651</v>
      </c>
      <c r="X394">
        <v>3325651</v>
      </c>
      <c r="Y394">
        <f>COUNTBLANK(Table13[[#This Row],[Budget]:[Gross_WW]])</f>
        <v>0</v>
      </c>
      <c r="AF394">
        <v>1</v>
      </c>
    </row>
    <row r="395" spans="1:32" x14ac:dyDescent="0.2">
      <c r="A395" t="s">
        <v>5776</v>
      </c>
      <c r="B395" t="s">
        <v>5777</v>
      </c>
      <c r="C395">
        <v>2006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7.1</v>
      </c>
      <c r="O395">
        <v>349182</v>
      </c>
      <c r="P395">
        <v>117</v>
      </c>
      <c r="Q395" t="s">
        <v>4336</v>
      </c>
      <c r="R395" t="s">
        <v>4337</v>
      </c>
      <c r="S395">
        <v>1</v>
      </c>
      <c r="T395">
        <v>0</v>
      </c>
      <c r="U395">
        <v>0</v>
      </c>
      <c r="V395">
        <v>120000000</v>
      </c>
      <c r="W395">
        <v>244082982</v>
      </c>
      <c r="X395">
        <v>461983149</v>
      </c>
      <c r="Y395">
        <f>COUNTBLANK(Table13[[#This Row],[Budget]:[Gross_WW]])</f>
        <v>0</v>
      </c>
      <c r="AF395">
        <v>1</v>
      </c>
    </row>
    <row r="396" spans="1:32" x14ac:dyDescent="0.2">
      <c r="A396" t="s">
        <v>6957</v>
      </c>
      <c r="B396" t="s">
        <v>6958</v>
      </c>
      <c r="C396">
        <v>2011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6.1</v>
      </c>
      <c r="O396">
        <v>150026</v>
      </c>
      <c r="P396">
        <v>106</v>
      </c>
      <c r="Q396" t="s">
        <v>4336</v>
      </c>
      <c r="R396" t="s">
        <v>2671</v>
      </c>
      <c r="S396">
        <v>1</v>
      </c>
      <c r="T396">
        <v>0</v>
      </c>
      <c r="U396">
        <v>0</v>
      </c>
      <c r="V396">
        <v>200000000</v>
      </c>
      <c r="W396">
        <v>191452396</v>
      </c>
      <c r="X396">
        <v>559852396</v>
      </c>
      <c r="Y396">
        <f>COUNTBLANK(Table13[[#This Row],[Budget]:[Gross_WW]])</f>
        <v>0</v>
      </c>
      <c r="AF396">
        <v>1</v>
      </c>
    </row>
    <row r="397" spans="1:32" x14ac:dyDescent="0.2">
      <c r="A397" t="s">
        <v>7776</v>
      </c>
      <c r="B397" t="s">
        <v>7777</v>
      </c>
      <c r="C397">
        <v>2017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6.7</v>
      </c>
      <c r="O397">
        <v>67677</v>
      </c>
      <c r="P397">
        <v>102</v>
      </c>
      <c r="Q397" t="s">
        <v>7778</v>
      </c>
      <c r="R397" t="s">
        <v>4337</v>
      </c>
      <c r="S397">
        <v>1</v>
      </c>
      <c r="T397">
        <v>0</v>
      </c>
      <c r="U397">
        <v>0</v>
      </c>
      <c r="V397">
        <v>175000000</v>
      </c>
      <c r="W397">
        <v>152901115</v>
      </c>
      <c r="X397">
        <v>383930656</v>
      </c>
      <c r="Y397">
        <f>COUNTBLANK(Table13[[#This Row],[Budget]:[Gross_WW]])</f>
        <v>0</v>
      </c>
      <c r="AF397">
        <v>1</v>
      </c>
    </row>
    <row r="398" spans="1:32" x14ac:dyDescent="0.2">
      <c r="A398" t="s">
        <v>1198</v>
      </c>
      <c r="B398" t="s">
        <v>1199</v>
      </c>
      <c r="C398">
        <v>1952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6.4</v>
      </c>
      <c r="O398">
        <v>843</v>
      </c>
      <c r="P398">
        <v>87</v>
      </c>
      <c r="Q398" t="s">
        <v>1200</v>
      </c>
      <c r="R398" t="s">
        <v>39</v>
      </c>
      <c r="S398">
        <v>0</v>
      </c>
      <c r="T398">
        <v>0</v>
      </c>
      <c r="U398">
        <v>1</v>
      </c>
      <c r="Y398">
        <f>COUNTBLANK(Table13[[#This Row],[Budget]:[Gross_WW]])</f>
        <v>3</v>
      </c>
      <c r="AF398">
        <v>1</v>
      </c>
    </row>
    <row r="399" spans="1:32" x14ac:dyDescent="0.2">
      <c r="A399" t="s">
        <v>654</v>
      </c>
      <c r="B399" t="s">
        <v>655</v>
      </c>
      <c r="C399">
        <v>1942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8.5</v>
      </c>
      <c r="O399">
        <v>498476</v>
      </c>
      <c r="P399">
        <v>102</v>
      </c>
      <c r="Q399" t="s">
        <v>45</v>
      </c>
      <c r="R399" t="s">
        <v>39</v>
      </c>
      <c r="S399">
        <v>0</v>
      </c>
      <c r="T399">
        <v>0</v>
      </c>
      <c r="U399">
        <v>1</v>
      </c>
      <c r="V399">
        <v>950000</v>
      </c>
      <c r="W399">
        <v>4108411</v>
      </c>
      <c r="X399">
        <v>4374761</v>
      </c>
      <c r="Y399">
        <f>COUNTBLANK(Table13[[#This Row],[Budget]:[Gross_WW]])</f>
        <v>0</v>
      </c>
      <c r="AF399">
        <v>1</v>
      </c>
    </row>
    <row r="400" spans="1:32" x14ac:dyDescent="0.2">
      <c r="A400" t="s">
        <v>6126</v>
      </c>
      <c r="B400" t="s">
        <v>6127</v>
      </c>
      <c r="C400">
        <v>2005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6.5</v>
      </c>
      <c r="O400">
        <v>50704</v>
      </c>
      <c r="P400">
        <v>112</v>
      </c>
      <c r="Q400" t="s">
        <v>3483</v>
      </c>
      <c r="R400" t="s">
        <v>2783</v>
      </c>
      <c r="S400">
        <v>1</v>
      </c>
      <c r="T400">
        <v>0</v>
      </c>
      <c r="U400">
        <v>0</v>
      </c>
      <c r="V400">
        <v>11304403</v>
      </c>
      <c r="Y400">
        <f>COUNTBLANK(Table13[[#This Row],[Budget]:[Gross_WW]])</f>
        <v>2</v>
      </c>
      <c r="AF400">
        <v>1</v>
      </c>
    </row>
    <row r="401" spans="1:32" x14ac:dyDescent="0.2">
      <c r="A401" t="s">
        <v>1540</v>
      </c>
      <c r="B401" t="s">
        <v>1541</v>
      </c>
      <c r="C401">
        <v>1960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6.4</v>
      </c>
      <c r="O401">
        <v>1045</v>
      </c>
      <c r="P401">
        <v>102</v>
      </c>
      <c r="Q401" t="s">
        <v>1118</v>
      </c>
      <c r="R401" t="s">
        <v>39</v>
      </c>
      <c r="S401">
        <v>0</v>
      </c>
      <c r="T401">
        <v>0</v>
      </c>
      <c r="U401">
        <v>1</v>
      </c>
      <c r="Y401">
        <f>COUNTBLANK(Table13[[#This Row],[Budget]:[Gross_WW]])</f>
        <v>3</v>
      </c>
      <c r="AF401">
        <v>1</v>
      </c>
    </row>
    <row r="402" spans="1:32" x14ac:dyDescent="0.2">
      <c r="A402" t="s">
        <v>4179</v>
      </c>
      <c r="B402" t="s">
        <v>4180</v>
      </c>
      <c r="C402">
        <v>1995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8.1999999999999993</v>
      </c>
      <c r="O402">
        <v>439361</v>
      </c>
      <c r="P402">
        <v>178</v>
      </c>
      <c r="Q402" t="s">
        <v>2139</v>
      </c>
      <c r="R402" t="s">
        <v>35</v>
      </c>
      <c r="S402">
        <v>0</v>
      </c>
      <c r="T402">
        <v>1</v>
      </c>
      <c r="U402">
        <v>0</v>
      </c>
      <c r="V402">
        <v>52000000</v>
      </c>
      <c r="W402">
        <v>42512375</v>
      </c>
      <c r="X402">
        <v>116112375</v>
      </c>
      <c r="Y402">
        <f>COUNTBLANK(Table13[[#This Row],[Budget]:[Gross_WW]])</f>
        <v>0</v>
      </c>
      <c r="AF402">
        <v>1</v>
      </c>
    </row>
    <row r="403" spans="1:32" x14ac:dyDescent="0.2">
      <c r="A403" t="s">
        <v>4181</v>
      </c>
      <c r="B403" t="s">
        <v>4182</v>
      </c>
      <c r="C403">
        <v>1995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6.1</v>
      </c>
      <c r="O403">
        <v>113837</v>
      </c>
      <c r="P403">
        <v>100</v>
      </c>
      <c r="Q403" t="s">
        <v>4183</v>
      </c>
      <c r="R403" t="s">
        <v>35</v>
      </c>
      <c r="S403">
        <v>0</v>
      </c>
      <c r="T403">
        <v>1</v>
      </c>
      <c r="U403">
        <v>0</v>
      </c>
      <c r="V403">
        <v>50000000</v>
      </c>
      <c r="W403">
        <v>100328194</v>
      </c>
      <c r="X403">
        <v>287928194</v>
      </c>
      <c r="Y403">
        <f>COUNTBLANK(Table13[[#This Row],[Budget]:[Gross_WW]])</f>
        <v>0</v>
      </c>
      <c r="AF403">
        <v>1</v>
      </c>
    </row>
    <row r="404" spans="1:32" x14ac:dyDescent="0.2">
      <c r="A404" t="s">
        <v>503</v>
      </c>
      <c r="B404" t="s">
        <v>504</v>
      </c>
      <c r="C404">
        <v>1940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6.7</v>
      </c>
      <c r="O404">
        <v>510</v>
      </c>
      <c r="P404">
        <v>77</v>
      </c>
      <c r="Q404" t="s">
        <v>384</v>
      </c>
      <c r="R404" t="s">
        <v>39</v>
      </c>
      <c r="S404">
        <v>0</v>
      </c>
      <c r="T404">
        <v>0</v>
      </c>
      <c r="U404">
        <v>1</v>
      </c>
      <c r="Y404">
        <f>COUNTBLANK(Table13[[#This Row],[Budget]:[Gross_WW]])</f>
        <v>3</v>
      </c>
      <c r="AF404">
        <v>1</v>
      </c>
    </row>
    <row r="405" spans="1:32" x14ac:dyDescent="0.2">
      <c r="A405" t="s">
        <v>3048</v>
      </c>
      <c r="B405" t="s">
        <v>3049</v>
      </c>
      <c r="C405">
        <v>1988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5</v>
      </c>
      <c r="O405">
        <v>3612</v>
      </c>
      <c r="P405">
        <v>97</v>
      </c>
      <c r="Q405" t="s">
        <v>3050</v>
      </c>
      <c r="R405" t="s">
        <v>3051</v>
      </c>
      <c r="S405">
        <v>0</v>
      </c>
      <c r="T405">
        <v>1</v>
      </c>
      <c r="U405">
        <v>0</v>
      </c>
      <c r="V405">
        <v>12277096</v>
      </c>
      <c r="Y405">
        <f>COUNTBLANK(Table13[[#This Row],[Budget]:[Gross_WW]])</f>
        <v>2</v>
      </c>
      <c r="AF405">
        <v>1</v>
      </c>
    </row>
    <row r="406" spans="1:32" x14ac:dyDescent="0.2">
      <c r="A406" t="s">
        <v>2600</v>
      </c>
      <c r="B406" t="s">
        <v>2601</v>
      </c>
      <c r="C406">
        <v>1982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6.2</v>
      </c>
      <c r="O406">
        <v>18415</v>
      </c>
      <c r="P406">
        <v>118</v>
      </c>
      <c r="Q406" t="s">
        <v>2328</v>
      </c>
      <c r="R406" t="s">
        <v>2602</v>
      </c>
      <c r="S406">
        <v>0</v>
      </c>
      <c r="T406">
        <v>1</v>
      </c>
      <c r="U406">
        <v>0</v>
      </c>
      <c r="V406">
        <v>1617636</v>
      </c>
      <c r="W406">
        <v>7000000</v>
      </c>
      <c r="Y406">
        <f>COUNTBLANK(Table13[[#This Row],[Budget]:[Gross_WW]])</f>
        <v>1</v>
      </c>
      <c r="AF406">
        <v>1</v>
      </c>
    </row>
    <row r="407" spans="1:32" x14ac:dyDescent="0.2">
      <c r="A407" t="s">
        <v>7167</v>
      </c>
      <c r="B407" t="s">
        <v>7168</v>
      </c>
      <c r="C407">
        <v>2011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5.6</v>
      </c>
      <c r="O407">
        <v>5174</v>
      </c>
      <c r="P407">
        <v>106</v>
      </c>
      <c r="Q407" t="s">
        <v>5498</v>
      </c>
      <c r="R407" t="s">
        <v>7169</v>
      </c>
      <c r="S407">
        <v>0</v>
      </c>
      <c r="T407">
        <v>1</v>
      </c>
      <c r="U407">
        <v>0</v>
      </c>
      <c r="V407">
        <v>30000</v>
      </c>
      <c r="Y407">
        <f>COUNTBLANK(Table13[[#This Row],[Budget]:[Gross_WW]])</f>
        <v>2</v>
      </c>
      <c r="AF407">
        <v>1</v>
      </c>
    </row>
    <row r="408" spans="1:32" x14ac:dyDescent="0.2">
      <c r="A408" t="s">
        <v>6287</v>
      </c>
      <c r="B408" t="s">
        <v>6288</v>
      </c>
      <c r="C408">
        <v>2006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6.7</v>
      </c>
      <c r="O408">
        <v>9861</v>
      </c>
      <c r="P408">
        <v>101</v>
      </c>
      <c r="Q408" t="s">
        <v>5152</v>
      </c>
      <c r="R408" t="s">
        <v>5459</v>
      </c>
      <c r="S408">
        <v>0</v>
      </c>
      <c r="T408">
        <v>1</v>
      </c>
      <c r="U408">
        <v>0</v>
      </c>
      <c r="V408">
        <v>14000000</v>
      </c>
      <c r="W408">
        <v>4299773</v>
      </c>
      <c r="X408">
        <v>5710236</v>
      </c>
      <c r="Y408">
        <f>COUNTBLANK(Table13[[#This Row],[Budget]:[Gross_WW]])</f>
        <v>0</v>
      </c>
      <c r="AF408">
        <v>1</v>
      </c>
    </row>
    <row r="409" spans="1:32" x14ac:dyDescent="0.2">
      <c r="A409" t="s">
        <v>5257</v>
      </c>
      <c r="B409" t="s">
        <v>5258</v>
      </c>
      <c r="C409">
        <v>1998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7.6</v>
      </c>
      <c r="O409">
        <v>4146</v>
      </c>
      <c r="P409">
        <v>120</v>
      </c>
      <c r="Q409" t="s">
        <v>5259</v>
      </c>
      <c r="R409" t="s">
        <v>5260</v>
      </c>
      <c r="S409">
        <v>0</v>
      </c>
      <c r="T409">
        <v>1</v>
      </c>
      <c r="U409">
        <v>0</v>
      </c>
      <c r="Y409">
        <f>COUNTBLANK(Table13[[#This Row],[Budget]:[Gross_WW]])</f>
        <v>3</v>
      </c>
      <c r="AF409">
        <v>1</v>
      </c>
    </row>
    <row r="410" spans="1:32" x14ac:dyDescent="0.2">
      <c r="A410" t="s">
        <v>5449</v>
      </c>
      <c r="B410" t="s">
        <v>5450</v>
      </c>
      <c r="C410">
        <v>2001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5.0999999999999996</v>
      </c>
      <c r="O410">
        <v>54605</v>
      </c>
      <c r="P410">
        <v>87</v>
      </c>
      <c r="Q410" t="s">
        <v>5451</v>
      </c>
      <c r="R410" t="s">
        <v>39</v>
      </c>
      <c r="S410">
        <v>0</v>
      </c>
      <c r="T410">
        <v>0</v>
      </c>
      <c r="U410">
        <v>1</v>
      </c>
      <c r="V410">
        <v>60000000</v>
      </c>
      <c r="W410">
        <v>93385515</v>
      </c>
      <c r="X410">
        <v>200687492</v>
      </c>
      <c r="Y410">
        <f>COUNTBLANK(Table13[[#This Row],[Budget]:[Gross_WW]])</f>
        <v>0</v>
      </c>
      <c r="AF410">
        <v>1</v>
      </c>
    </row>
    <row r="411" spans="1:32" x14ac:dyDescent="0.2">
      <c r="A411" t="s">
        <v>7005</v>
      </c>
      <c r="B411" t="s">
        <v>7006</v>
      </c>
      <c r="C411">
        <v>2010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4.3</v>
      </c>
      <c r="O411">
        <v>13282</v>
      </c>
      <c r="P411">
        <v>82</v>
      </c>
      <c r="Q411" t="s">
        <v>7007</v>
      </c>
      <c r="R411" t="s">
        <v>7008</v>
      </c>
      <c r="S411">
        <v>0</v>
      </c>
      <c r="T411">
        <v>0</v>
      </c>
      <c r="U411">
        <v>1</v>
      </c>
      <c r="V411">
        <v>85000000</v>
      </c>
      <c r="W411">
        <v>43585753</v>
      </c>
      <c r="X411">
        <v>112483764</v>
      </c>
      <c r="Y411">
        <f>COUNTBLANK(Table13[[#This Row],[Budget]:[Gross_WW]])</f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</row>
    <row r="412" spans="1:32" x14ac:dyDescent="0.2">
      <c r="A412" t="s">
        <v>4627</v>
      </c>
      <c r="B412" t="s">
        <v>4628</v>
      </c>
      <c r="C412">
        <v>1997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6.9</v>
      </c>
      <c r="O412">
        <v>6778</v>
      </c>
      <c r="P412">
        <v>75</v>
      </c>
      <c r="Q412" t="s">
        <v>4629</v>
      </c>
      <c r="R412" t="s">
        <v>4630</v>
      </c>
      <c r="S412">
        <v>0</v>
      </c>
      <c r="T412">
        <v>0</v>
      </c>
      <c r="U412">
        <v>1</v>
      </c>
      <c r="V412">
        <v>939781</v>
      </c>
      <c r="W412">
        <v>3566637</v>
      </c>
      <c r="Y412">
        <f>COUNTBLANK(Table13[[#This Row],[Budget]:[Gross_WW]])</f>
        <v>1</v>
      </c>
      <c r="AF412">
        <v>1</v>
      </c>
    </row>
    <row r="413" spans="1:32" x14ac:dyDescent="0.2">
      <c r="A413" t="s">
        <v>1201</v>
      </c>
      <c r="B413" t="s">
        <v>1202</v>
      </c>
      <c r="C413">
        <v>1952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5.3</v>
      </c>
      <c r="O413">
        <v>106</v>
      </c>
      <c r="P413">
        <v>71</v>
      </c>
      <c r="Q413" t="s">
        <v>334</v>
      </c>
      <c r="R413" t="s">
        <v>39</v>
      </c>
      <c r="S413">
        <v>0</v>
      </c>
      <c r="T413">
        <v>0</v>
      </c>
      <c r="U413">
        <v>1</v>
      </c>
      <c r="Y413">
        <f>COUNTBLANK(Table13[[#This Row],[Budget]:[Gross_WW]])</f>
        <v>3</v>
      </c>
      <c r="AF413">
        <v>1</v>
      </c>
    </row>
    <row r="414" spans="1:32" x14ac:dyDescent="0.2">
      <c r="A414" t="s">
        <v>5814</v>
      </c>
      <c r="B414" t="s">
        <v>5815</v>
      </c>
      <c r="C414">
        <v>2004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3.4</v>
      </c>
      <c r="O414">
        <v>106773</v>
      </c>
      <c r="P414">
        <v>104</v>
      </c>
      <c r="Q414" t="s">
        <v>5816</v>
      </c>
      <c r="R414" t="s">
        <v>39</v>
      </c>
      <c r="S414">
        <v>0</v>
      </c>
      <c r="T414">
        <v>1</v>
      </c>
      <c r="U414">
        <v>1</v>
      </c>
      <c r="V414">
        <v>100000000</v>
      </c>
      <c r="W414">
        <v>40202379</v>
      </c>
      <c r="X414">
        <v>82102379</v>
      </c>
      <c r="Y414">
        <f>COUNTBLANK(Table13[[#This Row],[Budget]:[Gross_WW]])</f>
        <v>0</v>
      </c>
      <c r="AF414">
        <v>1</v>
      </c>
    </row>
    <row r="415" spans="1:32" x14ac:dyDescent="0.2">
      <c r="A415" t="s">
        <v>3732</v>
      </c>
      <c r="B415" t="s">
        <v>3733</v>
      </c>
      <c r="C415">
        <v>1993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6.3</v>
      </c>
      <c r="O415">
        <v>8447</v>
      </c>
      <c r="P415">
        <v>89</v>
      </c>
      <c r="Q415" t="s">
        <v>3734</v>
      </c>
      <c r="R415" t="s">
        <v>3230</v>
      </c>
      <c r="S415">
        <v>0</v>
      </c>
      <c r="T415">
        <v>1</v>
      </c>
      <c r="U415">
        <v>0</v>
      </c>
      <c r="V415">
        <v>17953778</v>
      </c>
      <c r="Y415">
        <f>COUNTBLANK(Table13[[#This Row],[Budget]:[Gross_WW]])</f>
        <v>2</v>
      </c>
      <c r="AF415">
        <v>1</v>
      </c>
    </row>
    <row r="416" spans="1:32" x14ac:dyDescent="0.2">
      <c r="A416" t="s">
        <v>4386</v>
      </c>
      <c r="B416" t="s">
        <v>4387</v>
      </c>
      <c r="C416">
        <v>1996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5.3</v>
      </c>
      <c r="O416">
        <v>9342</v>
      </c>
      <c r="P416">
        <v>91</v>
      </c>
      <c r="Q416" t="s">
        <v>4388</v>
      </c>
      <c r="R416" t="s">
        <v>3921</v>
      </c>
      <c r="S416">
        <v>1</v>
      </c>
      <c r="T416">
        <v>0</v>
      </c>
      <c r="U416">
        <v>0</v>
      </c>
      <c r="V416">
        <v>9255027</v>
      </c>
      <c r="Y416">
        <f>COUNTBLANK(Table13[[#This Row],[Budget]:[Gross_WW]])</f>
        <v>2</v>
      </c>
      <c r="AF416">
        <v>1</v>
      </c>
    </row>
    <row r="417" spans="1:32" x14ac:dyDescent="0.2">
      <c r="A417" t="s">
        <v>7211</v>
      </c>
      <c r="B417" t="s">
        <v>7212</v>
      </c>
      <c r="C417">
        <v>2016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6.3</v>
      </c>
      <c r="O417">
        <v>149716</v>
      </c>
      <c r="P417">
        <v>107</v>
      </c>
      <c r="Q417" t="s">
        <v>7213</v>
      </c>
      <c r="R417" t="s">
        <v>5604</v>
      </c>
      <c r="S417">
        <v>0</v>
      </c>
      <c r="T417">
        <v>0</v>
      </c>
      <c r="U417">
        <v>1</v>
      </c>
      <c r="V417">
        <v>50000000</v>
      </c>
      <c r="W417">
        <v>127440871</v>
      </c>
      <c r="X417">
        <v>216972543</v>
      </c>
      <c r="Y417">
        <f>COUNTBLANK(Table13[[#This Row],[Budget]:[Gross_WW]])</f>
        <v>0</v>
      </c>
      <c r="AF417">
        <v>1</v>
      </c>
    </row>
    <row r="418" spans="1:32" x14ac:dyDescent="0.2">
      <c r="A418" t="s">
        <v>6773</v>
      </c>
      <c r="B418" t="s">
        <v>6774</v>
      </c>
      <c r="C418">
        <v>2010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6.4</v>
      </c>
      <c r="O418">
        <v>75918</v>
      </c>
      <c r="P418">
        <v>97</v>
      </c>
      <c r="Q418" t="s">
        <v>6505</v>
      </c>
      <c r="R418" t="s">
        <v>5293</v>
      </c>
      <c r="S418">
        <v>0</v>
      </c>
      <c r="T418">
        <v>0</v>
      </c>
      <c r="U418">
        <v>1</v>
      </c>
      <c r="V418">
        <v>12000000</v>
      </c>
      <c r="W418">
        <v>123570</v>
      </c>
      <c r="X418">
        <v>6890432</v>
      </c>
      <c r="Y418">
        <f>COUNTBLANK(Table13[[#This Row],[Budget]:[Gross_WW]])</f>
        <v>0</v>
      </c>
      <c r="AF418">
        <v>1</v>
      </c>
    </row>
    <row r="419" spans="1:32" x14ac:dyDescent="0.2">
      <c r="A419" t="s">
        <v>2033</v>
      </c>
      <c r="B419" t="s">
        <v>2034</v>
      </c>
      <c r="C419">
        <v>1972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7.4</v>
      </c>
      <c r="O419">
        <v>2362</v>
      </c>
      <c r="P419">
        <v>111</v>
      </c>
      <c r="Q419" t="s">
        <v>2035</v>
      </c>
      <c r="R419" t="s">
        <v>2036</v>
      </c>
      <c r="S419">
        <v>0</v>
      </c>
      <c r="T419">
        <v>1</v>
      </c>
      <c r="U419">
        <v>0</v>
      </c>
      <c r="V419">
        <v>60705</v>
      </c>
      <c r="Y419">
        <f>COUNTBLANK(Table13[[#This Row],[Budget]:[Gross_WW]])</f>
        <v>2</v>
      </c>
      <c r="AF419">
        <v>1</v>
      </c>
    </row>
    <row r="420" spans="1:32" x14ac:dyDescent="0.2">
      <c r="A420" t="s">
        <v>1092</v>
      </c>
      <c r="B420" t="s">
        <v>1093</v>
      </c>
      <c r="C420">
        <v>1950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6.1</v>
      </c>
      <c r="O420">
        <v>898</v>
      </c>
      <c r="P420">
        <v>94</v>
      </c>
      <c r="Q420" t="s">
        <v>960</v>
      </c>
      <c r="R420" t="s">
        <v>39</v>
      </c>
      <c r="S420">
        <v>0</v>
      </c>
      <c r="T420">
        <v>0</v>
      </c>
      <c r="U420">
        <v>1</v>
      </c>
      <c r="Y420">
        <f>COUNTBLANK(Table13[[#This Row],[Budget]:[Gross_WW]])</f>
        <v>3</v>
      </c>
      <c r="AF420">
        <v>1</v>
      </c>
    </row>
    <row r="421" spans="1:32" x14ac:dyDescent="0.2">
      <c r="A421" t="s">
        <v>6386</v>
      </c>
      <c r="B421" t="s">
        <v>6387</v>
      </c>
      <c r="C421">
        <v>2008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6.7</v>
      </c>
      <c r="O421">
        <v>30901</v>
      </c>
      <c r="P421">
        <v>87</v>
      </c>
      <c r="Q421" t="s">
        <v>6004</v>
      </c>
      <c r="R421" t="s">
        <v>4109</v>
      </c>
      <c r="S421">
        <v>0</v>
      </c>
      <c r="T421">
        <v>0</v>
      </c>
      <c r="U421">
        <v>1</v>
      </c>
      <c r="V421">
        <v>338440</v>
      </c>
      <c r="Y421">
        <f>COUNTBLANK(Table13[[#This Row],[Budget]:[Gross_WW]])</f>
        <v>2</v>
      </c>
      <c r="AF421">
        <v>1</v>
      </c>
    </row>
    <row r="422" spans="1:32" x14ac:dyDescent="0.2">
      <c r="A422" t="s">
        <v>1694</v>
      </c>
      <c r="B422" t="s">
        <v>1695</v>
      </c>
      <c r="C422">
        <v>1963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7.9</v>
      </c>
      <c r="O422">
        <v>63767</v>
      </c>
      <c r="P422">
        <v>113</v>
      </c>
      <c r="Q422" t="s">
        <v>1506</v>
      </c>
      <c r="R422" t="s">
        <v>1696</v>
      </c>
      <c r="S422">
        <v>0</v>
      </c>
      <c r="T422">
        <v>1</v>
      </c>
      <c r="U422">
        <v>0</v>
      </c>
      <c r="V422">
        <v>3000000</v>
      </c>
      <c r="Y422">
        <f>COUNTBLANK(Table13[[#This Row],[Budget]:[Gross_WW]])</f>
        <v>2</v>
      </c>
      <c r="AF422">
        <v>1</v>
      </c>
    </row>
    <row r="423" spans="1:32" x14ac:dyDescent="0.2">
      <c r="A423" t="s">
        <v>2517</v>
      </c>
      <c r="B423" t="s">
        <v>2518</v>
      </c>
      <c r="C423">
        <v>1981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7.2</v>
      </c>
      <c r="O423">
        <v>51785</v>
      </c>
      <c r="P423">
        <v>125</v>
      </c>
      <c r="Q423" t="s">
        <v>2519</v>
      </c>
      <c r="R423" t="s">
        <v>1427</v>
      </c>
      <c r="S423">
        <v>0</v>
      </c>
      <c r="T423">
        <v>0</v>
      </c>
      <c r="U423">
        <v>1</v>
      </c>
      <c r="V423">
        <v>68907</v>
      </c>
      <c r="W423">
        <v>59303359</v>
      </c>
      <c r="Y423">
        <f>COUNTBLANK(Table13[[#This Row],[Budget]:[Gross_WW]])</f>
        <v>1</v>
      </c>
      <c r="AF423">
        <v>1</v>
      </c>
    </row>
    <row r="424" spans="1:32" x14ac:dyDescent="0.2">
      <c r="A424" t="s">
        <v>2085</v>
      </c>
      <c r="B424" t="s">
        <v>2086</v>
      </c>
      <c r="C424">
        <v>1973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6.2</v>
      </c>
      <c r="O424">
        <v>432</v>
      </c>
      <c r="P424">
        <v>93</v>
      </c>
      <c r="Q424" t="s">
        <v>1891</v>
      </c>
      <c r="R424" t="s">
        <v>376</v>
      </c>
      <c r="S424">
        <v>1</v>
      </c>
      <c r="T424">
        <v>0</v>
      </c>
      <c r="U424">
        <v>0</v>
      </c>
      <c r="Y424">
        <f>COUNTBLANK(Table13[[#This Row],[Budget]:[Gross_WW]])</f>
        <v>3</v>
      </c>
      <c r="AF424">
        <v>1</v>
      </c>
    </row>
    <row r="425" spans="1:32" x14ac:dyDescent="0.2">
      <c r="A425" t="s">
        <v>2083</v>
      </c>
      <c r="B425" t="s">
        <v>2084</v>
      </c>
      <c r="C425">
        <v>1973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7.5</v>
      </c>
      <c r="O425">
        <v>10348</v>
      </c>
      <c r="P425">
        <v>111</v>
      </c>
      <c r="Q425" t="s">
        <v>930</v>
      </c>
      <c r="R425" t="s">
        <v>35</v>
      </c>
      <c r="S425">
        <v>0</v>
      </c>
      <c r="T425">
        <v>1</v>
      </c>
      <c r="U425">
        <v>0</v>
      </c>
      <c r="Y425">
        <f>COUNTBLANK(Table13[[#This Row],[Budget]:[Gross_WW]])</f>
        <v>3</v>
      </c>
      <c r="AF425">
        <v>1</v>
      </c>
    </row>
    <row r="426" spans="1:32" x14ac:dyDescent="0.2">
      <c r="A426" t="s">
        <v>5980</v>
      </c>
      <c r="B426" t="s">
        <v>5981</v>
      </c>
      <c r="C426">
        <v>2005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6.6</v>
      </c>
      <c r="O426">
        <v>406951</v>
      </c>
      <c r="P426">
        <v>115</v>
      </c>
      <c r="Q426" t="s">
        <v>2850</v>
      </c>
      <c r="R426" t="s">
        <v>39</v>
      </c>
      <c r="S426">
        <v>0</v>
      </c>
      <c r="T426">
        <v>0</v>
      </c>
      <c r="U426">
        <v>1</v>
      </c>
      <c r="V426">
        <v>56178450</v>
      </c>
      <c r="W426">
        <v>474968763</v>
      </c>
      <c r="Y426">
        <f>COUNTBLANK(Table13[[#This Row],[Budget]:[Gross_WW]])</f>
        <v>1</v>
      </c>
      <c r="AF426">
        <v>0</v>
      </c>
    </row>
    <row r="427" spans="1:32" x14ac:dyDescent="0.2">
      <c r="A427" t="s">
        <v>7160</v>
      </c>
      <c r="B427" t="s">
        <v>7161</v>
      </c>
      <c r="C427">
        <v>2010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6.4</v>
      </c>
      <c r="O427">
        <v>56736</v>
      </c>
      <c r="P427">
        <v>99</v>
      </c>
      <c r="Q427" t="s">
        <v>6729</v>
      </c>
      <c r="R427" t="s">
        <v>35</v>
      </c>
      <c r="S427">
        <v>0</v>
      </c>
      <c r="T427">
        <v>1</v>
      </c>
      <c r="U427">
        <v>0</v>
      </c>
      <c r="V427">
        <v>44000000</v>
      </c>
      <c r="W427">
        <v>31162545</v>
      </c>
      <c r="X427">
        <v>48190704</v>
      </c>
      <c r="Y427">
        <f>COUNTBLANK(Table13[[#This Row],[Budget]:[Gross_WW]])</f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</row>
    <row r="428" spans="1:32" x14ac:dyDescent="0.2">
      <c r="A428" t="s">
        <v>6434</v>
      </c>
      <c r="B428" t="s">
        <v>6435</v>
      </c>
      <c r="C428">
        <v>2007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7</v>
      </c>
      <c r="O428">
        <v>106162</v>
      </c>
      <c r="P428">
        <v>102</v>
      </c>
      <c r="Q428" t="s">
        <v>3043</v>
      </c>
      <c r="R428" t="s">
        <v>35</v>
      </c>
      <c r="S428">
        <v>0</v>
      </c>
      <c r="T428">
        <v>1</v>
      </c>
      <c r="U428">
        <v>0</v>
      </c>
      <c r="V428">
        <v>9656250</v>
      </c>
      <c r="W428">
        <v>119483446</v>
      </c>
      <c r="Y428">
        <f>COUNTBLANK(Table13[[#This Row],[Budget]:[Gross_WW]])</f>
        <v>1</v>
      </c>
      <c r="AF428">
        <v>1</v>
      </c>
    </row>
    <row r="429" spans="1:32" x14ac:dyDescent="0.2">
      <c r="A429" t="s">
        <v>3939</v>
      </c>
      <c r="B429" t="s">
        <v>3940</v>
      </c>
      <c r="C429">
        <v>1994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5.0999999999999996</v>
      </c>
      <c r="O429">
        <v>5461</v>
      </c>
      <c r="P429">
        <v>102</v>
      </c>
      <c r="Q429" t="s">
        <v>3941</v>
      </c>
      <c r="R429" t="s">
        <v>3240</v>
      </c>
      <c r="S429">
        <v>0</v>
      </c>
      <c r="T429">
        <v>0</v>
      </c>
      <c r="U429">
        <v>1</v>
      </c>
      <c r="V429">
        <v>1596687</v>
      </c>
      <c r="Y429">
        <f>COUNTBLANK(Table13[[#This Row],[Budget]:[Gross_WW]])</f>
        <v>2</v>
      </c>
      <c r="AF429">
        <v>1</v>
      </c>
    </row>
    <row r="430" spans="1:32" x14ac:dyDescent="0.2">
      <c r="A430" t="s">
        <v>4631</v>
      </c>
      <c r="B430" t="s">
        <v>4632</v>
      </c>
      <c r="C430">
        <v>1997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7.2</v>
      </c>
      <c r="O430">
        <v>129078</v>
      </c>
      <c r="P430">
        <v>113</v>
      </c>
      <c r="Q430" t="s">
        <v>3944</v>
      </c>
      <c r="R430" t="s">
        <v>4633</v>
      </c>
      <c r="S430">
        <v>1</v>
      </c>
      <c r="T430">
        <v>0</v>
      </c>
      <c r="U430">
        <v>0</v>
      </c>
      <c r="V430">
        <v>250000</v>
      </c>
      <c r="W430">
        <v>12021272</v>
      </c>
      <c r="X430">
        <v>12021272</v>
      </c>
      <c r="Y430">
        <f>COUNTBLANK(Table13[[#This Row],[Budget]:[Gross_WW]])</f>
        <v>0</v>
      </c>
      <c r="AF430">
        <v>1</v>
      </c>
    </row>
    <row r="431" spans="1:32" x14ac:dyDescent="0.2">
      <c r="A431" t="s">
        <v>2450</v>
      </c>
      <c r="B431" t="s">
        <v>2451</v>
      </c>
      <c r="C431">
        <v>1980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6.1</v>
      </c>
      <c r="O431">
        <v>11374</v>
      </c>
      <c r="P431">
        <v>99</v>
      </c>
      <c r="Q431" t="s">
        <v>2452</v>
      </c>
      <c r="R431" t="s">
        <v>35</v>
      </c>
      <c r="S431">
        <v>0</v>
      </c>
      <c r="T431">
        <v>1</v>
      </c>
      <c r="U431">
        <v>0</v>
      </c>
      <c r="V431">
        <v>41675194</v>
      </c>
      <c r="Y431">
        <f>COUNTBLANK(Table13[[#This Row],[Budget]:[Gross_WW]])</f>
        <v>2</v>
      </c>
      <c r="AF431">
        <v>1</v>
      </c>
    </row>
    <row r="432" spans="1:32" x14ac:dyDescent="0.2">
      <c r="A432" t="s">
        <v>7466</v>
      </c>
      <c r="B432" t="s">
        <v>7467</v>
      </c>
      <c r="C432">
        <v>2012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5</v>
      </c>
      <c r="O432">
        <v>62375</v>
      </c>
      <c r="P432">
        <v>86</v>
      </c>
      <c r="Q432" t="s">
        <v>7468</v>
      </c>
      <c r="R432" t="s">
        <v>5181</v>
      </c>
      <c r="S432">
        <v>0</v>
      </c>
      <c r="T432">
        <v>0</v>
      </c>
      <c r="U432">
        <v>1</v>
      </c>
      <c r="V432">
        <v>1000000</v>
      </c>
      <c r="W432">
        <v>18119640</v>
      </c>
      <c r="X432">
        <v>38390020</v>
      </c>
      <c r="Y432">
        <f>COUNTBLANK(Table13[[#This Row],[Budget]:[Gross_WW]])</f>
        <v>0</v>
      </c>
      <c r="AF432">
        <v>1</v>
      </c>
    </row>
    <row r="433" spans="1:32" x14ac:dyDescent="0.2">
      <c r="A433" t="s">
        <v>5264</v>
      </c>
      <c r="B433" t="s">
        <v>5265</v>
      </c>
      <c r="C433">
        <v>2000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5.2</v>
      </c>
      <c r="O433">
        <v>11790</v>
      </c>
      <c r="P433">
        <v>92</v>
      </c>
      <c r="Q433" t="s">
        <v>5266</v>
      </c>
      <c r="R433" t="s">
        <v>5267</v>
      </c>
      <c r="S433">
        <v>0</v>
      </c>
      <c r="T433">
        <v>1</v>
      </c>
      <c r="U433">
        <v>0</v>
      </c>
      <c r="V433">
        <v>14000000</v>
      </c>
      <c r="Y433">
        <f>COUNTBLANK(Table13[[#This Row],[Budget]:[Gross_WW]])</f>
        <v>2</v>
      </c>
      <c r="AF433">
        <v>1</v>
      </c>
    </row>
    <row r="434" spans="1:32" x14ac:dyDescent="0.2">
      <c r="A434" t="s">
        <v>934</v>
      </c>
      <c r="B434" t="s">
        <v>935</v>
      </c>
      <c r="C434">
        <v>1947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6.5</v>
      </c>
      <c r="O434">
        <v>415</v>
      </c>
      <c r="P434">
        <v>99</v>
      </c>
      <c r="Q434" t="s">
        <v>474</v>
      </c>
      <c r="R434" t="s">
        <v>39</v>
      </c>
      <c r="S434">
        <v>0</v>
      </c>
      <c r="T434">
        <v>0</v>
      </c>
      <c r="U434">
        <v>1</v>
      </c>
      <c r="Y434">
        <f>COUNTBLANK(Table13[[#This Row],[Budget]:[Gross_WW]])</f>
        <v>3</v>
      </c>
      <c r="AF434">
        <v>1</v>
      </c>
    </row>
    <row r="435" spans="1:32" x14ac:dyDescent="0.2">
      <c r="A435" t="s">
        <v>1736</v>
      </c>
      <c r="B435" t="s">
        <v>1737</v>
      </c>
      <c r="C435">
        <v>1964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6.8</v>
      </c>
      <c r="O435">
        <v>4800</v>
      </c>
      <c r="P435">
        <v>154</v>
      </c>
      <c r="Q435" t="s">
        <v>1380</v>
      </c>
      <c r="R435" t="s">
        <v>1738</v>
      </c>
      <c r="S435">
        <v>0</v>
      </c>
      <c r="T435">
        <v>0</v>
      </c>
      <c r="U435">
        <v>1</v>
      </c>
      <c r="V435">
        <v>10980</v>
      </c>
      <c r="Y435">
        <f>COUNTBLANK(Table13[[#This Row],[Budget]:[Gross_WW]])</f>
        <v>2</v>
      </c>
      <c r="AF435">
        <v>1</v>
      </c>
    </row>
    <row r="436" spans="1:32" x14ac:dyDescent="0.2">
      <c r="A436" t="s">
        <v>5708</v>
      </c>
      <c r="B436" t="s">
        <v>5709</v>
      </c>
      <c r="C436">
        <v>2002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7.1</v>
      </c>
      <c r="O436">
        <v>208724</v>
      </c>
      <c r="P436">
        <v>113</v>
      </c>
      <c r="Q436" t="s">
        <v>5710</v>
      </c>
      <c r="R436" t="s">
        <v>3859</v>
      </c>
      <c r="S436">
        <v>1</v>
      </c>
      <c r="T436">
        <v>0</v>
      </c>
      <c r="U436">
        <v>0</v>
      </c>
      <c r="V436">
        <v>45000000</v>
      </c>
      <c r="W436">
        <v>170687518</v>
      </c>
      <c r="X436">
        <v>306776732</v>
      </c>
      <c r="Y436">
        <f>COUNTBLANK(Table13[[#This Row],[Budget]:[Gross_WW]])</f>
        <v>0</v>
      </c>
      <c r="AF436">
        <v>1</v>
      </c>
    </row>
    <row r="437" spans="1:32" x14ac:dyDescent="0.2">
      <c r="A437" t="s">
        <v>4879</v>
      </c>
      <c r="B437" t="s">
        <v>4880</v>
      </c>
      <c r="C437">
        <v>2000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7</v>
      </c>
      <c r="O437">
        <v>170529</v>
      </c>
      <c r="P437">
        <v>84</v>
      </c>
      <c r="Q437" t="s">
        <v>4881</v>
      </c>
      <c r="R437" t="s">
        <v>4882</v>
      </c>
      <c r="S437">
        <v>0</v>
      </c>
      <c r="T437">
        <v>1</v>
      </c>
      <c r="U437">
        <v>0</v>
      </c>
      <c r="V437">
        <v>45000000</v>
      </c>
      <c r="W437">
        <v>106834564</v>
      </c>
      <c r="X437">
        <v>224834564</v>
      </c>
      <c r="Y437">
        <f>COUNTBLANK(Table13[[#This Row],[Budget]:[Gross_WW]])</f>
        <v>0</v>
      </c>
      <c r="AF437">
        <v>1</v>
      </c>
    </row>
    <row r="438" spans="1:32" x14ac:dyDescent="0.2">
      <c r="A438" t="s">
        <v>3282</v>
      </c>
      <c r="B438" t="s">
        <v>3283</v>
      </c>
      <c r="C438">
        <v>1990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5.8</v>
      </c>
      <c r="O438">
        <v>42806</v>
      </c>
      <c r="P438">
        <v>84</v>
      </c>
      <c r="Q438" t="s">
        <v>3284</v>
      </c>
      <c r="R438" t="s">
        <v>35</v>
      </c>
      <c r="S438">
        <v>0</v>
      </c>
      <c r="T438">
        <v>1</v>
      </c>
      <c r="U438">
        <v>0</v>
      </c>
      <c r="V438">
        <v>10718520</v>
      </c>
      <c r="W438">
        <v>35763605</v>
      </c>
      <c r="Y438">
        <f>COUNTBLANK(Table13[[#This Row],[Budget]:[Gross_WW]])</f>
        <v>1</v>
      </c>
      <c r="AF438">
        <v>1</v>
      </c>
    </row>
    <row r="439" spans="1:32" x14ac:dyDescent="0.2">
      <c r="A439" t="s">
        <v>3563</v>
      </c>
      <c r="B439" t="s">
        <v>3564</v>
      </c>
      <c r="C439">
        <v>1991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5.0999999999999996</v>
      </c>
      <c r="O439">
        <v>34227</v>
      </c>
      <c r="P439">
        <v>90</v>
      </c>
      <c r="Q439" t="s">
        <v>3565</v>
      </c>
      <c r="R439" t="s">
        <v>35</v>
      </c>
      <c r="S439">
        <v>0</v>
      </c>
      <c r="T439">
        <v>1</v>
      </c>
      <c r="U439">
        <v>0</v>
      </c>
      <c r="V439">
        <v>5718940</v>
      </c>
      <c r="W439">
        <v>20560255</v>
      </c>
      <c r="Y439">
        <f>COUNTBLANK(Table13[[#This Row],[Budget]:[Gross_WW]])</f>
        <v>1</v>
      </c>
      <c r="AF439">
        <v>1</v>
      </c>
    </row>
    <row r="440" spans="1:32" x14ac:dyDescent="0.2">
      <c r="A440" t="s">
        <v>5370</v>
      </c>
      <c r="B440" t="s">
        <v>5371</v>
      </c>
      <c r="C440">
        <v>2006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7.9</v>
      </c>
      <c r="O440">
        <v>445103</v>
      </c>
      <c r="P440">
        <v>109</v>
      </c>
      <c r="Q440" t="s">
        <v>4267</v>
      </c>
      <c r="R440" t="s">
        <v>35</v>
      </c>
      <c r="S440">
        <v>0</v>
      </c>
      <c r="T440">
        <v>1</v>
      </c>
      <c r="U440">
        <v>0</v>
      </c>
      <c r="V440">
        <v>76000000</v>
      </c>
      <c r="W440">
        <v>35552383</v>
      </c>
      <c r="X440">
        <v>70595464</v>
      </c>
      <c r="Y440">
        <f>COUNTBLANK(Table13[[#This Row],[Budget]:[Gross_WW]])</f>
        <v>0</v>
      </c>
      <c r="AF440">
        <v>1</v>
      </c>
    </row>
    <row r="441" spans="1:32" x14ac:dyDescent="0.2">
      <c r="A441" t="s">
        <v>5214</v>
      </c>
      <c r="B441" t="s">
        <v>5215</v>
      </c>
      <c r="C441">
        <v>1999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5.2</v>
      </c>
      <c r="O441">
        <v>9075</v>
      </c>
      <c r="P441">
        <v>102</v>
      </c>
      <c r="Q441" t="s">
        <v>5216</v>
      </c>
      <c r="R441" t="s">
        <v>3240</v>
      </c>
      <c r="S441">
        <v>0</v>
      </c>
      <c r="T441">
        <v>0</v>
      </c>
      <c r="U441">
        <v>1</v>
      </c>
      <c r="V441">
        <v>4529231</v>
      </c>
      <c r="W441">
        <v>11788676</v>
      </c>
      <c r="Y441">
        <f>COUNTBLANK(Table13[[#This Row],[Budget]:[Gross_WW]])</f>
        <v>1</v>
      </c>
      <c r="AF441">
        <v>1</v>
      </c>
    </row>
    <row r="442" spans="1:32" x14ac:dyDescent="0.2">
      <c r="A442" t="s">
        <v>1967</v>
      </c>
      <c r="B442" t="s">
        <v>1968</v>
      </c>
      <c r="C442">
        <v>1970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6.9</v>
      </c>
      <c r="O442">
        <v>8564</v>
      </c>
      <c r="P442">
        <v>111</v>
      </c>
      <c r="Q442" t="s">
        <v>1785</v>
      </c>
      <c r="R442" t="s">
        <v>39</v>
      </c>
      <c r="S442">
        <v>0</v>
      </c>
      <c r="T442">
        <v>0</v>
      </c>
      <c r="U442">
        <v>1</v>
      </c>
      <c r="V442">
        <v>4000000</v>
      </c>
      <c r="Y442">
        <f>COUNTBLANK(Table13[[#This Row],[Budget]:[Gross_WW]])</f>
        <v>2</v>
      </c>
      <c r="AF442">
        <v>1</v>
      </c>
    </row>
    <row r="443" spans="1:32" x14ac:dyDescent="0.2">
      <c r="A443" t="s">
        <v>5460</v>
      </c>
      <c r="B443" t="s">
        <v>5461</v>
      </c>
      <c r="C443">
        <v>2000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7.2</v>
      </c>
      <c r="O443">
        <v>172876</v>
      </c>
      <c r="P443">
        <v>121</v>
      </c>
      <c r="Q443" t="s">
        <v>3483</v>
      </c>
      <c r="R443" t="s">
        <v>3859</v>
      </c>
      <c r="S443">
        <v>1</v>
      </c>
      <c r="T443">
        <v>0</v>
      </c>
      <c r="U443">
        <v>0</v>
      </c>
      <c r="V443">
        <v>25000000</v>
      </c>
      <c r="W443">
        <v>71509363</v>
      </c>
      <c r="X443">
        <v>152699946</v>
      </c>
      <c r="Y443">
        <f>COUNTBLANK(Table13[[#This Row],[Budget]:[Gross_WW]])</f>
        <v>0</v>
      </c>
      <c r="AF443">
        <v>1</v>
      </c>
    </row>
    <row r="444" spans="1:32" x14ac:dyDescent="0.2">
      <c r="A444" t="s">
        <v>785</v>
      </c>
      <c r="B444" t="s">
        <v>786</v>
      </c>
      <c r="C444">
        <v>1944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6.6</v>
      </c>
      <c r="O444">
        <v>1143</v>
      </c>
      <c r="P444">
        <v>93</v>
      </c>
      <c r="Q444" t="s">
        <v>757</v>
      </c>
      <c r="R444" t="s">
        <v>35</v>
      </c>
      <c r="S444">
        <v>0</v>
      </c>
      <c r="T444">
        <v>1</v>
      </c>
      <c r="U444">
        <v>0</v>
      </c>
      <c r="Y444">
        <f>COUNTBLANK(Table13[[#This Row],[Budget]:[Gross_WW]])</f>
        <v>3</v>
      </c>
      <c r="AF444">
        <v>1</v>
      </c>
    </row>
    <row r="445" spans="1:32" x14ac:dyDescent="0.2">
      <c r="A445" t="s">
        <v>832</v>
      </c>
      <c r="B445" t="s">
        <v>833</v>
      </c>
      <c r="C445">
        <v>1945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7.4</v>
      </c>
      <c r="O445">
        <v>7370</v>
      </c>
      <c r="P445">
        <v>101</v>
      </c>
      <c r="Q445" t="s">
        <v>834</v>
      </c>
      <c r="R445" t="s">
        <v>39</v>
      </c>
      <c r="S445">
        <v>0</v>
      </c>
      <c r="T445">
        <v>0</v>
      </c>
      <c r="U445">
        <v>1</v>
      </c>
      <c r="Y445">
        <f>COUNTBLANK(Table13[[#This Row],[Budget]:[Gross_WW]])</f>
        <v>3</v>
      </c>
      <c r="AF445">
        <v>1</v>
      </c>
    </row>
    <row r="446" spans="1:32" x14ac:dyDescent="0.2">
      <c r="A446" t="s">
        <v>3566</v>
      </c>
      <c r="B446" t="s">
        <v>3567</v>
      </c>
      <c r="C446">
        <v>1992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4.4000000000000004</v>
      </c>
      <c r="O446">
        <v>2673</v>
      </c>
      <c r="P446">
        <v>120</v>
      </c>
      <c r="Q446" t="s">
        <v>3568</v>
      </c>
      <c r="R446" t="s">
        <v>3569</v>
      </c>
      <c r="S446">
        <v>0</v>
      </c>
      <c r="T446">
        <v>0</v>
      </c>
      <c r="U446">
        <v>1</v>
      </c>
      <c r="V446">
        <v>3101563</v>
      </c>
      <c r="W446">
        <v>8251071</v>
      </c>
      <c r="Y446">
        <f>COUNTBLANK(Table13[[#This Row],[Budget]:[Gross_WW]])</f>
        <v>1</v>
      </c>
      <c r="AF446">
        <v>1</v>
      </c>
    </row>
    <row r="447" spans="1:32" x14ac:dyDescent="0.2">
      <c r="A447" t="s">
        <v>7850</v>
      </c>
      <c r="B447" t="s">
        <v>7851</v>
      </c>
      <c r="C447">
        <v>2018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7.3</v>
      </c>
      <c r="O447">
        <v>62742</v>
      </c>
      <c r="P447">
        <v>104</v>
      </c>
      <c r="Q447" t="s">
        <v>5739</v>
      </c>
      <c r="R447" t="s">
        <v>7852</v>
      </c>
      <c r="S447">
        <v>1</v>
      </c>
      <c r="T447">
        <v>0</v>
      </c>
      <c r="U447">
        <v>0</v>
      </c>
      <c r="V447">
        <v>75000000</v>
      </c>
      <c r="W447">
        <v>99215042</v>
      </c>
      <c r="X447">
        <v>197744377</v>
      </c>
      <c r="Y447">
        <f>COUNTBLANK(Table13[[#This Row],[Budget]:[Gross_WW]])</f>
        <v>0</v>
      </c>
      <c r="AF447">
        <v>1</v>
      </c>
    </row>
    <row r="448" spans="1:32" x14ac:dyDescent="0.2">
      <c r="A448" t="s">
        <v>1878</v>
      </c>
      <c r="B448" t="s">
        <v>1879</v>
      </c>
      <c r="C448">
        <v>1968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5.5</v>
      </c>
      <c r="O448">
        <v>129</v>
      </c>
      <c r="P448">
        <v>100</v>
      </c>
      <c r="Q448" t="s">
        <v>1880</v>
      </c>
      <c r="R448" t="s">
        <v>1796</v>
      </c>
      <c r="S448">
        <v>0</v>
      </c>
      <c r="T448">
        <v>0</v>
      </c>
      <c r="U448">
        <v>1</v>
      </c>
      <c r="Y448">
        <f>COUNTBLANK(Table13[[#This Row],[Budget]:[Gross_WW]])</f>
        <v>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</row>
    <row r="449" spans="1:32" x14ac:dyDescent="0.2">
      <c r="A449" t="s">
        <v>1094</v>
      </c>
      <c r="B449" t="s">
        <v>1095</v>
      </c>
      <c r="C449">
        <v>1950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7.3</v>
      </c>
      <c r="O449">
        <v>138852</v>
      </c>
      <c r="P449">
        <v>74</v>
      </c>
      <c r="Q449" t="s">
        <v>1003</v>
      </c>
      <c r="R449" t="s">
        <v>376</v>
      </c>
      <c r="S449">
        <v>1</v>
      </c>
      <c r="T449">
        <v>0</v>
      </c>
      <c r="U449">
        <v>0</v>
      </c>
      <c r="V449">
        <v>2900000</v>
      </c>
      <c r="W449">
        <v>93141149</v>
      </c>
      <c r="X449">
        <v>95126535</v>
      </c>
      <c r="Y449">
        <f>COUNTBLANK(Table13[[#This Row],[Budget]:[Gross_WW]])</f>
        <v>0</v>
      </c>
      <c r="AF449">
        <v>1</v>
      </c>
    </row>
    <row r="450" spans="1:32" x14ac:dyDescent="0.2">
      <c r="A450" t="s">
        <v>7336</v>
      </c>
      <c r="B450" t="s">
        <v>1095</v>
      </c>
      <c r="C450">
        <v>2015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6.9</v>
      </c>
      <c r="O450">
        <v>151702</v>
      </c>
      <c r="P450">
        <v>105</v>
      </c>
      <c r="Q450" t="s">
        <v>4465</v>
      </c>
      <c r="R450" t="s">
        <v>7337</v>
      </c>
      <c r="S450">
        <v>1</v>
      </c>
      <c r="T450">
        <v>0</v>
      </c>
      <c r="U450">
        <v>0</v>
      </c>
      <c r="V450">
        <v>95000000</v>
      </c>
      <c r="W450">
        <v>201151353</v>
      </c>
      <c r="X450">
        <v>542351353</v>
      </c>
      <c r="Y450">
        <f>COUNTBLANK(Table13[[#This Row],[Budget]:[Gross_WW]])</f>
        <v>0</v>
      </c>
      <c r="AF450">
        <v>1</v>
      </c>
    </row>
    <row r="451" spans="1:32" x14ac:dyDescent="0.2">
      <c r="A451" t="s">
        <v>5923</v>
      </c>
      <c r="B451" t="s">
        <v>5924</v>
      </c>
      <c r="C451">
        <v>2005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8</v>
      </c>
      <c r="O451">
        <v>170948</v>
      </c>
      <c r="P451">
        <v>144</v>
      </c>
      <c r="Q451" t="s">
        <v>2627</v>
      </c>
      <c r="R451" t="s">
        <v>35</v>
      </c>
      <c r="S451">
        <v>0</v>
      </c>
      <c r="T451">
        <v>1</v>
      </c>
      <c r="U451">
        <v>0</v>
      </c>
      <c r="V451">
        <v>88000000</v>
      </c>
      <c r="W451">
        <v>61649911</v>
      </c>
      <c r="X451">
        <v>108539911</v>
      </c>
      <c r="Y451">
        <f>COUNTBLANK(Table13[[#This Row],[Budget]:[Gross_WW]])</f>
        <v>0</v>
      </c>
      <c r="AF451">
        <v>1</v>
      </c>
    </row>
    <row r="452" spans="1:32" x14ac:dyDescent="0.2">
      <c r="A452" t="s">
        <v>6332</v>
      </c>
      <c r="B452" t="s">
        <v>6333</v>
      </c>
      <c r="C452">
        <v>2009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5.9</v>
      </c>
      <c r="O452">
        <v>42076</v>
      </c>
      <c r="P452">
        <v>109</v>
      </c>
      <c r="Q452" t="s">
        <v>5219</v>
      </c>
      <c r="R452" t="s">
        <v>35</v>
      </c>
      <c r="S452">
        <v>0</v>
      </c>
      <c r="T452">
        <v>1</v>
      </c>
      <c r="U452">
        <v>0</v>
      </c>
      <c r="V452">
        <v>40000000</v>
      </c>
      <c r="W452">
        <v>13869515</v>
      </c>
      <c r="X452">
        <v>39291383</v>
      </c>
      <c r="Y452">
        <f>COUNTBLANK(Table13[[#This Row],[Budget]:[Gross_WW]])</f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</row>
    <row r="453" spans="1:32" x14ac:dyDescent="0.2">
      <c r="A453" t="s">
        <v>4391</v>
      </c>
      <c r="B453" t="s">
        <v>4392</v>
      </c>
      <c r="C453">
        <v>1996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7</v>
      </c>
      <c r="O453">
        <v>6995</v>
      </c>
      <c r="P453">
        <v>106</v>
      </c>
      <c r="Q453" t="s">
        <v>4393</v>
      </c>
      <c r="R453" t="s">
        <v>4394</v>
      </c>
      <c r="S453">
        <v>1</v>
      </c>
      <c r="T453">
        <v>0</v>
      </c>
      <c r="U453">
        <v>0</v>
      </c>
      <c r="V453">
        <v>3000000</v>
      </c>
      <c r="W453">
        <v>285112</v>
      </c>
      <c r="X453">
        <v>285112</v>
      </c>
      <c r="Y453">
        <f>COUNTBLANK(Table13[[#This Row],[Budget]:[Gross_WW]])</f>
        <v>0</v>
      </c>
      <c r="AF453">
        <v>1</v>
      </c>
    </row>
    <row r="454" spans="1:32" x14ac:dyDescent="0.2">
      <c r="A454" t="s">
        <v>5584</v>
      </c>
      <c r="B454" t="s">
        <v>5585</v>
      </c>
      <c r="C454">
        <v>2002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6.1</v>
      </c>
      <c r="O454">
        <v>23718</v>
      </c>
      <c r="P454">
        <v>108</v>
      </c>
      <c r="Q454" t="s">
        <v>3336</v>
      </c>
      <c r="R454" t="s">
        <v>5328</v>
      </c>
      <c r="S454">
        <v>0</v>
      </c>
      <c r="T454">
        <v>0</v>
      </c>
      <c r="U454">
        <v>1</v>
      </c>
      <c r="V454">
        <v>40000000</v>
      </c>
      <c r="W454">
        <v>22449000</v>
      </c>
      <c r="X454">
        <v>29676703</v>
      </c>
      <c r="Y454">
        <f>COUNTBLANK(Table13[[#This Row],[Budget]:[Gross_WW]])</f>
        <v>0</v>
      </c>
      <c r="AF454">
        <v>1</v>
      </c>
    </row>
    <row r="455" spans="1:32" x14ac:dyDescent="0.2">
      <c r="A455" t="s">
        <v>505</v>
      </c>
      <c r="B455" t="s">
        <v>506</v>
      </c>
      <c r="C455">
        <v>1940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7.3</v>
      </c>
      <c r="O455">
        <v>2012</v>
      </c>
      <c r="P455">
        <v>104</v>
      </c>
      <c r="Q455" t="s">
        <v>384</v>
      </c>
      <c r="R455" t="s">
        <v>39</v>
      </c>
      <c r="S455">
        <v>0</v>
      </c>
      <c r="T455">
        <v>0</v>
      </c>
      <c r="U455">
        <v>1</v>
      </c>
      <c r="Y455">
        <f>COUNTBLANK(Table13[[#This Row],[Budget]:[Gross_WW]])</f>
        <v>3</v>
      </c>
      <c r="AF455">
        <v>1</v>
      </c>
    </row>
    <row r="456" spans="1:32" x14ac:dyDescent="0.2">
      <c r="A456" t="s">
        <v>4395</v>
      </c>
      <c r="B456" t="s">
        <v>4396</v>
      </c>
      <c r="C456">
        <v>1996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6.2</v>
      </c>
      <c r="O456">
        <v>19019</v>
      </c>
      <c r="P456">
        <v>111</v>
      </c>
      <c r="Q456" t="s">
        <v>2866</v>
      </c>
      <c r="R456" t="s">
        <v>4109</v>
      </c>
      <c r="S456">
        <v>0</v>
      </c>
      <c r="T456">
        <v>0</v>
      </c>
      <c r="U456">
        <v>1</v>
      </c>
      <c r="V456">
        <v>6950794</v>
      </c>
      <c r="W456">
        <v>20340204</v>
      </c>
      <c r="Y456">
        <f>COUNTBLANK(Table13[[#This Row],[Budget]:[Gross_WW]])</f>
        <v>1</v>
      </c>
      <c r="AF456">
        <v>1</v>
      </c>
    </row>
    <row r="457" spans="1:32" x14ac:dyDescent="0.2">
      <c r="A457" t="s">
        <v>2727</v>
      </c>
      <c r="B457" t="s">
        <v>2728</v>
      </c>
      <c r="C457">
        <v>1984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5.5</v>
      </c>
      <c r="O457">
        <v>8680</v>
      </c>
      <c r="P457">
        <v>93</v>
      </c>
      <c r="Q457" t="s">
        <v>2729</v>
      </c>
      <c r="R457" t="s">
        <v>39</v>
      </c>
      <c r="S457">
        <v>0</v>
      </c>
      <c r="T457">
        <v>0</v>
      </c>
      <c r="U457">
        <v>1</v>
      </c>
      <c r="V457">
        <v>6301694</v>
      </c>
      <c r="W457">
        <v>38348988</v>
      </c>
      <c r="Y457">
        <f>COUNTBLANK(Table13[[#This Row],[Budget]:[Gross_WW]])</f>
        <v>1</v>
      </c>
      <c r="AF457">
        <v>1</v>
      </c>
    </row>
    <row r="458" spans="1:32" x14ac:dyDescent="0.2">
      <c r="A458" t="s">
        <v>4883</v>
      </c>
      <c r="B458" t="s">
        <v>4884</v>
      </c>
      <c r="C458">
        <v>1998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6.7</v>
      </c>
      <c r="O458">
        <v>110186</v>
      </c>
      <c r="P458">
        <v>114</v>
      </c>
      <c r="Q458" t="s">
        <v>4183</v>
      </c>
      <c r="R458" t="s">
        <v>4885</v>
      </c>
      <c r="S458">
        <v>0</v>
      </c>
      <c r="T458">
        <v>0</v>
      </c>
      <c r="U458">
        <v>1</v>
      </c>
      <c r="V458">
        <v>55000000</v>
      </c>
      <c r="W458">
        <v>78685114</v>
      </c>
      <c r="X458">
        <v>198685114</v>
      </c>
      <c r="Y458">
        <f>COUNTBLANK(Table13[[#This Row],[Budget]:[Gross_WW]])</f>
        <v>0</v>
      </c>
      <c r="AF458">
        <v>1</v>
      </c>
    </row>
    <row r="459" spans="1:32" x14ac:dyDescent="0.2">
      <c r="A459" t="s">
        <v>3052</v>
      </c>
      <c r="B459" t="s">
        <v>3053</v>
      </c>
      <c r="C459">
        <v>1988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6.2</v>
      </c>
      <c r="O459">
        <v>2042</v>
      </c>
      <c r="P459">
        <v>108</v>
      </c>
      <c r="Q459" t="s">
        <v>1620</v>
      </c>
      <c r="R459" t="s">
        <v>3054</v>
      </c>
      <c r="S459">
        <v>0</v>
      </c>
      <c r="T459">
        <v>0</v>
      </c>
      <c r="U459">
        <v>1</v>
      </c>
      <c r="W459">
        <v>5194491</v>
      </c>
      <c r="X459">
        <v>5194491</v>
      </c>
      <c r="Y459">
        <f>COUNTBLANK(Table13[[#This Row],[Budget]:[Gross_WW]])</f>
        <v>1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</row>
    <row r="460" spans="1:32" x14ac:dyDescent="0.2">
      <c r="A460" t="s">
        <v>6599</v>
      </c>
      <c r="B460" t="s">
        <v>6600</v>
      </c>
      <c r="C460">
        <v>2010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5.8</v>
      </c>
      <c r="O460">
        <v>263699</v>
      </c>
      <c r="P460">
        <v>106</v>
      </c>
      <c r="Q460" t="s">
        <v>6601</v>
      </c>
      <c r="R460" t="s">
        <v>39</v>
      </c>
      <c r="S460">
        <v>0</v>
      </c>
      <c r="T460">
        <v>0</v>
      </c>
      <c r="U460">
        <v>1</v>
      </c>
      <c r="V460">
        <v>125000000</v>
      </c>
      <c r="W460">
        <v>163214888</v>
      </c>
      <c r="X460">
        <v>493214993</v>
      </c>
      <c r="Y460">
        <f>COUNTBLANK(Table13[[#This Row],[Budget]:[Gross_WW]])</f>
        <v>0</v>
      </c>
      <c r="AF460">
        <v>1</v>
      </c>
    </row>
    <row r="461" spans="1:32" x14ac:dyDescent="0.2">
      <c r="A461" t="s">
        <v>3570</v>
      </c>
      <c r="B461" t="s">
        <v>3571</v>
      </c>
      <c r="C461">
        <v>1992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6.1</v>
      </c>
      <c r="O461">
        <v>6623</v>
      </c>
      <c r="P461">
        <v>98</v>
      </c>
      <c r="Q461" t="s">
        <v>3572</v>
      </c>
      <c r="R461" t="s">
        <v>39</v>
      </c>
      <c r="S461">
        <v>0</v>
      </c>
      <c r="T461">
        <v>0</v>
      </c>
      <c r="U461">
        <v>1</v>
      </c>
      <c r="V461">
        <v>3421827</v>
      </c>
      <c r="W461">
        <v>13272113</v>
      </c>
      <c r="Y461">
        <f>COUNTBLANK(Table13[[#This Row],[Budget]:[Gross_WW]])</f>
        <v>1</v>
      </c>
      <c r="AF461">
        <v>1</v>
      </c>
    </row>
    <row r="462" spans="1:32" x14ac:dyDescent="0.2">
      <c r="A462" t="s">
        <v>3055</v>
      </c>
      <c r="B462" t="s">
        <v>3056</v>
      </c>
      <c r="C462">
        <v>1988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6.7</v>
      </c>
      <c r="O462">
        <v>5378</v>
      </c>
      <c r="P462">
        <v>124</v>
      </c>
      <c r="Q462" t="s">
        <v>3057</v>
      </c>
      <c r="R462" t="s">
        <v>3058</v>
      </c>
      <c r="S462">
        <v>0</v>
      </c>
      <c r="T462">
        <v>0</v>
      </c>
      <c r="U462">
        <v>1</v>
      </c>
      <c r="V462">
        <v>8674093</v>
      </c>
      <c r="Y462">
        <f>COUNTBLANK(Table13[[#This Row],[Budget]:[Gross_WW]])</f>
        <v>2</v>
      </c>
      <c r="AF462">
        <v>1</v>
      </c>
    </row>
    <row r="463" spans="1:32" x14ac:dyDescent="0.2">
      <c r="A463" t="s">
        <v>3741</v>
      </c>
      <c r="B463" t="s">
        <v>3742</v>
      </c>
      <c r="C463">
        <v>1993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7.1</v>
      </c>
      <c r="O463">
        <v>5047</v>
      </c>
      <c r="P463">
        <v>79</v>
      </c>
      <c r="Q463" t="s">
        <v>3743</v>
      </c>
      <c r="R463" t="s">
        <v>3744</v>
      </c>
      <c r="S463">
        <v>0</v>
      </c>
      <c r="T463">
        <v>0</v>
      </c>
      <c r="U463">
        <v>1</v>
      </c>
      <c r="V463">
        <v>26351</v>
      </c>
      <c r="Y463">
        <f>COUNTBLANK(Table13[[#This Row],[Budget]:[Gross_WW]])</f>
        <v>2</v>
      </c>
      <c r="AF463">
        <v>1</v>
      </c>
    </row>
    <row r="464" spans="1:32" x14ac:dyDescent="0.2">
      <c r="A464" t="s">
        <v>3942</v>
      </c>
      <c r="B464" t="s">
        <v>3943</v>
      </c>
      <c r="C464">
        <v>1994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7.7</v>
      </c>
      <c r="O464">
        <v>206857</v>
      </c>
      <c r="P464">
        <v>92</v>
      </c>
      <c r="Q464" t="s">
        <v>3944</v>
      </c>
      <c r="R464" t="s">
        <v>3945</v>
      </c>
      <c r="S464">
        <v>1</v>
      </c>
      <c r="T464">
        <v>0</v>
      </c>
      <c r="U464">
        <v>0</v>
      </c>
      <c r="V464">
        <v>27000</v>
      </c>
      <c r="W464">
        <v>3151130</v>
      </c>
      <c r="X464">
        <v>3151130</v>
      </c>
      <c r="Y464">
        <f>COUNTBLANK(Table13[[#This Row],[Budget]:[Gross_WW]])</f>
        <v>0</v>
      </c>
      <c r="AF464">
        <v>1</v>
      </c>
    </row>
    <row r="465" spans="1:32" x14ac:dyDescent="0.2">
      <c r="A465" t="s">
        <v>2730</v>
      </c>
      <c r="B465" t="s">
        <v>2731</v>
      </c>
      <c r="C465">
        <v>1984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6.6</v>
      </c>
      <c r="O465">
        <v>6535</v>
      </c>
      <c r="P465">
        <v>101</v>
      </c>
      <c r="Q465" t="s">
        <v>2686</v>
      </c>
      <c r="R465" t="s">
        <v>35</v>
      </c>
      <c r="S465">
        <v>0</v>
      </c>
      <c r="T465">
        <v>1</v>
      </c>
      <c r="U465">
        <v>0</v>
      </c>
      <c r="V465">
        <v>9719000</v>
      </c>
      <c r="Y465">
        <f>COUNTBLANK(Table13[[#This Row],[Budget]:[Gross_WW]])</f>
        <v>2</v>
      </c>
      <c r="AF465">
        <v>1</v>
      </c>
    </row>
    <row r="466" spans="1:32" x14ac:dyDescent="0.2">
      <c r="A466" t="s">
        <v>4184</v>
      </c>
      <c r="B466" t="s">
        <v>4185</v>
      </c>
      <c r="C466">
        <v>1995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6.9</v>
      </c>
      <c r="O466">
        <v>19745</v>
      </c>
      <c r="P466">
        <v>128</v>
      </c>
      <c r="Q466" t="s">
        <v>3185</v>
      </c>
      <c r="R466" t="s">
        <v>35</v>
      </c>
      <c r="S466">
        <v>0</v>
      </c>
      <c r="T466">
        <v>1</v>
      </c>
      <c r="U466">
        <v>0</v>
      </c>
      <c r="V466">
        <v>4463560</v>
      </c>
      <c r="W466">
        <v>13071518</v>
      </c>
      <c r="Y466">
        <f>COUNTBLANK(Table13[[#This Row],[Budget]:[Gross_WW]])</f>
        <v>1</v>
      </c>
      <c r="AF466">
        <v>1</v>
      </c>
    </row>
    <row r="467" spans="1:32" x14ac:dyDescent="0.2">
      <c r="A467" t="s">
        <v>1149</v>
      </c>
      <c r="B467" t="s">
        <v>1150</v>
      </c>
      <c r="C467">
        <v>1951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6.6</v>
      </c>
      <c r="O467">
        <v>338</v>
      </c>
      <c r="P467">
        <v>90</v>
      </c>
      <c r="Q467" t="s">
        <v>198</v>
      </c>
      <c r="R467" t="s">
        <v>39</v>
      </c>
      <c r="S467">
        <v>0</v>
      </c>
      <c r="T467">
        <v>0</v>
      </c>
      <c r="U467">
        <v>1</v>
      </c>
      <c r="Y467">
        <f>COUNTBLANK(Table13[[#This Row],[Budget]:[Gross_WW]])</f>
        <v>3</v>
      </c>
      <c r="AF467">
        <v>1</v>
      </c>
    </row>
    <row r="468" spans="1:32" x14ac:dyDescent="0.2">
      <c r="A468" t="s">
        <v>3416</v>
      </c>
      <c r="B468" t="s">
        <v>3417</v>
      </c>
      <c r="C468">
        <v>1991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7</v>
      </c>
      <c r="O468">
        <v>2539</v>
      </c>
      <c r="P468">
        <v>89</v>
      </c>
      <c r="Q468" t="s">
        <v>3418</v>
      </c>
      <c r="R468" t="s">
        <v>3230</v>
      </c>
      <c r="S468">
        <v>0</v>
      </c>
      <c r="T468">
        <v>1</v>
      </c>
      <c r="U468">
        <v>0</v>
      </c>
      <c r="V468">
        <v>4000000</v>
      </c>
      <c r="W468">
        <v>259012</v>
      </c>
      <c r="X468">
        <v>259012</v>
      </c>
      <c r="Y468">
        <f>COUNTBLANK(Table13[[#This Row],[Budget]:[Gross_WW]])</f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</row>
    <row r="469" spans="1:32" x14ac:dyDescent="0.2">
      <c r="A469" t="s">
        <v>7083</v>
      </c>
      <c r="B469" t="s">
        <v>7084</v>
      </c>
      <c r="C469">
        <v>2012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7.4</v>
      </c>
      <c r="O469">
        <v>335490</v>
      </c>
      <c r="P469">
        <v>172</v>
      </c>
      <c r="Q469" t="s">
        <v>7085</v>
      </c>
      <c r="R469" t="s">
        <v>7086</v>
      </c>
      <c r="S469">
        <v>0</v>
      </c>
      <c r="T469">
        <v>0</v>
      </c>
      <c r="U469">
        <v>1</v>
      </c>
      <c r="V469">
        <v>102000000</v>
      </c>
      <c r="W469">
        <v>27108272</v>
      </c>
      <c r="X469">
        <v>130482868</v>
      </c>
      <c r="Y469">
        <f>COUNTBLANK(Table13[[#This Row],[Budget]:[Gross_WW]])</f>
        <v>0</v>
      </c>
      <c r="AF469">
        <v>1</v>
      </c>
    </row>
    <row r="470" spans="1:32" x14ac:dyDescent="0.2">
      <c r="A470" t="s">
        <v>2882</v>
      </c>
      <c r="B470" t="s">
        <v>2883</v>
      </c>
      <c r="C470">
        <v>1986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5.0999999999999996</v>
      </c>
      <c r="O470">
        <v>5662</v>
      </c>
      <c r="P470">
        <v>96</v>
      </c>
      <c r="Q470" t="s">
        <v>2449</v>
      </c>
      <c r="R470" t="s">
        <v>39</v>
      </c>
      <c r="S470">
        <v>0</v>
      </c>
      <c r="T470">
        <v>0</v>
      </c>
      <c r="U470">
        <v>1</v>
      </c>
      <c r="V470">
        <v>4152296</v>
      </c>
      <c r="W470">
        <v>12308521</v>
      </c>
      <c r="Y470">
        <f>COUNTBLANK(Table13[[#This Row],[Budget]:[Gross_WW]])</f>
        <v>1</v>
      </c>
      <c r="AF470">
        <v>1</v>
      </c>
    </row>
    <row r="471" spans="1:32" x14ac:dyDescent="0.2">
      <c r="A471" t="s">
        <v>2453</v>
      </c>
      <c r="B471" t="s">
        <v>2454</v>
      </c>
      <c r="C471">
        <v>1980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7.5</v>
      </c>
      <c r="O471">
        <v>15904</v>
      </c>
      <c r="P471">
        <v>124</v>
      </c>
      <c r="Q471" t="s">
        <v>2375</v>
      </c>
      <c r="R471" t="s">
        <v>35</v>
      </c>
      <c r="S471">
        <v>0</v>
      </c>
      <c r="T471">
        <v>1</v>
      </c>
      <c r="U471">
        <v>0</v>
      </c>
      <c r="V471">
        <v>67182787</v>
      </c>
      <c r="Y471">
        <f>COUNTBLANK(Table13[[#This Row],[Budget]:[Gross_WW]])</f>
        <v>2</v>
      </c>
      <c r="AF471">
        <v>1</v>
      </c>
    </row>
    <row r="472" spans="1:32" x14ac:dyDescent="0.2">
      <c r="A472" t="s">
        <v>3948</v>
      </c>
      <c r="B472" t="s">
        <v>3949</v>
      </c>
      <c r="C472">
        <v>1994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6.4</v>
      </c>
      <c r="O472">
        <v>6869</v>
      </c>
      <c r="P472">
        <v>128</v>
      </c>
      <c r="Q472" t="s">
        <v>3170</v>
      </c>
      <c r="R472" t="s">
        <v>3631</v>
      </c>
      <c r="S472">
        <v>0</v>
      </c>
      <c r="T472">
        <v>0</v>
      </c>
      <c r="U472">
        <v>1</v>
      </c>
      <c r="V472">
        <v>1007583</v>
      </c>
      <c r="Y472">
        <f>COUNTBLANK(Table13[[#This Row],[Budget]:[Gross_WW]])</f>
        <v>2</v>
      </c>
      <c r="AF472">
        <v>1</v>
      </c>
    </row>
    <row r="473" spans="1:32" x14ac:dyDescent="0.2">
      <c r="A473" t="s">
        <v>2884</v>
      </c>
      <c r="B473" t="s">
        <v>2885</v>
      </c>
      <c r="C473">
        <v>1986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5.8</v>
      </c>
      <c r="O473">
        <v>64431</v>
      </c>
      <c r="P473">
        <v>87</v>
      </c>
      <c r="Q473" t="s">
        <v>2676</v>
      </c>
      <c r="R473" t="s">
        <v>39</v>
      </c>
      <c r="S473">
        <v>0</v>
      </c>
      <c r="T473">
        <v>0</v>
      </c>
      <c r="U473">
        <v>1</v>
      </c>
      <c r="V473">
        <v>25000000</v>
      </c>
      <c r="W473">
        <v>49042224</v>
      </c>
      <c r="X473">
        <v>49042224</v>
      </c>
      <c r="Y473">
        <f>COUNTBLANK(Table13[[#This Row],[Budget]:[Gross_WW]])</f>
        <v>0</v>
      </c>
      <c r="AF473">
        <v>1</v>
      </c>
    </row>
    <row r="474" spans="1:32" x14ac:dyDescent="0.2">
      <c r="A474" t="s">
        <v>789</v>
      </c>
      <c r="B474" t="s">
        <v>790</v>
      </c>
      <c r="C474">
        <v>1944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5.8</v>
      </c>
      <c r="O474">
        <v>889</v>
      </c>
      <c r="P474">
        <v>71</v>
      </c>
      <c r="Q474" t="s">
        <v>757</v>
      </c>
      <c r="R474" t="s">
        <v>35</v>
      </c>
      <c r="S474">
        <v>0</v>
      </c>
      <c r="T474">
        <v>1</v>
      </c>
      <c r="U474">
        <v>0</v>
      </c>
      <c r="Y474">
        <f>COUNTBLANK(Table13[[#This Row],[Budget]:[Gross_WW]])</f>
        <v>3</v>
      </c>
      <c r="AF474">
        <v>1</v>
      </c>
    </row>
    <row r="475" spans="1:32" x14ac:dyDescent="0.2">
      <c r="A475" t="s">
        <v>3059</v>
      </c>
      <c r="B475" t="s">
        <v>3060</v>
      </c>
      <c r="C475">
        <v>1988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5.9</v>
      </c>
      <c r="O475">
        <v>76581</v>
      </c>
      <c r="P475">
        <v>104</v>
      </c>
      <c r="Q475" t="s">
        <v>3061</v>
      </c>
      <c r="R475" t="s">
        <v>2783</v>
      </c>
      <c r="S475">
        <v>1</v>
      </c>
      <c r="T475">
        <v>0</v>
      </c>
      <c r="U475">
        <v>0</v>
      </c>
      <c r="V475">
        <v>11789466</v>
      </c>
      <c r="W475">
        <v>171504781</v>
      </c>
      <c r="Y475">
        <f>COUNTBLANK(Table13[[#This Row],[Budget]:[Gross_WW]])</f>
        <v>1</v>
      </c>
      <c r="AF475">
        <v>1</v>
      </c>
    </row>
    <row r="476" spans="1:32" x14ac:dyDescent="0.2">
      <c r="A476" t="s">
        <v>7580</v>
      </c>
      <c r="B476" t="s">
        <v>7581</v>
      </c>
      <c r="C476">
        <v>2017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8.4</v>
      </c>
      <c r="O476">
        <v>329940</v>
      </c>
      <c r="P476">
        <v>105</v>
      </c>
      <c r="Q476" t="s">
        <v>6282</v>
      </c>
      <c r="R476" t="s">
        <v>2671</v>
      </c>
      <c r="S476">
        <v>1</v>
      </c>
      <c r="T476">
        <v>0</v>
      </c>
      <c r="U476">
        <v>0</v>
      </c>
      <c r="V476">
        <v>175000000</v>
      </c>
      <c r="W476">
        <v>209726015</v>
      </c>
      <c r="X476">
        <v>807082196</v>
      </c>
      <c r="Y476">
        <f>COUNTBLANK(Table13[[#This Row],[Budget]:[Gross_WW]])</f>
        <v>0</v>
      </c>
      <c r="AF476">
        <v>1</v>
      </c>
    </row>
    <row r="477" spans="1:32" x14ac:dyDescent="0.2">
      <c r="A477" t="s">
        <v>6795</v>
      </c>
      <c r="B477" t="s">
        <v>6796</v>
      </c>
      <c r="C477">
        <v>2009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6.7</v>
      </c>
      <c r="O477">
        <v>37748</v>
      </c>
      <c r="P477">
        <v>105</v>
      </c>
      <c r="Q477" t="s">
        <v>6797</v>
      </c>
      <c r="R477" t="s">
        <v>6798</v>
      </c>
      <c r="S477">
        <v>0</v>
      </c>
      <c r="T477">
        <v>0</v>
      </c>
      <c r="U477">
        <v>1</v>
      </c>
      <c r="V477">
        <v>23000000</v>
      </c>
      <c r="W477">
        <v>6113834</v>
      </c>
      <c r="X477">
        <v>50812934</v>
      </c>
      <c r="Y477">
        <f>COUNTBLANK(Table13[[#This Row],[Budget]:[Gross_WW]])</f>
        <v>0</v>
      </c>
      <c r="AF477">
        <v>1</v>
      </c>
    </row>
    <row r="478" spans="1:32" x14ac:dyDescent="0.2">
      <c r="A478" t="s">
        <v>5844</v>
      </c>
      <c r="B478" t="s">
        <v>5845</v>
      </c>
      <c r="C478">
        <v>2003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5</v>
      </c>
      <c r="O478">
        <v>20489</v>
      </c>
      <c r="P478">
        <v>118</v>
      </c>
      <c r="Q478" t="s">
        <v>5846</v>
      </c>
      <c r="R478" t="s">
        <v>2783</v>
      </c>
      <c r="S478">
        <v>1</v>
      </c>
      <c r="T478">
        <v>0</v>
      </c>
      <c r="U478">
        <v>0</v>
      </c>
      <c r="V478">
        <v>21386011</v>
      </c>
      <c r="Y478">
        <f>COUNTBLANK(Table13[[#This Row],[Budget]:[Gross_WW]])</f>
        <v>2</v>
      </c>
      <c r="AF478">
        <v>1</v>
      </c>
    </row>
    <row r="479" spans="1:32" x14ac:dyDescent="0.2">
      <c r="A479" t="s">
        <v>5186</v>
      </c>
      <c r="B479" t="s">
        <v>5187</v>
      </c>
      <c r="C479">
        <v>2003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7.2</v>
      </c>
      <c r="O479">
        <v>135914</v>
      </c>
      <c r="P479">
        <v>154</v>
      </c>
      <c r="Q479" t="s">
        <v>3851</v>
      </c>
      <c r="R479" t="s">
        <v>3859</v>
      </c>
      <c r="S479">
        <v>1</v>
      </c>
      <c r="T479">
        <v>0</v>
      </c>
      <c r="U479">
        <v>0</v>
      </c>
      <c r="V479">
        <v>79000000</v>
      </c>
      <c r="W479">
        <v>95636509</v>
      </c>
      <c r="X479">
        <v>173013509</v>
      </c>
      <c r="Y479">
        <f>COUNTBLANK(Table13[[#This Row],[Budget]:[Gross_WW]])</f>
        <v>0</v>
      </c>
      <c r="AF479">
        <v>1</v>
      </c>
    </row>
    <row r="480" spans="1:32" x14ac:dyDescent="0.2">
      <c r="A480" t="s">
        <v>7861</v>
      </c>
      <c r="B480" t="s">
        <v>7862</v>
      </c>
      <c r="C480">
        <v>2016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6.8</v>
      </c>
      <c r="O480">
        <v>85821</v>
      </c>
      <c r="P480">
        <v>97</v>
      </c>
      <c r="Q480" t="s">
        <v>4274</v>
      </c>
      <c r="R480" t="s">
        <v>5604</v>
      </c>
      <c r="S480">
        <v>0</v>
      </c>
      <c r="T480">
        <v>0</v>
      </c>
      <c r="U480">
        <v>1</v>
      </c>
      <c r="V480">
        <v>36000000</v>
      </c>
      <c r="W480">
        <v>31016021</v>
      </c>
      <c r="X480">
        <v>88528280</v>
      </c>
      <c r="Y480">
        <f>COUNTBLANK(Table13[[#This Row],[Budget]:[Gross_WW]])</f>
        <v>0</v>
      </c>
      <c r="AF480">
        <v>1</v>
      </c>
    </row>
    <row r="481" spans="1:32" x14ac:dyDescent="0.2">
      <c r="A481" t="s">
        <v>5426</v>
      </c>
      <c r="B481" t="s">
        <v>5427</v>
      </c>
      <c r="C481">
        <v>2002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5.5</v>
      </c>
      <c r="O481">
        <v>70259</v>
      </c>
      <c r="P481">
        <v>108</v>
      </c>
      <c r="Q481" t="s">
        <v>3028</v>
      </c>
      <c r="R481" t="s">
        <v>39</v>
      </c>
      <c r="S481">
        <v>0</v>
      </c>
      <c r="T481">
        <v>0</v>
      </c>
      <c r="U481">
        <v>1</v>
      </c>
      <c r="V481">
        <v>85000000</v>
      </c>
      <c r="W481">
        <v>40077257</v>
      </c>
      <c r="X481">
        <v>78382433</v>
      </c>
      <c r="Y481">
        <f>COUNTBLANK(Table13[[#This Row],[Budget]:[Gross_WW]])</f>
        <v>0</v>
      </c>
      <c r="AF481">
        <v>1</v>
      </c>
    </row>
    <row r="482" spans="1:32" x14ac:dyDescent="0.2">
      <c r="A482" t="s">
        <v>3950</v>
      </c>
      <c r="B482" t="s">
        <v>3951</v>
      </c>
      <c r="C482">
        <v>1994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5.2</v>
      </c>
      <c r="O482">
        <v>22042</v>
      </c>
      <c r="P482">
        <v>121</v>
      </c>
      <c r="Q482" t="s">
        <v>2151</v>
      </c>
      <c r="R482" t="s">
        <v>3952</v>
      </c>
      <c r="S482">
        <v>1</v>
      </c>
      <c r="T482">
        <v>0</v>
      </c>
      <c r="U482">
        <v>0</v>
      </c>
      <c r="V482">
        <v>6610488</v>
      </c>
      <c r="W482">
        <v>19726050</v>
      </c>
      <c r="Y482">
        <f>COUNTBLANK(Table13[[#This Row],[Budget]:[Gross_WW]])</f>
        <v>1</v>
      </c>
      <c r="AF482">
        <v>1</v>
      </c>
    </row>
    <row r="483" spans="1:32" x14ac:dyDescent="0.2">
      <c r="A483" t="s">
        <v>1031</v>
      </c>
      <c r="B483" t="s">
        <v>1032</v>
      </c>
      <c r="C483">
        <v>1949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7.2</v>
      </c>
      <c r="O483">
        <v>2218</v>
      </c>
      <c r="P483">
        <v>94</v>
      </c>
      <c r="Q483" t="s">
        <v>474</v>
      </c>
      <c r="R483" t="s">
        <v>39</v>
      </c>
      <c r="S483">
        <v>0</v>
      </c>
      <c r="T483">
        <v>0</v>
      </c>
      <c r="U483">
        <v>1</v>
      </c>
      <c r="X483">
        <v>4755</v>
      </c>
      <c r="Y483">
        <f>COUNTBLANK(Table13[[#This Row],[Budget]:[Gross_WW]])</f>
        <v>2</v>
      </c>
      <c r="AF483">
        <v>1</v>
      </c>
    </row>
    <row r="484" spans="1:32" x14ac:dyDescent="0.2">
      <c r="A484" t="s">
        <v>1921</v>
      </c>
      <c r="B484" t="s">
        <v>1922</v>
      </c>
      <c r="C484">
        <v>1970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7.1</v>
      </c>
      <c r="O484">
        <v>7782</v>
      </c>
      <c r="P484">
        <v>100</v>
      </c>
      <c r="Q484" t="s">
        <v>1923</v>
      </c>
      <c r="R484" t="s">
        <v>35</v>
      </c>
      <c r="S484">
        <v>0</v>
      </c>
      <c r="T484">
        <v>1</v>
      </c>
      <c r="U484">
        <v>0</v>
      </c>
      <c r="Y484">
        <f>COUNTBLANK(Table13[[#This Row],[Budget]:[Gross_WW]])</f>
        <v>3</v>
      </c>
      <c r="AF484">
        <v>1</v>
      </c>
    </row>
    <row r="485" spans="1:32" x14ac:dyDescent="0.2">
      <c r="A485" t="s">
        <v>1096</v>
      </c>
      <c r="B485" t="s">
        <v>1097</v>
      </c>
      <c r="C485">
        <v>1950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6</v>
      </c>
      <c r="O485">
        <v>781</v>
      </c>
      <c r="P485">
        <v>74</v>
      </c>
      <c r="Q485" t="s">
        <v>676</v>
      </c>
      <c r="R485" t="s">
        <v>39</v>
      </c>
      <c r="S485">
        <v>0</v>
      </c>
      <c r="T485">
        <v>0</v>
      </c>
      <c r="U485">
        <v>1</v>
      </c>
      <c r="Y485">
        <f>COUNTBLANK(Table13[[#This Row],[Budget]:[Gross_WW]])</f>
        <v>3</v>
      </c>
      <c r="AF485">
        <v>1</v>
      </c>
    </row>
    <row r="486" spans="1:32" x14ac:dyDescent="0.2">
      <c r="A486" t="s">
        <v>1618</v>
      </c>
      <c r="B486" t="s">
        <v>1619</v>
      </c>
      <c r="C486">
        <v>1961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7.1</v>
      </c>
      <c r="O486">
        <v>2963</v>
      </c>
      <c r="P486">
        <v>112</v>
      </c>
      <c r="Q486" t="s">
        <v>1620</v>
      </c>
      <c r="R486" t="s">
        <v>1621</v>
      </c>
      <c r="S486">
        <v>0</v>
      </c>
      <c r="T486">
        <v>1</v>
      </c>
      <c r="U486">
        <v>0</v>
      </c>
      <c r="W486">
        <v>14170000</v>
      </c>
      <c r="Y486">
        <f>COUNTBLANK(Table13[[#This Row],[Budget]:[Gross_WW]])</f>
        <v>2</v>
      </c>
      <c r="AF486">
        <v>1</v>
      </c>
    </row>
    <row r="487" spans="1:32" x14ac:dyDescent="0.2">
      <c r="A487" t="s">
        <v>5135</v>
      </c>
      <c r="B487" t="s">
        <v>5136</v>
      </c>
      <c r="C487">
        <v>2000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5.0999999999999996</v>
      </c>
      <c r="O487">
        <v>3571</v>
      </c>
      <c r="P487">
        <v>98</v>
      </c>
      <c r="Q487" t="s">
        <v>5137</v>
      </c>
      <c r="R487" t="s">
        <v>3859</v>
      </c>
      <c r="S487">
        <v>1</v>
      </c>
      <c r="T487">
        <v>0</v>
      </c>
      <c r="U487">
        <v>0</v>
      </c>
      <c r="V487">
        <v>11452</v>
      </c>
      <c r="W487">
        <v>40361</v>
      </c>
      <c r="Y487">
        <f>COUNTBLANK(Table13[[#This Row],[Budget]:[Gross_WW]])</f>
        <v>1</v>
      </c>
      <c r="AF487">
        <v>1</v>
      </c>
    </row>
    <row r="488" spans="1:32" x14ac:dyDescent="0.2">
      <c r="A488" t="s">
        <v>4634</v>
      </c>
      <c r="B488" t="s">
        <v>4635</v>
      </c>
      <c r="C488">
        <v>1997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6.9</v>
      </c>
      <c r="O488">
        <v>266578</v>
      </c>
      <c r="P488">
        <v>115</v>
      </c>
      <c r="Q488" t="s">
        <v>4636</v>
      </c>
      <c r="R488" t="s">
        <v>2783</v>
      </c>
      <c r="S488">
        <v>1</v>
      </c>
      <c r="T488">
        <v>0</v>
      </c>
      <c r="U488">
        <v>0</v>
      </c>
      <c r="V488">
        <v>24131738</v>
      </c>
      <c r="W488">
        <v>224012234</v>
      </c>
      <c r="Y488">
        <f>COUNTBLANK(Table13[[#This Row],[Budget]:[Gross_WW]])</f>
        <v>1</v>
      </c>
      <c r="AF488">
        <v>1</v>
      </c>
    </row>
    <row r="489" spans="1:32" x14ac:dyDescent="0.2">
      <c r="A489" t="s">
        <v>2520</v>
      </c>
      <c r="B489" t="s">
        <v>2521</v>
      </c>
      <c r="C489">
        <v>1982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6.9</v>
      </c>
      <c r="O489">
        <v>132836</v>
      </c>
      <c r="P489">
        <v>129</v>
      </c>
      <c r="Q489" t="s">
        <v>2522</v>
      </c>
      <c r="R489" t="s">
        <v>35</v>
      </c>
      <c r="S489">
        <v>0</v>
      </c>
      <c r="T489">
        <v>1</v>
      </c>
      <c r="U489">
        <v>0</v>
      </c>
      <c r="V489">
        <v>20000000</v>
      </c>
      <c r="W489">
        <v>39565475</v>
      </c>
      <c r="X489">
        <v>68851475</v>
      </c>
      <c r="Y489">
        <f>COUNTBLANK(Table13[[#This Row],[Budget]:[Gross_WW]])</f>
        <v>0</v>
      </c>
      <c r="AF489">
        <v>1</v>
      </c>
    </row>
    <row r="490" spans="1:32" x14ac:dyDescent="0.2">
      <c r="A490" t="s">
        <v>2732</v>
      </c>
      <c r="B490" t="s">
        <v>2733</v>
      </c>
      <c r="C490">
        <v>1984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5.9</v>
      </c>
      <c r="O490">
        <v>73920</v>
      </c>
      <c r="P490">
        <v>103</v>
      </c>
      <c r="Q490" t="s">
        <v>1301</v>
      </c>
      <c r="R490" t="s">
        <v>2548</v>
      </c>
      <c r="S490">
        <v>0</v>
      </c>
      <c r="T490">
        <v>1</v>
      </c>
      <c r="U490">
        <v>0</v>
      </c>
      <c r="V490">
        <v>18000000</v>
      </c>
      <c r="W490">
        <v>31042035</v>
      </c>
      <c r="X490">
        <v>31042035</v>
      </c>
      <c r="Y490">
        <f>COUNTBLANK(Table13[[#This Row],[Budget]:[Gross_WW]])</f>
        <v>0</v>
      </c>
      <c r="AF490">
        <v>1</v>
      </c>
    </row>
    <row r="491" spans="1:32" x14ac:dyDescent="0.2">
      <c r="A491" t="s">
        <v>2523</v>
      </c>
      <c r="B491" t="s">
        <v>2524</v>
      </c>
      <c r="C491">
        <v>1981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5.7</v>
      </c>
      <c r="O491">
        <v>4369</v>
      </c>
      <c r="P491">
        <v>90</v>
      </c>
      <c r="Q491" t="s">
        <v>2000</v>
      </c>
      <c r="R491" t="s">
        <v>376</v>
      </c>
      <c r="S491">
        <v>1</v>
      </c>
      <c r="T491">
        <v>0</v>
      </c>
      <c r="U491">
        <v>0</v>
      </c>
      <c r="Y491">
        <f>COUNTBLANK(Table13[[#This Row],[Budget]:[Gross_WW]])</f>
        <v>3</v>
      </c>
      <c r="AF491">
        <v>1</v>
      </c>
    </row>
    <row r="492" spans="1:32" x14ac:dyDescent="0.2">
      <c r="A492" t="s">
        <v>344</v>
      </c>
      <c r="B492" t="s">
        <v>345</v>
      </c>
      <c r="C492">
        <v>1937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7.3</v>
      </c>
      <c r="O492">
        <v>1047</v>
      </c>
      <c r="P492">
        <v>87</v>
      </c>
      <c r="Q492" t="s">
        <v>346</v>
      </c>
      <c r="R492" t="s">
        <v>39</v>
      </c>
      <c r="S492">
        <v>0</v>
      </c>
      <c r="T492">
        <v>0</v>
      </c>
      <c r="U492">
        <v>1</v>
      </c>
      <c r="V492">
        <v>513000</v>
      </c>
      <c r="Y492">
        <f>COUNTBLANK(Table13[[#This Row],[Budget]:[Gross_WW]])</f>
        <v>2</v>
      </c>
      <c r="AF492">
        <v>1</v>
      </c>
    </row>
    <row r="493" spans="1:32" x14ac:dyDescent="0.2">
      <c r="A493" t="s">
        <v>5586</v>
      </c>
      <c r="B493" t="s">
        <v>5587</v>
      </c>
      <c r="C493">
        <v>2002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7</v>
      </c>
      <c r="O493">
        <v>81117</v>
      </c>
      <c r="P493">
        <v>113</v>
      </c>
      <c r="Q493" t="s">
        <v>5588</v>
      </c>
      <c r="R493" t="s">
        <v>3859</v>
      </c>
      <c r="S493">
        <v>1</v>
      </c>
      <c r="T493">
        <v>0</v>
      </c>
      <c r="U493">
        <v>0</v>
      </c>
      <c r="V493">
        <v>30000000</v>
      </c>
      <c r="W493">
        <v>16007718</v>
      </c>
      <c r="X493">
        <v>33013805</v>
      </c>
      <c r="Y493">
        <f>COUNTBLANK(Table13[[#This Row],[Budget]:[Gross_WW]])</f>
        <v>0</v>
      </c>
      <c r="AF493">
        <v>1</v>
      </c>
    </row>
    <row r="494" spans="1:32" x14ac:dyDescent="0.2">
      <c r="A494" t="s">
        <v>433</v>
      </c>
      <c r="B494" t="s">
        <v>434</v>
      </c>
      <c r="C494">
        <v>1939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6.7</v>
      </c>
      <c r="O494">
        <v>1377</v>
      </c>
      <c r="P494">
        <v>104</v>
      </c>
      <c r="Q494" t="s">
        <v>384</v>
      </c>
      <c r="R494" t="s">
        <v>39</v>
      </c>
      <c r="S494">
        <v>0</v>
      </c>
      <c r="T494">
        <v>0</v>
      </c>
      <c r="U494">
        <v>1</v>
      </c>
      <c r="V494">
        <v>1500000</v>
      </c>
      <c r="Y494">
        <f>COUNTBLANK(Table13[[#This Row],[Budget]:[Gross_WW]])</f>
        <v>2</v>
      </c>
      <c r="AF494">
        <v>1</v>
      </c>
    </row>
    <row r="495" spans="1:32" x14ac:dyDescent="0.2">
      <c r="A495" t="s">
        <v>6853</v>
      </c>
      <c r="B495" t="s">
        <v>6854</v>
      </c>
      <c r="C495">
        <v>2009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5.9</v>
      </c>
      <c r="O495">
        <v>72636</v>
      </c>
      <c r="P495">
        <v>104</v>
      </c>
      <c r="Q495" t="s">
        <v>5773</v>
      </c>
      <c r="R495" t="s">
        <v>2783</v>
      </c>
      <c r="S495">
        <v>1</v>
      </c>
      <c r="T495">
        <v>0</v>
      </c>
      <c r="U495">
        <v>0</v>
      </c>
      <c r="V495">
        <v>44277350</v>
      </c>
      <c r="Y495">
        <f>COUNTBLANK(Table13[[#This Row],[Budget]:[Gross_WW]])</f>
        <v>2</v>
      </c>
      <c r="AF495">
        <v>1</v>
      </c>
    </row>
    <row r="496" spans="1:32" x14ac:dyDescent="0.2">
      <c r="A496" t="s">
        <v>835</v>
      </c>
      <c r="B496" t="s">
        <v>836</v>
      </c>
      <c r="C496">
        <v>1945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6.5</v>
      </c>
      <c r="O496">
        <v>913</v>
      </c>
      <c r="P496">
        <v>118</v>
      </c>
      <c r="Q496" t="s">
        <v>776</v>
      </c>
      <c r="R496" t="s">
        <v>39</v>
      </c>
      <c r="S496">
        <v>0</v>
      </c>
      <c r="T496">
        <v>0</v>
      </c>
      <c r="U496">
        <v>1</v>
      </c>
      <c r="Y496">
        <f>COUNTBLANK(Table13[[#This Row],[Budget]:[Gross_WW]])</f>
        <v>3</v>
      </c>
      <c r="AF496">
        <v>1</v>
      </c>
    </row>
    <row r="497" spans="1:32" x14ac:dyDescent="0.2">
      <c r="A497" t="s">
        <v>837</v>
      </c>
      <c r="B497" t="s">
        <v>838</v>
      </c>
      <c r="C497">
        <v>1945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7.2</v>
      </c>
      <c r="O497">
        <v>3093</v>
      </c>
      <c r="P497">
        <v>86</v>
      </c>
      <c r="Q497" t="s">
        <v>680</v>
      </c>
      <c r="R497" t="s">
        <v>39</v>
      </c>
      <c r="S497">
        <v>0</v>
      </c>
      <c r="T497">
        <v>0</v>
      </c>
      <c r="U497">
        <v>1</v>
      </c>
      <c r="V497">
        <v>774000</v>
      </c>
      <c r="X497">
        <v>9635</v>
      </c>
      <c r="Y497">
        <f>COUNTBLANK(Table13[[#This Row],[Budget]:[Gross_WW]])</f>
        <v>1</v>
      </c>
      <c r="AF497">
        <v>1</v>
      </c>
    </row>
    <row r="498" spans="1:32" x14ac:dyDescent="0.2">
      <c r="A498" t="s">
        <v>5892</v>
      </c>
      <c r="B498" t="s">
        <v>5893</v>
      </c>
      <c r="C498">
        <v>2004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6.3</v>
      </c>
      <c r="O498">
        <v>7751</v>
      </c>
      <c r="P498">
        <v>108</v>
      </c>
      <c r="Q498" t="s">
        <v>5894</v>
      </c>
      <c r="R498" t="s">
        <v>35</v>
      </c>
      <c r="S498">
        <v>0</v>
      </c>
      <c r="T498">
        <v>1</v>
      </c>
      <c r="U498">
        <v>0</v>
      </c>
      <c r="V498">
        <v>27000000</v>
      </c>
      <c r="W498">
        <v>8085771</v>
      </c>
      <c r="X498">
        <v>11341016</v>
      </c>
      <c r="Y498">
        <f>COUNTBLANK(Table13[[#This Row],[Budget]:[Gross_WW]])</f>
        <v>0</v>
      </c>
      <c r="AF498">
        <v>1</v>
      </c>
    </row>
    <row r="499" spans="1:32" x14ac:dyDescent="0.2">
      <c r="A499" t="s">
        <v>3573</v>
      </c>
      <c r="B499" t="s">
        <v>3574</v>
      </c>
      <c r="C499">
        <v>1992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5.8</v>
      </c>
      <c r="O499">
        <v>6494</v>
      </c>
      <c r="P499">
        <v>99</v>
      </c>
      <c r="Q499" t="s">
        <v>1999</v>
      </c>
      <c r="R499" t="s">
        <v>3273</v>
      </c>
      <c r="S499">
        <v>1</v>
      </c>
      <c r="T499">
        <v>0</v>
      </c>
      <c r="U499">
        <v>0</v>
      </c>
      <c r="V499">
        <v>5023467</v>
      </c>
      <c r="W499">
        <v>21591728</v>
      </c>
      <c r="Y499">
        <f>COUNTBLANK(Table13[[#This Row],[Budget]:[Gross_WW]])</f>
        <v>1</v>
      </c>
      <c r="AF499">
        <v>1</v>
      </c>
    </row>
    <row r="500" spans="1:32" x14ac:dyDescent="0.2">
      <c r="A500" t="s">
        <v>4637</v>
      </c>
      <c r="B500" t="s">
        <v>4638</v>
      </c>
      <c r="C500">
        <v>1997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6.7</v>
      </c>
      <c r="O500">
        <v>90607</v>
      </c>
      <c r="P500">
        <v>135</v>
      </c>
      <c r="Q500" t="s">
        <v>2364</v>
      </c>
      <c r="R500" t="s">
        <v>39</v>
      </c>
      <c r="S500">
        <v>0</v>
      </c>
      <c r="T500">
        <v>0</v>
      </c>
      <c r="U500">
        <v>1</v>
      </c>
      <c r="V500">
        <v>75000000</v>
      </c>
      <c r="W500">
        <v>75982834</v>
      </c>
      <c r="X500">
        <v>136982834</v>
      </c>
      <c r="Y500">
        <f>COUNTBLANK(Table13[[#This Row],[Budget]:[Gross_WW]])</f>
        <v>0</v>
      </c>
      <c r="AF500">
        <v>1</v>
      </c>
    </row>
    <row r="501" spans="1:32" x14ac:dyDescent="0.2">
      <c r="A501" t="s">
        <v>5939</v>
      </c>
      <c r="B501" t="s">
        <v>5940</v>
      </c>
      <c r="C501">
        <v>2005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7</v>
      </c>
      <c r="O501">
        <v>291929</v>
      </c>
      <c r="P501">
        <v>121</v>
      </c>
      <c r="Q501" t="s">
        <v>5941</v>
      </c>
      <c r="R501" t="s">
        <v>39</v>
      </c>
      <c r="S501">
        <v>0</v>
      </c>
      <c r="T501">
        <v>0</v>
      </c>
      <c r="U501">
        <v>1</v>
      </c>
      <c r="V501">
        <v>100000000</v>
      </c>
      <c r="W501">
        <v>75976178</v>
      </c>
      <c r="X501">
        <v>230884728</v>
      </c>
      <c r="Y501">
        <f>COUNTBLANK(Table13[[#This Row],[Budget]:[Gross_WW]])</f>
        <v>0</v>
      </c>
      <c r="AF501">
        <v>1</v>
      </c>
    </row>
    <row r="502" spans="1:32" x14ac:dyDescent="0.2">
      <c r="A502" t="s">
        <v>4639</v>
      </c>
      <c r="B502" t="s">
        <v>4640</v>
      </c>
      <c r="C502">
        <v>1997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7.4</v>
      </c>
      <c r="O502">
        <v>243956</v>
      </c>
      <c r="P502">
        <v>150</v>
      </c>
      <c r="Q502" t="s">
        <v>2808</v>
      </c>
      <c r="R502" t="s">
        <v>39</v>
      </c>
      <c r="S502">
        <v>0</v>
      </c>
      <c r="T502">
        <v>0</v>
      </c>
      <c r="U502">
        <v>1</v>
      </c>
      <c r="V502">
        <v>90000000</v>
      </c>
      <c r="W502">
        <v>100920329</v>
      </c>
      <c r="X502">
        <v>171120329</v>
      </c>
      <c r="Y502">
        <f>COUNTBLANK(Table13[[#This Row],[Budget]:[Gross_WW]])</f>
        <v>0</v>
      </c>
      <c r="AF502">
        <v>1</v>
      </c>
    </row>
    <row r="503" spans="1:32" x14ac:dyDescent="0.2">
      <c r="A503" t="s">
        <v>7276</v>
      </c>
      <c r="B503" t="s">
        <v>7277</v>
      </c>
      <c r="C503">
        <v>2011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6.7</v>
      </c>
      <c r="O503">
        <v>250429</v>
      </c>
      <c r="P503">
        <v>106</v>
      </c>
      <c r="Q503" t="s">
        <v>3825</v>
      </c>
      <c r="R503" t="s">
        <v>39</v>
      </c>
      <c r="S503">
        <v>0</v>
      </c>
      <c r="T503">
        <v>0</v>
      </c>
      <c r="U503">
        <v>1</v>
      </c>
      <c r="V503">
        <v>60000000</v>
      </c>
      <c r="W503">
        <v>75658097</v>
      </c>
      <c r="X503">
        <v>136515867</v>
      </c>
      <c r="Y503">
        <f>COUNTBLANK(Table13[[#This Row],[Budget]:[Gross_WW]])</f>
        <v>0</v>
      </c>
      <c r="AF503">
        <v>1</v>
      </c>
    </row>
    <row r="504" spans="1:32" x14ac:dyDescent="0.2">
      <c r="A504" t="s">
        <v>2525</v>
      </c>
      <c r="B504" t="s">
        <v>2526</v>
      </c>
      <c r="C504">
        <v>1981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6.2</v>
      </c>
      <c r="O504">
        <v>4422</v>
      </c>
      <c r="P504">
        <v>103</v>
      </c>
      <c r="Q504" t="s">
        <v>2375</v>
      </c>
      <c r="R504" t="s">
        <v>35</v>
      </c>
      <c r="S504">
        <v>0</v>
      </c>
      <c r="T504">
        <v>1</v>
      </c>
      <c r="U504">
        <v>0</v>
      </c>
      <c r="V504">
        <v>15578237</v>
      </c>
      <c r="Y504">
        <f>COUNTBLANK(Table13[[#This Row],[Budget]:[Gross_WW]])</f>
        <v>2</v>
      </c>
      <c r="AF504">
        <v>1</v>
      </c>
    </row>
    <row r="505" spans="1:32" x14ac:dyDescent="0.2">
      <c r="A505" t="s">
        <v>7230</v>
      </c>
      <c r="B505" t="s">
        <v>7231</v>
      </c>
      <c r="C505">
        <v>2012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6.5</v>
      </c>
      <c r="O505">
        <v>113852</v>
      </c>
      <c r="P505">
        <v>109</v>
      </c>
      <c r="Q505" t="s">
        <v>7002</v>
      </c>
      <c r="R505" t="s">
        <v>35</v>
      </c>
      <c r="S505">
        <v>0</v>
      </c>
      <c r="T505">
        <v>1</v>
      </c>
      <c r="U505">
        <v>0</v>
      </c>
      <c r="V505">
        <v>25000000</v>
      </c>
      <c r="W505">
        <v>66528000</v>
      </c>
      <c r="X505">
        <v>96262212</v>
      </c>
      <c r="Y505">
        <f>COUNTBLANK(Table13[[#This Row],[Budget]:[Gross_WW]])</f>
        <v>0</v>
      </c>
      <c r="AF505">
        <v>1</v>
      </c>
    </row>
    <row r="506" spans="1:32" x14ac:dyDescent="0.2">
      <c r="A506" t="s">
        <v>1881</v>
      </c>
      <c r="B506" t="s">
        <v>1882</v>
      </c>
      <c r="C506">
        <v>1968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6.5</v>
      </c>
      <c r="O506">
        <v>14870</v>
      </c>
      <c r="P506">
        <v>93</v>
      </c>
      <c r="Q506" t="s">
        <v>930</v>
      </c>
      <c r="R506" t="s">
        <v>35</v>
      </c>
      <c r="S506">
        <v>0</v>
      </c>
      <c r="T506">
        <v>1</v>
      </c>
      <c r="U506">
        <v>0</v>
      </c>
      <c r="V506">
        <v>3110000</v>
      </c>
      <c r="Y506">
        <f>COUNTBLANK(Table13[[#This Row],[Budget]:[Gross_WW]])</f>
        <v>2</v>
      </c>
      <c r="AF506">
        <v>1</v>
      </c>
    </row>
    <row r="507" spans="1:32" x14ac:dyDescent="0.2">
      <c r="A507" t="s">
        <v>5030</v>
      </c>
      <c r="B507" t="s">
        <v>5031</v>
      </c>
      <c r="C507">
        <v>1999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6.8</v>
      </c>
      <c r="O507">
        <v>12351</v>
      </c>
      <c r="P507">
        <v>118</v>
      </c>
      <c r="Q507" t="s">
        <v>1462</v>
      </c>
      <c r="R507" t="s">
        <v>5032</v>
      </c>
      <c r="S507">
        <v>0</v>
      </c>
      <c r="T507">
        <v>1</v>
      </c>
      <c r="U507">
        <v>0</v>
      </c>
      <c r="V507">
        <v>186828</v>
      </c>
      <c r="W507">
        <v>10920544</v>
      </c>
      <c r="Y507">
        <f>COUNTBLANK(Table13[[#This Row],[Budget]:[Gross_WW]])</f>
        <v>1</v>
      </c>
      <c r="AF507">
        <v>1</v>
      </c>
    </row>
    <row r="508" spans="1:32" x14ac:dyDescent="0.2">
      <c r="A508" t="s">
        <v>3419</v>
      </c>
      <c r="B508" t="s">
        <v>3420</v>
      </c>
      <c r="C508">
        <v>1991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2.9</v>
      </c>
      <c r="O508">
        <v>8681</v>
      </c>
      <c r="P508">
        <v>91</v>
      </c>
      <c r="Q508" t="s">
        <v>3421</v>
      </c>
      <c r="R508" t="s">
        <v>2997</v>
      </c>
      <c r="S508">
        <v>0</v>
      </c>
      <c r="T508">
        <v>1</v>
      </c>
      <c r="U508">
        <v>0</v>
      </c>
      <c r="V508">
        <v>638625</v>
      </c>
      <c r="W508">
        <v>1193062</v>
      </c>
      <c r="Y508">
        <f>COUNTBLANK(Table13[[#This Row],[Budget]:[Gross_WW]])</f>
        <v>1</v>
      </c>
      <c r="AF508">
        <v>1</v>
      </c>
    </row>
    <row r="509" spans="1:32" x14ac:dyDescent="0.2">
      <c r="A509" t="s">
        <v>1835</v>
      </c>
      <c r="B509" t="s">
        <v>1836</v>
      </c>
      <c r="C509">
        <v>1967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8.1</v>
      </c>
      <c r="O509">
        <v>155003</v>
      </c>
      <c r="P509">
        <v>127</v>
      </c>
      <c r="Q509" t="s">
        <v>1837</v>
      </c>
      <c r="R509" t="s">
        <v>1657</v>
      </c>
      <c r="S509">
        <v>0</v>
      </c>
      <c r="T509">
        <v>0</v>
      </c>
      <c r="U509">
        <v>1</v>
      </c>
      <c r="V509">
        <v>3200000</v>
      </c>
      <c r="Y509">
        <f>COUNTBLANK(Table13[[#This Row],[Budget]:[Gross_WW]])</f>
        <v>2</v>
      </c>
      <c r="AF509">
        <v>1</v>
      </c>
    </row>
    <row r="510" spans="1:32" x14ac:dyDescent="0.2">
      <c r="A510" t="s">
        <v>4641</v>
      </c>
      <c r="B510" t="s">
        <v>4642</v>
      </c>
      <c r="C510">
        <v>1997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6.9</v>
      </c>
      <c r="O510">
        <v>82776</v>
      </c>
      <c r="P510">
        <v>105</v>
      </c>
      <c r="Q510" t="s">
        <v>717</v>
      </c>
      <c r="R510" t="s">
        <v>3859</v>
      </c>
      <c r="S510">
        <v>1</v>
      </c>
      <c r="T510">
        <v>0</v>
      </c>
      <c r="U510">
        <v>0</v>
      </c>
      <c r="V510">
        <v>15000000</v>
      </c>
      <c r="W510">
        <v>44862187</v>
      </c>
      <c r="X510">
        <v>44862187</v>
      </c>
      <c r="Y510">
        <f>COUNTBLANK(Table13[[#This Row],[Budget]:[Gross_WW]])</f>
        <v>0</v>
      </c>
      <c r="AF510">
        <v>1</v>
      </c>
    </row>
    <row r="511" spans="1:32" x14ac:dyDescent="0.2">
      <c r="A511" t="s">
        <v>7095</v>
      </c>
      <c r="B511" t="s">
        <v>7096</v>
      </c>
      <c r="C511">
        <v>2010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5.6</v>
      </c>
      <c r="O511">
        <v>83667</v>
      </c>
      <c r="P511">
        <v>107</v>
      </c>
      <c r="Q511" t="s">
        <v>3944</v>
      </c>
      <c r="R511" t="s">
        <v>39</v>
      </c>
      <c r="S511">
        <v>0</v>
      </c>
      <c r="T511">
        <v>0</v>
      </c>
      <c r="U511">
        <v>1</v>
      </c>
      <c r="V511">
        <v>30000000</v>
      </c>
      <c r="W511">
        <v>44875481</v>
      </c>
      <c r="X511">
        <v>55611001</v>
      </c>
      <c r="Y511">
        <f>COUNTBLANK(Table13[[#This Row],[Budget]:[Gross_WW]])</f>
        <v>0</v>
      </c>
      <c r="AF511">
        <v>1</v>
      </c>
    </row>
    <row r="512" spans="1:32" x14ac:dyDescent="0.2">
      <c r="A512" t="s">
        <v>5817</v>
      </c>
      <c r="B512" t="s">
        <v>5818</v>
      </c>
      <c r="C512">
        <v>2009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7.7</v>
      </c>
      <c r="O512">
        <v>186275</v>
      </c>
      <c r="P512">
        <v>100</v>
      </c>
      <c r="Q512" t="s">
        <v>3862</v>
      </c>
      <c r="R512" t="s">
        <v>5459</v>
      </c>
      <c r="S512">
        <v>0</v>
      </c>
      <c r="T512">
        <v>1</v>
      </c>
      <c r="U512">
        <v>0</v>
      </c>
      <c r="V512">
        <v>60000000</v>
      </c>
      <c r="W512">
        <v>75286229</v>
      </c>
      <c r="X512">
        <v>124596837</v>
      </c>
      <c r="Y512">
        <f>COUNTBLANK(Table13[[#This Row],[Budget]:[Gross_WW]])</f>
        <v>0</v>
      </c>
      <c r="AF512">
        <v>1</v>
      </c>
    </row>
    <row r="513" spans="1:32" x14ac:dyDescent="0.2">
      <c r="A513" t="s">
        <v>5499</v>
      </c>
      <c r="B513" t="s">
        <v>5500</v>
      </c>
      <c r="C513">
        <v>2001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4.7</v>
      </c>
      <c r="O513">
        <v>12229</v>
      </c>
      <c r="P513">
        <v>86</v>
      </c>
      <c r="Q513" t="s">
        <v>5501</v>
      </c>
      <c r="R513" t="s">
        <v>2783</v>
      </c>
      <c r="S513">
        <v>1</v>
      </c>
      <c r="T513">
        <v>0</v>
      </c>
      <c r="U513">
        <v>0</v>
      </c>
      <c r="V513">
        <v>9023173</v>
      </c>
      <c r="W513">
        <v>25272752</v>
      </c>
      <c r="Y513">
        <f>COUNTBLANK(Table13[[#This Row],[Budget]:[Gross_WW]])</f>
        <v>1</v>
      </c>
      <c r="AF513">
        <v>1</v>
      </c>
    </row>
    <row r="514" spans="1:32" x14ac:dyDescent="0.2">
      <c r="A514" t="s">
        <v>4988</v>
      </c>
      <c r="B514" t="s">
        <v>4989</v>
      </c>
      <c r="C514">
        <v>2005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7.3</v>
      </c>
      <c r="O514">
        <v>232578</v>
      </c>
      <c r="P514">
        <v>77</v>
      </c>
      <c r="Q514" t="s">
        <v>2850</v>
      </c>
      <c r="R514" t="s">
        <v>39</v>
      </c>
      <c r="S514">
        <v>0</v>
      </c>
      <c r="T514">
        <v>0</v>
      </c>
      <c r="U514">
        <v>1</v>
      </c>
      <c r="V514">
        <v>40000000</v>
      </c>
      <c r="W514">
        <v>53359111</v>
      </c>
      <c r="X514">
        <v>118090836</v>
      </c>
      <c r="Y514">
        <f>COUNTBLANK(Table13[[#This Row],[Budget]:[Gross_WW]])</f>
        <v>0</v>
      </c>
      <c r="AF514">
        <v>1</v>
      </c>
    </row>
    <row r="515" spans="1:32" x14ac:dyDescent="0.2">
      <c r="A515" t="s">
        <v>150</v>
      </c>
      <c r="B515" t="s">
        <v>151</v>
      </c>
      <c r="C515">
        <v>1933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7.5</v>
      </c>
      <c r="O515">
        <v>1059</v>
      </c>
      <c r="P515">
        <v>82</v>
      </c>
      <c r="Q515" t="s">
        <v>152</v>
      </c>
      <c r="R515" t="s">
        <v>35</v>
      </c>
      <c r="S515">
        <v>0</v>
      </c>
      <c r="T515">
        <v>1</v>
      </c>
      <c r="U515">
        <v>0</v>
      </c>
      <c r="Y515">
        <f>COUNTBLANK(Table13[[#This Row],[Budget]:[Gross_WW]])</f>
        <v>3</v>
      </c>
      <c r="AF515">
        <v>1</v>
      </c>
    </row>
    <row r="516" spans="1:32" x14ac:dyDescent="0.2">
      <c r="A516" t="s">
        <v>1883</v>
      </c>
      <c r="B516" t="s">
        <v>1884</v>
      </c>
      <c r="C516">
        <v>1968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6.3</v>
      </c>
      <c r="O516">
        <v>628</v>
      </c>
      <c r="P516">
        <v>107</v>
      </c>
      <c r="Q516" t="s">
        <v>1885</v>
      </c>
      <c r="R516" t="s">
        <v>35</v>
      </c>
      <c r="S516">
        <v>0</v>
      </c>
      <c r="T516">
        <v>1</v>
      </c>
      <c r="U516">
        <v>0</v>
      </c>
      <c r="Y516">
        <f>COUNTBLANK(Table13[[#This Row],[Budget]:[Gross_WW]])</f>
        <v>3</v>
      </c>
      <c r="AF516">
        <v>1</v>
      </c>
    </row>
    <row r="517" spans="1:32" x14ac:dyDescent="0.2">
      <c r="A517" t="s">
        <v>2734</v>
      </c>
      <c r="B517" t="s">
        <v>2735</v>
      </c>
      <c r="C517">
        <v>1984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6.7</v>
      </c>
      <c r="O517">
        <v>1705</v>
      </c>
      <c r="P517">
        <v>105</v>
      </c>
      <c r="Q517" t="s">
        <v>2736</v>
      </c>
      <c r="R517" t="s">
        <v>2737</v>
      </c>
      <c r="S517">
        <v>1</v>
      </c>
      <c r="T517">
        <v>0</v>
      </c>
      <c r="U517">
        <v>0</v>
      </c>
      <c r="V517">
        <v>9640000</v>
      </c>
      <c r="Y517">
        <f>COUNTBLANK(Table13[[#This Row],[Budget]:[Gross_WW]])</f>
        <v>2</v>
      </c>
      <c r="AF517">
        <v>1</v>
      </c>
    </row>
    <row r="518" spans="1:32" x14ac:dyDescent="0.2">
      <c r="A518" t="s">
        <v>3285</v>
      </c>
      <c r="B518" t="s">
        <v>3286</v>
      </c>
      <c r="C518">
        <v>1990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6.8</v>
      </c>
      <c r="O518">
        <v>2139</v>
      </c>
      <c r="P518">
        <v>99</v>
      </c>
      <c r="Q518" t="s">
        <v>3287</v>
      </c>
      <c r="R518" t="s">
        <v>3240</v>
      </c>
      <c r="S518">
        <v>0</v>
      </c>
      <c r="T518">
        <v>1</v>
      </c>
      <c r="U518">
        <v>0</v>
      </c>
      <c r="V518">
        <v>715983</v>
      </c>
      <c r="Y518">
        <f>COUNTBLANK(Table13[[#This Row],[Budget]:[Gross_WW]])</f>
        <v>2</v>
      </c>
      <c r="AF518">
        <v>1</v>
      </c>
    </row>
    <row r="519" spans="1:32" x14ac:dyDescent="0.2">
      <c r="A519" t="s">
        <v>6833</v>
      </c>
      <c r="B519" t="s">
        <v>6834</v>
      </c>
      <c r="C519">
        <v>2009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5.5</v>
      </c>
      <c r="O519">
        <v>98682</v>
      </c>
      <c r="P519">
        <v>113</v>
      </c>
      <c r="Q519" t="s">
        <v>6835</v>
      </c>
      <c r="R519" t="s">
        <v>35</v>
      </c>
      <c r="S519">
        <v>0</v>
      </c>
      <c r="T519">
        <v>1</v>
      </c>
      <c r="U519">
        <v>0</v>
      </c>
      <c r="V519">
        <v>70000000</v>
      </c>
      <c r="W519">
        <v>109204945</v>
      </c>
      <c r="X519">
        <v>171844840</v>
      </c>
      <c r="Y519">
        <f>COUNTBLANK(Table13[[#This Row],[Budget]:[Gross_WW]])</f>
        <v>0</v>
      </c>
      <c r="AF519">
        <v>1</v>
      </c>
    </row>
    <row r="520" spans="1:32" x14ac:dyDescent="0.2">
      <c r="A520" t="s">
        <v>6167</v>
      </c>
      <c r="B520" t="s">
        <v>6168</v>
      </c>
      <c r="C520">
        <v>2011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6</v>
      </c>
      <c r="O520">
        <v>201825</v>
      </c>
      <c r="P520">
        <v>119</v>
      </c>
      <c r="Q520" t="s">
        <v>6169</v>
      </c>
      <c r="R520" t="s">
        <v>35</v>
      </c>
      <c r="S520">
        <v>0</v>
      </c>
      <c r="T520">
        <v>1</v>
      </c>
      <c r="U520">
        <v>0</v>
      </c>
      <c r="V520">
        <v>163000000</v>
      </c>
      <c r="W520">
        <v>100240551</v>
      </c>
      <c r="X520">
        <v>174822325</v>
      </c>
      <c r="Y520">
        <f>COUNTBLANK(Table13[[#This Row],[Budget]:[Gross_WW]])</f>
        <v>0</v>
      </c>
      <c r="AF520">
        <v>1</v>
      </c>
    </row>
    <row r="521" spans="1:32" x14ac:dyDescent="0.2">
      <c r="A521" t="s">
        <v>5353</v>
      </c>
      <c r="B521" t="s">
        <v>5354</v>
      </c>
      <c r="C521">
        <v>2000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5.7</v>
      </c>
      <c r="O521">
        <v>103700</v>
      </c>
      <c r="P521">
        <v>100</v>
      </c>
      <c r="Q521" t="s">
        <v>5355</v>
      </c>
      <c r="R521" t="s">
        <v>2783</v>
      </c>
      <c r="S521">
        <v>1</v>
      </c>
      <c r="T521">
        <v>0</v>
      </c>
      <c r="U521">
        <v>0</v>
      </c>
      <c r="V521">
        <v>17319282</v>
      </c>
      <c r="W521">
        <v>113916474</v>
      </c>
      <c r="Y521">
        <f>COUNTBLANK(Table13[[#This Row],[Budget]:[Gross_WW]])</f>
        <v>1</v>
      </c>
      <c r="AF521">
        <v>1</v>
      </c>
    </row>
    <row r="522" spans="1:32" x14ac:dyDescent="0.2">
      <c r="A522" t="s">
        <v>2639</v>
      </c>
      <c r="B522" t="s">
        <v>2640</v>
      </c>
      <c r="C522">
        <v>1983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6.1</v>
      </c>
      <c r="O522">
        <v>755</v>
      </c>
      <c r="P522">
        <v>89</v>
      </c>
      <c r="Q522" t="s">
        <v>2641</v>
      </c>
      <c r="R522" t="s">
        <v>39</v>
      </c>
      <c r="S522">
        <v>0</v>
      </c>
      <c r="T522">
        <v>0</v>
      </c>
      <c r="U522">
        <v>1</v>
      </c>
      <c r="Y522">
        <f>COUNTBLANK(Table13[[#This Row],[Budget]:[Gross_WW]])</f>
        <v>3</v>
      </c>
      <c r="AF522">
        <v>1</v>
      </c>
    </row>
    <row r="523" spans="1:32" x14ac:dyDescent="0.2">
      <c r="A523" t="s">
        <v>5728</v>
      </c>
      <c r="B523" t="s">
        <v>5729</v>
      </c>
      <c r="C523">
        <v>2003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5.8</v>
      </c>
      <c r="O523">
        <v>40261</v>
      </c>
      <c r="P523">
        <v>101</v>
      </c>
      <c r="Q523" t="s">
        <v>5229</v>
      </c>
      <c r="R523" t="s">
        <v>39</v>
      </c>
      <c r="S523">
        <v>0</v>
      </c>
      <c r="T523">
        <v>0</v>
      </c>
      <c r="U523">
        <v>1</v>
      </c>
      <c r="V523">
        <v>25000000</v>
      </c>
      <c r="W523">
        <v>34712347</v>
      </c>
      <c r="X523">
        <v>56489558</v>
      </c>
      <c r="Y523">
        <f>COUNTBLANK(Table13[[#This Row],[Budget]:[Gross_WW]])</f>
        <v>0</v>
      </c>
      <c r="AF523">
        <v>1</v>
      </c>
    </row>
    <row r="524" spans="1:32" x14ac:dyDescent="0.2">
      <c r="A524" t="s">
        <v>5170</v>
      </c>
      <c r="B524" t="s">
        <v>5171</v>
      </c>
      <c r="C524">
        <v>1999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6.8</v>
      </c>
      <c r="O524">
        <v>8616</v>
      </c>
      <c r="P524">
        <v>132</v>
      </c>
      <c r="Q524" t="s">
        <v>5172</v>
      </c>
      <c r="R524" t="s">
        <v>5173</v>
      </c>
      <c r="S524">
        <v>1</v>
      </c>
      <c r="T524">
        <v>0</v>
      </c>
      <c r="U524">
        <v>0</v>
      </c>
      <c r="V524">
        <v>36000000</v>
      </c>
      <c r="W524">
        <v>2903404</v>
      </c>
      <c r="X524">
        <v>2986932</v>
      </c>
      <c r="Y524">
        <f>COUNTBLANK(Table13[[#This Row],[Budget]:[Gross_WW]])</f>
        <v>0</v>
      </c>
      <c r="AF524">
        <v>1</v>
      </c>
    </row>
    <row r="525" spans="1:32" x14ac:dyDescent="0.2">
      <c r="A525" t="s">
        <v>7723</v>
      </c>
      <c r="B525" t="s">
        <v>7724</v>
      </c>
      <c r="C525">
        <v>2018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6.9</v>
      </c>
      <c r="O525">
        <v>121731</v>
      </c>
      <c r="P525">
        <v>120</v>
      </c>
      <c r="Q525" t="s">
        <v>6777</v>
      </c>
      <c r="R525" t="s">
        <v>39</v>
      </c>
      <c r="S525">
        <v>0</v>
      </c>
      <c r="T525">
        <v>0</v>
      </c>
      <c r="U525">
        <v>1</v>
      </c>
      <c r="V525">
        <v>30000000</v>
      </c>
      <c r="W525">
        <v>174532921</v>
      </c>
      <c r="X525">
        <v>238532921</v>
      </c>
      <c r="Y525">
        <f>COUNTBLANK(Table13[[#This Row],[Budget]:[Gross_WW]])</f>
        <v>0</v>
      </c>
      <c r="AF525">
        <v>1</v>
      </c>
    </row>
    <row r="526" spans="1:32" x14ac:dyDescent="0.2">
      <c r="A526" t="s">
        <v>7249</v>
      </c>
      <c r="B526" t="s">
        <v>7250</v>
      </c>
      <c r="C526">
        <v>2011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7.4</v>
      </c>
      <c r="O526">
        <v>453318</v>
      </c>
      <c r="P526">
        <v>118</v>
      </c>
      <c r="Q526" t="s">
        <v>7251</v>
      </c>
      <c r="R526" t="s">
        <v>7252</v>
      </c>
      <c r="S526">
        <v>0</v>
      </c>
      <c r="T526">
        <v>0</v>
      </c>
      <c r="U526">
        <v>1</v>
      </c>
      <c r="V526">
        <v>50000000</v>
      </c>
      <c r="W526">
        <v>84351197</v>
      </c>
      <c r="X526">
        <v>145051197</v>
      </c>
      <c r="Y526">
        <f>COUNTBLANK(Table13[[#This Row],[Budget]:[Gross_WW]])</f>
        <v>0</v>
      </c>
      <c r="AF526">
        <v>1</v>
      </c>
    </row>
    <row r="527" spans="1:32" x14ac:dyDescent="0.2">
      <c r="A527" t="s">
        <v>5496</v>
      </c>
      <c r="B527" t="s">
        <v>5497</v>
      </c>
      <c r="C527">
        <v>2001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6.5</v>
      </c>
      <c r="O527">
        <v>23399</v>
      </c>
      <c r="P527">
        <v>99</v>
      </c>
      <c r="Q527" t="s">
        <v>5498</v>
      </c>
      <c r="R527" t="s">
        <v>2783</v>
      </c>
      <c r="S527">
        <v>1</v>
      </c>
      <c r="T527">
        <v>0</v>
      </c>
      <c r="U527">
        <v>0</v>
      </c>
      <c r="V527">
        <v>4715060</v>
      </c>
      <c r="W527">
        <v>19937988</v>
      </c>
      <c r="Y527">
        <f>COUNTBLANK(Table13[[#This Row],[Budget]:[Gross_WW]])</f>
        <v>1</v>
      </c>
      <c r="AF527">
        <v>1</v>
      </c>
    </row>
    <row r="528" spans="1:32" x14ac:dyDescent="0.2">
      <c r="A528" t="s">
        <v>1306</v>
      </c>
      <c r="B528" t="s">
        <v>1307</v>
      </c>
      <c r="C528">
        <v>1954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7</v>
      </c>
      <c r="O528">
        <v>24711</v>
      </c>
      <c r="P528">
        <v>79</v>
      </c>
      <c r="Q528" t="s">
        <v>1260</v>
      </c>
      <c r="R528" t="s">
        <v>945</v>
      </c>
      <c r="S528">
        <v>0</v>
      </c>
      <c r="T528">
        <v>1</v>
      </c>
      <c r="U528">
        <v>0</v>
      </c>
      <c r="V528">
        <v>1300000</v>
      </c>
      <c r="Y528">
        <f>COUNTBLANK(Table13[[#This Row],[Budget]:[Gross_WW]])</f>
        <v>2</v>
      </c>
      <c r="AF528">
        <v>1</v>
      </c>
    </row>
    <row r="529" spans="1:32" x14ac:dyDescent="0.2">
      <c r="A529" t="s">
        <v>7721</v>
      </c>
      <c r="B529" t="s">
        <v>7722</v>
      </c>
      <c r="C529">
        <v>2015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7.6</v>
      </c>
      <c r="O529">
        <v>236844</v>
      </c>
      <c r="P529">
        <v>133</v>
      </c>
      <c r="Q529" t="s">
        <v>7417</v>
      </c>
      <c r="R529" t="s">
        <v>620</v>
      </c>
      <c r="S529">
        <v>0</v>
      </c>
      <c r="T529">
        <v>0</v>
      </c>
      <c r="U529">
        <v>1</v>
      </c>
      <c r="V529">
        <v>35000000</v>
      </c>
      <c r="W529">
        <v>109767581</v>
      </c>
      <c r="X529">
        <v>173567581</v>
      </c>
      <c r="Y529">
        <f>COUNTBLANK(Table13[[#This Row],[Budget]:[Gross_WW]])</f>
        <v>0</v>
      </c>
      <c r="Z529">
        <v>1</v>
      </c>
      <c r="AF529">
        <v>1</v>
      </c>
    </row>
    <row r="530" spans="1:32" x14ac:dyDescent="0.2">
      <c r="A530" t="s">
        <v>7917</v>
      </c>
      <c r="B530" t="s">
        <v>7918</v>
      </c>
      <c r="C530">
        <v>2018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7.1</v>
      </c>
      <c r="O530">
        <v>94265</v>
      </c>
      <c r="P530">
        <v>130</v>
      </c>
      <c r="Q530" t="s">
        <v>7919</v>
      </c>
      <c r="R530" t="s">
        <v>620</v>
      </c>
      <c r="S530">
        <v>0</v>
      </c>
      <c r="T530">
        <v>0</v>
      </c>
      <c r="U530">
        <v>1</v>
      </c>
      <c r="V530">
        <v>50000000</v>
      </c>
      <c r="W530">
        <v>115715889</v>
      </c>
      <c r="X530">
        <v>214215889</v>
      </c>
      <c r="Y530">
        <f>COUNTBLANK(Table13[[#This Row],[Budget]:[Gross_WW]])</f>
        <v>0</v>
      </c>
      <c r="Z530">
        <v>1</v>
      </c>
      <c r="AF530">
        <v>1</v>
      </c>
    </row>
    <row r="531" spans="1:32" x14ac:dyDescent="0.2">
      <c r="A531" t="s">
        <v>2603</v>
      </c>
      <c r="B531" t="s">
        <v>2604</v>
      </c>
      <c r="C531">
        <v>1982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6.9</v>
      </c>
      <c r="O531">
        <v>40069</v>
      </c>
      <c r="P531">
        <v>120</v>
      </c>
      <c r="Q531" t="s">
        <v>2605</v>
      </c>
      <c r="R531" t="s">
        <v>2606</v>
      </c>
      <c r="S531">
        <v>0</v>
      </c>
      <c r="T531">
        <v>0</v>
      </c>
      <c r="U531">
        <v>1</v>
      </c>
      <c r="V531">
        <v>5870889</v>
      </c>
      <c r="W531">
        <v>21028755</v>
      </c>
      <c r="Y531">
        <f>COUNTBLANK(Table13[[#This Row],[Budget]:[Gross_WW]])</f>
        <v>1</v>
      </c>
      <c r="AF531">
        <v>1</v>
      </c>
    </row>
    <row r="532" spans="1:32" x14ac:dyDescent="0.2">
      <c r="A532" t="s">
        <v>1308</v>
      </c>
      <c r="B532" t="s">
        <v>1309</v>
      </c>
      <c r="C532">
        <v>1953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7.4</v>
      </c>
      <c r="O532">
        <v>3099</v>
      </c>
      <c r="P532">
        <v>73</v>
      </c>
      <c r="Q532" t="s">
        <v>1200</v>
      </c>
      <c r="R532" t="s">
        <v>39</v>
      </c>
      <c r="S532">
        <v>0</v>
      </c>
      <c r="T532">
        <v>0</v>
      </c>
      <c r="U532">
        <v>1</v>
      </c>
      <c r="Y532">
        <f>COUNTBLANK(Table13[[#This Row],[Budget]:[Gross_WW]])</f>
        <v>3</v>
      </c>
      <c r="AF532">
        <v>1</v>
      </c>
    </row>
    <row r="533" spans="1:32" x14ac:dyDescent="0.2">
      <c r="A533" t="s">
        <v>5959</v>
      </c>
      <c r="B533" t="s">
        <v>5960</v>
      </c>
      <c r="C533">
        <v>2004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6.4</v>
      </c>
      <c r="O533">
        <v>9850</v>
      </c>
      <c r="P533">
        <v>87</v>
      </c>
      <c r="Q533" t="s">
        <v>5961</v>
      </c>
      <c r="R533" t="s">
        <v>5962</v>
      </c>
      <c r="S533">
        <v>0</v>
      </c>
      <c r="T533">
        <v>0</v>
      </c>
      <c r="U533">
        <v>1</v>
      </c>
      <c r="V533">
        <v>283209</v>
      </c>
      <c r="W533">
        <v>1398053</v>
      </c>
      <c r="Y533">
        <f>COUNTBLANK(Table13[[#This Row],[Budget]:[Gross_WW]])</f>
        <v>1</v>
      </c>
      <c r="AF533">
        <v>1</v>
      </c>
    </row>
    <row r="534" spans="1:32" x14ac:dyDescent="0.2">
      <c r="A534" t="s">
        <v>7612</v>
      </c>
      <c r="B534" t="s">
        <v>7613</v>
      </c>
      <c r="C534">
        <v>2015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6.5</v>
      </c>
      <c r="O534">
        <v>124186</v>
      </c>
      <c r="P534">
        <v>119</v>
      </c>
      <c r="Q534" t="s">
        <v>4734</v>
      </c>
      <c r="R534" t="s">
        <v>7614</v>
      </c>
      <c r="S534">
        <v>0</v>
      </c>
      <c r="T534">
        <v>1</v>
      </c>
      <c r="U534">
        <v>0</v>
      </c>
      <c r="V534">
        <v>55000000</v>
      </c>
      <c r="W534">
        <v>31090320</v>
      </c>
      <c r="X534">
        <v>74679822</v>
      </c>
      <c r="Y534">
        <f>COUNTBLANK(Table13[[#This Row],[Budget]:[Gross_WW]])</f>
        <v>0</v>
      </c>
      <c r="AF534">
        <v>1</v>
      </c>
    </row>
    <row r="535" spans="1:32" x14ac:dyDescent="0.2">
      <c r="A535" t="s">
        <v>4186</v>
      </c>
      <c r="B535" t="s">
        <v>4187</v>
      </c>
      <c r="C535">
        <v>1995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7.3</v>
      </c>
      <c r="O535">
        <v>96958</v>
      </c>
      <c r="P535">
        <v>116</v>
      </c>
      <c r="Q535" t="s">
        <v>3468</v>
      </c>
      <c r="R535" t="s">
        <v>3273</v>
      </c>
      <c r="S535">
        <v>1</v>
      </c>
      <c r="T535">
        <v>0</v>
      </c>
      <c r="U535">
        <v>0</v>
      </c>
      <c r="V535">
        <v>18612190</v>
      </c>
      <c r="W535">
        <v>157387195</v>
      </c>
      <c r="Y535">
        <f>COUNTBLANK(Table13[[#This Row],[Budget]:[Gross_WW]])</f>
        <v>1</v>
      </c>
      <c r="AF535">
        <v>1</v>
      </c>
    </row>
    <row r="536" spans="1:32" x14ac:dyDescent="0.2">
      <c r="A536" t="s">
        <v>1033</v>
      </c>
      <c r="B536" t="s">
        <v>1034</v>
      </c>
      <c r="C536">
        <v>1949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7.5</v>
      </c>
      <c r="O536">
        <v>6870</v>
      </c>
      <c r="P536">
        <v>84</v>
      </c>
      <c r="Q536" t="s">
        <v>757</v>
      </c>
      <c r="R536" t="s">
        <v>945</v>
      </c>
      <c r="S536">
        <v>0</v>
      </c>
      <c r="T536">
        <v>1</v>
      </c>
      <c r="U536">
        <v>0</v>
      </c>
      <c r="Y536">
        <f>COUNTBLANK(Table13[[#This Row],[Budget]:[Gross_WW]])</f>
        <v>3</v>
      </c>
      <c r="AF536">
        <v>1</v>
      </c>
    </row>
    <row r="537" spans="1:32" x14ac:dyDescent="0.2">
      <c r="A537" t="s">
        <v>1697</v>
      </c>
      <c r="B537" t="s">
        <v>1698</v>
      </c>
      <c r="C537">
        <v>1963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5.9</v>
      </c>
      <c r="O537">
        <v>781</v>
      </c>
      <c r="P537">
        <v>100</v>
      </c>
      <c r="Q537" t="s">
        <v>1699</v>
      </c>
      <c r="R537" t="s">
        <v>39</v>
      </c>
      <c r="S537">
        <v>0</v>
      </c>
      <c r="T537">
        <v>0</v>
      </c>
      <c r="U537">
        <v>1</v>
      </c>
      <c r="Y537">
        <f>COUNTBLANK(Table13[[#This Row],[Budget]:[Gross_WW]])</f>
        <v>3</v>
      </c>
      <c r="AF537">
        <v>1</v>
      </c>
    </row>
    <row r="538" spans="1:32" x14ac:dyDescent="0.2">
      <c r="A538" t="s">
        <v>3956</v>
      </c>
      <c r="B538" t="s">
        <v>3957</v>
      </c>
      <c r="C538">
        <v>1994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7</v>
      </c>
      <c r="O538">
        <v>8597</v>
      </c>
      <c r="P538">
        <v>115</v>
      </c>
      <c r="Q538" t="s">
        <v>3185</v>
      </c>
      <c r="R538" t="s">
        <v>35</v>
      </c>
      <c r="S538">
        <v>0</v>
      </c>
      <c r="T538">
        <v>1</v>
      </c>
      <c r="U538">
        <v>0</v>
      </c>
      <c r="V538">
        <v>4209475</v>
      </c>
      <c r="W538">
        <v>13642861</v>
      </c>
      <c r="Y538">
        <f>COUNTBLANK(Table13[[#This Row],[Budget]:[Gross_WW]])</f>
        <v>1</v>
      </c>
      <c r="AF538">
        <v>1</v>
      </c>
    </row>
    <row r="539" spans="1:32" x14ac:dyDescent="0.2">
      <c r="A539" t="s">
        <v>3062</v>
      </c>
      <c r="B539" t="s">
        <v>3063</v>
      </c>
      <c r="C539">
        <v>1988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6.9</v>
      </c>
      <c r="O539">
        <v>3468</v>
      </c>
      <c r="P539">
        <v>97</v>
      </c>
      <c r="Q539" t="s">
        <v>3064</v>
      </c>
      <c r="R539" t="s">
        <v>39</v>
      </c>
      <c r="S539">
        <v>0</v>
      </c>
      <c r="T539">
        <v>0</v>
      </c>
      <c r="U539">
        <v>1</v>
      </c>
      <c r="V539">
        <v>46711</v>
      </c>
      <c r="W539">
        <v>16262415</v>
      </c>
      <c r="Y539">
        <f>COUNTBLANK(Table13[[#This Row],[Budget]:[Gross_WW]])</f>
        <v>1</v>
      </c>
      <c r="AF539">
        <v>1</v>
      </c>
    </row>
    <row r="540" spans="1:32" x14ac:dyDescent="0.2">
      <c r="A540" t="s">
        <v>3575</v>
      </c>
      <c r="B540" t="s">
        <v>3576</v>
      </c>
      <c r="C540">
        <v>1992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6.4</v>
      </c>
      <c r="O540">
        <v>731</v>
      </c>
      <c r="P540">
        <v>103</v>
      </c>
      <c r="Q540" t="s">
        <v>3577</v>
      </c>
      <c r="R540" t="s">
        <v>3578</v>
      </c>
      <c r="S540">
        <v>1</v>
      </c>
      <c r="T540">
        <v>0</v>
      </c>
      <c r="U540">
        <v>0</v>
      </c>
      <c r="V540">
        <v>479676</v>
      </c>
      <c r="Y540">
        <f>COUNTBLANK(Table13[[#This Row],[Budget]:[Gross_WW]])</f>
        <v>2</v>
      </c>
      <c r="AF540">
        <v>1</v>
      </c>
    </row>
    <row r="541" spans="1:32" x14ac:dyDescent="0.2">
      <c r="A541" t="s">
        <v>2949</v>
      </c>
      <c r="B541" t="s">
        <v>2950</v>
      </c>
      <c r="C541">
        <v>1987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7.4</v>
      </c>
      <c r="O541">
        <v>11956</v>
      </c>
      <c r="P541">
        <v>157</v>
      </c>
      <c r="Q541" t="s">
        <v>2951</v>
      </c>
      <c r="R541" t="s">
        <v>35</v>
      </c>
      <c r="S541">
        <v>0</v>
      </c>
      <c r="T541">
        <v>1</v>
      </c>
      <c r="U541">
        <v>0</v>
      </c>
      <c r="V541">
        <v>318723</v>
      </c>
      <c r="W541">
        <v>5899797</v>
      </c>
      <c r="Y541">
        <f>COUNTBLANK(Table13[[#This Row],[Budget]:[Gross_WW]])</f>
        <v>1</v>
      </c>
      <c r="AF541">
        <v>1</v>
      </c>
    </row>
    <row r="542" spans="1:32" x14ac:dyDescent="0.2">
      <c r="A542" t="s">
        <v>6049</v>
      </c>
      <c r="B542" t="s">
        <v>6050</v>
      </c>
      <c r="C542">
        <v>2005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5.8</v>
      </c>
      <c r="O542">
        <v>25461</v>
      </c>
      <c r="P542">
        <v>90</v>
      </c>
      <c r="Q542" t="s">
        <v>6051</v>
      </c>
      <c r="R542" t="s">
        <v>5267</v>
      </c>
      <c r="S542">
        <v>0</v>
      </c>
      <c r="T542">
        <v>1</v>
      </c>
      <c r="U542">
        <v>0</v>
      </c>
      <c r="V542">
        <v>4551000</v>
      </c>
      <c r="W542">
        <v>32586408</v>
      </c>
      <c r="Y542">
        <f>COUNTBLANK(Table13[[#This Row],[Budget]:[Gross_WW]])</f>
        <v>1</v>
      </c>
      <c r="AF542">
        <v>1</v>
      </c>
    </row>
    <row r="543" spans="1:32" x14ac:dyDescent="0.2">
      <c r="A543" t="s">
        <v>3288</v>
      </c>
      <c r="B543" t="s">
        <v>3289</v>
      </c>
      <c r="C543">
        <v>1990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6.5</v>
      </c>
      <c r="O543">
        <v>52602</v>
      </c>
      <c r="P543">
        <v>85</v>
      </c>
      <c r="Q543" t="s">
        <v>3290</v>
      </c>
      <c r="R543" t="s">
        <v>35</v>
      </c>
      <c r="S543">
        <v>0</v>
      </c>
      <c r="T543">
        <v>1</v>
      </c>
      <c r="U543">
        <v>0</v>
      </c>
      <c r="V543">
        <v>3004905</v>
      </c>
      <c r="W543">
        <v>8266343</v>
      </c>
      <c r="Y543">
        <f>COUNTBLANK(Table13[[#This Row],[Budget]:[Gross_WW]])</f>
        <v>1</v>
      </c>
      <c r="AF543">
        <v>1</v>
      </c>
    </row>
    <row r="544" spans="1:32" x14ac:dyDescent="0.2">
      <c r="A544" t="s">
        <v>1151</v>
      </c>
      <c r="B544" t="s">
        <v>1152</v>
      </c>
      <c r="C544">
        <v>1951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7.1</v>
      </c>
      <c r="O544">
        <v>572</v>
      </c>
      <c r="P544">
        <v>103</v>
      </c>
      <c r="Q544" t="s">
        <v>1153</v>
      </c>
      <c r="R544" t="s">
        <v>1154</v>
      </c>
      <c r="S544">
        <v>1</v>
      </c>
      <c r="T544">
        <v>0</v>
      </c>
      <c r="U544">
        <v>0</v>
      </c>
      <c r="Y544">
        <f>COUNTBLANK(Table13[[#This Row],[Budget]:[Gross_WW]])</f>
        <v>3</v>
      </c>
      <c r="AF544">
        <v>1</v>
      </c>
    </row>
    <row r="545" spans="1:32" x14ac:dyDescent="0.2">
      <c r="A545" t="s">
        <v>1357</v>
      </c>
      <c r="B545" t="s">
        <v>1358</v>
      </c>
      <c r="C545">
        <v>1955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5.8</v>
      </c>
      <c r="O545">
        <v>873</v>
      </c>
      <c r="P545">
        <v>82</v>
      </c>
      <c r="Q545" t="s">
        <v>1359</v>
      </c>
      <c r="R545" t="s">
        <v>945</v>
      </c>
      <c r="S545">
        <v>0</v>
      </c>
      <c r="T545">
        <v>1</v>
      </c>
      <c r="U545">
        <v>0</v>
      </c>
      <c r="Y545">
        <f>COUNTBLANK(Table13[[#This Row],[Budget]:[Gross_WW]])</f>
        <v>3</v>
      </c>
      <c r="AF545">
        <v>1</v>
      </c>
    </row>
    <row r="546" spans="1:32" x14ac:dyDescent="0.2">
      <c r="A546" t="s">
        <v>6041</v>
      </c>
      <c r="B546" t="s">
        <v>6042</v>
      </c>
      <c r="C546">
        <v>2006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6.5</v>
      </c>
      <c r="O546">
        <v>14923</v>
      </c>
      <c r="P546">
        <v>87</v>
      </c>
      <c r="Q546" t="s">
        <v>6043</v>
      </c>
      <c r="R546" t="s">
        <v>3230</v>
      </c>
      <c r="S546">
        <v>0</v>
      </c>
      <c r="T546">
        <v>1</v>
      </c>
      <c r="U546">
        <v>0</v>
      </c>
      <c r="V546">
        <v>50000000</v>
      </c>
      <c r="W546">
        <v>58360760</v>
      </c>
      <c r="X546">
        <v>69865924</v>
      </c>
      <c r="Y546">
        <f>COUNTBLANK(Table13[[#This Row],[Budget]:[Gross_WW]])</f>
        <v>0</v>
      </c>
      <c r="AF546">
        <v>1</v>
      </c>
    </row>
    <row r="547" spans="1:32" x14ac:dyDescent="0.2">
      <c r="A547" t="s">
        <v>3422</v>
      </c>
      <c r="B547" t="s">
        <v>3423</v>
      </c>
      <c r="C547">
        <v>1991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5.9</v>
      </c>
      <c r="O547">
        <v>19650</v>
      </c>
      <c r="P547">
        <v>101</v>
      </c>
      <c r="Q547" t="s">
        <v>2780</v>
      </c>
      <c r="R547" t="s">
        <v>39</v>
      </c>
      <c r="S547">
        <v>0</v>
      </c>
      <c r="T547">
        <v>0</v>
      </c>
      <c r="U547">
        <v>1</v>
      </c>
      <c r="V547">
        <v>4974958</v>
      </c>
      <c r="W547">
        <v>33691313</v>
      </c>
      <c r="Y547">
        <f>COUNTBLANK(Table13[[#This Row],[Budget]:[Gross_WW]])</f>
        <v>1</v>
      </c>
      <c r="AF547">
        <v>1</v>
      </c>
    </row>
    <row r="548" spans="1:32" x14ac:dyDescent="0.2">
      <c r="A548" t="s">
        <v>5675</v>
      </c>
      <c r="B548" t="s">
        <v>5676</v>
      </c>
      <c r="C548">
        <v>2002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6.8</v>
      </c>
      <c r="O548">
        <v>29561</v>
      </c>
      <c r="P548">
        <v>95</v>
      </c>
      <c r="Q548" t="s">
        <v>5677</v>
      </c>
      <c r="R548" t="s">
        <v>5678</v>
      </c>
      <c r="S548">
        <v>1</v>
      </c>
      <c r="T548">
        <v>0</v>
      </c>
      <c r="U548">
        <v>0</v>
      </c>
      <c r="V548">
        <v>898365</v>
      </c>
      <c r="Y548">
        <f>COUNTBLANK(Table13[[#This Row],[Budget]:[Gross_WW]])</f>
        <v>2</v>
      </c>
      <c r="AF548">
        <v>1</v>
      </c>
    </row>
    <row r="549" spans="1:32" x14ac:dyDescent="0.2">
      <c r="A549" t="s">
        <v>3068</v>
      </c>
      <c r="B549" t="s">
        <v>3069</v>
      </c>
      <c r="C549">
        <v>1988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6.2</v>
      </c>
      <c r="O549">
        <v>9180</v>
      </c>
      <c r="P549">
        <v>96</v>
      </c>
      <c r="Q549" t="s">
        <v>3070</v>
      </c>
      <c r="R549" t="s">
        <v>3071</v>
      </c>
      <c r="S549">
        <v>1</v>
      </c>
      <c r="T549">
        <v>0</v>
      </c>
      <c r="U549">
        <v>0</v>
      </c>
      <c r="V549">
        <v>12706478</v>
      </c>
      <c r="Y549">
        <f>COUNTBLANK(Table13[[#This Row],[Budget]:[Gross_WW]])</f>
        <v>2</v>
      </c>
      <c r="AF549">
        <v>1</v>
      </c>
    </row>
    <row r="550" spans="1:32" x14ac:dyDescent="0.2">
      <c r="A550" t="s">
        <v>2642</v>
      </c>
      <c r="B550" t="s">
        <v>2643</v>
      </c>
      <c r="C550">
        <v>1983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7.1</v>
      </c>
      <c r="O550">
        <v>1612</v>
      </c>
      <c r="P550">
        <v>78</v>
      </c>
      <c r="Q550" t="s">
        <v>2564</v>
      </c>
      <c r="R550" t="s">
        <v>2565</v>
      </c>
      <c r="S550">
        <v>0</v>
      </c>
      <c r="T550">
        <v>0</v>
      </c>
      <c r="U550">
        <v>1</v>
      </c>
      <c r="Y550">
        <f>COUNTBLANK(Table13[[#This Row],[Budget]:[Gross_WW]])</f>
        <v>3</v>
      </c>
      <c r="AF550">
        <v>1</v>
      </c>
    </row>
    <row r="551" spans="1:32" x14ac:dyDescent="0.2">
      <c r="A551" t="s">
        <v>3072</v>
      </c>
      <c r="B551" t="s">
        <v>3073</v>
      </c>
      <c r="C551">
        <v>1988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7.2</v>
      </c>
      <c r="O551">
        <v>2038</v>
      </c>
      <c r="P551">
        <v>78</v>
      </c>
      <c r="Q551" t="s">
        <v>3074</v>
      </c>
      <c r="R551" t="s">
        <v>2565</v>
      </c>
      <c r="S551">
        <v>0</v>
      </c>
      <c r="T551">
        <v>0</v>
      </c>
      <c r="U551">
        <v>1</v>
      </c>
      <c r="Y551">
        <f>COUNTBLANK(Table13[[#This Row],[Budget]:[Gross_WW]])</f>
        <v>3</v>
      </c>
      <c r="AF551">
        <v>1</v>
      </c>
    </row>
    <row r="552" spans="1:32" x14ac:dyDescent="0.2">
      <c r="A552" t="s">
        <v>1098</v>
      </c>
      <c r="B552" t="s">
        <v>1099</v>
      </c>
      <c r="C552">
        <v>1950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6.3</v>
      </c>
      <c r="O552">
        <v>1148</v>
      </c>
      <c r="P552">
        <v>94</v>
      </c>
      <c r="Q552" t="s">
        <v>960</v>
      </c>
      <c r="R552" t="s">
        <v>39</v>
      </c>
      <c r="S552">
        <v>0</v>
      </c>
      <c r="T552">
        <v>0</v>
      </c>
      <c r="U552">
        <v>1</v>
      </c>
      <c r="Y552">
        <f>COUNTBLANK(Table13[[#This Row],[Budget]:[Gross_WW]])</f>
        <v>3</v>
      </c>
      <c r="AF552">
        <v>1</v>
      </c>
    </row>
    <row r="553" spans="1:32" x14ac:dyDescent="0.2">
      <c r="A553" t="s">
        <v>202</v>
      </c>
      <c r="B553" t="s">
        <v>203</v>
      </c>
      <c r="C553">
        <v>1934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7.1</v>
      </c>
      <c r="O553">
        <v>1737</v>
      </c>
      <c r="P553">
        <v>91</v>
      </c>
      <c r="Q553" t="s">
        <v>189</v>
      </c>
      <c r="R553" t="s">
        <v>39</v>
      </c>
      <c r="S553">
        <v>0</v>
      </c>
      <c r="T553">
        <v>0</v>
      </c>
      <c r="U553">
        <v>1</v>
      </c>
      <c r="Y553">
        <f>COUNTBLANK(Table13[[#This Row],[Budget]:[Gross_WW]])</f>
        <v>3</v>
      </c>
      <c r="AF553">
        <v>1</v>
      </c>
    </row>
    <row r="554" spans="1:32" x14ac:dyDescent="0.2">
      <c r="A554" t="s">
        <v>1498</v>
      </c>
      <c r="B554" t="s">
        <v>1499</v>
      </c>
      <c r="C554">
        <v>1958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7.1</v>
      </c>
      <c r="O554">
        <v>2329</v>
      </c>
      <c r="P554">
        <v>111</v>
      </c>
      <c r="Q554" t="s">
        <v>1476</v>
      </c>
      <c r="R554" t="s">
        <v>39</v>
      </c>
      <c r="S554">
        <v>0</v>
      </c>
      <c r="T554">
        <v>0</v>
      </c>
      <c r="U554">
        <v>1</v>
      </c>
      <c r="Y554">
        <f>COUNTBLANK(Table13[[#This Row],[Budget]:[Gross_WW]])</f>
        <v>3</v>
      </c>
      <c r="AF554">
        <v>1</v>
      </c>
    </row>
    <row r="555" spans="1:32" x14ac:dyDescent="0.2">
      <c r="A555" t="s">
        <v>6477</v>
      </c>
      <c r="B555" t="s">
        <v>6478</v>
      </c>
      <c r="C555">
        <v>2007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6.7</v>
      </c>
      <c r="O555">
        <v>95692</v>
      </c>
      <c r="P555">
        <v>98</v>
      </c>
      <c r="Q555" t="s">
        <v>6479</v>
      </c>
      <c r="R555" t="s">
        <v>2783</v>
      </c>
      <c r="S555">
        <v>0</v>
      </c>
      <c r="T555">
        <v>1</v>
      </c>
      <c r="U555">
        <v>0</v>
      </c>
      <c r="V555">
        <v>25000000</v>
      </c>
      <c r="W555">
        <v>47642963</v>
      </c>
      <c r="X555">
        <v>68474305</v>
      </c>
      <c r="Y555">
        <f>COUNTBLANK(Table13[[#This Row],[Budget]:[Gross_WW]])</f>
        <v>0</v>
      </c>
      <c r="AF555">
        <v>1</v>
      </c>
    </row>
    <row r="556" spans="1:32" x14ac:dyDescent="0.2">
      <c r="A556" t="s">
        <v>841</v>
      </c>
      <c r="B556" t="s">
        <v>842</v>
      </c>
      <c r="C556">
        <v>1945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6.7</v>
      </c>
      <c r="O556">
        <v>622</v>
      </c>
      <c r="P556">
        <v>78</v>
      </c>
      <c r="Q556" t="s">
        <v>126</v>
      </c>
      <c r="R556" t="s">
        <v>39</v>
      </c>
      <c r="S556">
        <v>0</v>
      </c>
      <c r="T556">
        <v>0</v>
      </c>
      <c r="U556">
        <v>1</v>
      </c>
      <c r="Y556">
        <f>COUNTBLANK(Table13[[#This Row],[Budget]:[Gross_WW]])</f>
        <v>3</v>
      </c>
      <c r="AF556">
        <v>1</v>
      </c>
    </row>
    <row r="557" spans="1:32" x14ac:dyDescent="0.2">
      <c r="A557" t="s">
        <v>244</v>
      </c>
      <c r="B557" t="s">
        <v>245</v>
      </c>
      <c r="C557">
        <v>1935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6.9</v>
      </c>
      <c r="O557">
        <v>2660</v>
      </c>
      <c r="P557">
        <v>79</v>
      </c>
      <c r="Q557" t="s">
        <v>86</v>
      </c>
      <c r="R557" t="s">
        <v>39</v>
      </c>
      <c r="S557">
        <v>0</v>
      </c>
      <c r="T557">
        <v>0</v>
      </c>
      <c r="U557">
        <v>1</v>
      </c>
      <c r="Y557">
        <f>COUNTBLANK(Table13[[#This Row],[Budget]:[Gross_WW]])</f>
        <v>3</v>
      </c>
      <c r="AF557">
        <v>1</v>
      </c>
    </row>
    <row r="558" spans="1:32" x14ac:dyDescent="0.2">
      <c r="A558" t="s">
        <v>4643</v>
      </c>
      <c r="B558" t="s">
        <v>4644</v>
      </c>
      <c r="C558">
        <v>1998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7.2</v>
      </c>
      <c r="O558">
        <v>15460</v>
      </c>
      <c r="P558">
        <v>111</v>
      </c>
      <c r="Q558" t="s">
        <v>4645</v>
      </c>
      <c r="R558" t="s">
        <v>4385</v>
      </c>
      <c r="S558">
        <v>0</v>
      </c>
      <c r="T558">
        <v>0</v>
      </c>
      <c r="U558">
        <v>1</v>
      </c>
      <c r="V558">
        <v>105989</v>
      </c>
      <c r="W558">
        <v>4553271</v>
      </c>
      <c r="Y558">
        <f>COUNTBLANK(Table13[[#This Row],[Budget]:[Gross_WW]])</f>
        <v>1</v>
      </c>
      <c r="AF558">
        <v>1</v>
      </c>
    </row>
    <row r="559" spans="1:32" x14ac:dyDescent="0.2">
      <c r="A559" t="s">
        <v>3075</v>
      </c>
      <c r="B559" t="s">
        <v>3076</v>
      </c>
      <c r="C559">
        <v>1988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7.6</v>
      </c>
      <c r="O559">
        <v>62015</v>
      </c>
      <c r="P559">
        <v>119</v>
      </c>
      <c r="Q559" t="s">
        <v>2912</v>
      </c>
      <c r="R559" t="s">
        <v>2757</v>
      </c>
      <c r="S559">
        <v>0</v>
      </c>
      <c r="T559">
        <v>0</v>
      </c>
      <c r="U559">
        <v>1</v>
      </c>
      <c r="V559">
        <v>84451</v>
      </c>
      <c r="W559">
        <v>34670720</v>
      </c>
      <c r="Y559">
        <f>COUNTBLANK(Table13[[#This Row],[Budget]:[Gross_WW]])</f>
        <v>1</v>
      </c>
      <c r="AF559">
        <v>1</v>
      </c>
    </row>
    <row r="560" spans="1:32" x14ac:dyDescent="0.2">
      <c r="A560" t="s">
        <v>4194</v>
      </c>
      <c r="B560" t="s">
        <v>4195</v>
      </c>
      <c r="C560">
        <v>1995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6.5</v>
      </c>
      <c r="O560">
        <v>46503</v>
      </c>
      <c r="P560">
        <v>99</v>
      </c>
      <c r="Q560" t="s">
        <v>4196</v>
      </c>
      <c r="R560" t="s">
        <v>3273</v>
      </c>
      <c r="S560">
        <v>1</v>
      </c>
      <c r="T560">
        <v>0</v>
      </c>
      <c r="U560">
        <v>0</v>
      </c>
      <c r="V560">
        <v>14931503</v>
      </c>
      <c r="W560">
        <v>179519401</v>
      </c>
      <c r="Y560">
        <f>COUNTBLANK(Table13[[#This Row],[Budget]:[Gross_WW]])</f>
        <v>1</v>
      </c>
      <c r="AF560">
        <v>1</v>
      </c>
    </row>
    <row r="561" spans="1:32" x14ac:dyDescent="0.2">
      <c r="A561" t="s">
        <v>4646</v>
      </c>
      <c r="B561" t="s">
        <v>4647</v>
      </c>
      <c r="C561">
        <v>1997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5.9</v>
      </c>
      <c r="O561">
        <v>77373</v>
      </c>
      <c r="P561">
        <v>108</v>
      </c>
      <c r="Q561" t="s">
        <v>3061</v>
      </c>
      <c r="R561" t="s">
        <v>35</v>
      </c>
      <c r="S561">
        <v>0</v>
      </c>
      <c r="T561">
        <v>1</v>
      </c>
      <c r="U561">
        <v>0</v>
      </c>
      <c r="V561">
        <v>116000000</v>
      </c>
      <c r="W561">
        <v>67127760</v>
      </c>
      <c r="X561">
        <v>178127760</v>
      </c>
      <c r="Y561">
        <f>COUNTBLANK(Table13[[#This Row],[Budget]:[Gross_WW]])</f>
        <v>0</v>
      </c>
      <c r="AF561">
        <v>1</v>
      </c>
    </row>
    <row r="562" spans="1:32" x14ac:dyDescent="0.2">
      <c r="A562" t="s">
        <v>1500</v>
      </c>
      <c r="B562" t="s">
        <v>1501</v>
      </c>
      <c r="C562">
        <v>1958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6.4</v>
      </c>
      <c r="O562">
        <v>1120</v>
      </c>
      <c r="P562">
        <v>121</v>
      </c>
      <c r="Q562" t="s">
        <v>79</v>
      </c>
      <c r="R562" t="s">
        <v>39</v>
      </c>
      <c r="S562">
        <v>0</v>
      </c>
      <c r="T562">
        <v>0</v>
      </c>
      <c r="U562">
        <v>1</v>
      </c>
      <c r="Y562">
        <f>COUNTBLANK(Table13[[#This Row],[Budget]:[Gross_WW]])</f>
        <v>3</v>
      </c>
      <c r="AF562">
        <v>1</v>
      </c>
    </row>
    <row r="563" spans="1:32" x14ac:dyDescent="0.2">
      <c r="A563" t="s">
        <v>936</v>
      </c>
      <c r="B563" t="s">
        <v>937</v>
      </c>
      <c r="C563">
        <v>1947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7.5</v>
      </c>
      <c r="O563">
        <v>16813</v>
      </c>
      <c r="P563">
        <v>106</v>
      </c>
      <c r="Q563" t="s">
        <v>739</v>
      </c>
      <c r="R563" t="s">
        <v>39</v>
      </c>
      <c r="S563">
        <v>0</v>
      </c>
      <c r="T563">
        <v>0</v>
      </c>
      <c r="U563">
        <v>1</v>
      </c>
      <c r="X563">
        <v>9693</v>
      </c>
      <c r="Y563">
        <f>COUNTBLANK(Table13[[#This Row],[Budget]:[Gross_WW]])</f>
        <v>2</v>
      </c>
      <c r="AF563">
        <v>1</v>
      </c>
    </row>
    <row r="564" spans="1:32" x14ac:dyDescent="0.2">
      <c r="A564" t="s">
        <v>6831</v>
      </c>
      <c r="B564" t="s">
        <v>6832</v>
      </c>
      <c r="C564">
        <v>2012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6.2</v>
      </c>
      <c r="O564">
        <v>238721</v>
      </c>
      <c r="P564">
        <v>113</v>
      </c>
      <c r="Q564" t="s">
        <v>2850</v>
      </c>
      <c r="R564" t="s">
        <v>39</v>
      </c>
      <c r="S564">
        <v>0</v>
      </c>
      <c r="T564">
        <v>0</v>
      </c>
      <c r="U564">
        <v>1</v>
      </c>
      <c r="V564">
        <v>150000000</v>
      </c>
      <c r="W564">
        <v>79727149</v>
      </c>
      <c r="X564">
        <v>245527149</v>
      </c>
      <c r="Y564">
        <f>COUNTBLANK(Table13[[#This Row],[Budget]:[Gross_WW]])</f>
        <v>0</v>
      </c>
      <c r="AF564">
        <v>1</v>
      </c>
    </row>
    <row r="565" spans="1:32" x14ac:dyDescent="0.2">
      <c r="A565" t="s">
        <v>435</v>
      </c>
      <c r="B565" t="s">
        <v>436</v>
      </c>
      <c r="C565">
        <v>1939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7.5</v>
      </c>
      <c r="O565">
        <v>9452</v>
      </c>
      <c r="P565">
        <v>104</v>
      </c>
      <c r="Q565" t="s">
        <v>379</v>
      </c>
      <c r="R565" t="s">
        <v>39</v>
      </c>
      <c r="S565">
        <v>0</v>
      </c>
      <c r="T565">
        <v>0</v>
      </c>
      <c r="U565">
        <v>1</v>
      </c>
      <c r="Y565">
        <f>COUNTBLANK(Table13[[#This Row],[Budget]:[Gross_WW]])</f>
        <v>3</v>
      </c>
      <c r="AF565">
        <v>1</v>
      </c>
    </row>
    <row r="566" spans="1:32" x14ac:dyDescent="0.2">
      <c r="A566" t="s">
        <v>6044</v>
      </c>
      <c r="B566" t="s">
        <v>6045</v>
      </c>
      <c r="C566">
        <v>2005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5.6</v>
      </c>
      <c r="O566">
        <v>58439</v>
      </c>
      <c r="P566">
        <v>105</v>
      </c>
      <c r="Q566" t="s">
        <v>6046</v>
      </c>
      <c r="R566" t="s">
        <v>2783</v>
      </c>
      <c r="S566">
        <v>1</v>
      </c>
      <c r="T566">
        <v>0</v>
      </c>
      <c r="U566">
        <v>0</v>
      </c>
      <c r="V566">
        <v>9939251</v>
      </c>
      <c r="W566">
        <v>68357079</v>
      </c>
      <c r="Y566">
        <f>COUNTBLANK(Table13[[#This Row],[Budget]:[Gross_WW]])</f>
        <v>1</v>
      </c>
      <c r="AF566">
        <v>1</v>
      </c>
    </row>
    <row r="567" spans="1:32" x14ac:dyDescent="0.2">
      <c r="A567" t="s">
        <v>3291</v>
      </c>
      <c r="B567" t="s">
        <v>3292</v>
      </c>
      <c r="C567">
        <v>1990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6.4</v>
      </c>
      <c r="O567">
        <v>56058</v>
      </c>
      <c r="P567">
        <v>96</v>
      </c>
      <c r="Q567" t="s">
        <v>3293</v>
      </c>
      <c r="R567" t="s">
        <v>3294</v>
      </c>
      <c r="S567">
        <v>0</v>
      </c>
      <c r="T567">
        <v>1</v>
      </c>
      <c r="U567">
        <v>0</v>
      </c>
      <c r="V567">
        <v>8054860</v>
      </c>
      <c r="W567">
        <v>48878502</v>
      </c>
      <c r="Y567">
        <f>COUNTBLANK(Table13[[#This Row],[Budget]:[Gross_WW]])</f>
        <v>1</v>
      </c>
      <c r="AF567">
        <v>1</v>
      </c>
    </row>
    <row r="568" spans="1:32" x14ac:dyDescent="0.2">
      <c r="A568" t="s">
        <v>437</v>
      </c>
      <c r="B568" t="s">
        <v>438</v>
      </c>
      <c r="C568">
        <v>1939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6.6</v>
      </c>
      <c r="O568">
        <v>525</v>
      </c>
      <c r="P568">
        <v>107</v>
      </c>
      <c r="Q568" t="s">
        <v>45</v>
      </c>
      <c r="R568" t="s">
        <v>39</v>
      </c>
      <c r="S568">
        <v>0</v>
      </c>
      <c r="T568">
        <v>0</v>
      </c>
      <c r="U568">
        <v>1</v>
      </c>
      <c r="Y568">
        <f>COUNTBLANK(Table13[[#This Row],[Budget]:[Gross_WW]])</f>
        <v>3</v>
      </c>
      <c r="AF568">
        <v>1</v>
      </c>
    </row>
    <row r="569" spans="1:32" x14ac:dyDescent="0.2">
      <c r="A569" t="s">
        <v>3752</v>
      </c>
      <c r="B569" t="s">
        <v>3753</v>
      </c>
      <c r="C569">
        <v>1993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6.8</v>
      </c>
      <c r="O569">
        <v>47220</v>
      </c>
      <c r="P569">
        <v>110</v>
      </c>
      <c r="Q569" t="s">
        <v>2898</v>
      </c>
      <c r="R569" t="s">
        <v>39</v>
      </c>
      <c r="S569">
        <v>0</v>
      </c>
      <c r="T569">
        <v>0</v>
      </c>
      <c r="U569">
        <v>1</v>
      </c>
      <c r="V569">
        <v>7306755</v>
      </c>
      <c r="W569">
        <v>63270710</v>
      </c>
      <c r="Y569">
        <f>COUNTBLANK(Table13[[#This Row],[Budget]:[Gross_WW]])</f>
        <v>1</v>
      </c>
      <c r="AF569">
        <v>1</v>
      </c>
    </row>
    <row r="570" spans="1:32" x14ac:dyDescent="0.2">
      <c r="A570" t="s">
        <v>1413</v>
      </c>
      <c r="B570" t="s">
        <v>1414</v>
      </c>
      <c r="C570">
        <v>1956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6.8</v>
      </c>
      <c r="O570">
        <v>1621</v>
      </c>
      <c r="P570">
        <v>81</v>
      </c>
      <c r="Q570" t="s">
        <v>1133</v>
      </c>
      <c r="R570" t="s">
        <v>376</v>
      </c>
      <c r="S570">
        <v>1</v>
      </c>
      <c r="T570">
        <v>0</v>
      </c>
      <c r="U570">
        <v>0</v>
      </c>
      <c r="Y570">
        <f>COUNTBLANK(Table13[[#This Row],[Budget]:[Gross_WW]])</f>
        <v>3</v>
      </c>
      <c r="AF570">
        <v>1</v>
      </c>
    </row>
    <row r="571" spans="1:32" x14ac:dyDescent="0.2">
      <c r="A571" t="s">
        <v>1360</v>
      </c>
      <c r="B571" t="s">
        <v>1361</v>
      </c>
      <c r="C571">
        <v>1955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7</v>
      </c>
      <c r="O571">
        <v>3347</v>
      </c>
      <c r="P571">
        <v>93</v>
      </c>
      <c r="Q571" t="s">
        <v>1133</v>
      </c>
      <c r="R571" t="s">
        <v>376</v>
      </c>
      <c r="S571">
        <v>1</v>
      </c>
      <c r="T571">
        <v>0</v>
      </c>
      <c r="U571">
        <v>0</v>
      </c>
      <c r="V571">
        <v>2150000</v>
      </c>
      <c r="Y571">
        <f>COUNTBLANK(Table13[[#This Row],[Budget]:[Gross_WW]])</f>
        <v>2</v>
      </c>
      <c r="AF571">
        <v>1</v>
      </c>
    </row>
    <row r="572" spans="1:32" x14ac:dyDescent="0.2">
      <c r="A572" t="s">
        <v>4401</v>
      </c>
      <c r="B572" t="s">
        <v>4402</v>
      </c>
      <c r="C572">
        <v>1996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5.9</v>
      </c>
      <c r="O572">
        <v>63659</v>
      </c>
      <c r="P572">
        <v>114</v>
      </c>
      <c r="Q572" t="s">
        <v>3769</v>
      </c>
      <c r="R572" t="s">
        <v>35</v>
      </c>
      <c r="S572">
        <v>0</v>
      </c>
      <c r="T572">
        <v>1</v>
      </c>
      <c r="U572">
        <v>0</v>
      </c>
      <c r="V572">
        <v>10015875</v>
      </c>
      <c r="W572">
        <v>159212469</v>
      </c>
      <c r="Y572">
        <f>COUNTBLANK(Table13[[#This Row],[Budget]:[Gross_WW]])</f>
        <v>1</v>
      </c>
      <c r="AF572">
        <v>1</v>
      </c>
    </row>
    <row r="573" spans="1:32" x14ac:dyDescent="0.2">
      <c r="A573" t="s">
        <v>1655</v>
      </c>
      <c r="B573" t="s">
        <v>1656</v>
      </c>
      <c r="C573">
        <v>1962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7.9</v>
      </c>
      <c r="O573">
        <v>10943</v>
      </c>
      <c r="P573">
        <v>117</v>
      </c>
      <c r="Q573" t="s">
        <v>1553</v>
      </c>
      <c r="R573" t="s">
        <v>1657</v>
      </c>
      <c r="S573">
        <v>0</v>
      </c>
      <c r="T573">
        <v>0</v>
      </c>
      <c r="U573">
        <v>1</v>
      </c>
      <c r="Y573">
        <f>COUNTBLANK(Table13[[#This Row],[Budget]:[Gross_WW]])</f>
        <v>3</v>
      </c>
      <c r="AF573">
        <v>1</v>
      </c>
    </row>
    <row r="574" spans="1:32" x14ac:dyDescent="0.2">
      <c r="A574" t="s">
        <v>3754</v>
      </c>
      <c r="B574" t="s">
        <v>3755</v>
      </c>
      <c r="C574">
        <v>1993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7.6</v>
      </c>
      <c r="O574">
        <v>156070</v>
      </c>
      <c r="P574">
        <v>102</v>
      </c>
      <c r="Q574" t="s">
        <v>3756</v>
      </c>
      <c r="R574" t="s">
        <v>3757</v>
      </c>
      <c r="S574">
        <v>0</v>
      </c>
      <c r="T574">
        <v>1</v>
      </c>
      <c r="U574">
        <v>0</v>
      </c>
      <c r="V574">
        <v>918127</v>
      </c>
      <c r="W574">
        <v>7993039</v>
      </c>
      <c r="Y574">
        <f>COUNTBLANK(Table13[[#This Row],[Budget]:[Gross_WW]])</f>
        <v>1</v>
      </c>
      <c r="AF574">
        <v>1</v>
      </c>
    </row>
    <row r="575" spans="1:32" x14ac:dyDescent="0.2">
      <c r="A575" t="s">
        <v>3176</v>
      </c>
      <c r="B575" t="s">
        <v>3177</v>
      </c>
      <c r="C575">
        <v>1989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6.1</v>
      </c>
      <c r="O575">
        <v>3136</v>
      </c>
      <c r="P575">
        <v>102</v>
      </c>
      <c r="Q575" t="s">
        <v>3178</v>
      </c>
      <c r="R575" t="s">
        <v>2757</v>
      </c>
      <c r="S575">
        <v>0</v>
      </c>
      <c r="T575">
        <v>0</v>
      </c>
      <c r="U575">
        <v>1</v>
      </c>
      <c r="V575">
        <v>2847690</v>
      </c>
      <c r="W575">
        <v>8125592</v>
      </c>
      <c r="Y575">
        <f>COUNTBLANK(Table13[[#This Row],[Budget]:[Gross_WW]])</f>
        <v>1</v>
      </c>
      <c r="AF575">
        <v>1</v>
      </c>
    </row>
    <row r="576" spans="1:32" x14ac:dyDescent="0.2">
      <c r="A576" t="s">
        <v>794</v>
      </c>
      <c r="B576" t="s">
        <v>795</v>
      </c>
      <c r="C576">
        <v>1944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6.1</v>
      </c>
      <c r="O576">
        <v>546</v>
      </c>
      <c r="P576">
        <v>64</v>
      </c>
      <c r="Q576" t="s">
        <v>731</v>
      </c>
      <c r="R576" t="s">
        <v>35</v>
      </c>
      <c r="S576">
        <v>0</v>
      </c>
      <c r="T576">
        <v>1</v>
      </c>
      <c r="U576">
        <v>0</v>
      </c>
      <c r="Y576">
        <f>COUNTBLANK(Table13[[#This Row],[Budget]:[Gross_WW]])</f>
        <v>3</v>
      </c>
      <c r="AF576">
        <v>1</v>
      </c>
    </row>
    <row r="577" spans="1:32" x14ac:dyDescent="0.2">
      <c r="A577" t="s">
        <v>2611</v>
      </c>
      <c r="B577" t="s">
        <v>2612</v>
      </c>
      <c r="C577">
        <v>1982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6.9</v>
      </c>
      <c r="O577">
        <v>19530</v>
      </c>
      <c r="P577">
        <v>88</v>
      </c>
      <c r="Q577" t="s">
        <v>2301</v>
      </c>
      <c r="R577" t="s">
        <v>2613</v>
      </c>
      <c r="S577">
        <v>0</v>
      </c>
      <c r="T577">
        <v>1</v>
      </c>
      <c r="U577">
        <v>0</v>
      </c>
      <c r="V577">
        <v>4289601</v>
      </c>
      <c r="W577">
        <v>18196170</v>
      </c>
      <c r="Y577">
        <f>COUNTBLANK(Table13[[#This Row],[Budget]:[Gross_WW]])</f>
        <v>1</v>
      </c>
      <c r="AF577">
        <v>1</v>
      </c>
    </row>
    <row r="578" spans="1:32" x14ac:dyDescent="0.2">
      <c r="A578" t="s">
        <v>3174</v>
      </c>
      <c r="B578" t="s">
        <v>3175</v>
      </c>
      <c r="C578">
        <v>1989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8.1</v>
      </c>
      <c r="O578">
        <v>397207</v>
      </c>
      <c r="P578">
        <v>128</v>
      </c>
      <c r="Q578" t="s">
        <v>2910</v>
      </c>
      <c r="R578" t="s">
        <v>2783</v>
      </c>
      <c r="S578">
        <v>1</v>
      </c>
      <c r="T578">
        <v>0</v>
      </c>
      <c r="U578">
        <v>0</v>
      </c>
      <c r="V578">
        <v>340456</v>
      </c>
      <c r="W578">
        <v>235860116</v>
      </c>
      <c r="Y578">
        <f>COUNTBLANK(Table13[[#This Row],[Budget]:[Gross_WW]])</f>
        <v>1</v>
      </c>
      <c r="AF578">
        <v>1</v>
      </c>
    </row>
    <row r="579" spans="1:32" x14ac:dyDescent="0.2">
      <c r="A579" t="s">
        <v>4197</v>
      </c>
      <c r="B579" t="s">
        <v>4198</v>
      </c>
      <c r="C579">
        <v>1995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6.9</v>
      </c>
      <c r="O579">
        <v>18829</v>
      </c>
      <c r="P579">
        <v>119</v>
      </c>
      <c r="Q579" t="s">
        <v>4199</v>
      </c>
      <c r="R579" t="s">
        <v>3921</v>
      </c>
      <c r="S579">
        <v>1</v>
      </c>
      <c r="T579">
        <v>0</v>
      </c>
      <c r="U579">
        <v>0</v>
      </c>
      <c r="V579">
        <v>7943778</v>
      </c>
      <c r="W579">
        <v>24147179</v>
      </c>
      <c r="Y579">
        <f>COUNTBLANK(Table13[[#This Row],[Budget]:[Gross_WW]])</f>
        <v>1</v>
      </c>
      <c r="AF579">
        <v>1</v>
      </c>
    </row>
    <row r="580" spans="1:32" x14ac:dyDescent="0.2">
      <c r="A580" t="s">
        <v>1739</v>
      </c>
      <c r="B580" t="s">
        <v>1740</v>
      </c>
      <c r="C580">
        <v>1964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7.3</v>
      </c>
      <c r="O580">
        <v>4495</v>
      </c>
      <c r="P580">
        <v>116</v>
      </c>
      <c r="Q580" t="s">
        <v>1741</v>
      </c>
      <c r="R580" t="s">
        <v>39</v>
      </c>
      <c r="S580">
        <v>0</v>
      </c>
      <c r="T580">
        <v>0</v>
      </c>
      <c r="U580">
        <v>1</v>
      </c>
      <c r="V580">
        <v>1200000</v>
      </c>
      <c r="Y580">
        <f>COUNTBLANK(Table13[[#This Row],[Budget]:[Gross_WW]])</f>
        <v>2</v>
      </c>
      <c r="AF580">
        <v>1</v>
      </c>
    </row>
    <row r="581" spans="1:32" x14ac:dyDescent="0.2">
      <c r="A581" t="s">
        <v>6370</v>
      </c>
      <c r="B581" t="s">
        <v>6371</v>
      </c>
      <c r="C581">
        <v>2007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6.2</v>
      </c>
      <c r="O581">
        <v>81633</v>
      </c>
      <c r="P581">
        <v>89</v>
      </c>
      <c r="Q581" t="s">
        <v>6372</v>
      </c>
      <c r="R581" t="s">
        <v>35</v>
      </c>
      <c r="S581">
        <v>0</v>
      </c>
      <c r="T581">
        <v>1</v>
      </c>
      <c r="U581">
        <v>0</v>
      </c>
      <c r="V581">
        <v>20000000</v>
      </c>
      <c r="W581">
        <v>16809076</v>
      </c>
      <c r="X581">
        <v>22382047</v>
      </c>
      <c r="Y581">
        <f>COUNTBLANK(Table13[[#This Row],[Budget]:[Gross_WW]])</f>
        <v>0</v>
      </c>
      <c r="AF581">
        <v>1</v>
      </c>
    </row>
    <row r="582" spans="1:32" x14ac:dyDescent="0.2">
      <c r="A582" t="s">
        <v>2888</v>
      </c>
      <c r="B582" t="s">
        <v>2889</v>
      </c>
      <c r="C582">
        <v>1986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5.6</v>
      </c>
      <c r="O582">
        <v>6369</v>
      </c>
      <c r="P582">
        <v>91</v>
      </c>
      <c r="Q582" t="s">
        <v>2890</v>
      </c>
      <c r="R582" t="s">
        <v>39</v>
      </c>
      <c r="S582">
        <v>0</v>
      </c>
      <c r="T582">
        <v>0</v>
      </c>
      <c r="U582">
        <v>1</v>
      </c>
      <c r="V582">
        <v>8988731</v>
      </c>
      <c r="Y582">
        <f>COUNTBLANK(Table13[[#This Row],[Budget]:[Gross_WW]])</f>
        <v>2</v>
      </c>
      <c r="AF582">
        <v>1</v>
      </c>
    </row>
    <row r="583" spans="1:32" x14ac:dyDescent="0.2">
      <c r="A583" t="s">
        <v>2644</v>
      </c>
      <c r="B583" t="s">
        <v>2645</v>
      </c>
      <c r="C583">
        <v>1983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4.7</v>
      </c>
      <c r="O583">
        <v>3419</v>
      </c>
      <c r="P583">
        <v>99</v>
      </c>
      <c r="Q583" t="s">
        <v>2101</v>
      </c>
      <c r="R583" t="s">
        <v>39</v>
      </c>
      <c r="S583">
        <v>0</v>
      </c>
      <c r="T583">
        <v>0</v>
      </c>
      <c r="U583">
        <v>1</v>
      </c>
      <c r="V583">
        <v>3520605</v>
      </c>
      <c r="W583">
        <v>10369581</v>
      </c>
      <c r="Y583">
        <f>COUNTBLANK(Table13[[#This Row],[Budget]:[Gross_WW]])</f>
        <v>1</v>
      </c>
      <c r="AF583">
        <v>1</v>
      </c>
    </row>
    <row r="584" spans="1:32" x14ac:dyDescent="0.2">
      <c r="A584" t="s">
        <v>2037</v>
      </c>
      <c r="B584" t="s">
        <v>2038</v>
      </c>
      <c r="C584">
        <v>1972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6.2</v>
      </c>
      <c r="O584">
        <v>150</v>
      </c>
      <c r="P584">
        <v>88</v>
      </c>
      <c r="Q584" t="s">
        <v>2039</v>
      </c>
      <c r="R584" t="s">
        <v>39</v>
      </c>
      <c r="S584">
        <v>0</v>
      </c>
      <c r="T584">
        <v>0</v>
      </c>
      <c r="U584">
        <v>1</v>
      </c>
      <c r="Y584">
        <f>COUNTBLANK(Table13[[#This Row],[Budget]:[Gross_WW]])</f>
        <v>3</v>
      </c>
      <c r="AF584">
        <v>1</v>
      </c>
    </row>
    <row r="585" spans="1:32" x14ac:dyDescent="0.2">
      <c r="A585" t="s">
        <v>3579</v>
      </c>
      <c r="B585" t="s">
        <v>3580</v>
      </c>
      <c r="C585">
        <v>1992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6.6</v>
      </c>
      <c r="O585">
        <v>98187</v>
      </c>
      <c r="P585">
        <v>104</v>
      </c>
      <c r="Q585" t="s">
        <v>2808</v>
      </c>
      <c r="R585" t="s">
        <v>35</v>
      </c>
      <c r="S585">
        <v>0</v>
      </c>
      <c r="T585">
        <v>1</v>
      </c>
      <c r="U585">
        <v>0</v>
      </c>
      <c r="V585">
        <v>12110355</v>
      </c>
      <c r="W585">
        <v>149022650</v>
      </c>
      <c r="Y585">
        <f>COUNTBLANK(Table13[[#This Row],[Budget]:[Gross_WW]])</f>
        <v>1</v>
      </c>
      <c r="AF585">
        <v>1</v>
      </c>
    </row>
    <row r="586" spans="1:32" x14ac:dyDescent="0.2">
      <c r="A586" t="s">
        <v>6536</v>
      </c>
      <c r="B586" t="s">
        <v>6537</v>
      </c>
      <c r="C586">
        <v>2006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7.7</v>
      </c>
      <c r="O586">
        <v>27743</v>
      </c>
      <c r="P586">
        <v>126</v>
      </c>
      <c r="Q586" t="s">
        <v>6538</v>
      </c>
      <c r="R586" t="s">
        <v>6539</v>
      </c>
      <c r="S586">
        <v>0</v>
      </c>
      <c r="T586">
        <v>0</v>
      </c>
      <c r="U586">
        <v>1</v>
      </c>
      <c r="V586">
        <v>20000000</v>
      </c>
      <c r="X586">
        <v>29667169</v>
      </c>
      <c r="Y586">
        <f>COUNTBLANK(Table13[[#This Row],[Budget]:[Gross_WW]])</f>
        <v>1</v>
      </c>
      <c r="AF586">
        <v>1</v>
      </c>
    </row>
    <row r="587" spans="1:32" x14ac:dyDescent="0.2">
      <c r="A587" t="s">
        <v>6622</v>
      </c>
      <c r="B587" t="s">
        <v>6623</v>
      </c>
      <c r="C587">
        <v>2006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7.2</v>
      </c>
      <c r="O587">
        <v>15044</v>
      </c>
      <c r="P587">
        <v>141</v>
      </c>
      <c r="Q587" t="s">
        <v>6538</v>
      </c>
      <c r="R587" t="s">
        <v>6624</v>
      </c>
      <c r="S587">
        <v>0</v>
      </c>
      <c r="T587">
        <v>0</v>
      </c>
      <c r="U587">
        <v>1</v>
      </c>
      <c r="V587">
        <v>20000000</v>
      </c>
      <c r="Y587">
        <f>COUNTBLANK(Table13[[#This Row],[Budget]:[Gross_WW]])</f>
        <v>2</v>
      </c>
      <c r="AF587">
        <v>1</v>
      </c>
    </row>
    <row r="588" spans="1:32" x14ac:dyDescent="0.2">
      <c r="A588" t="s">
        <v>6340</v>
      </c>
      <c r="B588" t="s">
        <v>6341</v>
      </c>
      <c r="C588">
        <v>2008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6.4</v>
      </c>
      <c r="O588">
        <v>192765</v>
      </c>
      <c r="P588">
        <v>105</v>
      </c>
      <c r="Q588" t="s">
        <v>4801</v>
      </c>
      <c r="R588" t="s">
        <v>35</v>
      </c>
      <c r="S588">
        <v>0</v>
      </c>
      <c r="T588">
        <v>1</v>
      </c>
      <c r="U588">
        <v>0</v>
      </c>
      <c r="V588">
        <v>45000000</v>
      </c>
      <c r="W588">
        <v>36316032</v>
      </c>
      <c r="X588">
        <v>76014335</v>
      </c>
      <c r="Y588">
        <f>COUNTBLANK(Table13[[#This Row],[Budget]:[Gross_WW]])</f>
        <v>0</v>
      </c>
      <c r="AF588">
        <v>1</v>
      </c>
    </row>
    <row r="589" spans="1:32" x14ac:dyDescent="0.2">
      <c r="A589" t="s">
        <v>5557</v>
      </c>
      <c r="B589" t="s">
        <v>5558</v>
      </c>
      <c r="C589">
        <v>2002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6.4</v>
      </c>
      <c r="O589">
        <v>37964</v>
      </c>
      <c r="P589">
        <v>109</v>
      </c>
      <c r="Q589" t="s">
        <v>5559</v>
      </c>
      <c r="R589" t="s">
        <v>39</v>
      </c>
      <c r="S589">
        <v>0</v>
      </c>
      <c r="T589">
        <v>0</v>
      </c>
      <c r="U589">
        <v>1</v>
      </c>
      <c r="V589">
        <v>50000000</v>
      </c>
      <c r="W589">
        <v>8364691</v>
      </c>
      <c r="X589">
        <v>8382938</v>
      </c>
      <c r="Y589">
        <f>COUNTBLANK(Table13[[#This Row],[Budget]:[Gross_WW]])</f>
        <v>0</v>
      </c>
      <c r="AF589">
        <v>1</v>
      </c>
    </row>
    <row r="590" spans="1:32" x14ac:dyDescent="0.2">
      <c r="A590" t="s">
        <v>2614</v>
      </c>
      <c r="B590" t="s">
        <v>2615</v>
      </c>
      <c r="C590">
        <v>1982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7</v>
      </c>
      <c r="O590">
        <v>11335</v>
      </c>
      <c r="P590">
        <v>116</v>
      </c>
      <c r="Q590" t="s">
        <v>1926</v>
      </c>
      <c r="R590" t="s">
        <v>39</v>
      </c>
      <c r="S590">
        <v>0</v>
      </c>
      <c r="T590">
        <v>0</v>
      </c>
      <c r="U590">
        <v>1</v>
      </c>
      <c r="V590">
        <v>19282134</v>
      </c>
      <c r="Y590">
        <f>COUNTBLANK(Table13[[#This Row],[Budget]:[Gross_WW]])</f>
        <v>2</v>
      </c>
      <c r="AF590">
        <v>1</v>
      </c>
    </row>
    <row r="591" spans="1:32" x14ac:dyDescent="0.2">
      <c r="A591" t="s">
        <v>3424</v>
      </c>
      <c r="B591" t="s">
        <v>3425</v>
      </c>
      <c r="C591">
        <v>1991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6.2</v>
      </c>
      <c r="O591">
        <v>6252</v>
      </c>
      <c r="P591">
        <v>104</v>
      </c>
      <c r="Q591" t="s">
        <v>3426</v>
      </c>
      <c r="R591" t="s">
        <v>2783</v>
      </c>
      <c r="S591">
        <v>1</v>
      </c>
      <c r="T591">
        <v>0</v>
      </c>
      <c r="U591">
        <v>0</v>
      </c>
      <c r="V591">
        <v>28738096</v>
      </c>
      <c r="Y591">
        <f>COUNTBLANK(Table13[[#This Row],[Budget]:[Gross_WW]])</f>
        <v>2</v>
      </c>
      <c r="AF591">
        <v>1</v>
      </c>
    </row>
    <row r="592" spans="1:32" x14ac:dyDescent="0.2">
      <c r="A592" t="s">
        <v>892</v>
      </c>
      <c r="B592" t="s">
        <v>893</v>
      </c>
      <c r="C592">
        <v>1946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7.1</v>
      </c>
      <c r="O592">
        <v>2850</v>
      </c>
      <c r="P592">
        <v>115</v>
      </c>
      <c r="Q592" t="s">
        <v>614</v>
      </c>
      <c r="R592" t="s">
        <v>39</v>
      </c>
      <c r="S592">
        <v>0</v>
      </c>
      <c r="T592">
        <v>0</v>
      </c>
      <c r="U592">
        <v>1</v>
      </c>
      <c r="Y592">
        <f>COUNTBLANK(Table13[[#This Row],[Budget]:[Gross_WW]])</f>
        <v>3</v>
      </c>
      <c r="AF592">
        <v>1</v>
      </c>
    </row>
    <row r="593" spans="1:32" x14ac:dyDescent="0.2">
      <c r="A593" t="s">
        <v>5165</v>
      </c>
      <c r="B593" t="s">
        <v>5166</v>
      </c>
      <c r="C593">
        <v>1999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5.8</v>
      </c>
      <c r="O593">
        <v>119733</v>
      </c>
      <c r="P593">
        <v>105</v>
      </c>
      <c r="Q593" t="s">
        <v>5167</v>
      </c>
      <c r="R593" t="s">
        <v>39</v>
      </c>
      <c r="S593">
        <v>0</v>
      </c>
      <c r="T593">
        <v>0</v>
      </c>
      <c r="U593">
        <v>1</v>
      </c>
      <c r="V593">
        <v>60000000</v>
      </c>
      <c r="W593">
        <v>73648142</v>
      </c>
      <c r="X593">
        <v>164648142</v>
      </c>
      <c r="Y593">
        <f>COUNTBLANK(Table13[[#This Row],[Budget]:[Gross_WW]])</f>
        <v>0</v>
      </c>
      <c r="AF593">
        <v>1</v>
      </c>
    </row>
    <row r="594" spans="1:32" x14ac:dyDescent="0.2">
      <c r="A594" t="s">
        <v>4648</v>
      </c>
      <c r="B594" t="s">
        <v>4649</v>
      </c>
      <c r="C594">
        <v>1998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6.1</v>
      </c>
      <c r="O594">
        <v>32095</v>
      </c>
      <c r="P594">
        <v>106</v>
      </c>
      <c r="Q594" t="s">
        <v>4650</v>
      </c>
      <c r="R594" t="s">
        <v>4651</v>
      </c>
      <c r="S594">
        <v>1</v>
      </c>
      <c r="T594">
        <v>0</v>
      </c>
      <c r="U594">
        <v>0</v>
      </c>
      <c r="V594">
        <v>4737793</v>
      </c>
      <c r="W594">
        <v>11203026</v>
      </c>
      <c r="Y594">
        <f>COUNTBLANK(Table13[[#This Row],[Budget]:[Gross_WW]])</f>
        <v>1</v>
      </c>
      <c r="AF594">
        <v>1</v>
      </c>
    </row>
    <row r="595" spans="1:32" x14ac:dyDescent="0.2">
      <c r="A595" t="s">
        <v>3427</v>
      </c>
      <c r="B595" t="s">
        <v>3428</v>
      </c>
      <c r="C595">
        <v>1991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7.2</v>
      </c>
      <c r="O595">
        <v>16130</v>
      </c>
      <c r="P595">
        <v>112</v>
      </c>
      <c r="Q595" t="s">
        <v>3429</v>
      </c>
      <c r="R595" t="s">
        <v>3430</v>
      </c>
      <c r="S595">
        <v>0</v>
      </c>
      <c r="T595">
        <v>0</v>
      </c>
      <c r="U595">
        <v>1</v>
      </c>
      <c r="V595">
        <v>16371128</v>
      </c>
      <c r="Y595">
        <f>COUNTBLANK(Table13[[#This Row],[Budget]:[Gross_WW]])</f>
        <v>2</v>
      </c>
      <c r="AF595">
        <v>1</v>
      </c>
    </row>
    <row r="596" spans="1:32" x14ac:dyDescent="0.2">
      <c r="A596" t="s">
        <v>6642</v>
      </c>
      <c r="B596" t="s">
        <v>6643</v>
      </c>
      <c r="C596">
        <v>2008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7.1</v>
      </c>
      <c r="O596">
        <v>150593</v>
      </c>
      <c r="P596">
        <v>112</v>
      </c>
      <c r="Q596" t="s">
        <v>6644</v>
      </c>
      <c r="R596" t="s">
        <v>35</v>
      </c>
      <c r="S596">
        <v>0</v>
      </c>
      <c r="T596">
        <v>1</v>
      </c>
      <c r="U596">
        <v>0</v>
      </c>
      <c r="V596">
        <v>9764270</v>
      </c>
      <c r="W596">
        <v>55990299</v>
      </c>
      <c r="Y596">
        <f>COUNTBLANK(Table13[[#This Row],[Budget]:[Gross_WW]])</f>
        <v>1</v>
      </c>
      <c r="AF596">
        <v>1</v>
      </c>
    </row>
    <row r="597" spans="1:32" x14ac:dyDescent="0.2">
      <c r="A597" t="s">
        <v>6355</v>
      </c>
      <c r="B597" t="s">
        <v>6356</v>
      </c>
      <c r="C597">
        <v>2006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7</v>
      </c>
      <c r="O597">
        <v>284562</v>
      </c>
      <c r="P597">
        <v>126</v>
      </c>
      <c r="Q597" t="s">
        <v>3468</v>
      </c>
      <c r="R597" t="s">
        <v>2783</v>
      </c>
      <c r="S597">
        <v>1</v>
      </c>
      <c r="T597">
        <v>0</v>
      </c>
      <c r="U597">
        <v>0</v>
      </c>
      <c r="V597">
        <v>20574802</v>
      </c>
      <c r="W597">
        <v>180557550</v>
      </c>
      <c r="Y597">
        <f>COUNTBLANK(Table13[[#This Row],[Budget]:[Gross_WW]])</f>
        <v>1</v>
      </c>
      <c r="AF597">
        <v>1</v>
      </c>
    </row>
    <row r="598" spans="1:32" x14ac:dyDescent="0.2">
      <c r="A598" t="s">
        <v>2040</v>
      </c>
      <c r="B598" t="s">
        <v>2041</v>
      </c>
      <c r="C598">
        <v>1972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7.7</v>
      </c>
      <c r="O598">
        <v>94633</v>
      </c>
      <c r="P598">
        <v>109</v>
      </c>
      <c r="Q598" t="s">
        <v>2042</v>
      </c>
      <c r="R598" t="s">
        <v>39</v>
      </c>
      <c r="S598">
        <v>0</v>
      </c>
      <c r="T598">
        <v>0</v>
      </c>
      <c r="U598">
        <v>1</v>
      </c>
      <c r="V598">
        <v>2000000</v>
      </c>
      <c r="X598">
        <v>4534</v>
      </c>
      <c r="Y598">
        <f>COUNTBLANK(Table13[[#This Row],[Budget]:[Gross_WW]])</f>
        <v>1</v>
      </c>
      <c r="AF598">
        <v>1</v>
      </c>
    </row>
    <row r="599" spans="1:32" x14ac:dyDescent="0.2">
      <c r="A599" t="s">
        <v>3758</v>
      </c>
      <c r="B599" t="s">
        <v>3759</v>
      </c>
      <c r="C599">
        <v>1993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6.7</v>
      </c>
      <c r="O599">
        <v>151687</v>
      </c>
      <c r="P599">
        <v>115</v>
      </c>
      <c r="Q599" t="s">
        <v>3760</v>
      </c>
      <c r="R599" t="s">
        <v>39</v>
      </c>
      <c r="S599">
        <v>0</v>
      </c>
      <c r="T599">
        <v>0</v>
      </c>
      <c r="U599">
        <v>1</v>
      </c>
      <c r="V599">
        <v>14262432</v>
      </c>
      <c r="W599">
        <v>58055768</v>
      </c>
      <c r="Y599">
        <f>COUNTBLANK(Table13[[#This Row],[Budget]:[Gross_WW]])</f>
        <v>1</v>
      </c>
      <c r="AF599">
        <v>1</v>
      </c>
    </row>
    <row r="600" spans="1:32" x14ac:dyDescent="0.2">
      <c r="A600" t="s">
        <v>3761</v>
      </c>
      <c r="B600" t="s">
        <v>3762</v>
      </c>
      <c r="C600">
        <v>1993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5.6</v>
      </c>
      <c r="O600">
        <v>53692</v>
      </c>
      <c r="P600">
        <v>94</v>
      </c>
      <c r="Q600" t="s">
        <v>2756</v>
      </c>
      <c r="R600" t="s">
        <v>39</v>
      </c>
      <c r="S600">
        <v>0</v>
      </c>
      <c r="T600">
        <v>0</v>
      </c>
      <c r="U600">
        <v>1</v>
      </c>
      <c r="V600">
        <v>9331139</v>
      </c>
      <c r="W600">
        <v>117270765</v>
      </c>
      <c r="Y600">
        <f>COUNTBLANK(Table13[[#This Row],[Budget]:[Gross_WW]])</f>
        <v>1</v>
      </c>
      <c r="AF600">
        <v>1</v>
      </c>
    </row>
    <row r="601" spans="1:32" x14ac:dyDescent="0.2">
      <c r="A601" t="s">
        <v>6106</v>
      </c>
      <c r="B601" t="s">
        <v>6107</v>
      </c>
      <c r="C601">
        <v>2005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6.6</v>
      </c>
      <c r="O601">
        <v>69412</v>
      </c>
      <c r="P601">
        <v>108</v>
      </c>
      <c r="Q601" t="s">
        <v>6108</v>
      </c>
      <c r="R601" t="s">
        <v>6109</v>
      </c>
      <c r="S601">
        <v>1</v>
      </c>
      <c r="T601">
        <v>0</v>
      </c>
      <c r="U601">
        <v>0</v>
      </c>
      <c r="V601">
        <v>12211986</v>
      </c>
      <c r="W601">
        <v>57479076</v>
      </c>
      <c r="Y601">
        <f>COUNTBLANK(Table13[[#This Row],[Budget]:[Gross_WW]])</f>
        <v>1</v>
      </c>
      <c r="AF601">
        <v>1</v>
      </c>
    </row>
    <row r="602" spans="1:32" x14ac:dyDescent="0.2">
      <c r="A602" t="s">
        <v>204</v>
      </c>
      <c r="B602" t="s">
        <v>205</v>
      </c>
      <c r="C602">
        <v>1934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6.4</v>
      </c>
      <c r="O602">
        <v>152</v>
      </c>
      <c r="P602">
        <v>68</v>
      </c>
      <c r="Q602" t="s">
        <v>38</v>
      </c>
      <c r="R602" t="s">
        <v>39</v>
      </c>
      <c r="S602">
        <v>0</v>
      </c>
      <c r="T602">
        <v>0</v>
      </c>
      <c r="U602">
        <v>1</v>
      </c>
      <c r="Y602">
        <f>COUNTBLANK(Table13[[#This Row],[Budget]:[Gross_WW]])</f>
        <v>3</v>
      </c>
      <c r="AF602">
        <v>1</v>
      </c>
    </row>
    <row r="603" spans="1:32" x14ac:dyDescent="0.2">
      <c r="A603" t="s">
        <v>659</v>
      </c>
      <c r="B603" t="s">
        <v>660</v>
      </c>
      <c r="C603">
        <v>1942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6.9</v>
      </c>
      <c r="O603">
        <v>1899</v>
      </c>
      <c r="P603">
        <v>107</v>
      </c>
      <c r="Q603" t="s">
        <v>474</v>
      </c>
      <c r="R603" t="s">
        <v>39</v>
      </c>
      <c r="S603">
        <v>0</v>
      </c>
      <c r="T603">
        <v>0</v>
      </c>
      <c r="U603">
        <v>1</v>
      </c>
      <c r="V603">
        <v>1209000</v>
      </c>
      <c r="Y603">
        <f>COUNTBLANK(Table13[[#This Row],[Budget]:[Gross_WW]])</f>
        <v>2</v>
      </c>
      <c r="AF603">
        <v>1</v>
      </c>
    </row>
    <row r="604" spans="1:32" x14ac:dyDescent="0.2">
      <c r="A604" t="s">
        <v>7044</v>
      </c>
      <c r="B604" t="s">
        <v>7045</v>
      </c>
      <c r="C604">
        <v>2010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7.6</v>
      </c>
      <c r="O604">
        <v>482604</v>
      </c>
      <c r="P604">
        <v>95</v>
      </c>
      <c r="Q604" t="s">
        <v>7046</v>
      </c>
      <c r="R604" t="s">
        <v>35</v>
      </c>
      <c r="S604">
        <v>0</v>
      </c>
      <c r="T604">
        <v>1</v>
      </c>
      <c r="U604">
        <v>0</v>
      </c>
      <c r="V604">
        <v>56397125</v>
      </c>
      <c r="W604">
        <v>543113985</v>
      </c>
      <c r="Y604">
        <f>COUNTBLANK(Table13[[#This Row],[Budget]:[Gross_WW]])</f>
        <v>1</v>
      </c>
      <c r="Z604">
        <v>1</v>
      </c>
      <c r="AF604">
        <v>1</v>
      </c>
    </row>
    <row r="605" spans="1:32" x14ac:dyDescent="0.2">
      <c r="A605" t="s">
        <v>7345</v>
      </c>
      <c r="B605" t="s">
        <v>7346</v>
      </c>
      <c r="C605">
        <v>2013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7.3</v>
      </c>
      <c r="O605">
        <v>357319</v>
      </c>
      <c r="P605">
        <v>98</v>
      </c>
      <c r="Q605" t="s">
        <v>7046</v>
      </c>
      <c r="R605" t="s">
        <v>35</v>
      </c>
      <c r="S605">
        <v>0</v>
      </c>
      <c r="T605">
        <v>1</v>
      </c>
      <c r="U605">
        <v>0</v>
      </c>
      <c r="V605">
        <v>83517315</v>
      </c>
      <c r="W605">
        <v>970766005</v>
      </c>
      <c r="Y605">
        <f>COUNTBLANK(Table13[[#This Row],[Budget]:[Gross_WW]])</f>
        <v>1</v>
      </c>
      <c r="Z605">
        <v>1</v>
      </c>
      <c r="AF605">
        <v>1</v>
      </c>
    </row>
    <row r="606" spans="1:32" x14ac:dyDescent="0.2">
      <c r="A606" t="s">
        <v>7751</v>
      </c>
      <c r="B606" t="s">
        <v>7752</v>
      </c>
      <c r="C606">
        <v>2017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6.3</v>
      </c>
      <c r="O606">
        <v>104178</v>
      </c>
      <c r="P606">
        <v>89</v>
      </c>
      <c r="Q606" t="s">
        <v>7558</v>
      </c>
      <c r="R606" t="s">
        <v>7559</v>
      </c>
      <c r="S606">
        <v>0</v>
      </c>
      <c r="T606">
        <v>1</v>
      </c>
      <c r="U606">
        <v>0</v>
      </c>
      <c r="V606">
        <v>72434025</v>
      </c>
      <c r="W606">
        <v>1034799409</v>
      </c>
      <c r="Y606">
        <f>COUNTBLANK(Table13[[#This Row],[Budget]:[Gross_WW]])</f>
        <v>1</v>
      </c>
      <c r="Z606">
        <v>1</v>
      </c>
      <c r="AF606">
        <v>1</v>
      </c>
    </row>
    <row r="607" spans="1:32" x14ac:dyDescent="0.2">
      <c r="A607" t="s">
        <v>737</v>
      </c>
      <c r="B607" t="s">
        <v>738</v>
      </c>
      <c r="C607">
        <v>1943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7.1</v>
      </c>
      <c r="O607">
        <v>4452</v>
      </c>
      <c r="P607">
        <v>135</v>
      </c>
      <c r="Q607" t="s">
        <v>739</v>
      </c>
      <c r="R607" t="s">
        <v>39</v>
      </c>
      <c r="S607">
        <v>0</v>
      </c>
      <c r="T607">
        <v>0</v>
      </c>
      <c r="U607">
        <v>1</v>
      </c>
      <c r="Y607">
        <f>COUNTBLANK(Table13[[#This Row],[Budget]:[Gross_WW]])</f>
        <v>3</v>
      </c>
      <c r="AF607">
        <v>1</v>
      </c>
    </row>
    <row r="608" spans="1:32" x14ac:dyDescent="0.2">
      <c r="A608" t="s">
        <v>796</v>
      </c>
      <c r="B608" t="s">
        <v>797</v>
      </c>
      <c r="C608">
        <v>1944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6.2</v>
      </c>
      <c r="O608">
        <v>124</v>
      </c>
      <c r="P608">
        <v>65</v>
      </c>
      <c r="Q608" t="s">
        <v>731</v>
      </c>
      <c r="R608" t="s">
        <v>35</v>
      </c>
      <c r="S608">
        <v>0</v>
      </c>
      <c r="T608">
        <v>1</v>
      </c>
      <c r="U608">
        <v>0</v>
      </c>
      <c r="Y608">
        <f>COUNTBLANK(Table13[[#This Row],[Budget]:[Gross_WW]])</f>
        <v>3</v>
      </c>
      <c r="AF608">
        <v>1</v>
      </c>
    </row>
    <row r="609" spans="1:32" x14ac:dyDescent="0.2">
      <c r="A609" t="s">
        <v>1310</v>
      </c>
      <c r="B609" t="s">
        <v>1311</v>
      </c>
      <c r="C609">
        <v>1954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6.7</v>
      </c>
      <c r="O609">
        <v>1108</v>
      </c>
      <c r="P609">
        <v>95</v>
      </c>
      <c r="Q609" t="s">
        <v>441</v>
      </c>
      <c r="R609" t="s">
        <v>945</v>
      </c>
      <c r="S609">
        <v>0</v>
      </c>
      <c r="T609">
        <v>1</v>
      </c>
      <c r="U609">
        <v>0</v>
      </c>
      <c r="V609">
        <v>1500000</v>
      </c>
      <c r="Y609">
        <f>COUNTBLANK(Table13[[#This Row],[Budget]:[Gross_WW]])</f>
        <v>2</v>
      </c>
      <c r="AF609">
        <v>1</v>
      </c>
    </row>
    <row r="610" spans="1:32" x14ac:dyDescent="0.2">
      <c r="A610" t="s">
        <v>439</v>
      </c>
      <c r="B610" t="s">
        <v>440</v>
      </c>
      <c r="C610">
        <v>1939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7.7</v>
      </c>
      <c r="O610">
        <v>9544</v>
      </c>
      <c r="P610">
        <v>95</v>
      </c>
      <c r="Q610" t="s">
        <v>441</v>
      </c>
      <c r="R610" t="s">
        <v>35</v>
      </c>
      <c r="S610">
        <v>0</v>
      </c>
      <c r="T610">
        <v>1</v>
      </c>
      <c r="U610">
        <v>0</v>
      </c>
      <c r="W610">
        <v>345000</v>
      </c>
      <c r="Y610">
        <f>COUNTBLANK(Table13[[#This Row],[Budget]:[Gross_WW]])</f>
        <v>2</v>
      </c>
      <c r="AF610">
        <v>1</v>
      </c>
    </row>
    <row r="611" spans="1:32" x14ac:dyDescent="0.2">
      <c r="A611" t="s">
        <v>5366</v>
      </c>
      <c r="B611" t="s">
        <v>5367</v>
      </c>
      <c r="C611">
        <v>1999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5.7</v>
      </c>
      <c r="O611">
        <v>68618</v>
      </c>
      <c r="P611">
        <v>88</v>
      </c>
      <c r="Q611" t="s">
        <v>5368</v>
      </c>
      <c r="R611" t="s">
        <v>5369</v>
      </c>
      <c r="S611">
        <v>1</v>
      </c>
      <c r="T611">
        <v>0</v>
      </c>
      <c r="U611">
        <v>0</v>
      </c>
      <c r="V611">
        <v>12224016</v>
      </c>
      <c r="W611">
        <v>92938755</v>
      </c>
      <c r="Y611">
        <f>COUNTBLANK(Table13[[#This Row],[Budget]:[Gross_WW]])</f>
        <v>1</v>
      </c>
      <c r="AF611">
        <v>1</v>
      </c>
    </row>
    <row r="612" spans="1:32" x14ac:dyDescent="0.2">
      <c r="A612" t="s">
        <v>7035</v>
      </c>
      <c r="B612" t="s">
        <v>7036</v>
      </c>
      <c r="C612">
        <v>2010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6.2</v>
      </c>
      <c r="O612">
        <v>125521</v>
      </c>
      <c r="P612">
        <v>80</v>
      </c>
      <c r="Q612" t="s">
        <v>7037</v>
      </c>
      <c r="R612" t="s">
        <v>35</v>
      </c>
      <c r="S612">
        <v>0</v>
      </c>
      <c r="T612">
        <v>1</v>
      </c>
      <c r="U612">
        <v>0</v>
      </c>
      <c r="V612">
        <v>10000000</v>
      </c>
      <c r="W612">
        <v>33601190</v>
      </c>
      <c r="X612">
        <v>62695489</v>
      </c>
      <c r="Y612">
        <f>COUNTBLANK(Table13[[#This Row],[Budget]:[Gross_WW]])</f>
        <v>0</v>
      </c>
      <c r="AF612">
        <v>1</v>
      </c>
    </row>
    <row r="613" spans="1:32" x14ac:dyDescent="0.2">
      <c r="A613" t="s">
        <v>246</v>
      </c>
      <c r="B613" t="s">
        <v>247</v>
      </c>
      <c r="C613">
        <v>1935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6.1</v>
      </c>
      <c r="O613">
        <v>319</v>
      </c>
      <c r="P613">
        <v>85</v>
      </c>
      <c r="Q613" t="s">
        <v>48</v>
      </c>
      <c r="R613" t="s">
        <v>39</v>
      </c>
      <c r="S613">
        <v>0</v>
      </c>
      <c r="T613">
        <v>0</v>
      </c>
      <c r="U613">
        <v>1</v>
      </c>
      <c r="V613">
        <v>350000</v>
      </c>
      <c r="Y613">
        <f>COUNTBLANK(Table13[[#This Row],[Budget]:[Gross_WW]])</f>
        <v>2</v>
      </c>
      <c r="AF613">
        <v>1</v>
      </c>
    </row>
    <row r="614" spans="1:32" x14ac:dyDescent="0.2">
      <c r="A614" t="s">
        <v>4403</v>
      </c>
      <c r="B614" t="s">
        <v>4404</v>
      </c>
      <c r="C614">
        <v>1996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5.5</v>
      </c>
      <c r="O614">
        <v>12897</v>
      </c>
      <c r="P614">
        <v>107</v>
      </c>
      <c r="Q614" t="s">
        <v>3224</v>
      </c>
      <c r="R614" t="s">
        <v>4405</v>
      </c>
      <c r="S614">
        <v>0</v>
      </c>
      <c r="T614">
        <v>0</v>
      </c>
      <c r="U614">
        <v>1</v>
      </c>
      <c r="V614">
        <v>17100266</v>
      </c>
      <c r="Y614">
        <f>COUNTBLANK(Table13[[#This Row],[Budget]:[Gross_WW]])</f>
        <v>2</v>
      </c>
      <c r="AF614">
        <v>1</v>
      </c>
    </row>
    <row r="615" spans="1:32" x14ac:dyDescent="0.2">
      <c r="A615" t="s">
        <v>1312</v>
      </c>
      <c r="B615" t="s">
        <v>1313</v>
      </c>
      <c r="C615">
        <v>1954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8.1999999999999993</v>
      </c>
      <c r="O615">
        <v>148260</v>
      </c>
      <c r="P615">
        <v>105</v>
      </c>
      <c r="Q615" t="s">
        <v>706</v>
      </c>
      <c r="R615" t="s">
        <v>39</v>
      </c>
      <c r="S615">
        <v>0</v>
      </c>
      <c r="T615">
        <v>0</v>
      </c>
      <c r="U615">
        <v>1</v>
      </c>
      <c r="V615">
        <v>12562</v>
      </c>
      <c r="W615">
        <v>18816</v>
      </c>
      <c r="Y615">
        <f>COUNTBLANK(Table13[[#This Row],[Budget]:[Gross_WW]])</f>
        <v>1</v>
      </c>
      <c r="AF615">
        <v>1</v>
      </c>
    </row>
    <row r="616" spans="1:32" x14ac:dyDescent="0.2">
      <c r="A616" t="s">
        <v>3295</v>
      </c>
      <c r="B616" t="s">
        <v>3296</v>
      </c>
      <c r="C616">
        <v>1990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6.1</v>
      </c>
      <c r="O616">
        <v>55323</v>
      </c>
      <c r="P616">
        <v>105</v>
      </c>
      <c r="Q616" t="s">
        <v>3297</v>
      </c>
      <c r="R616" t="s">
        <v>2783</v>
      </c>
      <c r="S616">
        <v>1</v>
      </c>
      <c r="T616">
        <v>0</v>
      </c>
      <c r="U616">
        <v>0</v>
      </c>
      <c r="V616">
        <v>22543911</v>
      </c>
      <c r="W616">
        <v>162738726</v>
      </c>
      <c r="Y616">
        <f>COUNTBLANK(Table13[[#This Row],[Budget]:[Gross_WW]])</f>
        <v>1</v>
      </c>
      <c r="AF616">
        <v>1</v>
      </c>
    </row>
    <row r="617" spans="1:32" x14ac:dyDescent="0.2">
      <c r="A617" t="s">
        <v>7033</v>
      </c>
      <c r="B617" t="s">
        <v>7034</v>
      </c>
      <c r="C617">
        <v>2009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4.8</v>
      </c>
      <c r="O617">
        <v>36404</v>
      </c>
      <c r="P617">
        <v>103</v>
      </c>
      <c r="Q617" t="s">
        <v>5759</v>
      </c>
      <c r="R617" t="s">
        <v>2273</v>
      </c>
      <c r="S617">
        <v>0</v>
      </c>
      <c r="T617">
        <v>0</v>
      </c>
      <c r="U617">
        <v>1</v>
      </c>
      <c r="V617">
        <v>58000000</v>
      </c>
      <c r="W617">
        <v>29580087</v>
      </c>
      <c r="X617">
        <v>85280250</v>
      </c>
      <c r="Y617">
        <f>COUNTBLANK(Table13[[#This Row],[Budget]:[Gross_WW]])</f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</row>
    <row r="618" spans="1:32" x14ac:dyDescent="0.2">
      <c r="A618" t="s">
        <v>5863</v>
      </c>
      <c r="B618" t="s">
        <v>5864</v>
      </c>
      <c r="C618">
        <v>2004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6</v>
      </c>
      <c r="O618">
        <v>25937</v>
      </c>
      <c r="P618">
        <v>86</v>
      </c>
      <c r="Q618" t="s">
        <v>5865</v>
      </c>
      <c r="R618" t="s">
        <v>5866</v>
      </c>
      <c r="S618">
        <v>1</v>
      </c>
      <c r="T618">
        <v>0</v>
      </c>
      <c r="U618">
        <v>0</v>
      </c>
      <c r="V618">
        <v>25000000</v>
      </c>
      <c r="W618">
        <v>14161590</v>
      </c>
      <c r="X618">
        <v>27685016</v>
      </c>
      <c r="Y618">
        <f>COUNTBLANK(Table13[[#This Row],[Budget]:[Gross_WW]])</f>
        <v>0</v>
      </c>
      <c r="AF618">
        <v>1</v>
      </c>
    </row>
    <row r="619" spans="1:32" x14ac:dyDescent="0.2">
      <c r="A619" t="s">
        <v>1990</v>
      </c>
      <c r="B619" t="s">
        <v>1991</v>
      </c>
      <c r="C619">
        <v>1971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7.7</v>
      </c>
      <c r="O619">
        <v>137560</v>
      </c>
      <c r="P619">
        <v>102</v>
      </c>
      <c r="Q619" t="s">
        <v>930</v>
      </c>
      <c r="R619" t="s">
        <v>1992</v>
      </c>
      <c r="S619">
        <v>0</v>
      </c>
      <c r="T619">
        <v>0</v>
      </c>
      <c r="U619">
        <v>1</v>
      </c>
      <c r="V619">
        <v>4000000</v>
      </c>
      <c r="W619">
        <v>35976000</v>
      </c>
      <c r="Y619">
        <f>COUNTBLANK(Table13[[#This Row],[Budget]:[Gross_WW]])</f>
        <v>1</v>
      </c>
      <c r="AF619">
        <v>1</v>
      </c>
    </row>
    <row r="620" spans="1:32" x14ac:dyDescent="0.2">
      <c r="A620" t="s">
        <v>5718</v>
      </c>
      <c r="B620" t="s">
        <v>5719</v>
      </c>
      <c r="C620">
        <v>2002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7.3</v>
      </c>
      <c r="O620">
        <v>39642</v>
      </c>
      <c r="P620">
        <v>97</v>
      </c>
      <c r="Q620" t="s">
        <v>2912</v>
      </c>
      <c r="R620" t="s">
        <v>5720</v>
      </c>
      <c r="S620">
        <v>1</v>
      </c>
      <c r="T620">
        <v>0</v>
      </c>
      <c r="U620">
        <v>0</v>
      </c>
      <c r="V620">
        <v>10000000</v>
      </c>
      <c r="W620">
        <v>8112414</v>
      </c>
      <c r="X620">
        <v>13904766</v>
      </c>
      <c r="Y620">
        <f>COUNTBLANK(Table13[[#This Row],[Budget]:[Gross_WW]])</f>
        <v>0</v>
      </c>
      <c r="AF620">
        <v>1</v>
      </c>
    </row>
    <row r="621" spans="1:32" x14ac:dyDescent="0.2">
      <c r="A621" t="s">
        <v>3962</v>
      </c>
      <c r="B621" t="s">
        <v>3963</v>
      </c>
      <c r="C621">
        <v>1994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6.1</v>
      </c>
      <c r="O621">
        <v>44502</v>
      </c>
      <c r="P621">
        <v>128</v>
      </c>
      <c r="Q621" t="s">
        <v>2871</v>
      </c>
      <c r="R621" t="s">
        <v>39</v>
      </c>
      <c r="S621">
        <v>0</v>
      </c>
      <c r="T621">
        <v>0</v>
      </c>
      <c r="U621">
        <v>1</v>
      </c>
      <c r="V621">
        <v>10068126</v>
      </c>
      <c r="W621">
        <v>214015089</v>
      </c>
      <c r="Y621">
        <f>COUNTBLANK(Table13[[#This Row],[Budget]:[Gross_WW]])</f>
        <v>1</v>
      </c>
      <c r="AF621">
        <v>1</v>
      </c>
    </row>
    <row r="622" spans="1:32" x14ac:dyDescent="0.2">
      <c r="A622" t="s">
        <v>2952</v>
      </c>
      <c r="B622" t="s">
        <v>2953</v>
      </c>
      <c r="C622">
        <v>1987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5</v>
      </c>
      <c r="O622">
        <v>1949</v>
      </c>
      <c r="P622">
        <v>86</v>
      </c>
      <c r="Q622" t="s">
        <v>2233</v>
      </c>
      <c r="R622" t="s">
        <v>39</v>
      </c>
      <c r="S622">
        <v>0</v>
      </c>
      <c r="T622">
        <v>0</v>
      </c>
      <c r="U622">
        <v>1</v>
      </c>
      <c r="V622">
        <v>10348437</v>
      </c>
      <c r="Y622">
        <f>COUNTBLANK(Table13[[#This Row],[Budget]:[Gross_WW]])</f>
        <v>2</v>
      </c>
      <c r="AF622">
        <v>1</v>
      </c>
    </row>
    <row r="623" spans="1:32" x14ac:dyDescent="0.2">
      <c r="A623" t="s">
        <v>3179</v>
      </c>
      <c r="B623" t="s">
        <v>3180</v>
      </c>
      <c r="C623">
        <v>1989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6.4</v>
      </c>
      <c r="O623">
        <v>2067</v>
      </c>
      <c r="P623">
        <v>98</v>
      </c>
      <c r="Q623" t="s">
        <v>3181</v>
      </c>
      <c r="R623" t="s">
        <v>3182</v>
      </c>
      <c r="S623">
        <v>1</v>
      </c>
      <c r="T623">
        <v>0</v>
      </c>
      <c r="U623">
        <v>0</v>
      </c>
      <c r="V623">
        <v>7723506</v>
      </c>
      <c r="Y623">
        <f>COUNTBLANK(Table13[[#This Row],[Budget]:[Gross_WW]])</f>
        <v>2</v>
      </c>
      <c r="AF623">
        <v>1</v>
      </c>
    </row>
    <row r="624" spans="1:32" x14ac:dyDescent="0.2">
      <c r="A624" t="s">
        <v>1155</v>
      </c>
      <c r="B624" t="s">
        <v>1156</v>
      </c>
      <c r="C624">
        <v>1951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6.5</v>
      </c>
      <c r="O624">
        <v>1645</v>
      </c>
      <c r="P624">
        <v>101</v>
      </c>
      <c r="Q624" t="s">
        <v>474</v>
      </c>
      <c r="R624" t="s">
        <v>39</v>
      </c>
      <c r="S624">
        <v>0</v>
      </c>
      <c r="T624">
        <v>0</v>
      </c>
      <c r="U624">
        <v>1</v>
      </c>
      <c r="Y624">
        <f>COUNTBLANK(Table13[[#This Row],[Budget]:[Gross_WW]])</f>
        <v>3</v>
      </c>
      <c r="AF624">
        <v>1</v>
      </c>
    </row>
    <row r="625" spans="1:32" x14ac:dyDescent="0.2">
      <c r="A625" t="s">
        <v>3183</v>
      </c>
      <c r="B625" t="s">
        <v>3184</v>
      </c>
      <c r="C625">
        <v>1989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7.9</v>
      </c>
      <c r="O625">
        <v>79992</v>
      </c>
      <c r="P625">
        <v>120</v>
      </c>
      <c r="Q625" t="s">
        <v>3185</v>
      </c>
      <c r="R625" t="s">
        <v>3186</v>
      </c>
      <c r="S625">
        <v>0</v>
      </c>
      <c r="T625">
        <v>1</v>
      </c>
      <c r="U625">
        <v>0</v>
      </c>
      <c r="V625">
        <v>3563535</v>
      </c>
      <c r="W625">
        <v>37313222</v>
      </c>
      <c r="Y625">
        <f>COUNTBLANK(Table13[[#This Row],[Budget]:[Gross_WW]])</f>
        <v>1</v>
      </c>
      <c r="AF625">
        <v>1</v>
      </c>
    </row>
    <row r="626" spans="1:32" x14ac:dyDescent="0.2">
      <c r="A626" t="s">
        <v>3431</v>
      </c>
      <c r="B626" t="s">
        <v>3432</v>
      </c>
      <c r="C626">
        <v>1991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6.2</v>
      </c>
      <c r="O626">
        <v>31755</v>
      </c>
      <c r="P626">
        <v>104</v>
      </c>
      <c r="Q626" t="s">
        <v>3336</v>
      </c>
      <c r="R626" t="s">
        <v>39</v>
      </c>
      <c r="S626">
        <v>0</v>
      </c>
      <c r="T626">
        <v>0</v>
      </c>
      <c r="U626">
        <v>1</v>
      </c>
      <c r="V626">
        <v>54830779</v>
      </c>
      <c r="Y626">
        <f>COUNTBLANK(Table13[[#This Row],[Budget]:[Gross_WW]])</f>
        <v>2</v>
      </c>
      <c r="AF626">
        <v>1</v>
      </c>
    </row>
    <row r="627" spans="1:32" x14ac:dyDescent="0.2">
      <c r="A627" t="s">
        <v>2191</v>
      </c>
      <c r="B627" t="s">
        <v>2192</v>
      </c>
      <c r="C627">
        <v>1975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5.7</v>
      </c>
      <c r="O627">
        <v>1664</v>
      </c>
      <c r="P627">
        <v>112</v>
      </c>
      <c r="Q627" t="s">
        <v>2193</v>
      </c>
      <c r="R627" t="s">
        <v>2194</v>
      </c>
      <c r="S627">
        <v>0</v>
      </c>
      <c r="T627">
        <v>0</v>
      </c>
      <c r="U627">
        <v>1</v>
      </c>
      <c r="Y627">
        <f>COUNTBLANK(Table13[[#This Row],[Budget]:[Gross_WW]])</f>
        <v>3</v>
      </c>
      <c r="AF627">
        <v>1</v>
      </c>
    </row>
    <row r="628" spans="1:32" x14ac:dyDescent="0.2">
      <c r="A628" t="s">
        <v>6947</v>
      </c>
      <c r="B628" t="s">
        <v>6948</v>
      </c>
      <c r="C628">
        <v>2016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7.5</v>
      </c>
      <c r="O628">
        <v>560915</v>
      </c>
      <c r="P628">
        <v>115</v>
      </c>
      <c r="Q628" t="s">
        <v>6949</v>
      </c>
      <c r="R628" t="s">
        <v>6654</v>
      </c>
      <c r="S628">
        <v>1</v>
      </c>
      <c r="T628">
        <v>0</v>
      </c>
      <c r="U628">
        <v>0</v>
      </c>
      <c r="V628">
        <v>165000000</v>
      </c>
      <c r="W628">
        <v>232641920</v>
      </c>
      <c r="X628">
        <v>677718395</v>
      </c>
      <c r="Y628">
        <f>COUNTBLANK(Table13[[#This Row],[Budget]:[Gross_WW]])</f>
        <v>0</v>
      </c>
      <c r="AF628">
        <v>0</v>
      </c>
    </row>
    <row r="629" spans="1:32" x14ac:dyDescent="0.2">
      <c r="A629" t="s">
        <v>442</v>
      </c>
      <c r="B629" t="s">
        <v>443</v>
      </c>
      <c r="C629">
        <v>1939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7.1</v>
      </c>
      <c r="O629">
        <v>4407</v>
      </c>
      <c r="P629">
        <v>104</v>
      </c>
      <c r="Q629" t="s">
        <v>45</v>
      </c>
      <c r="R629" t="s">
        <v>39</v>
      </c>
      <c r="S629">
        <v>0</v>
      </c>
      <c r="T629">
        <v>0</v>
      </c>
      <c r="U629">
        <v>1</v>
      </c>
      <c r="V629">
        <v>1000000</v>
      </c>
      <c r="Y629">
        <f>COUNTBLANK(Table13[[#This Row],[Budget]:[Gross_WW]])</f>
        <v>2</v>
      </c>
      <c r="AF629">
        <v>0</v>
      </c>
    </row>
    <row r="630" spans="1:32" x14ac:dyDescent="0.2">
      <c r="A630" t="s">
        <v>2195</v>
      </c>
      <c r="B630" t="s">
        <v>2196</v>
      </c>
      <c r="C630">
        <v>1975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8</v>
      </c>
      <c r="O630">
        <v>226078</v>
      </c>
      <c r="P630">
        <v>125</v>
      </c>
      <c r="Q630" t="s">
        <v>1926</v>
      </c>
      <c r="R630" t="s">
        <v>39</v>
      </c>
      <c r="S630">
        <v>0</v>
      </c>
      <c r="T630">
        <v>0</v>
      </c>
      <c r="U630">
        <v>1</v>
      </c>
      <c r="V630">
        <v>1800000</v>
      </c>
      <c r="W630">
        <v>50000000</v>
      </c>
      <c r="Y630">
        <f>COUNTBLANK(Table13[[#This Row],[Budget]:[Gross_WW]])</f>
        <v>1</v>
      </c>
      <c r="AF630">
        <v>1</v>
      </c>
    </row>
    <row r="631" spans="1:32" x14ac:dyDescent="0.2">
      <c r="A631" t="s">
        <v>3436</v>
      </c>
      <c r="B631" t="s">
        <v>3437</v>
      </c>
      <c r="C631">
        <v>1991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7.4</v>
      </c>
      <c r="O631">
        <v>7876</v>
      </c>
      <c r="P631">
        <v>94</v>
      </c>
      <c r="Q631" t="s">
        <v>3438</v>
      </c>
      <c r="R631" t="s">
        <v>39</v>
      </c>
      <c r="S631">
        <v>0</v>
      </c>
      <c r="T631">
        <v>0</v>
      </c>
      <c r="U631">
        <v>1</v>
      </c>
      <c r="V631">
        <v>394631</v>
      </c>
      <c r="Y631">
        <f>COUNTBLANK(Table13[[#This Row],[Budget]:[Gross_WW]])</f>
        <v>2</v>
      </c>
      <c r="AF631">
        <v>1</v>
      </c>
    </row>
    <row r="632" spans="1:32" x14ac:dyDescent="0.2">
      <c r="A632" t="s">
        <v>7243</v>
      </c>
      <c r="B632" t="s">
        <v>7244</v>
      </c>
      <c r="C632">
        <v>2011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6.9</v>
      </c>
      <c r="O632">
        <v>21585</v>
      </c>
      <c r="P632">
        <v>113</v>
      </c>
      <c r="Q632" t="s">
        <v>7245</v>
      </c>
      <c r="R632" t="s">
        <v>5181</v>
      </c>
      <c r="S632">
        <v>0</v>
      </c>
      <c r="T632">
        <v>0</v>
      </c>
      <c r="U632">
        <v>1</v>
      </c>
      <c r="V632">
        <v>37000000</v>
      </c>
      <c r="W632">
        <v>72286779</v>
      </c>
      <c r="X632">
        <v>95943453</v>
      </c>
      <c r="Y632">
        <f>COUNTBLANK(Table13[[#This Row],[Budget]:[Gross_WW]])</f>
        <v>0</v>
      </c>
      <c r="AF632">
        <v>1</v>
      </c>
    </row>
    <row r="633" spans="1:32" x14ac:dyDescent="0.2">
      <c r="A633" t="s">
        <v>7693</v>
      </c>
      <c r="B633" t="s">
        <v>7694</v>
      </c>
      <c r="C633">
        <v>2014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6.4</v>
      </c>
      <c r="O633">
        <v>7950</v>
      </c>
      <c r="P633">
        <v>107</v>
      </c>
      <c r="Q633" t="s">
        <v>7245</v>
      </c>
      <c r="R633" t="s">
        <v>5181</v>
      </c>
      <c r="S633">
        <v>0</v>
      </c>
      <c r="T633">
        <v>0</v>
      </c>
      <c r="U633">
        <v>1</v>
      </c>
      <c r="V633">
        <v>36000000</v>
      </c>
      <c r="W633">
        <v>42024533</v>
      </c>
      <c r="X633">
        <v>57824533</v>
      </c>
      <c r="Y633">
        <f>COUNTBLANK(Table13[[#This Row],[Budget]:[Gross_WW]])</f>
        <v>0</v>
      </c>
      <c r="AF633">
        <v>1</v>
      </c>
    </row>
    <row r="634" spans="1:32" x14ac:dyDescent="0.2">
      <c r="A634" t="s">
        <v>7411</v>
      </c>
      <c r="B634" t="s">
        <v>7412</v>
      </c>
      <c r="C634">
        <v>2011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4.5999999999999996</v>
      </c>
      <c r="O634">
        <v>1637</v>
      </c>
      <c r="P634">
        <v>90</v>
      </c>
      <c r="Q634" t="s">
        <v>7413</v>
      </c>
      <c r="R634" t="s">
        <v>7414</v>
      </c>
      <c r="S634">
        <v>0</v>
      </c>
      <c r="T634">
        <v>0</v>
      </c>
      <c r="U634">
        <v>1</v>
      </c>
      <c r="X634">
        <v>16611575</v>
      </c>
      <c r="Y634">
        <f>COUNTBLANK(Table13[[#This Row],[Budget]:[Gross_WW]])</f>
        <v>2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</row>
    <row r="635" spans="1:32" x14ac:dyDescent="0.2">
      <c r="A635" t="s">
        <v>4406</v>
      </c>
      <c r="B635" t="s">
        <v>4407</v>
      </c>
      <c r="C635">
        <v>1996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6.6</v>
      </c>
      <c r="O635">
        <v>46239</v>
      </c>
      <c r="P635">
        <v>89</v>
      </c>
      <c r="Q635" t="s">
        <v>4408</v>
      </c>
      <c r="R635" t="s">
        <v>4409</v>
      </c>
      <c r="S635">
        <v>1</v>
      </c>
      <c r="T635">
        <v>0</v>
      </c>
      <c r="U635">
        <v>0</v>
      </c>
      <c r="V635">
        <v>3800000</v>
      </c>
      <c r="W635">
        <v>20109115</v>
      </c>
      <c r="X635">
        <v>20949601</v>
      </c>
      <c r="Y635">
        <f>COUNTBLANK(Table13[[#This Row],[Budget]:[Gross_WW]])</f>
        <v>0</v>
      </c>
      <c r="AF635">
        <v>1</v>
      </c>
    </row>
    <row r="636" spans="1:32" x14ac:dyDescent="0.2">
      <c r="A636" t="s">
        <v>6503</v>
      </c>
      <c r="B636" t="s">
        <v>6504</v>
      </c>
      <c r="C636">
        <v>2008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6</v>
      </c>
      <c r="O636">
        <v>70696</v>
      </c>
      <c r="P636">
        <v>113</v>
      </c>
      <c r="Q636" t="s">
        <v>6505</v>
      </c>
      <c r="R636" t="s">
        <v>5267</v>
      </c>
      <c r="S636">
        <v>0</v>
      </c>
      <c r="T636">
        <v>1</v>
      </c>
      <c r="U636">
        <v>0</v>
      </c>
      <c r="V636">
        <v>4926565</v>
      </c>
      <c r="W636">
        <v>22472631</v>
      </c>
      <c r="Y636">
        <f>COUNTBLANK(Table13[[#This Row],[Budget]:[Gross_WW]])</f>
        <v>1</v>
      </c>
      <c r="AF636">
        <v>1</v>
      </c>
    </row>
    <row r="637" spans="1:32" x14ac:dyDescent="0.2">
      <c r="A637" t="s">
        <v>6128</v>
      </c>
      <c r="B637" t="s">
        <v>6129</v>
      </c>
      <c r="C637">
        <v>2003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6.4</v>
      </c>
      <c r="O637">
        <v>1164</v>
      </c>
      <c r="P637">
        <v>107</v>
      </c>
      <c r="Q637" t="s">
        <v>6130</v>
      </c>
      <c r="R637" t="s">
        <v>6131</v>
      </c>
      <c r="S637">
        <v>0</v>
      </c>
      <c r="T637">
        <v>0</v>
      </c>
      <c r="U637">
        <v>1</v>
      </c>
      <c r="Y637">
        <f>COUNTBLANK(Table13[[#This Row],[Budget]:[Gross_WW]])</f>
        <v>3</v>
      </c>
      <c r="AF637">
        <v>1</v>
      </c>
    </row>
    <row r="638" spans="1:32" x14ac:dyDescent="0.2">
      <c r="A638" t="s">
        <v>3763</v>
      </c>
      <c r="B638" t="s">
        <v>3764</v>
      </c>
      <c r="C638">
        <v>1994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3.8</v>
      </c>
      <c r="O638">
        <v>10734</v>
      </c>
      <c r="P638">
        <v>96</v>
      </c>
      <c r="Q638" t="s">
        <v>3765</v>
      </c>
      <c r="R638" t="s">
        <v>3766</v>
      </c>
      <c r="S638">
        <v>0</v>
      </c>
      <c r="T638">
        <v>1</v>
      </c>
      <c r="U638">
        <v>0</v>
      </c>
      <c r="V638">
        <v>1376561</v>
      </c>
      <c r="W638">
        <v>2341309</v>
      </c>
      <c r="Y638">
        <f>COUNTBLANK(Table13[[#This Row],[Budget]:[Gross_WW]])</f>
        <v>1</v>
      </c>
      <c r="AF638">
        <v>1</v>
      </c>
    </row>
    <row r="639" spans="1:32" x14ac:dyDescent="0.2">
      <c r="A639" t="s">
        <v>5445</v>
      </c>
      <c r="B639" t="s">
        <v>5446</v>
      </c>
      <c r="C639">
        <v>2001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5.5</v>
      </c>
      <c r="O639">
        <v>7906</v>
      </c>
      <c r="P639">
        <v>88</v>
      </c>
      <c r="Q639" t="s">
        <v>5447</v>
      </c>
      <c r="R639" t="s">
        <v>5448</v>
      </c>
      <c r="S639">
        <v>1</v>
      </c>
      <c r="T639">
        <v>0</v>
      </c>
      <c r="U639">
        <v>0</v>
      </c>
      <c r="V639">
        <v>11736236</v>
      </c>
      <c r="W639">
        <v>31603059</v>
      </c>
      <c r="Y639">
        <f>COUNTBLANK(Table13[[#This Row],[Budget]:[Gross_WW]])</f>
        <v>1</v>
      </c>
      <c r="AF639">
        <v>1</v>
      </c>
    </row>
    <row r="640" spans="1:32" x14ac:dyDescent="0.2">
      <c r="A640" t="s">
        <v>2891</v>
      </c>
      <c r="B640" t="s">
        <v>2892</v>
      </c>
      <c r="C640">
        <v>1986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6.2</v>
      </c>
      <c r="O640">
        <v>14992</v>
      </c>
      <c r="P640">
        <v>103</v>
      </c>
      <c r="Q640" t="s">
        <v>2080</v>
      </c>
      <c r="R640" t="s">
        <v>2783</v>
      </c>
      <c r="S640">
        <v>1</v>
      </c>
      <c r="T640">
        <v>0</v>
      </c>
      <c r="U640">
        <v>0</v>
      </c>
      <c r="V640">
        <v>5726495</v>
      </c>
      <c r="W640">
        <v>62134225</v>
      </c>
      <c r="Y640">
        <f>COUNTBLANK(Table13[[#This Row],[Budget]:[Gross_WW]])</f>
        <v>1</v>
      </c>
      <c r="AF640">
        <v>1</v>
      </c>
    </row>
    <row r="641" spans="1:32" x14ac:dyDescent="0.2">
      <c r="A641" t="s">
        <v>5315</v>
      </c>
      <c r="B641" t="s">
        <v>5316</v>
      </c>
      <c r="C641">
        <v>2000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5</v>
      </c>
      <c r="O641">
        <v>13953</v>
      </c>
      <c r="P641">
        <v>91</v>
      </c>
      <c r="Q641" t="s">
        <v>5317</v>
      </c>
      <c r="R641" t="s">
        <v>5318</v>
      </c>
      <c r="S641">
        <v>1</v>
      </c>
      <c r="T641">
        <v>0</v>
      </c>
      <c r="U641">
        <v>0</v>
      </c>
      <c r="V641">
        <v>11000000</v>
      </c>
      <c r="W641">
        <v>20069008</v>
      </c>
      <c r="X641">
        <v>24419914</v>
      </c>
      <c r="Y641">
        <f>COUNTBLANK(Table13[[#This Row],[Budget]:[Gross_WW]])</f>
        <v>0</v>
      </c>
      <c r="AF641">
        <v>1</v>
      </c>
    </row>
    <row r="642" spans="1:32" x14ac:dyDescent="0.2">
      <c r="A642" t="s">
        <v>509</v>
      </c>
      <c r="B642" t="s">
        <v>510</v>
      </c>
      <c r="C642">
        <v>1940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7.4</v>
      </c>
      <c r="O642">
        <v>1377</v>
      </c>
      <c r="P642">
        <v>103</v>
      </c>
      <c r="Q642" t="s">
        <v>111</v>
      </c>
      <c r="R642" t="s">
        <v>39</v>
      </c>
      <c r="S642">
        <v>0</v>
      </c>
      <c r="T642">
        <v>0</v>
      </c>
      <c r="U642">
        <v>1</v>
      </c>
      <c r="Y642">
        <f>COUNTBLANK(Table13[[#This Row],[Budget]:[Gross_WW]])</f>
        <v>3</v>
      </c>
      <c r="AF642">
        <v>1</v>
      </c>
    </row>
    <row r="643" spans="1:32" x14ac:dyDescent="0.2">
      <c r="A643" t="s">
        <v>3584</v>
      </c>
      <c r="B643" t="s">
        <v>3585</v>
      </c>
      <c r="C643">
        <v>1992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5.2</v>
      </c>
      <c r="O643">
        <v>5533</v>
      </c>
      <c r="P643">
        <v>95</v>
      </c>
      <c r="Q643" t="s">
        <v>3586</v>
      </c>
      <c r="R643" t="s">
        <v>3587</v>
      </c>
      <c r="S643">
        <v>0</v>
      </c>
      <c r="T643">
        <v>1</v>
      </c>
      <c r="U643">
        <v>0</v>
      </c>
      <c r="V643">
        <v>8403433</v>
      </c>
      <c r="Y643">
        <f>COUNTBLANK(Table13[[#This Row],[Budget]:[Gross_WW]])</f>
        <v>2</v>
      </c>
      <c r="AF643">
        <v>1</v>
      </c>
    </row>
    <row r="644" spans="1:32" x14ac:dyDescent="0.2">
      <c r="A644" t="s">
        <v>206</v>
      </c>
      <c r="B644" t="s">
        <v>207</v>
      </c>
      <c r="C644">
        <v>1934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6.3</v>
      </c>
      <c r="O644">
        <v>264</v>
      </c>
      <c r="P644">
        <v>61</v>
      </c>
      <c r="Q644" t="s">
        <v>198</v>
      </c>
      <c r="R644" t="s">
        <v>39</v>
      </c>
      <c r="S644">
        <v>0</v>
      </c>
      <c r="T644">
        <v>0</v>
      </c>
      <c r="U644">
        <v>1</v>
      </c>
      <c r="V644">
        <v>167000</v>
      </c>
      <c r="Y644">
        <f>COUNTBLANK(Table13[[#This Row],[Budget]:[Gross_WW]])</f>
        <v>2</v>
      </c>
      <c r="AF644">
        <v>1</v>
      </c>
    </row>
    <row r="645" spans="1:32" x14ac:dyDescent="0.2">
      <c r="A645" t="s">
        <v>248</v>
      </c>
      <c r="B645" t="s">
        <v>249</v>
      </c>
      <c r="C645">
        <v>1935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6.5</v>
      </c>
      <c r="O645">
        <v>382</v>
      </c>
      <c r="P645">
        <v>70</v>
      </c>
      <c r="Q645" t="s">
        <v>111</v>
      </c>
      <c r="R645" t="s">
        <v>39</v>
      </c>
      <c r="S645">
        <v>0</v>
      </c>
      <c r="T645">
        <v>0</v>
      </c>
      <c r="U645">
        <v>1</v>
      </c>
      <c r="Y645">
        <f>COUNTBLANK(Table13[[#This Row],[Budget]:[Gross_WW]])</f>
        <v>3</v>
      </c>
      <c r="AF645">
        <v>1</v>
      </c>
    </row>
    <row r="646" spans="1:32" x14ac:dyDescent="0.2">
      <c r="A646" t="s">
        <v>7289</v>
      </c>
      <c r="B646" t="s">
        <v>7290</v>
      </c>
      <c r="C646">
        <v>1963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7.5</v>
      </c>
      <c r="O646">
        <v>327</v>
      </c>
      <c r="P646">
        <v>98</v>
      </c>
      <c r="Q646" t="s">
        <v>1471</v>
      </c>
      <c r="R646" t="s">
        <v>376</v>
      </c>
      <c r="S646">
        <v>1</v>
      </c>
      <c r="T646">
        <v>0</v>
      </c>
      <c r="U646">
        <v>0</v>
      </c>
      <c r="Y646">
        <f>COUNTBLANK(Table13[[#This Row],[Budget]:[Gross_WW]])</f>
        <v>3</v>
      </c>
      <c r="AF646">
        <v>1</v>
      </c>
    </row>
    <row r="647" spans="1:32" x14ac:dyDescent="0.2">
      <c r="A647" t="s">
        <v>61</v>
      </c>
      <c r="B647" t="s">
        <v>62</v>
      </c>
      <c r="C647">
        <v>1931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7.5</v>
      </c>
      <c r="O647">
        <v>43818</v>
      </c>
      <c r="P647">
        <v>75</v>
      </c>
      <c r="Q647" t="s">
        <v>63</v>
      </c>
      <c r="R647" t="s">
        <v>35</v>
      </c>
      <c r="S647">
        <v>0</v>
      </c>
      <c r="T647">
        <v>1</v>
      </c>
      <c r="U647">
        <v>0</v>
      </c>
      <c r="V647">
        <v>355000</v>
      </c>
      <c r="Y647">
        <f>COUNTBLANK(Table13[[#This Row],[Budget]:[Gross_WW]])</f>
        <v>2</v>
      </c>
      <c r="Z647">
        <v>1</v>
      </c>
      <c r="AF647">
        <v>0</v>
      </c>
    </row>
    <row r="648" spans="1:32" x14ac:dyDescent="0.2">
      <c r="A648" t="s">
        <v>2392</v>
      </c>
      <c r="B648" t="s">
        <v>62</v>
      </c>
      <c r="C648">
        <v>1979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6.5</v>
      </c>
      <c r="O648">
        <v>8670</v>
      </c>
      <c r="P648">
        <v>109</v>
      </c>
      <c r="Q648" t="s">
        <v>2229</v>
      </c>
      <c r="R648" t="s">
        <v>2244</v>
      </c>
      <c r="S648">
        <v>0</v>
      </c>
      <c r="T648">
        <v>1</v>
      </c>
      <c r="U648">
        <v>0</v>
      </c>
      <c r="V648">
        <v>3141281</v>
      </c>
      <c r="W648">
        <v>20158970</v>
      </c>
      <c r="Y648">
        <f>COUNTBLANK(Table13[[#This Row],[Budget]:[Gross_WW]])</f>
        <v>1</v>
      </c>
      <c r="Z648">
        <v>1</v>
      </c>
      <c r="AF648">
        <v>0</v>
      </c>
    </row>
    <row r="649" spans="1:32" x14ac:dyDescent="0.2">
      <c r="A649" t="s">
        <v>6636</v>
      </c>
      <c r="B649" t="s">
        <v>6637</v>
      </c>
      <c r="C649">
        <v>2014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6.3</v>
      </c>
      <c r="O649">
        <v>171267</v>
      </c>
      <c r="P649">
        <v>92</v>
      </c>
      <c r="Q649" t="s">
        <v>6638</v>
      </c>
      <c r="R649" t="s">
        <v>35</v>
      </c>
      <c r="S649">
        <v>0</v>
      </c>
      <c r="T649">
        <v>1</v>
      </c>
      <c r="U649">
        <v>0</v>
      </c>
      <c r="V649">
        <v>70000000</v>
      </c>
      <c r="W649">
        <v>56280355</v>
      </c>
      <c r="X649">
        <v>217124280</v>
      </c>
      <c r="Y649">
        <f>COUNTBLANK(Table13[[#This Row],[Budget]:[Gross_WW]])</f>
        <v>0</v>
      </c>
      <c r="Z649">
        <v>1</v>
      </c>
      <c r="AF649">
        <v>1</v>
      </c>
    </row>
    <row r="650" spans="1:32" x14ac:dyDescent="0.2">
      <c r="A650" t="s">
        <v>297</v>
      </c>
      <c r="B650" t="s">
        <v>298</v>
      </c>
      <c r="C650">
        <v>1936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6.4</v>
      </c>
      <c r="O650">
        <v>5408</v>
      </c>
      <c r="P650">
        <v>71</v>
      </c>
      <c r="Q650" t="s">
        <v>299</v>
      </c>
      <c r="R650" t="s">
        <v>35</v>
      </c>
      <c r="S650">
        <v>0</v>
      </c>
      <c r="T650">
        <v>1</v>
      </c>
      <c r="U650">
        <v>0</v>
      </c>
      <c r="Y650">
        <f>COUNTBLANK(Table13[[#This Row],[Budget]:[Gross_WW]])</f>
        <v>3</v>
      </c>
      <c r="Z650">
        <v>1</v>
      </c>
      <c r="AF650">
        <v>1</v>
      </c>
    </row>
    <row r="651" spans="1:32" x14ac:dyDescent="0.2">
      <c r="A651" t="s">
        <v>347</v>
      </c>
      <c r="B651" t="s">
        <v>348</v>
      </c>
      <c r="C651">
        <v>1937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6</v>
      </c>
      <c r="O651">
        <v>115</v>
      </c>
      <c r="P651">
        <v>58</v>
      </c>
      <c r="Q651" t="s">
        <v>326</v>
      </c>
      <c r="R651" t="s">
        <v>39</v>
      </c>
      <c r="S651">
        <v>0</v>
      </c>
      <c r="T651">
        <v>0</v>
      </c>
      <c r="U651">
        <v>1</v>
      </c>
      <c r="Y651">
        <f>COUNTBLANK(Table13[[#This Row],[Budget]:[Gross_WW]])</f>
        <v>3</v>
      </c>
      <c r="AF651">
        <v>1</v>
      </c>
    </row>
    <row r="652" spans="1:32" x14ac:dyDescent="0.2">
      <c r="A652" t="s">
        <v>6870</v>
      </c>
      <c r="B652" t="s">
        <v>6871</v>
      </c>
      <c r="C652">
        <v>2009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6.5</v>
      </c>
      <c r="O652">
        <v>182396</v>
      </c>
      <c r="P652">
        <v>99</v>
      </c>
      <c r="Q652" t="s">
        <v>3293</v>
      </c>
      <c r="R652" t="s">
        <v>35</v>
      </c>
      <c r="S652">
        <v>0</v>
      </c>
      <c r="T652">
        <v>1</v>
      </c>
      <c r="U652">
        <v>0</v>
      </c>
      <c r="V652">
        <v>15825480</v>
      </c>
      <c r="W652">
        <v>90842646</v>
      </c>
      <c r="Y652">
        <f>COUNTBLANK(Table13[[#This Row],[Budget]:[Gross_WW]])</f>
        <v>1</v>
      </c>
      <c r="AF652">
        <v>1</v>
      </c>
    </row>
    <row r="653" spans="1:32" x14ac:dyDescent="0.2">
      <c r="A653" t="s">
        <v>2954</v>
      </c>
      <c r="B653" t="s">
        <v>2955</v>
      </c>
      <c r="C653">
        <v>1987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6</v>
      </c>
      <c r="O653">
        <v>30515</v>
      </c>
      <c r="P653">
        <v>106</v>
      </c>
      <c r="Q653" t="s">
        <v>2956</v>
      </c>
      <c r="R653" t="s">
        <v>2957</v>
      </c>
      <c r="S653">
        <v>0</v>
      </c>
      <c r="T653">
        <v>1</v>
      </c>
      <c r="U653">
        <v>0</v>
      </c>
      <c r="V653">
        <v>10542669</v>
      </c>
      <c r="W653">
        <v>66673516</v>
      </c>
      <c r="Y653">
        <f>COUNTBLANK(Table13[[#This Row],[Budget]:[Gross_WW]])</f>
        <v>1</v>
      </c>
      <c r="AF653">
        <v>1</v>
      </c>
    </row>
    <row r="654" spans="1:32" x14ac:dyDescent="0.2">
      <c r="A654" t="s">
        <v>3767</v>
      </c>
      <c r="B654" t="s">
        <v>3768</v>
      </c>
      <c r="C654">
        <v>1993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7</v>
      </c>
      <c r="O654">
        <v>26350</v>
      </c>
      <c r="P654">
        <v>120</v>
      </c>
      <c r="Q654" t="s">
        <v>3769</v>
      </c>
      <c r="R654" t="s">
        <v>3770</v>
      </c>
      <c r="S654">
        <v>0</v>
      </c>
      <c r="T654">
        <v>1</v>
      </c>
      <c r="U654">
        <v>0</v>
      </c>
      <c r="V654">
        <v>10019970</v>
      </c>
      <c r="W654">
        <v>63513743</v>
      </c>
      <c r="Y654">
        <f>COUNTBLANK(Table13[[#This Row],[Budget]:[Gross_WW]])</f>
        <v>1</v>
      </c>
      <c r="AF654">
        <v>1</v>
      </c>
    </row>
    <row r="655" spans="1:32" x14ac:dyDescent="0.2">
      <c r="A655" t="s">
        <v>5537</v>
      </c>
      <c r="B655" t="s">
        <v>5538</v>
      </c>
      <c r="C655">
        <v>2002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6.1</v>
      </c>
      <c r="O655">
        <v>35789</v>
      </c>
      <c r="P655">
        <v>104</v>
      </c>
      <c r="Q655" t="s">
        <v>3915</v>
      </c>
      <c r="R655" t="s">
        <v>35</v>
      </c>
      <c r="S655">
        <v>0</v>
      </c>
      <c r="T655">
        <v>1</v>
      </c>
      <c r="U655">
        <v>0</v>
      </c>
      <c r="V655">
        <v>10216025</v>
      </c>
      <c r="W655">
        <v>52323400</v>
      </c>
      <c r="Y655">
        <f>COUNTBLANK(Table13[[#This Row],[Budget]:[Gross_WW]])</f>
        <v>1</v>
      </c>
      <c r="AF655">
        <v>1</v>
      </c>
    </row>
    <row r="656" spans="1:32" x14ac:dyDescent="0.2">
      <c r="A656" t="s">
        <v>4410</v>
      </c>
      <c r="B656" t="s">
        <v>4411</v>
      </c>
      <c r="C656">
        <v>1996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6.5</v>
      </c>
      <c r="O656">
        <v>88807</v>
      </c>
      <c r="P656">
        <v>103</v>
      </c>
      <c r="Q656" t="s">
        <v>3769</v>
      </c>
      <c r="R656" t="s">
        <v>35</v>
      </c>
      <c r="S656">
        <v>0</v>
      </c>
      <c r="T656">
        <v>1</v>
      </c>
      <c r="U656">
        <v>0</v>
      </c>
      <c r="V656">
        <v>15027150</v>
      </c>
      <c r="W656">
        <v>115267375</v>
      </c>
      <c r="Y656">
        <f>COUNTBLANK(Table13[[#This Row],[Budget]:[Gross_WW]])</f>
        <v>1</v>
      </c>
      <c r="AF656">
        <v>1</v>
      </c>
    </row>
    <row r="657" spans="1:32" x14ac:dyDescent="0.2">
      <c r="A657" t="s">
        <v>2527</v>
      </c>
      <c r="B657" t="s">
        <v>2528</v>
      </c>
      <c r="C657">
        <v>1981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6.7</v>
      </c>
      <c r="O657">
        <v>14205</v>
      </c>
      <c r="P657">
        <v>108</v>
      </c>
      <c r="Q657" t="s">
        <v>2529</v>
      </c>
      <c r="R657" t="s">
        <v>2483</v>
      </c>
      <c r="S657">
        <v>1</v>
      </c>
      <c r="T657">
        <v>0</v>
      </c>
      <c r="U657">
        <v>0</v>
      </c>
      <c r="V657">
        <v>2407939</v>
      </c>
      <c r="W657">
        <v>14110013</v>
      </c>
      <c r="Y657">
        <f>COUNTBLANK(Table13[[#This Row],[Budget]:[Gross_WW]])</f>
        <v>1</v>
      </c>
      <c r="AF657">
        <v>1</v>
      </c>
    </row>
    <row r="658" spans="1:32" x14ac:dyDescent="0.2">
      <c r="A658" t="s">
        <v>7182</v>
      </c>
      <c r="B658" t="s">
        <v>7183</v>
      </c>
      <c r="C658">
        <v>2011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6</v>
      </c>
      <c r="O658">
        <v>61548</v>
      </c>
      <c r="P658">
        <v>84</v>
      </c>
      <c r="Q658" t="s">
        <v>3810</v>
      </c>
      <c r="R658" t="s">
        <v>7184</v>
      </c>
      <c r="S658">
        <v>0</v>
      </c>
      <c r="T658">
        <v>0</v>
      </c>
      <c r="U658">
        <v>1</v>
      </c>
      <c r="V658">
        <v>50000000</v>
      </c>
      <c r="W658">
        <v>21302340</v>
      </c>
      <c r="X658">
        <v>39984400</v>
      </c>
      <c r="Y658">
        <f>COUNTBLANK(Table13[[#This Row],[Budget]:[Gross_WW]])</f>
        <v>0</v>
      </c>
      <c r="AF658">
        <v>1</v>
      </c>
    </row>
    <row r="659" spans="1:32" x14ac:dyDescent="0.2">
      <c r="A659" t="s">
        <v>7182</v>
      </c>
      <c r="B659" t="s">
        <v>7183</v>
      </c>
      <c r="C659">
        <v>2011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6</v>
      </c>
      <c r="O659">
        <v>61548</v>
      </c>
      <c r="P659">
        <v>84</v>
      </c>
      <c r="Q659" t="s">
        <v>3810</v>
      </c>
      <c r="R659" t="s">
        <v>7184</v>
      </c>
      <c r="S659">
        <v>0</v>
      </c>
      <c r="T659">
        <v>1</v>
      </c>
      <c r="U659">
        <v>0</v>
      </c>
      <c r="V659">
        <v>50000000</v>
      </c>
      <c r="W659">
        <v>21302340</v>
      </c>
      <c r="X659">
        <v>39984400</v>
      </c>
      <c r="Y659">
        <f>COUNTBLANK(Table13[[#This Row],[Budget]:[Gross_WW]])</f>
        <v>0</v>
      </c>
      <c r="AF659">
        <v>1</v>
      </c>
    </row>
    <row r="660" spans="1:32" x14ac:dyDescent="0.2">
      <c r="A660" t="s">
        <v>5679</v>
      </c>
      <c r="B660" t="s">
        <v>5680</v>
      </c>
      <c r="C660">
        <v>2003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5.5</v>
      </c>
      <c r="O660">
        <v>86653</v>
      </c>
      <c r="P660">
        <v>136</v>
      </c>
      <c r="Q660" t="s">
        <v>2512</v>
      </c>
      <c r="R660" t="s">
        <v>4109</v>
      </c>
      <c r="S660">
        <v>0</v>
      </c>
      <c r="T660">
        <v>0</v>
      </c>
      <c r="U660">
        <v>1</v>
      </c>
      <c r="V660">
        <v>68000000</v>
      </c>
      <c r="W660">
        <v>33715436</v>
      </c>
      <c r="X660">
        <v>81240406</v>
      </c>
      <c r="Y660">
        <f>COUNTBLANK(Table13[[#This Row],[Budget]:[Gross_WW]])</f>
        <v>0</v>
      </c>
      <c r="AF660">
        <v>1</v>
      </c>
    </row>
    <row r="661" spans="1:32" x14ac:dyDescent="0.2">
      <c r="A661" t="s">
        <v>3389</v>
      </c>
      <c r="B661" t="s">
        <v>3390</v>
      </c>
      <c r="C661">
        <v>1990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7.8</v>
      </c>
      <c r="O661">
        <v>22682</v>
      </c>
      <c r="P661">
        <v>119</v>
      </c>
      <c r="Q661" t="s">
        <v>3391</v>
      </c>
      <c r="R661" t="s">
        <v>39</v>
      </c>
      <c r="S661">
        <v>0</v>
      </c>
      <c r="T661">
        <v>0</v>
      </c>
      <c r="U661">
        <v>1</v>
      </c>
      <c r="V661">
        <v>1963207</v>
      </c>
      <c r="W661">
        <v>64431625</v>
      </c>
      <c r="X661">
        <v>84431625</v>
      </c>
      <c r="Y661">
        <f>COUNTBLANK(Table13[[#This Row],[Budget]:[Gross_WW]])</f>
        <v>0</v>
      </c>
      <c r="AF661">
        <v>1</v>
      </c>
    </row>
    <row r="662" spans="1:32" x14ac:dyDescent="0.2">
      <c r="A662" t="s">
        <v>894</v>
      </c>
      <c r="B662" t="s">
        <v>895</v>
      </c>
      <c r="C662">
        <v>1946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6.9</v>
      </c>
      <c r="O662">
        <v>5121</v>
      </c>
      <c r="P662">
        <v>72</v>
      </c>
      <c r="Q662" t="s">
        <v>709</v>
      </c>
      <c r="R662" t="s">
        <v>35</v>
      </c>
      <c r="S662">
        <v>0</v>
      </c>
      <c r="T662">
        <v>1</v>
      </c>
      <c r="U662">
        <v>0</v>
      </c>
      <c r="Y662">
        <f>COUNTBLANK(Table13[[#This Row],[Budget]:[Gross_WW]])</f>
        <v>3</v>
      </c>
      <c r="AF662">
        <v>1</v>
      </c>
    </row>
    <row r="663" spans="1:32" x14ac:dyDescent="0.2">
      <c r="A663" t="s">
        <v>3189</v>
      </c>
      <c r="B663" t="s">
        <v>3190</v>
      </c>
      <c r="C663">
        <v>1989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7.4</v>
      </c>
      <c r="O663">
        <v>94205</v>
      </c>
      <c r="P663">
        <v>99</v>
      </c>
      <c r="Q663" t="s">
        <v>3191</v>
      </c>
      <c r="R663" t="s">
        <v>3192</v>
      </c>
      <c r="S663">
        <v>0</v>
      </c>
      <c r="T663">
        <v>0</v>
      </c>
      <c r="U663">
        <v>1</v>
      </c>
      <c r="V663">
        <v>73745</v>
      </c>
      <c r="W663">
        <v>145793296</v>
      </c>
      <c r="Y663">
        <f>COUNTBLANK(Table13[[#This Row],[Budget]:[Gross_WW]])</f>
        <v>1</v>
      </c>
      <c r="AF663">
        <v>1</v>
      </c>
    </row>
    <row r="664" spans="1:32" x14ac:dyDescent="0.2">
      <c r="A664" t="s">
        <v>1314</v>
      </c>
      <c r="B664" t="s">
        <v>1315</v>
      </c>
      <c r="C664">
        <v>1954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6.3</v>
      </c>
      <c r="O664">
        <v>699</v>
      </c>
      <c r="P664">
        <v>78</v>
      </c>
      <c r="Q664" t="s">
        <v>1263</v>
      </c>
      <c r="R664" t="s">
        <v>945</v>
      </c>
      <c r="S664">
        <v>0</v>
      </c>
      <c r="T664">
        <v>1</v>
      </c>
      <c r="U664">
        <v>0</v>
      </c>
      <c r="Y664">
        <f>COUNTBLANK(Table13[[#This Row],[Budget]:[Gross_WW]])</f>
        <v>3</v>
      </c>
      <c r="AF664">
        <v>1</v>
      </c>
    </row>
    <row r="665" spans="1:32" x14ac:dyDescent="0.2">
      <c r="A665" t="s">
        <v>3298</v>
      </c>
      <c r="B665" t="s">
        <v>3299</v>
      </c>
      <c r="C665">
        <v>1990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6.9</v>
      </c>
      <c r="O665">
        <v>24106</v>
      </c>
      <c r="P665">
        <v>74</v>
      </c>
      <c r="Q665" t="s">
        <v>3300</v>
      </c>
      <c r="R665" t="s">
        <v>3301</v>
      </c>
      <c r="S665">
        <v>1</v>
      </c>
      <c r="T665">
        <v>0</v>
      </c>
      <c r="U665">
        <v>0</v>
      </c>
      <c r="V665">
        <v>18115724</v>
      </c>
      <c r="Y665">
        <f>COUNTBLANK(Table13[[#This Row],[Budget]:[Gross_WW]])</f>
        <v>2</v>
      </c>
      <c r="AF665">
        <v>1</v>
      </c>
    </row>
    <row r="666" spans="1:32" x14ac:dyDescent="0.2">
      <c r="A666" t="s">
        <v>5194</v>
      </c>
      <c r="B666" t="s">
        <v>5195</v>
      </c>
      <c r="C666">
        <v>1999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3.9</v>
      </c>
      <c r="O666">
        <v>9405</v>
      </c>
      <c r="P666">
        <v>77</v>
      </c>
      <c r="Q666" t="s">
        <v>2769</v>
      </c>
      <c r="R666" t="s">
        <v>35</v>
      </c>
      <c r="S666">
        <v>0</v>
      </c>
      <c r="T666">
        <v>1</v>
      </c>
      <c r="U666">
        <v>0</v>
      </c>
      <c r="V666">
        <v>3018345</v>
      </c>
      <c r="W666">
        <v>9974410</v>
      </c>
      <c r="Y666">
        <f>COUNTBLANK(Table13[[#This Row],[Budget]:[Gross_WW]])</f>
        <v>1</v>
      </c>
      <c r="AF666">
        <v>1</v>
      </c>
    </row>
    <row r="667" spans="1:32" x14ac:dyDescent="0.2">
      <c r="A667" t="s">
        <v>6981</v>
      </c>
      <c r="B667" t="s">
        <v>6982</v>
      </c>
      <c r="C667">
        <v>2010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6.5</v>
      </c>
      <c r="O667">
        <v>313889</v>
      </c>
      <c r="P667">
        <v>95</v>
      </c>
      <c r="Q667" t="s">
        <v>6865</v>
      </c>
      <c r="R667" t="s">
        <v>39</v>
      </c>
      <c r="S667">
        <v>0</v>
      </c>
      <c r="T667">
        <v>0</v>
      </c>
      <c r="U667">
        <v>1</v>
      </c>
      <c r="V667">
        <v>65000000</v>
      </c>
      <c r="W667">
        <v>100539043</v>
      </c>
      <c r="X667">
        <v>211780824</v>
      </c>
      <c r="Y667">
        <f>COUNTBLANK(Table13[[#This Row],[Budget]:[Gross_WW]])</f>
        <v>0</v>
      </c>
      <c r="AF667">
        <v>1</v>
      </c>
    </row>
    <row r="668" spans="1:32" x14ac:dyDescent="0.2">
      <c r="A668" t="s">
        <v>5091</v>
      </c>
      <c r="B668" t="s">
        <v>5092</v>
      </c>
      <c r="C668">
        <v>2000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6.1</v>
      </c>
      <c r="O668">
        <v>8952</v>
      </c>
      <c r="P668">
        <v>112</v>
      </c>
      <c r="Q668" t="s">
        <v>5093</v>
      </c>
      <c r="R668" t="s">
        <v>3273</v>
      </c>
      <c r="S668">
        <v>1</v>
      </c>
      <c r="T668">
        <v>0</v>
      </c>
      <c r="U668">
        <v>0</v>
      </c>
      <c r="V668">
        <v>2002588</v>
      </c>
      <c r="W668">
        <v>6620242</v>
      </c>
      <c r="Y668">
        <f>COUNTBLANK(Table13[[#This Row],[Budget]:[Gross_WW]])</f>
        <v>1</v>
      </c>
      <c r="AF668">
        <v>1</v>
      </c>
    </row>
    <row r="669" spans="1:32" x14ac:dyDescent="0.2">
      <c r="A669" t="s">
        <v>1316</v>
      </c>
      <c r="B669" t="s">
        <v>1317</v>
      </c>
      <c r="C669">
        <v>1954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6.8</v>
      </c>
      <c r="O669">
        <v>83</v>
      </c>
      <c r="P669">
        <v>78</v>
      </c>
      <c r="Q669" t="s">
        <v>1318</v>
      </c>
      <c r="R669" t="s">
        <v>1319</v>
      </c>
      <c r="S669">
        <v>0</v>
      </c>
      <c r="T669">
        <v>0</v>
      </c>
      <c r="U669">
        <v>1</v>
      </c>
      <c r="Y669">
        <f>COUNTBLANK(Table13[[#This Row],[Budget]:[Gross_WW]])</f>
        <v>3</v>
      </c>
      <c r="AF669">
        <v>1</v>
      </c>
    </row>
    <row r="670" spans="1:32" x14ac:dyDescent="0.2">
      <c r="A670" t="s">
        <v>7497</v>
      </c>
      <c r="B670" t="s">
        <v>7498</v>
      </c>
      <c r="C670">
        <v>2014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5.6</v>
      </c>
      <c r="O670">
        <v>123973</v>
      </c>
      <c r="P670">
        <v>109</v>
      </c>
      <c r="Q670" t="s">
        <v>5282</v>
      </c>
      <c r="R670" t="s">
        <v>35</v>
      </c>
      <c r="S670">
        <v>0</v>
      </c>
      <c r="T670">
        <v>1</v>
      </c>
      <c r="U670">
        <v>0</v>
      </c>
      <c r="V670">
        <v>40000000</v>
      </c>
      <c r="W670">
        <v>86208010</v>
      </c>
      <c r="X670">
        <v>169837010</v>
      </c>
      <c r="Y670">
        <f>COUNTBLANK(Table13[[#This Row],[Budget]:[Gross_WW]])</f>
        <v>0</v>
      </c>
      <c r="AF670">
        <v>1</v>
      </c>
    </row>
    <row r="671" spans="1:32" x14ac:dyDescent="0.2">
      <c r="A671" t="s">
        <v>572</v>
      </c>
      <c r="B671" t="s">
        <v>573</v>
      </c>
      <c r="C671">
        <v>1941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7.2</v>
      </c>
      <c r="O671">
        <v>114195</v>
      </c>
      <c r="P671">
        <v>64</v>
      </c>
      <c r="Q671" t="s">
        <v>574</v>
      </c>
      <c r="R671" t="s">
        <v>376</v>
      </c>
      <c r="S671">
        <v>1</v>
      </c>
      <c r="T671">
        <v>0</v>
      </c>
      <c r="U671">
        <v>0</v>
      </c>
      <c r="V671">
        <v>950000</v>
      </c>
      <c r="Y671">
        <f>COUNTBLANK(Table13[[#This Row],[Budget]:[Gross_WW]])</f>
        <v>2</v>
      </c>
      <c r="AF671">
        <v>1</v>
      </c>
    </row>
    <row r="672" spans="1:32" x14ac:dyDescent="0.2">
      <c r="A672" t="s">
        <v>7881</v>
      </c>
      <c r="B672" t="s">
        <v>7882</v>
      </c>
      <c r="C672">
        <v>2017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7.9</v>
      </c>
      <c r="O672">
        <v>509684</v>
      </c>
      <c r="P672">
        <v>106</v>
      </c>
      <c r="Q672" t="s">
        <v>5998</v>
      </c>
      <c r="R672" t="s">
        <v>7883</v>
      </c>
      <c r="S672">
        <v>0</v>
      </c>
      <c r="T672">
        <v>0</v>
      </c>
      <c r="U672">
        <v>1</v>
      </c>
      <c r="V672">
        <v>100000000</v>
      </c>
      <c r="W672">
        <v>189740665</v>
      </c>
      <c r="X672">
        <v>526940665</v>
      </c>
      <c r="Y672">
        <f>COUNTBLANK(Table13[[#This Row],[Budget]:[Gross_WW]])</f>
        <v>0</v>
      </c>
      <c r="AF672">
        <v>1</v>
      </c>
    </row>
    <row r="673" spans="1:32" x14ac:dyDescent="0.2">
      <c r="A673" t="s">
        <v>5560</v>
      </c>
      <c r="B673" t="s">
        <v>5561</v>
      </c>
      <c r="C673">
        <v>2003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5.9</v>
      </c>
      <c r="O673">
        <v>53773</v>
      </c>
      <c r="P673">
        <v>89</v>
      </c>
      <c r="Q673" t="s">
        <v>5559</v>
      </c>
      <c r="R673" t="s">
        <v>3859</v>
      </c>
      <c r="S673">
        <v>1</v>
      </c>
      <c r="T673">
        <v>0</v>
      </c>
      <c r="U673">
        <v>0</v>
      </c>
      <c r="V673">
        <v>40000000</v>
      </c>
      <c r="W673">
        <v>9692135</v>
      </c>
      <c r="X673">
        <v>19322135</v>
      </c>
      <c r="Y673">
        <f>COUNTBLANK(Table13[[#This Row],[Budget]:[Gross_WW]])</f>
        <v>0</v>
      </c>
      <c r="AF673">
        <v>1</v>
      </c>
    </row>
    <row r="674" spans="1:32" x14ac:dyDescent="0.2">
      <c r="A674" t="s">
        <v>6885</v>
      </c>
      <c r="B674" t="s">
        <v>6886</v>
      </c>
      <c r="C674">
        <v>2009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6.1</v>
      </c>
      <c r="O674">
        <v>46135</v>
      </c>
      <c r="P674">
        <v>125</v>
      </c>
      <c r="Q674" t="s">
        <v>6409</v>
      </c>
      <c r="R674" t="s">
        <v>35</v>
      </c>
      <c r="S674">
        <v>0</v>
      </c>
      <c r="T674">
        <v>1</v>
      </c>
      <c r="U674">
        <v>0</v>
      </c>
      <c r="V674">
        <v>60000000</v>
      </c>
      <c r="W674">
        <v>40572825</v>
      </c>
      <c r="X674">
        <v>78176181</v>
      </c>
      <c r="Y674">
        <f>COUNTBLANK(Table13[[#This Row],[Budget]:[Gross_WW]])</f>
        <v>0</v>
      </c>
      <c r="AF674">
        <v>1</v>
      </c>
    </row>
    <row r="675" spans="1:32" x14ac:dyDescent="0.2">
      <c r="A675" t="s">
        <v>2616</v>
      </c>
      <c r="B675" t="s">
        <v>2617</v>
      </c>
      <c r="C675">
        <v>1982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7.8</v>
      </c>
      <c r="O675">
        <v>353981</v>
      </c>
      <c r="P675">
        <v>115</v>
      </c>
      <c r="Q675" t="s">
        <v>2168</v>
      </c>
      <c r="R675" t="s">
        <v>35</v>
      </c>
      <c r="S675">
        <v>0</v>
      </c>
      <c r="T675">
        <v>1</v>
      </c>
      <c r="U675">
        <v>0</v>
      </c>
      <c r="V675">
        <v>10500000</v>
      </c>
      <c r="W675">
        <v>435110554</v>
      </c>
      <c r="X675">
        <v>793482178</v>
      </c>
      <c r="Y675">
        <f>COUNTBLANK(Table13[[#This Row],[Budget]:[Gross_WW]])</f>
        <v>0</v>
      </c>
      <c r="AF675">
        <v>1</v>
      </c>
    </row>
    <row r="676" spans="1:32" x14ac:dyDescent="0.2">
      <c r="A676" t="s">
        <v>444</v>
      </c>
      <c r="B676" t="s">
        <v>445</v>
      </c>
      <c r="C676">
        <v>1939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7.3</v>
      </c>
      <c r="O676">
        <v>2665</v>
      </c>
      <c r="P676">
        <v>92</v>
      </c>
      <c r="Q676" t="s">
        <v>198</v>
      </c>
      <c r="R676" t="s">
        <v>147</v>
      </c>
      <c r="S676">
        <v>0</v>
      </c>
      <c r="T676">
        <v>0</v>
      </c>
      <c r="U676">
        <v>1</v>
      </c>
      <c r="V676">
        <v>735000</v>
      </c>
      <c r="Y676">
        <f>COUNTBLANK(Table13[[#This Row],[Budget]:[Gross_WW]])</f>
        <v>2</v>
      </c>
      <c r="AF676">
        <v>1</v>
      </c>
    </row>
    <row r="677" spans="1:32" x14ac:dyDescent="0.2">
      <c r="A677" t="s">
        <v>2146</v>
      </c>
      <c r="B677" t="s">
        <v>2147</v>
      </c>
      <c r="C677">
        <v>1974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5.9</v>
      </c>
      <c r="O677">
        <v>13118</v>
      </c>
      <c r="P677">
        <v>122</v>
      </c>
      <c r="Q677" t="s">
        <v>2148</v>
      </c>
      <c r="R677" t="s">
        <v>35</v>
      </c>
      <c r="S677">
        <v>0</v>
      </c>
      <c r="T677">
        <v>1</v>
      </c>
      <c r="U677">
        <v>0</v>
      </c>
      <c r="V677">
        <v>79666653</v>
      </c>
      <c r="Y677">
        <f>COUNTBLANK(Table13[[#This Row],[Budget]:[Gross_WW]])</f>
        <v>2</v>
      </c>
      <c r="AF677">
        <v>1</v>
      </c>
    </row>
    <row r="678" spans="1:32" x14ac:dyDescent="0.2">
      <c r="A678" t="s">
        <v>1362</v>
      </c>
      <c r="B678" t="s">
        <v>1363</v>
      </c>
      <c r="C678">
        <v>1955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7.9</v>
      </c>
      <c r="O678">
        <v>38451</v>
      </c>
      <c r="P678">
        <v>118</v>
      </c>
      <c r="Q678" t="s">
        <v>1178</v>
      </c>
      <c r="R678" t="s">
        <v>39</v>
      </c>
      <c r="S678">
        <v>0</v>
      </c>
      <c r="T678">
        <v>0</v>
      </c>
      <c r="U678">
        <v>1</v>
      </c>
      <c r="X678">
        <v>24079</v>
      </c>
      <c r="Y678">
        <f>COUNTBLANK(Table13[[#This Row],[Budget]:[Gross_WW]])</f>
        <v>2</v>
      </c>
      <c r="AF678">
        <v>1</v>
      </c>
    </row>
    <row r="679" spans="1:32" x14ac:dyDescent="0.2">
      <c r="A679" t="s">
        <v>6557</v>
      </c>
      <c r="B679" t="s">
        <v>6558</v>
      </c>
      <c r="C679">
        <v>2007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7.6</v>
      </c>
      <c r="O679">
        <v>220434</v>
      </c>
      <c r="P679">
        <v>100</v>
      </c>
      <c r="Q679" t="s">
        <v>2717</v>
      </c>
      <c r="R679" t="s">
        <v>6559</v>
      </c>
      <c r="S679">
        <v>0</v>
      </c>
      <c r="T679">
        <v>1</v>
      </c>
      <c r="U679">
        <v>0</v>
      </c>
      <c r="V679">
        <v>25000000</v>
      </c>
      <c r="W679">
        <v>17266000</v>
      </c>
      <c r="X679">
        <v>56107312</v>
      </c>
      <c r="Y679">
        <f>COUNTBLANK(Table13[[#This Row],[Budget]:[Gross_WW]])</f>
        <v>0</v>
      </c>
      <c r="AF679">
        <v>1</v>
      </c>
    </row>
    <row r="680" spans="1:32" x14ac:dyDescent="0.2">
      <c r="A680" t="s">
        <v>4412</v>
      </c>
      <c r="B680" t="s">
        <v>4413</v>
      </c>
      <c r="C680">
        <v>1996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2.7</v>
      </c>
      <c r="O680">
        <v>8010</v>
      </c>
      <c r="P680">
        <v>94</v>
      </c>
      <c r="Q680" t="s">
        <v>4414</v>
      </c>
      <c r="R680" t="s">
        <v>4415</v>
      </c>
      <c r="S680">
        <v>0</v>
      </c>
      <c r="T680">
        <v>1</v>
      </c>
      <c r="U680">
        <v>0</v>
      </c>
      <c r="V680">
        <v>1910840</v>
      </c>
      <c r="W680">
        <v>4422380</v>
      </c>
      <c r="Y680">
        <f>COUNTBLANK(Table13[[#This Row],[Budget]:[Gross_WW]])</f>
        <v>1</v>
      </c>
      <c r="AF680">
        <v>1</v>
      </c>
    </row>
    <row r="681" spans="1:32" x14ac:dyDescent="0.2">
      <c r="A681" t="s">
        <v>3964</v>
      </c>
      <c r="B681" t="s">
        <v>3965</v>
      </c>
      <c r="C681">
        <v>1994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7.8</v>
      </c>
      <c r="O681">
        <v>161058</v>
      </c>
      <c r="P681">
        <v>127</v>
      </c>
      <c r="Q681" t="s">
        <v>2850</v>
      </c>
      <c r="R681" t="s">
        <v>2783</v>
      </c>
      <c r="S681">
        <v>1</v>
      </c>
      <c r="T681">
        <v>0</v>
      </c>
      <c r="U681">
        <v>0</v>
      </c>
      <c r="V681">
        <v>71566</v>
      </c>
      <c r="W681">
        <v>5887457</v>
      </c>
      <c r="Y681">
        <f>COUNTBLANK(Table13[[#This Row],[Budget]:[Gross_WW]])</f>
        <v>1</v>
      </c>
      <c r="AF681">
        <v>1</v>
      </c>
    </row>
    <row r="682" spans="1:32" x14ac:dyDescent="0.2">
      <c r="A682" t="s">
        <v>4416</v>
      </c>
      <c r="B682" t="s">
        <v>4417</v>
      </c>
      <c r="C682">
        <v>1996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5.2</v>
      </c>
      <c r="O682">
        <v>9032</v>
      </c>
      <c r="P682">
        <v>100</v>
      </c>
      <c r="Q682" t="s">
        <v>2948</v>
      </c>
      <c r="R682" t="s">
        <v>3848</v>
      </c>
      <c r="S682">
        <v>1</v>
      </c>
      <c r="T682">
        <v>0</v>
      </c>
      <c r="U682">
        <v>0</v>
      </c>
      <c r="V682">
        <v>30000000</v>
      </c>
      <c r="W682">
        <v>31387164</v>
      </c>
      <c r="X682">
        <v>31387164</v>
      </c>
      <c r="Y682">
        <f>COUNTBLANK(Table13[[#This Row],[Budget]:[Gross_WW]])</f>
        <v>0</v>
      </c>
      <c r="AF682">
        <v>1</v>
      </c>
    </row>
    <row r="683" spans="1:32" x14ac:dyDescent="0.2">
      <c r="A683" t="s">
        <v>6975</v>
      </c>
      <c r="B683" t="s">
        <v>6976</v>
      </c>
      <c r="C683">
        <v>2010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6.6</v>
      </c>
      <c r="O683">
        <v>87366</v>
      </c>
      <c r="P683">
        <v>117</v>
      </c>
      <c r="Q683" t="s">
        <v>6884</v>
      </c>
      <c r="R683" t="s">
        <v>39</v>
      </c>
      <c r="S683">
        <v>0</v>
      </c>
      <c r="T683">
        <v>0</v>
      </c>
      <c r="U683">
        <v>1</v>
      </c>
      <c r="V683">
        <v>80000000</v>
      </c>
      <c r="W683">
        <v>43313890</v>
      </c>
      <c r="X683">
        <v>81126522</v>
      </c>
      <c r="Y683">
        <f>COUNTBLANK(Table13[[#This Row],[Budget]:[Gross_WW]])</f>
        <v>0</v>
      </c>
      <c r="AF683">
        <v>1</v>
      </c>
    </row>
    <row r="684" spans="1:32" x14ac:dyDescent="0.2">
      <c r="A684" t="s">
        <v>7309</v>
      </c>
      <c r="B684" t="s">
        <v>7310</v>
      </c>
      <c r="C684">
        <v>2014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7.9</v>
      </c>
      <c r="O684">
        <v>573248</v>
      </c>
      <c r="P684">
        <v>113</v>
      </c>
      <c r="Q684" t="s">
        <v>4558</v>
      </c>
      <c r="R684" t="s">
        <v>39</v>
      </c>
      <c r="S684">
        <v>0</v>
      </c>
      <c r="T684">
        <v>0</v>
      </c>
      <c r="U684">
        <v>1</v>
      </c>
      <c r="V684">
        <v>178000000</v>
      </c>
      <c r="W684">
        <v>100206256</v>
      </c>
      <c r="X684">
        <v>370541256</v>
      </c>
      <c r="Y684">
        <f>COUNTBLANK(Table13[[#This Row],[Budget]:[Gross_WW]])</f>
        <v>0</v>
      </c>
      <c r="AF684">
        <v>1</v>
      </c>
    </row>
    <row r="685" spans="1:32" x14ac:dyDescent="0.2">
      <c r="A685" t="s">
        <v>5060</v>
      </c>
      <c r="B685" t="s">
        <v>5061</v>
      </c>
      <c r="C685">
        <v>1999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6.1</v>
      </c>
      <c r="O685">
        <v>40480</v>
      </c>
      <c r="P685">
        <v>122</v>
      </c>
      <c r="Q685" t="s">
        <v>2627</v>
      </c>
      <c r="R685" t="s">
        <v>3230</v>
      </c>
      <c r="S685">
        <v>0</v>
      </c>
      <c r="T685">
        <v>1</v>
      </c>
      <c r="U685">
        <v>0</v>
      </c>
      <c r="V685">
        <v>8311290</v>
      </c>
      <c r="W685">
        <v>35242897</v>
      </c>
      <c r="Y685">
        <f>COUNTBLANK(Table13[[#This Row],[Budget]:[Gross_WW]])</f>
        <v>1</v>
      </c>
      <c r="AF685">
        <v>1</v>
      </c>
    </row>
    <row r="686" spans="1:32" x14ac:dyDescent="0.2">
      <c r="A686" t="s">
        <v>3439</v>
      </c>
      <c r="B686" t="s">
        <v>3440</v>
      </c>
      <c r="C686">
        <v>1991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6.8</v>
      </c>
      <c r="O686">
        <v>2327</v>
      </c>
      <c r="P686">
        <v>87</v>
      </c>
      <c r="Q686" t="s">
        <v>3441</v>
      </c>
      <c r="R686" t="s">
        <v>3442</v>
      </c>
      <c r="S686">
        <v>0</v>
      </c>
      <c r="T686">
        <v>1</v>
      </c>
      <c r="U686">
        <v>0</v>
      </c>
      <c r="V686">
        <v>28318</v>
      </c>
      <c r="W686">
        <v>706131</v>
      </c>
      <c r="Y686">
        <f>COUNTBLANK(Table13[[#This Row],[Budget]:[Gross_WW]])</f>
        <v>1</v>
      </c>
      <c r="AF686">
        <v>1</v>
      </c>
    </row>
    <row r="687" spans="1:32" x14ac:dyDescent="0.2">
      <c r="A687" t="s">
        <v>5598</v>
      </c>
      <c r="B687" t="s">
        <v>5599</v>
      </c>
      <c r="C687">
        <v>2002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5.4</v>
      </c>
      <c r="O687">
        <v>51313</v>
      </c>
      <c r="P687">
        <v>99</v>
      </c>
      <c r="Q687" t="s">
        <v>5600</v>
      </c>
      <c r="R687" t="s">
        <v>39</v>
      </c>
      <c r="S687">
        <v>0</v>
      </c>
      <c r="T687">
        <v>0</v>
      </c>
      <c r="U687">
        <v>1</v>
      </c>
      <c r="V687">
        <v>30000000</v>
      </c>
      <c r="W687">
        <v>17322606</v>
      </c>
      <c r="X687">
        <v>45867333</v>
      </c>
      <c r="Y687">
        <f>COUNTBLANK(Table13[[#This Row],[Budget]:[Gross_WW]])</f>
        <v>0</v>
      </c>
      <c r="AF687">
        <v>1</v>
      </c>
    </row>
    <row r="688" spans="1:32" x14ac:dyDescent="0.2">
      <c r="A688" t="s">
        <v>6660</v>
      </c>
      <c r="B688" t="s">
        <v>6661</v>
      </c>
      <c r="C688">
        <v>2007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8.1</v>
      </c>
      <c r="O688">
        <v>94895</v>
      </c>
      <c r="P688">
        <v>115</v>
      </c>
      <c r="Q688" t="s">
        <v>6662</v>
      </c>
      <c r="R688" t="s">
        <v>6663</v>
      </c>
      <c r="S688">
        <v>0</v>
      </c>
      <c r="T688">
        <v>1</v>
      </c>
      <c r="U688">
        <v>0</v>
      </c>
      <c r="V688">
        <v>4000000</v>
      </c>
      <c r="W688">
        <v>8744</v>
      </c>
      <c r="X688">
        <v>14759148</v>
      </c>
      <c r="Y688">
        <f>COUNTBLANK(Table13[[#This Row],[Budget]:[Gross_WW]])</f>
        <v>0</v>
      </c>
      <c r="AF688">
        <v>1</v>
      </c>
    </row>
    <row r="689" spans="1:32" x14ac:dyDescent="0.2">
      <c r="A689" t="s">
        <v>5035</v>
      </c>
      <c r="B689" t="s">
        <v>5036</v>
      </c>
      <c r="C689">
        <v>1998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7.4</v>
      </c>
      <c r="O689">
        <v>89006</v>
      </c>
      <c r="P689">
        <v>124</v>
      </c>
      <c r="Q689" t="s">
        <v>5037</v>
      </c>
      <c r="R689" t="s">
        <v>2533</v>
      </c>
      <c r="S689">
        <v>0</v>
      </c>
      <c r="T689">
        <v>1</v>
      </c>
      <c r="U689">
        <v>0</v>
      </c>
      <c r="V689">
        <v>275131</v>
      </c>
      <c r="W689">
        <v>82150642</v>
      </c>
      <c r="Y689">
        <f>COUNTBLANK(Table13[[#This Row],[Budget]:[Gross_WW]])</f>
        <v>1</v>
      </c>
      <c r="AF689">
        <v>1</v>
      </c>
    </row>
    <row r="690" spans="1:32" x14ac:dyDescent="0.2">
      <c r="A690" t="s">
        <v>6183</v>
      </c>
      <c r="B690" t="s">
        <v>6184</v>
      </c>
      <c r="C690">
        <v>2007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6.8</v>
      </c>
      <c r="O690">
        <v>64536</v>
      </c>
      <c r="P690">
        <v>114</v>
      </c>
      <c r="Q690" t="s">
        <v>5037</v>
      </c>
      <c r="R690" t="s">
        <v>35</v>
      </c>
      <c r="S690">
        <v>0</v>
      </c>
      <c r="T690">
        <v>1</v>
      </c>
      <c r="U690">
        <v>0</v>
      </c>
      <c r="V690">
        <v>55000000</v>
      </c>
      <c r="W690">
        <v>16383509</v>
      </c>
      <c r="X690">
        <v>75782758</v>
      </c>
      <c r="Y690">
        <f>COUNTBLANK(Table13[[#This Row],[Budget]:[Gross_WW]])</f>
        <v>0</v>
      </c>
      <c r="AF690">
        <v>1</v>
      </c>
    </row>
    <row r="691" spans="1:32" x14ac:dyDescent="0.2">
      <c r="A691" t="s">
        <v>4418</v>
      </c>
      <c r="B691" t="s">
        <v>4419</v>
      </c>
      <c r="C691">
        <v>1996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6.6</v>
      </c>
      <c r="O691">
        <v>34458</v>
      </c>
      <c r="P691">
        <v>120</v>
      </c>
      <c r="Q691" t="s">
        <v>4420</v>
      </c>
      <c r="R691" t="s">
        <v>3859</v>
      </c>
      <c r="S691">
        <v>1</v>
      </c>
      <c r="T691">
        <v>0</v>
      </c>
      <c r="U691">
        <v>0</v>
      </c>
      <c r="V691">
        <v>6000000</v>
      </c>
      <c r="W691">
        <v>22231658</v>
      </c>
      <c r="X691">
        <v>22231658</v>
      </c>
      <c r="Y691">
        <f>COUNTBLANK(Table13[[#This Row],[Budget]:[Gross_WW]])</f>
        <v>0</v>
      </c>
      <c r="AF691">
        <v>1</v>
      </c>
    </row>
    <row r="692" spans="1:32" x14ac:dyDescent="0.2">
      <c r="A692" t="s">
        <v>5541</v>
      </c>
      <c r="B692" t="s">
        <v>5542</v>
      </c>
      <c r="C692">
        <v>2002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6</v>
      </c>
      <c r="O692">
        <v>7126</v>
      </c>
      <c r="P692">
        <v>90</v>
      </c>
      <c r="Q692" t="s">
        <v>5543</v>
      </c>
      <c r="R692" t="s">
        <v>5544</v>
      </c>
      <c r="S692">
        <v>0</v>
      </c>
      <c r="T692">
        <v>1</v>
      </c>
      <c r="U692">
        <v>0</v>
      </c>
      <c r="V692">
        <v>6281415</v>
      </c>
      <c r="W692">
        <v>18591272</v>
      </c>
      <c r="Y692">
        <f>COUNTBLANK(Table13[[#This Row],[Budget]:[Gross_WW]])</f>
        <v>1</v>
      </c>
      <c r="AF692">
        <v>1</v>
      </c>
    </row>
    <row r="693" spans="1:32" x14ac:dyDescent="0.2">
      <c r="A693" t="s">
        <v>2958</v>
      </c>
      <c r="B693" t="s">
        <v>2959</v>
      </c>
      <c r="C693">
        <v>1987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7.8</v>
      </c>
      <c r="O693">
        <v>110283</v>
      </c>
      <c r="P693">
        <v>153</v>
      </c>
      <c r="Q693" t="s">
        <v>2168</v>
      </c>
      <c r="R693" t="s">
        <v>2714</v>
      </c>
      <c r="S693">
        <v>0</v>
      </c>
      <c r="T693">
        <v>0</v>
      </c>
      <c r="U693">
        <v>1</v>
      </c>
      <c r="V693">
        <v>35000000</v>
      </c>
      <c r="W693">
        <v>22238696</v>
      </c>
      <c r="X693">
        <v>22238696</v>
      </c>
      <c r="Y693">
        <f>COUNTBLANK(Table13[[#This Row],[Budget]:[Gross_WW]])</f>
        <v>0</v>
      </c>
      <c r="AF693">
        <v>1</v>
      </c>
    </row>
    <row r="694" spans="1:32" x14ac:dyDescent="0.2">
      <c r="A694" t="s">
        <v>4200</v>
      </c>
      <c r="B694" t="s">
        <v>4201</v>
      </c>
      <c r="C694">
        <v>1995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6.7</v>
      </c>
      <c r="O694">
        <v>47380</v>
      </c>
      <c r="P694">
        <v>90</v>
      </c>
      <c r="Q694" t="s">
        <v>3604</v>
      </c>
      <c r="R694" t="s">
        <v>4202</v>
      </c>
      <c r="S694">
        <v>0</v>
      </c>
      <c r="T694">
        <v>0</v>
      </c>
      <c r="U694">
        <v>1</v>
      </c>
      <c r="V694">
        <v>273188</v>
      </c>
      <c r="Y694">
        <f>COUNTBLANK(Table13[[#This Row],[Budget]:[Gross_WW]])</f>
        <v>2</v>
      </c>
      <c r="AF694">
        <v>1</v>
      </c>
    </row>
    <row r="695" spans="1:32" x14ac:dyDescent="0.2">
      <c r="A695" t="s">
        <v>3588</v>
      </c>
      <c r="B695" t="s">
        <v>3589</v>
      </c>
      <c r="C695">
        <v>1992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5.8</v>
      </c>
      <c r="O695">
        <v>36044</v>
      </c>
      <c r="P695">
        <v>88</v>
      </c>
      <c r="Q695" t="s">
        <v>3590</v>
      </c>
      <c r="R695" t="s">
        <v>3591</v>
      </c>
      <c r="S695">
        <v>1</v>
      </c>
      <c r="T695">
        <v>0</v>
      </c>
      <c r="U695">
        <v>0</v>
      </c>
      <c r="V695">
        <v>9866120</v>
      </c>
      <c r="W695">
        <v>40693477</v>
      </c>
      <c r="Y695">
        <f>COUNTBLANK(Table13[[#This Row],[Budget]:[Gross_WW]])</f>
        <v>1</v>
      </c>
      <c r="AF695">
        <v>1</v>
      </c>
    </row>
    <row r="696" spans="1:32" x14ac:dyDescent="0.2">
      <c r="A696" t="s">
        <v>2530</v>
      </c>
      <c r="B696" t="s">
        <v>2531</v>
      </c>
      <c r="C696">
        <v>1981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4.9000000000000004</v>
      </c>
      <c r="O696">
        <v>6809</v>
      </c>
      <c r="P696">
        <v>116</v>
      </c>
      <c r="Q696" t="s">
        <v>2532</v>
      </c>
      <c r="R696" t="s">
        <v>2533</v>
      </c>
      <c r="S696">
        <v>0</v>
      </c>
      <c r="T696">
        <v>1</v>
      </c>
      <c r="U696">
        <v>0</v>
      </c>
      <c r="V696">
        <v>31184024</v>
      </c>
      <c r="Y696">
        <f>COUNTBLANK(Table13[[#This Row],[Budget]:[Gross_WW]])</f>
        <v>2</v>
      </c>
      <c r="AF696">
        <v>1</v>
      </c>
    </row>
    <row r="697" spans="1:32" x14ac:dyDescent="0.2">
      <c r="A697" t="s">
        <v>7568</v>
      </c>
      <c r="B697" t="s">
        <v>2531</v>
      </c>
      <c r="C697">
        <v>2014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6.3</v>
      </c>
      <c r="O697">
        <v>39218</v>
      </c>
      <c r="P697">
        <v>104</v>
      </c>
      <c r="Q697" t="s">
        <v>7569</v>
      </c>
      <c r="R697" t="s">
        <v>7063</v>
      </c>
      <c r="S697">
        <v>0</v>
      </c>
      <c r="T697">
        <v>1</v>
      </c>
      <c r="U697">
        <v>0</v>
      </c>
      <c r="V697">
        <v>20000000</v>
      </c>
      <c r="W697">
        <v>23438250</v>
      </c>
      <c r="X697">
        <v>34718173</v>
      </c>
      <c r="Y697">
        <f>COUNTBLANK(Table13[[#This Row],[Budget]:[Gross_WW]])</f>
        <v>0</v>
      </c>
      <c r="AF697">
        <v>1</v>
      </c>
    </row>
    <row r="698" spans="1:32" x14ac:dyDescent="0.2">
      <c r="A698" t="s">
        <v>4891</v>
      </c>
      <c r="B698" t="s">
        <v>4892</v>
      </c>
      <c r="C698">
        <v>1998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7.3</v>
      </c>
      <c r="O698">
        <v>220449</v>
      </c>
      <c r="P698">
        <v>132</v>
      </c>
      <c r="Q698" t="s">
        <v>3468</v>
      </c>
      <c r="R698" t="s">
        <v>2783</v>
      </c>
      <c r="S698">
        <v>1</v>
      </c>
      <c r="T698">
        <v>0</v>
      </c>
      <c r="U698">
        <v>0</v>
      </c>
      <c r="V698">
        <v>20038573</v>
      </c>
      <c r="W698">
        <v>250849789</v>
      </c>
      <c r="Y698">
        <f>COUNTBLANK(Table13[[#This Row],[Budget]:[Gross_WW]])</f>
        <v>1</v>
      </c>
      <c r="AF698">
        <v>1</v>
      </c>
    </row>
    <row r="699" spans="1:32" x14ac:dyDescent="0.2">
      <c r="A699" t="s">
        <v>2096</v>
      </c>
      <c r="B699" t="s">
        <v>2097</v>
      </c>
      <c r="C699">
        <v>1973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7.7</v>
      </c>
      <c r="O699">
        <v>92369</v>
      </c>
      <c r="P699">
        <v>102</v>
      </c>
      <c r="Q699" t="s">
        <v>2098</v>
      </c>
      <c r="R699" t="s">
        <v>39</v>
      </c>
      <c r="S699">
        <v>0</v>
      </c>
      <c r="T699">
        <v>0</v>
      </c>
      <c r="U699">
        <v>1</v>
      </c>
      <c r="V699">
        <v>40802</v>
      </c>
      <c r="Y699">
        <f>COUNTBLANK(Table13[[#This Row],[Budget]:[Gross_WW]])</f>
        <v>2</v>
      </c>
      <c r="AF699">
        <v>1</v>
      </c>
    </row>
    <row r="700" spans="1:32" x14ac:dyDescent="0.2">
      <c r="A700" t="s">
        <v>7343</v>
      </c>
      <c r="B700" t="s">
        <v>7344</v>
      </c>
      <c r="C700">
        <v>2015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6.6</v>
      </c>
      <c r="O700">
        <v>73831</v>
      </c>
      <c r="P700">
        <v>104</v>
      </c>
      <c r="Q700" t="s">
        <v>4914</v>
      </c>
      <c r="R700" t="s">
        <v>39</v>
      </c>
      <c r="S700">
        <v>0</v>
      </c>
      <c r="T700">
        <v>0</v>
      </c>
      <c r="U700">
        <v>1</v>
      </c>
      <c r="V700">
        <v>30000000</v>
      </c>
      <c r="W700">
        <v>32363404</v>
      </c>
      <c r="X700">
        <v>49263404</v>
      </c>
      <c r="Y700">
        <f>COUNTBLANK(Table13[[#This Row],[Budget]:[Gross_WW]])</f>
        <v>0</v>
      </c>
      <c r="AF700">
        <v>1</v>
      </c>
    </row>
    <row r="701" spans="1:32" x14ac:dyDescent="0.2">
      <c r="A701" t="s">
        <v>5807</v>
      </c>
      <c r="B701" t="s">
        <v>5808</v>
      </c>
      <c r="C701">
        <v>2004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4.8</v>
      </c>
      <c r="O701">
        <v>29268</v>
      </c>
      <c r="P701">
        <v>99</v>
      </c>
      <c r="Q701" t="s">
        <v>2871</v>
      </c>
      <c r="R701" t="s">
        <v>4856</v>
      </c>
      <c r="S701">
        <v>0</v>
      </c>
      <c r="T701">
        <v>0</v>
      </c>
      <c r="U701">
        <v>1</v>
      </c>
      <c r="V701">
        <v>40000000</v>
      </c>
      <c r="W701">
        <v>13562325</v>
      </c>
      <c r="X701">
        <v>14494036</v>
      </c>
      <c r="Y701">
        <f>COUNTBLANK(Table13[[#This Row],[Budget]:[Gross_WW]])</f>
        <v>0</v>
      </c>
      <c r="AF701">
        <v>1</v>
      </c>
    </row>
    <row r="702" spans="1:32" x14ac:dyDescent="0.2">
      <c r="A702" t="s">
        <v>4423</v>
      </c>
      <c r="B702" t="s">
        <v>4424</v>
      </c>
      <c r="C702">
        <v>1996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6.1</v>
      </c>
      <c r="O702">
        <v>100347</v>
      </c>
      <c r="P702">
        <v>115</v>
      </c>
      <c r="Q702" t="s">
        <v>4425</v>
      </c>
      <c r="R702" t="s">
        <v>4426</v>
      </c>
      <c r="S702">
        <v>0</v>
      </c>
      <c r="T702">
        <v>0</v>
      </c>
      <c r="U702">
        <v>1</v>
      </c>
      <c r="V702">
        <v>100000000</v>
      </c>
      <c r="W702">
        <v>101295562</v>
      </c>
      <c r="X702">
        <v>242295562</v>
      </c>
      <c r="Y702">
        <f>COUNTBLANK(Table13[[#This Row],[Budget]:[Gross_WW]])</f>
        <v>0</v>
      </c>
      <c r="AF702">
        <v>1</v>
      </c>
    </row>
    <row r="703" spans="1:32" x14ac:dyDescent="0.2">
      <c r="A703" t="s">
        <v>2960</v>
      </c>
      <c r="B703" t="s">
        <v>2961</v>
      </c>
      <c r="C703">
        <v>1987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5.5</v>
      </c>
      <c r="O703">
        <v>10525</v>
      </c>
      <c r="P703">
        <v>92</v>
      </c>
      <c r="Q703" t="s">
        <v>2962</v>
      </c>
      <c r="R703" t="s">
        <v>2963</v>
      </c>
      <c r="S703">
        <v>1</v>
      </c>
      <c r="T703">
        <v>0</v>
      </c>
      <c r="U703">
        <v>0</v>
      </c>
      <c r="V703">
        <v>3000000</v>
      </c>
      <c r="W703">
        <v>23509382</v>
      </c>
      <c r="X703">
        <v>23509382</v>
      </c>
      <c r="Y703">
        <f>COUNTBLANK(Table13[[#This Row],[Budget]:[Gross_WW]])</f>
        <v>0</v>
      </c>
      <c r="AF703">
        <v>1</v>
      </c>
    </row>
    <row r="704" spans="1:32" x14ac:dyDescent="0.2">
      <c r="A704" t="s">
        <v>3302</v>
      </c>
      <c r="B704" t="s">
        <v>3303</v>
      </c>
      <c r="C704">
        <v>1990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5.4</v>
      </c>
      <c r="O704">
        <v>8636</v>
      </c>
      <c r="P704">
        <v>81</v>
      </c>
      <c r="Q704" t="s">
        <v>2962</v>
      </c>
      <c r="R704" t="s">
        <v>2783</v>
      </c>
      <c r="S704">
        <v>1</v>
      </c>
      <c r="T704">
        <v>0</v>
      </c>
      <c r="U704">
        <v>0</v>
      </c>
      <c r="V704">
        <v>6143372</v>
      </c>
      <c r="W704">
        <v>25029569</v>
      </c>
      <c r="Y704">
        <f>COUNTBLANK(Table13[[#This Row],[Budget]:[Gross_WW]])</f>
        <v>1</v>
      </c>
      <c r="AF704">
        <v>1</v>
      </c>
    </row>
    <row r="705" spans="1:33" x14ac:dyDescent="0.2">
      <c r="A705" t="s">
        <v>3079</v>
      </c>
      <c r="B705" t="s">
        <v>3080</v>
      </c>
      <c r="C705">
        <v>1988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5.6</v>
      </c>
      <c r="O705">
        <v>9723</v>
      </c>
      <c r="P705">
        <v>95</v>
      </c>
      <c r="Q705" t="s">
        <v>2962</v>
      </c>
      <c r="R705" t="s">
        <v>2783</v>
      </c>
      <c r="S705">
        <v>1</v>
      </c>
      <c r="T705">
        <v>0</v>
      </c>
      <c r="U705">
        <v>0</v>
      </c>
      <c r="V705">
        <v>5710734</v>
      </c>
      <c r="W705">
        <v>28202109</v>
      </c>
      <c r="Y705">
        <f>COUNTBLANK(Table13[[#This Row],[Budget]:[Gross_WW]])</f>
        <v>1</v>
      </c>
      <c r="AF705">
        <v>1</v>
      </c>
    </row>
    <row r="706" spans="1:33" x14ac:dyDescent="0.2">
      <c r="A706" t="s">
        <v>3443</v>
      </c>
      <c r="B706" t="s">
        <v>3444</v>
      </c>
      <c r="C706">
        <v>1991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5.8</v>
      </c>
      <c r="O706">
        <v>10293</v>
      </c>
      <c r="P706">
        <v>91</v>
      </c>
      <c r="Q706" t="s">
        <v>2962</v>
      </c>
      <c r="R706" t="s">
        <v>2783</v>
      </c>
      <c r="S706">
        <v>1</v>
      </c>
      <c r="T706">
        <v>0</v>
      </c>
      <c r="U706">
        <v>0</v>
      </c>
      <c r="V706">
        <v>4453132</v>
      </c>
      <c r="W706">
        <v>14143280</v>
      </c>
      <c r="Y706">
        <f>COUNTBLANK(Table13[[#This Row],[Budget]:[Gross_WW]])</f>
        <v>1</v>
      </c>
      <c r="AF706">
        <v>1</v>
      </c>
    </row>
    <row r="707" spans="1:33" x14ac:dyDescent="0.2">
      <c r="A707" t="s">
        <v>661</v>
      </c>
      <c r="B707" t="s">
        <v>662</v>
      </c>
      <c r="C707">
        <v>1942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6</v>
      </c>
      <c r="O707">
        <v>223</v>
      </c>
      <c r="P707">
        <v>51</v>
      </c>
      <c r="Q707" t="s">
        <v>649</v>
      </c>
      <c r="R707" t="s">
        <v>39</v>
      </c>
      <c r="S707">
        <v>0</v>
      </c>
      <c r="T707">
        <v>0</v>
      </c>
      <c r="U707">
        <v>1</v>
      </c>
      <c r="Y707">
        <f>COUNTBLANK(Table13[[#This Row],[Budget]:[Gross_WW]])</f>
        <v>3</v>
      </c>
      <c r="AF707">
        <v>1</v>
      </c>
    </row>
    <row r="708" spans="1:33" x14ac:dyDescent="0.2">
      <c r="A708" t="s">
        <v>946</v>
      </c>
      <c r="B708" t="s">
        <v>947</v>
      </c>
      <c r="C708">
        <v>1947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6.1</v>
      </c>
      <c r="O708">
        <v>430</v>
      </c>
      <c r="P708">
        <v>104</v>
      </c>
      <c r="Q708" t="s">
        <v>834</v>
      </c>
      <c r="R708" t="s">
        <v>39</v>
      </c>
      <c r="S708">
        <v>0</v>
      </c>
      <c r="T708">
        <v>0</v>
      </c>
      <c r="U708">
        <v>1</v>
      </c>
      <c r="Y708">
        <f>COUNTBLANK(Table13[[#This Row],[Budget]:[Gross_WW]])</f>
        <v>3</v>
      </c>
      <c r="AF708">
        <v>1</v>
      </c>
    </row>
    <row r="709" spans="1:33" x14ac:dyDescent="0.2">
      <c r="A709" t="s">
        <v>2199</v>
      </c>
      <c r="B709" t="s">
        <v>2200</v>
      </c>
      <c r="C709">
        <v>1975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6.4</v>
      </c>
      <c r="O709">
        <v>8755</v>
      </c>
      <c r="P709">
        <v>97</v>
      </c>
      <c r="Q709" t="s">
        <v>2201</v>
      </c>
      <c r="R709" t="s">
        <v>376</v>
      </c>
      <c r="S709">
        <v>1</v>
      </c>
      <c r="T709">
        <v>0</v>
      </c>
      <c r="U709">
        <v>0</v>
      </c>
      <c r="V709">
        <v>20000000</v>
      </c>
      <c r="Y709">
        <f>COUNTBLANK(Table13[[#This Row],[Budget]:[Gross_WW]])</f>
        <v>2</v>
      </c>
      <c r="AF709">
        <v>1</v>
      </c>
    </row>
    <row r="710" spans="1:33" x14ac:dyDescent="0.2">
      <c r="A710" t="s">
        <v>5860</v>
      </c>
      <c r="B710" t="s">
        <v>5861</v>
      </c>
      <c r="C710">
        <v>2004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8.3000000000000007</v>
      </c>
      <c r="O710">
        <v>866860</v>
      </c>
      <c r="P710">
        <v>108</v>
      </c>
      <c r="Q710" t="s">
        <v>5862</v>
      </c>
      <c r="R710" t="s">
        <v>5459</v>
      </c>
      <c r="S710">
        <v>0</v>
      </c>
      <c r="T710">
        <v>1</v>
      </c>
      <c r="U710">
        <v>0</v>
      </c>
      <c r="V710">
        <v>20000000</v>
      </c>
      <c r="W710">
        <v>34400301</v>
      </c>
      <c r="X710">
        <v>74036715</v>
      </c>
      <c r="Y710">
        <f>COUNTBLANK(Table13[[#This Row],[Budget]:[Gross_WW]])</f>
        <v>0</v>
      </c>
      <c r="AF710">
        <v>1</v>
      </c>
    </row>
    <row r="711" spans="1:33" x14ac:dyDescent="0.2">
      <c r="A711" t="s">
        <v>3771</v>
      </c>
      <c r="B711" t="s">
        <v>3772</v>
      </c>
      <c r="C711">
        <v>1993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6.2</v>
      </c>
      <c r="O711">
        <v>1928</v>
      </c>
      <c r="P711">
        <v>99</v>
      </c>
      <c r="Q711" t="s">
        <v>3773</v>
      </c>
      <c r="R711" t="s">
        <v>3006</v>
      </c>
      <c r="S711">
        <v>1</v>
      </c>
      <c r="T711">
        <v>0</v>
      </c>
      <c r="U711">
        <v>0</v>
      </c>
      <c r="V711">
        <v>296081</v>
      </c>
      <c r="Y711">
        <f>COUNTBLANK(Table13[[#This Row],[Budget]:[Gross_WW]])</f>
        <v>2</v>
      </c>
      <c r="AF711">
        <v>1</v>
      </c>
    </row>
    <row r="712" spans="1:33" x14ac:dyDescent="0.2">
      <c r="A712" t="s">
        <v>6178</v>
      </c>
      <c r="B712" t="s">
        <v>6179</v>
      </c>
      <c r="C712">
        <v>2007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5.4</v>
      </c>
      <c r="O712">
        <v>135056</v>
      </c>
      <c r="P712">
        <v>96</v>
      </c>
      <c r="Q712" t="s">
        <v>3915</v>
      </c>
      <c r="R712" t="s">
        <v>35</v>
      </c>
      <c r="S712">
        <v>0</v>
      </c>
      <c r="T712">
        <v>1</v>
      </c>
      <c r="U712">
        <v>0</v>
      </c>
      <c r="V712">
        <v>175000000</v>
      </c>
      <c r="W712">
        <v>100462298</v>
      </c>
      <c r="X712">
        <v>174440724</v>
      </c>
      <c r="Y712">
        <f>COUNTBLANK(Table13[[#This Row],[Budget]:[Gross_WW]])</f>
        <v>0</v>
      </c>
      <c r="AF712">
        <v>1</v>
      </c>
    </row>
    <row r="713" spans="1:33" x14ac:dyDescent="0.2">
      <c r="A713" t="s">
        <v>349</v>
      </c>
      <c r="B713" t="s">
        <v>350</v>
      </c>
      <c r="C713">
        <v>1937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6.6</v>
      </c>
      <c r="O713">
        <v>1345</v>
      </c>
      <c r="P713">
        <v>80</v>
      </c>
      <c r="Q713" t="s">
        <v>48</v>
      </c>
      <c r="R713" t="s">
        <v>39</v>
      </c>
      <c r="S713">
        <v>0</v>
      </c>
      <c r="T713">
        <v>0</v>
      </c>
      <c r="U713">
        <v>1</v>
      </c>
      <c r="Y713">
        <f>COUNTBLANK(Table13[[#This Row],[Budget]:[Gross_WW]])</f>
        <v>3</v>
      </c>
      <c r="AF713">
        <v>1</v>
      </c>
    </row>
    <row r="714" spans="1:33" x14ac:dyDescent="0.2">
      <c r="A714" t="s">
        <v>7651</v>
      </c>
      <c r="B714" t="s">
        <v>7652</v>
      </c>
      <c r="C714">
        <v>2015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7.1</v>
      </c>
      <c r="O714">
        <v>188872</v>
      </c>
      <c r="P714">
        <v>121</v>
      </c>
      <c r="Q714" t="s">
        <v>7002</v>
      </c>
      <c r="R714" t="s">
        <v>2913</v>
      </c>
      <c r="S714">
        <v>0</v>
      </c>
      <c r="T714">
        <v>1</v>
      </c>
      <c r="U714">
        <v>0</v>
      </c>
      <c r="V714">
        <v>55000000</v>
      </c>
      <c r="W714">
        <v>43482270</v>
      </c>
      <c r="X714">
        <v>203427584</v>
      </c>
      <c r="Y714">
        <f>COUNTBLANK(Table13[[#This Row],[Budget]:[Gross_WW]])</f>
        <v>0</v>
      </c>
      <c r="AF714">
        <v>1</v>
      </c>
    </row>
    <row r="715" spans="1:33" x14ac:dyDescent="0.2">
      <c r="A715" t="s">
        <v>2336</v>
      </c>
      <c r="B715" t="s">
        <v>2337</v>
      </c>
      <c r="C715">
        <v>1978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6.4</v>
      </c>
      <c r="O715">
        <v>22202</v>
      </c>
      <c r="P715">
        <v>114</v>
      </c>
      <c r="Q715" t="s">
        <v>2236</v>
      </c>
      <c r="R715" t="s">
        <v>39</v>
      </c>
      <c r="S715">
        <v>0</v>
      </c>
      <c r="T715">
        <v>0</v>
      </c>
      <c r="U715">
        <v>1</v>
      </c>
      <c r="V715">
        <v>10272294</v>
      </c>
      <c r="W715">
        <v>85196485</v>
      </c>
      <c r="Y715">
        <f>COUNTBLANK(Table13[[#This Row],[Budget]:[Gross_WW]])</f>
        <v>1</v>
      </c>
      <c r="AF715">
        <v>1</v>
      </c>
    </row>
    <row r="716" spans="1:33" x14ac:dyDescent="0.2">
      <c r="A716" t="s">
        <v>3081</v>
      </c>
      <c r="B716" t="s">
        <v>3082</v>
      </c>
      <c r="C716">
        <v>1988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6.2</v>
      </c>
      <c r="O716">
        <v>2815</v>
      </c>
      <c r="P716">
        <v>127</v>
      </c>
      <c r="Q716" t="s">
        <v>3083</v>
      </c>
      <c r="R716" t="s">
        <v>3084</v>
      </c>
      <c r="S716">
        <v>0</v>
      </c>
      <c r="T716">
        <v>0</v>
      </c>
      <c r="U716">
        <v>1</v>
      </c>
      <c r="V716">
        <v>3425796</v>
      </c>
      <c r="W716">
        <v>12638294</v>
      </c>
      <c r="Y716">
        <f>COUNTBLANK(Table13[[#This Row],[Budget]:[Gross_WW]])</f>
        <v>1</v>
      </c>
      <c r="AF716">
        <v>1</v>
      </c>
    </row>
    <row r="717" spans="1:33" x14ac:dyDescent="0.2">
      <c r="A717" t="s">
        <v>6568</v>
      </c>
      <c r="B717" t="s">
        <v>6569</v>
      </c>
      <c r="C717">
        <v>2009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7.1</v>
      </c>
      <c r="O717">
        <v>57492</v>
      </c>
      <c r="P717">
        <v>99</v>
      </c>
      <c r="Q717" t="s">
        <v>6570</v>
      </c>
      <c r="R717" t="s">
        <v>3859</v>
      </c>
      <c r="S717">
        <v>1</v>
      </c>
      <c r="T717">
        <v>0</v>
      </c>
      <c r="U717">
        <v>0</v>
      </c>
      <c r="V717">
        <v>21000000</v>
      </c>
      <c r="W717">
        <v>9208876</v>
      </c>
      <c r="X717">
        <v>16443609</v>
      </c>
      <c r="Y717">
        <f>COUNTBLANK(Table13[[#This Row],[Budget]:[Gross_WW]])</f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19</v>
      </c>
    </row>
    <row r="718" spans="1:33" x14ac:dyDescent="0.2">
      <c r="A718" t="s">
        <v>4427</v>
      </c>
      <c r="B718" t="s">
        <v>4428</v>
      </c>
      <c r="C718">
        <v>1996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6.7</v>
      </c>
      <c r="O718">
        <v>34360</v>
      </c>
      <c r="P718">
        <v>101</v>
      </c>
      <c r="Q718" t="s">
        <v>3227</v>
      </c>
      <c r="R718" t="s">
        <v>3859</v>
      </c>
      <c r="S718">
        <v>1</v>
      </c>
      <c r="T718">
        <v>0</v>
      </c>
      <c r="U718">
        <v>0</v>
      </c>
      <c r="V718">
        <v>131678</v>
      </c>
      <c r="W718">
        <v>9759200</v>
      </c>
      <c r="Y718">
        <f>COUNTBLANK(Table13[[#This Row],[Budget]:[Gross_WW]])</f>
        <v>1</v>
      </c>
      <c r="AF718">
        <v>1</v>
      </c>
    </row>
    <row r="719" spans="1:33" x14ac:dyDescent="0.2">
      <c r="A719" t="s">
        <v>6132</v>
      </c>
      <c r="B719" t="s">
        <v>6133</v>
      </c>
      <c r="C719">
        <v>2005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7.4</v>
      </c>
      <c r="O719">
        <v>55794</v>
      </c>
      <c r="P719">
        <v>106</v>
      </c>
      <c r="Q719" t="s">
        <v>6134</v>
      </c>
      <c r="R719" t="s">
        <v>5962</v>
      </c>
      <c r="S719">
        <v>0</v>
      </c>
      <c r="T719">
        <v>0</v>
      </c>
      <c r="U719">
        <v>1</v>
      </c>
      <c r="V719">
        <v>7000000</v>
      </c>
      <c r="W719">
        <v>1712337</v>
      </c>
      <c r="X719">
        <v>3601974</v>
      </c>
      <c r="Y719">
        <f>COUNTBLANK(Table13[[#This Row],[Budget]:[Gross_WW]])</f>
        <v>0</v>
      </c>
      <c r="AF719">
        <v>0</v>
      </c>
    </row>
    <row r="720" spans="1:33" x14ac:dyDescent="0.2">
      <c r="A720" t="s">
        <v>4429</v>
      </c>
      <c r="B720" t="s">
        <v>4430</v>
      </c>
      <c r="C720">
        <v>1996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6.3</v>
      </c>
      <c r="O720">
        <v>32990</v>
      </c>
      <c r="P720">
        <v>135</v>
      </c>
      <c r="Q720" t="s">
        <v>2630</v>
      </c>
      <c r="R720" t="s">
        <v>3273</v>
      </c>
      <c r="S720">
        <v>1</v>
      </c>
      <c r="T720">
        <v>0</v>
      </c>
      <c r="U720">
        <v>0</v>
      </c>
      <c r="V720">
        <v>195085</v>
      </c>
      <c r="W720">
        <v>141047179</v>
      </c>
      <c r="Y720">
        <f>COUNTBLANK(Table13[[#This Row],[Budget]:[Gross_WW]])</f>
        <v>1</v>
      </c>
      <c r="AF720">
        <v>1</v>
      </c>
    </row>
    <row r="721" spans="1:32" x14ac:dyDescent="0.2">
      <c r="A721" t="s">
        <v>153</v>
      </c>
      <c r="B721" t="s">
        <v>154</v>
      </c>
      <c r="C721">
        <v>1933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6.6</v>
      </c>
      <c r="O721">
        <v>1131</v>
      </c>
      <c r="P721">
        <v>67</v>
      </c>
      <c r="Q721" t="s">
        <v>126</v>
      </c>
      <c r="R721" t="s">
        <v>39</v>
      </c>
      <c r="S721">
        <v>0</v>
      </c>
      <c r="T721">
        <v>0</v>
      </c>
      <c r="U721">
        <v>1</v>
      </c>
      <c r="V721">
        <v>93000</v>
      </c>
      <c r="Y721">
        <f>COUNTBLANK(Table13[[#This Row],[Budget]:[Gross_WW]])</f>
        <v>2</v>
      </c>
      <c r="AF721">
        <v>1</v>
      </c>
    </row>
    <row r="722" spans="1:32" x14ac:dyDescent="0.2">
      <c r="A722" t="s">
        <v>2534</v>
      </c>
      <c r="B722" t="s">
        <v>2535</v>
      </c>
      <c r="C722">
        <v>1981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7.4</v>
      </c>
      <c r="O722">
        <v>55325</v>
      </c>
      <c r="P722">
        <v>140</v>
      </c>
      <c r="Q722" t="s">
        <v>2042</v>
      </c>
      <c r="R722" t="s">
        <v>2407</v>
      </c>
      <c r="S722">
        <v>0</v>
      </c>
      <c r="T722">
        <v>0</v>
      </c>
      <c r="U722">
        <v>1</v>
      </c>
      <c r="V722">
        <v>4519706</v>
      </c>
      <c r="W722">
        <v>34971136</v>
      </c>
      <c r="Y722">
        <f>COUNTBLANK(Table13[[#This Row],[Budget]:[Gross_WW]])</f>
        <v>1</v>
      </c>
      <c r="AF722">
        <v>1</v>
      </c>
    </row>
    <row r="723" spans="1:32" x14ac:dyDescent="0.2">
      <c r="A723" t="s">
        <v>4431</v>
      </c>
      <c r="B723" t="s">
        <v>4432</v>
      </c>
      <c r="C723">
        <v>1996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6.4</v>
      </c>
      <c r="O723">
        <v>48685</v>
      </c>
      <c r="P723">
        <v>133</v>
      </c>
      <c r="Q723" t="s">
        <v>4433</v>
      </c>
      <c r="R723" t="s">
        <v>39</v>
      </c>
      <c r="S723">
        <v>0</v>
      </c>
      <c r="T723">
        <v>0</v>
      </c>
      <c r="U723">
        <v>1</v>
      </c>
      <c r="V723">
        <v>12069780</v>
      </c>
      <c r="W723">
        <v>121969216</v>
      </c>
      <c r="Y723">
        <f>COUNTBLANK(Table13[[#This Row],[Budget]:[Gross_WW]])</f>
        <v>1</v>
      </c>
      <c r="AF723">
        <v>1</v>
      </c>
    </row>
    <row r="724" spans="1:32" x14ac:dyDescent="0.2">
      <c r="A724" t="s">
        <v>5464</v>
      </c>
      <c r="B724" t="s">
        <v>5465</v>
      </c>
      <c r="C724">
        <v>2001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5.6</v>
      </c>
      <c r="O724">
        <v>31229</v>
      </c>
      <c r="P724">
        <v>101</v>
      </c>
      <c r="Q724" t="s">
        <v>5229</v>
      </c>
      <c r="R724" t="s">
        <v>39</v>
      </c>
      <c r="S724">
        <v>0</v>
      </c>
      <c r="T724">
        <v>0</v>
      </c>
      <c r="U724">
        <v>1</v>
      </c>
      <c r="V724">
        <v>50000000</v>
      </c>
      <c r="W724">
        <v>51758599</v>
      </c>
      <c r="X724">
        <v>79958599</v>
      </c>
      <c r="Y724">
        <f>COUNTBLANK(Table13[[#This Row],[Budget]:[Gross_WW]])</f>
        <v>0</v>
      </c>
      <c r="AF724">
        <v>1</v>
      </c>
    </row>
    <row r="725" spans="1:32" x14ac:dyDescent="0.2">
      <c r="A725" t="s">
        <v>2282</v>
      </c>
      <c r="B725" t="s">
        <v>2283</v>
      </c>
      <c r="C725">
        <v>1977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3.8</v>
      </c>
      <c r="O725">
        <v>20776</v>
      </c>
      <c r="P725">
        <v>117</v>
      </c>
      <c r="Q725" t="s">
        <v>2042</v>
      </c>
      <c r="R725" t="s">
        <v>39</v>
      </c>
      <c r="S725">
        <v>0</v>
      </c>
      <c r="T725">
        <v>0</v>
      </c>
      <c r="U725">
        <v>1</v>
      </c>
      <c r="V725">
        <v>6735000</v>
      </c>
      <c r="W725">
        <v>30749142</v>
      </c>
      <c r="Y725">
        <f>COUNTBLANK(Table13[[#This Row],[Budget]:[Gross_WW]])</f>
        <v>1</v>
      </c>
      <c r="AF725">
        <v>1</v>
      </c>
    </row>
    <row r="726" spans="1:32" x14ac:dyDescent="0.2">
      <c r="A726" t="s">
        <v>3966</v>
      </c>
      <c r="B726" t="s">
        <v>3967</v>
      </c>
      <c r="C726">
        <v>1994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7</v>
      </c>
      <c r="O726">
        <v>17199</v>
      </c>
      <c r="P726">
        <v>103</v>
      </c>
      <c r="Q726" t="s">
        <v>3968</v>
      </c>
      <c r="R726" t="s">
        <v>3969</v>
      </c>
      <c r="S726">
        <v>1</v>
      </c>
      <c r="T726">
        <v>0</v>
      </c>
      <c r="U726">
        <v>0</v>
      </c>
      <c r="V726">
        <v>100654</v>
      </c>
      <c r="W726">
        <v>4221036</v>
      </c>
      <c r="Y726">
        <f>COUNTBLANK(Table13[[#This Row],[Budget]:[Gross_WW]])</f>
        <v>1</v>
      </c>
      <c r="AF726">
        <v>1</v>
      </c>
    </row>
    <row r="727" spans="1:32" x14ac:dyDescent="0.2">
      <c r="A727" t="s">
        <v>6969</v>
      </c>
      <c r="B727" t="s">
        <v>6970</v>
      </c>
      <c r="C727">
        <v>2009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6.1</v>
      </c>
      <c r="O727">
        <v>43640</v>
      </c>
      <c r="P727">
        <v>92</v>
      </c>
      <c r="Q727" t="s">
        <v>6971</v>
      </c>
      <c r="R727" t="s">
        <v>6972</v>
      </c>
      <c r="S727">
        <v>1</v>
      </c>
      <c r="T727">
        <v>0</v>
      </c>
      <c r="U727">
        <v>0</v>
      </c>
      <c r="V727">
        <v>8000000</v>
      </c>
      <c r="W727">
        <v>10823158</v>
      </c>
      <c r="X727">
        <v>10848783</v>
      </c>
      <c r="Y727">
        <f>COUNTBLANK(Table13[[#This Row],[Budget]:[Gross_WW]])</f>
        <v>0</v>
      </c>
      <c r="AF727">
        <v>1</v>
      </c>
    </row>
    <row r="728" spans="1:32" x14ac:dyDescent="0.2">
      <c r="A728" t="s">
        <v>4434</v>
      </c>
      <c r="B728" t="s">
        <v>4435</v>
      </c>
      <c r="C728">
        <v>1996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6.2</v>
      </c>
      <c r="O728">
        <v>16505</v>
      </c>
      <c r="P728">
        <v>118</v>
      </c>
      <c r="Q728" t="s">
        <v>2375</v>
      </c>
      <c r="R728" t="s">
        <v>4109</v>
      </c>
      <c r="S728">
        <v>0</v>
      </c>
      <c r="T728">
        <v>0</v>
      </c>
      <c r="U728">
        <v>1</v>
      </c>
      <c r="V728">
        <v>6906546</v>
      </c>
      <c r="W728">
        <v>17380126</v>
      </c>
      <c r="Y728">
        <f>COUNTBLANK(Table13[[#This Row],[Budget]:[Gross_WW]])</f>
        <v>1</v>
      </c>
      <c r="AF728">
        <v>1</v>
      </c>
    </row>
    <row r="729" spans="1:32" x14ac:dyDescent="0.2">
      <c r="A729" t="s">
        <v>6461</v>
      </c>
      <c r="B729" t="s">
        <v>6462</v>
      </c>
      <c r="C729">
        <v>2011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6.9</v>
      </c>
      <c r="O729">
        <v>95390</v>
      </c>
      <c r="P729">
        <v>129</v>
      </c>
      <c r="Q729" t="s">
        <v>5495</v>
      </c>
      <c r="R729" t="s">
        <v>39</v>
      </c>
      <c r="S729">
        <v>0</v>
      </c>
      <c r="T729">
        <v>0</v>
      </c>
      <c r="U729">
        <v>1</v>
      </c>
      <c r="V729">
        <v>40000000</v>
      </c>
      <c r="W729">
        <v>31847881</v>
      </c>
      <c r="X729">
        <v>55247881</v>
      </c>
      <c r="Y729">
        <f>COUNTBLANK(Table13[[#This Row],[Budget]:[Gross_WW]])</f>
        <v>0</v>
      </c>
      <c r="AF729">
        <v>1</v>
      </c>
    </row>
    <row r="730" spans="1:32" x14ac:dyDescent="0.2">
      <c r="A730" t="s">
        <v>5191</v>
      </c>
      <c r="B730" t="s">
        <v>5192</v>
      </c>
      <c r="C730">
        <v>2002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5.3</v>
      </c>
      <c r="O730">
        <v>23217</v>
      </c>
      <c r="P730">
        <v>96</v>
      </c>
      <c r="Q730" t="s">
        <v>5193</v>
      </c>
      <c r="R730" t="s">
        <v>35</v>
      </c>
      <c r="S730">
        <v>0</v>
      </c>
      <c r="T730">
        <v>1</v>
      </c>
      <c r="U730">
        <v>0</v>
      </c>
      <c r="V730">
        <v>32300</v>
      </c>
      <c r="W730">
        <v>6632383</v>
      </c>
      <c r="Y730">
        <f>COUNTBLANK(Table13[[#This Row],[Budget]:[Gross_WW]])</f>
        <v>1</v>
      </c>
      <c r="AF730">
        <v>1</v>
      </c>
    </row>
    <row r="731" spans="1:32" x14ac:dyDescent="0.2">
      <c r="A731" t="s">
        <v>4893</v>
      </c>
      <c r="B731" t="s">
        <v>4894</v>
      </c>
      <c r="C731">
        <v>1999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7.4</v>
      </c>
      <c r="O731">
        <v>286456</v>
      </c>
      <c r="P731">
        <v>159</v>
      </c>
      <c r="Q731" t="s">
        <v>1606</v>
      </c>
      <c r="R731" t="s">
        <v>39</v>
      </c>
      <c r="S731">
        <v>0</v>
      </c>
      <c r="T731">
        <v>0</v>
      </c>
      <c r="U731">
        <v>1</v>
      </c>
      <c r="V731">
        <v>65000000</v>
      </c>
      <c r="W731">
        <v>55691208</v>
      </c>
      <c r="X731">
        <v>162238658</v>
      </c>
      <c r="Y731">
        <f>COUNTBLANK(Table13[[#This Row],[Budget]:[Gross_WW]])</f>
        <v>0</v>
      </c>
      <c r="AF731">
        <v>1</v>
      </c>
    </row>
    <row r="732" spans="1:32" x14ac:dyDescent="0.2">
      <c r="A732" t="s">
        <v>4654</v>
      </c>
      <c r="B732" t="s">
        <v>4655</v>
      </c>
      <c r="C732">
        <v>1997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7.3</v>
      </c>
      <c r="O732">
        <v>337823</v>
      </c>
      <c r="P732">
        <v>138</v>
      </c>
      <c r="Q732" t="s">
        <v>3803</v>
      </c>
      <c r="R732" t="s">
        <v>3848</v>
      </c>
      <c r="S732">
        <v>1</v>
      </c>
      <c r="T732">
        <v>0</v>
      </c>
      <c r="U732">
        <v>0</v>
      </c>
      <c r="V732">
        <v>80000000</v>
      </c>
      <c r="W732">
        <v>112276146</v>
      </c>
      <c r="X732">
        <v>245676146</v>
      </c>
      <c r="Y732">
        <f>COUNTBLANK(Table13[[#This Row],[Budget]:[Gross_WW]])</f>
        <v>0</v>
      </c>
      <c r="AF732">
        <v>1</v>
      </c>
    </row>
    <row r="733" spans="1:32" x14ac:dyDescent="0.2">
      <c r="A733" t="s">
        <v>4206</v>
      </c>
      <c r="B733" t="s">
        <v>4207</v>
      </c>
      <c r="C733">
        <v>1995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4.3</v>
      </c>
      <c r="O733">
        <v>11735</v>
      </c>
      <c r="P733">
        <v>91</v>
      </c>
      <c r="Q733" t="s">
        <v>4208</v>
      </c>
      <c r="R733" t="s">
        <v>39</v>
      </c>
      <c r="S733">
        <v>0</v>
      </c>
      <c r="T733">
        <v>0</v>
      </c>
      <c r="U733">
        <v>1</v>
      </c>
      <c r="V733">
        <v>4946332</v>
      </c>
      <c r="W733">
        <v>11534477</v>
      </c>
      <c r="Y733">
        <f>COUNTBLANK(Table13[[#This Row],[Budget]:[Gross_WW]])</f>
        <v>1</v>
      </c>
      <c r="AF733">
        <v>1</v>
      </c>
    </row>
    <row r="734" spans="1:32" x14ac:dyDescent="0.2">
      <c r="A734" t="s">
        <v>4436</v>
      </c>
      <c r="B734" t="s">
        <v>4437</v>
      </c>
      <c r="C734">
        <v>1996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5.9</v>
      </c>
      <c r="O734">
        <v>1909</v>
      </c>
      <c r="P734">
        <v>91</v>
      </c>
      <c r="Q734" t="s">
        <v>2080</v>
      </c>
      <c r="R734" t="s">
        <v>3859</v>
      </c>
      <c r="S734">
        <v>1</v>
      </c>
      <c r="T734">
        <v>0</v>
      </c>
      <c r="U734">
        <v>0</v>
      </c>
      <c r="V734">
        <v>13000000</v>
      </c>
      <c r="W734">
        <v>2104439</v>
      </c>
      <c r="X734">
        <v>2104439</v>
      </c>
      <c r="Y734">
        <f>COUNTBLANK(Table13[[#This Row],[Budget]:[Gross_WW]])</f>
        <v>0</v>
      </c>
      <c r="AF734">
        <v>1</v>
      </c>
    </row>
    <row r="735" spans="1:32" x14ac:dyDescent="0.2">
      <c r="A735" t="s">
        <v>3774</v>
      </c>
      <c r="B735" t="s">
        <v>3775</v>
      </c>
      <c r="C735">
        <v>1993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7.6</v>
      </c>
      <c r="O735">
        <v>162476</v>
      </c>
      <c r="P735">
        <v>113</v>
      </c>
      <c r="Q735" t="s">
        <v>2557</v>
      </c>
      <c r="R735" t="s">
        <v>3631</v>
      </c>
      <c r="S735">
        <v>0</v>
      </c>
      <c r="T735">
        <v>0</v>
      </c>
      <c r="U735">
        <v>1</v>
      </c>
      <c r="V735">
        <v>8724452</v>
      </c>
      <c r="W735">
        <v>40903593</v>
      </c>
      <c r="Y735">
        <f>COUNTBLANK(Table13[[#This Row],[Budget]:[Gross_WW]])</f>
        <v>1</v>
      </c>
      <c r="AF735">
        <v>1</v>
      </c>
    </row>
    <row r="736" spans="1:32" x14ac:dyDescent="0.2">
      <c r="A736" t="s">
        <v>987</v>
      </c>
      <c r="B736" t="s">
        <v>988</v>
      </c>
      <c r="C736">
        <v>1948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6.5</v>
      </c>
      <c r="O736">
        <v>169</v>
      </c>
      <c r="P736">
        <v>90</v>
      </c>
      <c r="Q736" t="s">
        <v>989</v>
      </c>
      <c r="R736" t="s">
        <v>945</v>
      </c>
      <c r="S736">
        <v>0</v>
      </c>
      <c r="T736">
        <v>1</v>
      </c>
      <c r="U736">
        <v>0</v>
      </c>
      <c r="Y736">
        <f>COUNTBLANK(Table13[[#This Row],[Budget]:[Gross_WW]])</f>
        <v>3</v>
      </c>
      <c r="AF736">
        <v>1</v>
      </c>
    </row>
    <row r="737" spans="1:32" x14ac:dyDescent="0.2">
      <c r="A737" t="s">
        <v>2237</v>
      </c>
      <c r="B737" t="s">
        <v>2238</v>
      </c>
      <c r="C737">
        <v>1976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6.8</v>
      </c>
      <c r="O737">
        <v>19467</v>
      </c>
      <c r="P737">
        <v>120</v>
      </c>
      <c r="Q737" t="s">
        <v>706</v>
      </c>
      <c r="R737" t="s">
        <v>35</v>
      </c>
      <c r="S737">
        <v>0</v>
      </c>
      <c r="T737">
        <v>1</v>
      </c>
      <c r="U737">
        <v>0</v>
      </c>
      <c r="V737">
        <v>4490375</v>
      </c>
      <c r="Y737">
        <f>COUNTBLANK(Table13[[#This Row],[Budget]:[Gross_WW]])</f>
        <v>2</v>
      </c>
      <c r="AF737">
        <v>1</v>
      </c>
    </row>
    <row r="738" spans="1:32" x14ac:dyDescent="0.2">
      <c r="A738" t="s">
        <v>2815</v>
      </c>
      <c r="B738" t="s">
        <v>2816</v>
      </c>
      <c r="C738">
        <v>1985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6.8</v>
      </c>
      <c r="O738">
        <v>7107</v>
      </c>
      <c r="P738">
        <v>91</v>
      </c>
      <c r="Q738" t="s">
        <v>2817</v>
      </c>
      <c r="R738" t="s">
        <v>39</v>
      </c>
      <c r="S738">
        <v>0</v>
      </c>
      <c r="T738">
        <v>0</v>
      </c>
      <c r="U738">
        <v>1</v>
      </c>
      <c r="V738">
        <v>91666</v>
      </c>
      <c r="Y738">
        <f>COUNTBLANK(Table13[[#This Row],[Budget]:[Gross_WW]])</f>
        <v>2</v>
      </c>
      <c r="AF738">
        <v>1</v>
      </c>
    </row>
    <row r="739" spans="1:32" x14ac:dyDescent="0.2">
      <c r="A739" t="s">
        <v>1622</v>
      </c>
      <c r="B739" t="s">
        <v>1623</v>
      </c>
      <c r="C739">
        <v>1961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6.9</v>
      </c>
      <c r="O739">
        <v>1852</v>
      </c>
      <c r="P739">
        <v>134</v>
      </c>
      <c r="Q739" t="s">
        <v>1624</v>
      </c>
      <c r="R739" t="s">
        <v>39</v>
      </c>
      <c r="S739">
        <v>0</v>
      </c>
      <c r="T739">
        <v>0</v>
      </c>
      <c r="U739">
        <v>1</v>
      </c>
      <c r="Y739">
        <f>COUNTBLANK(Table13[[#This Row],[Budget]:[Gross_WW]])</f>
        <v>3</v>
      </c>
      <c r="AF739">
        <v>1</v>
      </c>
    </row>
    <row r="740" spans="1:32" x14ac:dyDescent="0.2">
      <c r="A740" t="s">
        <v>7729</v>
      </c>
      <c r="B740" t="s">
        <v>7730</v>
      </c>
      <c r="C740">
        <v>2016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7.3</v>
      </c>
      <c r="O740">
        <v>388406</v>
      </c>
      <c r="P740">
        <v>132</v>
      </c>
      <c r="Q740" t="s">
        <v>6011</v>
      </c>
      <c r="R740" t="s">
        <v>7731</v>
      </c>
      <c r="S740">
        <v>0</v>
      </c>
      <c r="T740">
        <v>0</v>
      </c>
      <c r="U740">
        <v>1</v>
      </c>
      <c r="V740">
        <v>180000000</v>
      </c>
      <c r="W740">
        <v>234037575</v>
      </c>
      <c r="X740">
        <v>814037575</v>
      </c>
      <c r="Y740">
        <f>COUNTBLANK(Table13[[#This Row],[Budget]:[Gross_WW]])</f>
        <v>0</v>
      </c>
      <c r="Z740">
        <v>1</v>
      </c>
      <c r="AF740">
        <v>1</v>
      </c>
    </row>
    <row r="741" spans="1:32" x14ac:dyDescent="0.2">
      <c r="A741" t="s">
        <v>7824</v>
      </c>
      <c r="B741" t="s">
        <v>7825</v>
      </c>
      <c r="C741">
        <v>2018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6.6</v>
      </c>
      <c r="O741">
        <v>198455</v>
      </c>
      <c r="P741">
        <v>134</v>
      </c>
      <c r="Q741" t="s">
        <v>6011</v>
      </c>
      <c r="R741" t="s">
        <v>7731</v>
      </c>
      <c r="S741">
        <v>0</v>
      </c>
      <c r="T741">
        <v>0</v>
      </c>
      <c r="U741">
        <v>1</v>
      </c>
      <c r="V741">
        <v>200000000</v>
      </c>
      <c r="W741">
        <v>159555901</v>
      </c>
      <c r="X741">
        <v>654855901</v>
      </c>
      <c r="Y741">
        <f>COUNTBLANK(Table13[[#This Row],[Budget]:[Gross_WW]])</f>
        <v>0</v>
      </c>
      <c r="Z741">
        <v>1</v>
      </c>
      <c r="AF741">
        <v>0</v>
      </c>
    </row>
    <row r="742" spans="1:32" x14ac:dyDescent="0.2">
      <c r="A742" t="s">
        <v>3592</v>
      </c>
      <c r="B742" t="s">
        <v>3593</v>
      </c>
      <c r="C742">
        <v>1992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6.6</v>
      </c>
      <c r="O742">
        <v>56722</v>
      </c>
      <c r="P742">
        <v>140</v>
      </c>
      <c r="Q742" t="s">
        <v>2627</v>
      </c>
      <c r="R742" t="s">
        <v>3058</v>
      </c>
      <c r="S742">
        <v>0</v>
      </c>
      <c r="T742">
        <v>1</v>
      </c>
      <c r="U742">
        <v>0</v>
      </c>
      <c r="V742">
        <v>10194520</v>
      </c>
      <c r="W742">
        <v>137783840</v>
      </c>
      <c r="Y742">
        <f>COUNTBLANK(Table13[[#This Row],[Budget]:[Gross_WW]])</f>
        <v>1</v>
      </c>
      <c r="AF742">
        <v>0</v>
      </c>
    </row>
    <row r="743" spans="1:32" x14ac:dyDescent="0.2">
      <c r="A743" t="s">
        <v>6760</v>
      </c>
      <c r="B743" t="s">
        <v>6761</v>
      </c>
      <c r="C743">
        <v>2009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6.6</v>
      </c>
      <c r="O743">
        <v>252379</v>
      </c>
      <c r="P743">
        <v>107</v>
      </c>
      <c r="Q743" t="s">
        <v>6203</v>
      </c>
      <c r="R743" t="s">
        <v>35</v>
      </c>
      <c r="S743">
        <v>0</v>
      </c>
      <c r="T743">
        <v>1</v>
      </c>
      <c r="U743">
        <v>0</v>
      </c>
      <c r="V743">
        <v>85000000</v>
      </c>
      <c r="W743">
        <v>155064265</v>
      </c>
      <c r="X743">
        <v>360364265</v>
      </c>
      <c r="Y743">
        <f>COUNTBLANK(Table13[[#This Row],[Budget]:[Gross_WW]])</f>
        <v>0</v>
      </c>
      <c r="AF743">
        <v>1</v>
      </c>
    </row>
    <row r="744" spans="1:32" x14ac:dyDescent="0.2">
      <c r="A744" t="s">
        <v>7274</v>
      </c>
      <c r="B744" t="s">
        <v>7275</v>
      </c>
      <c r="C744">
        <v>2011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7.3</v>
      </c>
      <c r="O744">
        <v>341225</v>
      </c>
      <c r="P744">
        <v>130</v>
      </c>
      <c r="Q744" t="s">
        <v>6203</v>
      </c>
      <c r="R744" t="s">
        <v>35</v>
      </c>
      <c r="S744">
        <v>0</v>
      </c>
      <c r="T744">
        <v>1</v>
      </c>
      <c r="U744">
        <v>0</v>
      </c>
      <c r="V744">
        <v>125000000</v>
      </c>
      <c r="W744">
        <v>209837675</v>
      </c>
      <c r="X744">
        <v>626137675</v>
      </c>
      <c r="Y744">
        <f>COUNTBLANK(Table13[[#This Row],[Budget]:[Gross_WW]])</f>
        <v>0</v>
      </c>
      <c r="AF744">
        <v>1</v>
      </c>
    </row>
    <row r="745" spans="1:32" x14ac:dyDescent="0.2">
      <c r="A745" t="s">
        <v>2618</v>
      </c>
      <c r="B745" t="s">
        <v>2619</v>
      </c>
      <c r="C745">
        <v>1982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7.2</v>
      </c>
      <c r="O745">
        <v>88864</v>
      </c>
      <c r="P745">
        <v>90</v>
      </c>
      <c r="Q745" t="s">
        <v>2620</v>
      </c>
      <c r="R745" t="s">
        <v>2621</v>
      </c>
      <c r="S745">
        <v>0</v>
      </c>
      <c r="T745">
        <v>1</v>
      </c>
      <c r="U745">
        <v>0</v>
      </c>
      <c r="V745">
        <v>2545674</v>
      </c>
      <c r="W745">
        <v>27092880</v>
      </c>
      <c r="Y745">
        <f>COUNTBLANK(Table13[[#This Row],[Budget]:[Gross_WW]])</f>
        <v>1</v>
      </c>
      <c r="AF745">
        <v>1</v>
      </c>
    </row>
    <row r="746" spans="1:32" x14ac:dyDescent="0.2">
      <c r="A746" t="s">
        <v>7146</v>
      </c>
      <c r="B746" t="s">
        <v>7147</v>
      </c>
      <c r="C746">
        <v>2010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6.4</v>
      </c>
      <c r="O746">
        <v>96798</v>
      </c>
      <c r="P746">
        <v>98</v>
      </c>
      <c r="Q746" t="s">
        <v>7148</v>
      </c>
      <c r="R746" t="s">
        <v>7149</v>
      </c>
      <c r="S746">
        <v>0</v>
      </c>
      <c r="T746">
        <v>0</v>
      </c>
      <c r="U746">
        <v>1</v>
      </c>
      <c r="V746">
        <v>24000000</v>
      </c>
      <c r="W746">
        <v>23240020</v>
      </c>
      <c r="X746">
        <v>35626958</v>
      </c>
      <c r="Y746">
        <f>COUNTBLANK(Table13[[#This Row],[Budget]:[Gross_WW]])</f>
        <v>0</v>
      </c>
      <c r="AF746">
        <v>1</v>
      </c>
    </row>
    <row r="747" spans="1:32" x14ac:dyDescent="0.2">
      <c r="A747" t="s">
        <v>7446</v>
      </c>
      <c r="B747" t="s">
        <v>7447</v>
      </c>
      <c r="C747">
        <v>2017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5.5</v>
      </c>
      <c r="O747">
        <v>16477</v>
      </c>
      <c r="P747">
        <v>113</v>
      </c>
      <c r="Q747" t="s">
        <v>7448</v>
      </c>
      <c r="R747" t="s">
        <v>5181</v>
      </c>
      <c r="S747">
        <v>0</v>
      </c>
      <c r="T747">
        <v>0</v>
      </c>
      <c r="U747">
        <v>1</v>
      </c>
      <c r="V747">
        <v>3287451</v>
      </c>
      <c r="W747">
        <v>25601244</v>
      </c>
      <c r="Y747">
        <f>COUNTBLANK(Table13[[#This Row],[Budget]:[Gross_WW]])</f>
        <v>1</v>
      </c>
      <c r="AF747">
        <v>1</v>
      </c>
    </row>
    <row r="748" spans="1:32" x14ac:dyDescent="0.2">
      <c r="A748" t="s">
        <v>3779</v>
      </c>
      <c r="B748" t="s">
        <v>3780</v>
      </c>
      <c r="C748">
        <v>1993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4.9000000000000004</v>
      </c>
      <c r="O748">
        <v>2756</v>
      </c>
      <c r="P748">
        <v>95</v>
      </c>
      <c r="Q748" t="s">
        <v>3663</v>
      </c>
      <c r="R748" t="s">
        <v>3273</v>
      </c>
      <c r="S748">
        <v>1</v>
      </c>
      <c r="T748">
        <v>0</v>
      </c>
      <c r="U748">
        <v>0</v>
      </c>
      <c r="V748">
        <v>3418141</v>
      </c>
      <c r="Y748">
        <f>COUNTBLANK(Table13[[#This Row],[Budget]:[Gross_WW]])</f>
        <v>2</v>
      </c>
      <c r="Z748">
        <v>1</v>
      </c>
      <c r="AF748">
        <v>1</v>
      </c>
    </row>
    <row r="749" spans="1:32" x14ac:dyDescent="0.2">
      <c r="A749" t="s">
        <v>3445</v>
      </c>
      <c r="B749" t="s">
        <v>3446</v>
      </c>
      <c r="C749">
        <v>1991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6.5</v>
      </c>
      <c r="O749">
        <v>65703</v>
      </c>
      <c r="P749">
        <v>105</v>
      </c>
      <c r="Q749" t="s">
        <v>2752</v>
      </c>
      <c r="R749" t="s">
        <v>2783</v>
      </c>
      <c r="S749">
        <v>1</v>
      </c>
      <c r="T749">
        <v>0</v>
      </c>
      <c r="U749">
        <v>0</v>
      </c>
      <c r="V749">
        <v>89325780</v>
      </c>
      <c r="Y749">
        <f>COUNTBLANK(Table13[[#This Row],[Budget]:[Gross_WW]])</f>
        <v>2</v>
      </c>
      <c r="Z749">
        <v>1</v>
      </c>
      <c r="AF749">
        <v>1</v>
      </c>
    </row>
    <row r="750" spans="1:32" x14ac:dyDescent="0.2">
      <c r="A750" t="s">
        <v>4209</v>
      </c>
      <c r="B750" t="s">
        <v>4210</v>
      </c>
      <c r="C750">
        <v>1995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6</v>
      </c>
      <c r="O750">
        <v>32789</v>
      </c>
      <c r="P750">
        <v>106</v>
      </c>
      <c r="Q750" t="s">
        <v>2752</v>
      </c>
      <c r="R750" t="s">
        <v>4211</v>
      </c>
      <c r="S750">
        <v>1</v>
      </c>
      <c r="T750">
        <v>0</v>
      </c>
      <c r="U750">
        <v>0</v>
      </c>
      <c r="V750">
        <v>11134978</v>
      </c>
      <c r="W750">
        <v>76594107</v>
      </c>
      <c r="Y750">
        <f>COUNTBLANK(Table13[[#This Row],[Budget]:[Gross_WW]])</f>
        <v>1</v>
      </c>
      <c r="AF750">
        <v>1</v>
      </c>
    </row>
    <row r="751" spans="1:32" x14ac:dyDescent="0.2">
      <c r="A751" t="s">
        <v>4656</v>
      </c>
      <c r="B751" t="s">
        <v>4657</v>
      </c>
      <c r="C751">
        <v>1997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5.3</v>
      </c>
      <c r="O751">
        <v>14138</v>
      </c>
      <c r="P751">
        <v>98</v>
      </c>
      <c r="Q751" t="s">
        <v>2898</v>
      </c>
      <c r="R751" t="s">
        <v>3678</v>
      </c>
      <c r="S751">
        <v>0</v>
      </c>
      <c r="T751">
        <v>0</v>
      </c>
      <c r="U751">
        <v>1</v>
      </c>
      <c r="V751">
        <v>85000000</v>
      </c>
      <c r="W751">
        <v>28598376</v>
      </c>
      <c r="X751">
        <v>28598376</v>
      </c>
      <c r="Y751">
        <f>COUNTBLANK(Table13[[#This Row],[Budget]:[Gross_WW]])</f>
        <v>0</v>
      </c>
      <c r="AF751">
        <v>1</v>
      </c>
    </row>
    <row r="752" spans="1:32" x14ac:dyDescent="0.2">
      <c r="A752" t="s">
        <v>4438</v>
      </c>
      <c r="B752" t="s">
        <v>4439</v>
      </c>
      <c r="C752">
        <v>1996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6.3</v>
      </c>
      <c r="O752">
        <v>38648</v>
      </c>
      <c r="P752">
        <v>97</v>
      </c>
      <c r="Q752" t="s">
        <v>3021</v>
      </c>
      <c r="R752" t="s">
        <v>3230</v>
      </c>
      <c r="S752">
        <v>0</v>
      </c>
      <c r="T752">
        <v>1</v>
      </c>
      <c r="U752">
        <v>0</v>
      </c>
      <c r="V752">
        <v>20831000</v>
      </c>
      <c r="Y752">
        <f>COUNTBLANK(Table13[[#This Row],[Budget]:[Gross_WW]])</f>
        <v>2</v>
      </c>
      <c r="AF752">
        <v>1</v>
      </c>
    </row>
    <row r="753" spans="1:32" x14ac:dyDescent="0.2">
      <c r="A753" t="s">
        <v>4895</v>
      </c>
      <c r="B753" t="s">
        <v>4896</v>
      </c>
      <c r="C753">
        <v>1998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7.6</v>
      </c>
      <c r="O753">
        <v>250343</v>
      </c>
      <c r="P753">
        <v>118</v>
      </c>
      <c r="Q753" t="s">
        <v>4340</v>
      </c>
      <c r="R753" t="s">
        <v>4897</v>
      </c>
      <c r="S753">
        <v>0</v>
      </c>
      <c r="T753">
        <v>1</v>
      </c>
      <c r="U753">
        <v>0</v>
      </c>
      <c r="V753">
        <v>3338590</v>
      </c>
      <c r="W753">
        <v>10680275</v>
      </c>
      <c r="Y753">
        <f>COUNTBLANK(Table13[[#This Row],[Budget]:[Gross_WW]])</f>
        <v>1</v>
      </c>
      <c r="AF753">
        <v>1</v>
      </c>
    </row>
    <row r="754" spans="1:32" x14ac:dyDescent="0.2">
      <c r="A754" t="s">
        <v>3781</v>
      </c>
      <c r="B754" t="s">
        <v>3782</v>
      </c>
      <c r="C754">
        <v>1993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7.1</v>
      </c>
      <c r="O754">
        <v>20475</v>
      </c>
      <c r="P754">
        <v>122</v>
      </c>
      <c r="Q754" t="s">
        <v>2910</v>
      </c>
      <c r="R754" t="s">
        <v>3783</v>
      </c>
      <c r="S754">
        <v>0</v>
      </c>
      <c r="T754">
        <v>0</v>
      </c>
      <c r="U754">
        <v>1</v>
      </c>
      <c r="V754">
        <v>6995302</v>
      </c>
      <c r="Y754">
        <f>COUNTBLANK(Table13[[#This Row],[Budget]:[Gross_WW]])</f>
        <v>2</v>
      </c>
      <c r="AF754">
        <v>1</v>
      </c>
    </row>
    <row r="755" spans="1:32" x14ac:dyDescent="0.2">
      <c r="A755" t="s">
        <v>4212</v>
      </c>
      <c r="B755" t="s">
        <v>4213</v>
      </c>
      <c r="C755">
        <v>1995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6.1</v>
      </c>
      <c r="O755">
        <v>484</v>
      </c>
      <c r="P755">
        <v>116</v>
      </c>
      <c r="Q755" t="s">
        <v>4214</v>
      </c>
      <c r="R755" t="s">
        <v>2783</v>
      </c>
      <c r="S755">
        <v>1</v>
      </c>
      <c r="T755">
        <v>0</v>
      </c>
      <c r="U755">
        <v>0</v>
      </c>
      <c r="V755">
        <v>22818</v>
      </c>
      <c r="W755">
        <v>293274</v>
      </c>
      <c r="Y755">
        <f>COUNTBLANK(Table13[[#This Row],[Budget]:[Gross_WW]])</f>
        <v>1</v>
      </c>
      <c r="AF755">
        <v>1</v>
      </c>
    </row>
    <row r="756" spans="1:32" x14ac:dyDescent="0.2">
      <c r="A756" t="s">
        <v>3085</v>
      </c>
      <c r="B756" t="s">
        <v>3086</v>
      </c>
      <c r="C756">
        <v>1988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5.5</v>
      </c>
      <c r="O756">
        <v>2824</v>
      </c>
      <c r="P756">
        <v>82</v>
      </c>
      <c r="Q756" t="s">
        <v>3087</v>
      </c>
      <c r="R756" t="s">
        <v>39</v>
      </c>
      <c r="S756">
        <v>0</v>
      </c>
      <c r="T756">
        <v>0</v>
      </c>
      <c r="U756">
        <v>1</v>
      </c>
      <c r="V756">
        <v>3838793</v>
      </c>
      <c r="Y756">
        <f>COUNTBLANK(Table13[[#This Row],[Budget]:[Gross_WW]])</f>
        <v>2</v>
      </c>
      <c r="AF756">
        <v>1</v>
      </c>
    </row>
    <row r="757" spans="1:32" x14ac:dyDescent="0.2">
      <c r="A757" t="s">
        <v>1366</v>
      </c>
      <c r="B757" t="s">
        <v>1367</v>
      </c>
      <c r="C757">
        <v>1955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6.4</v>
      </c>
      <c r="O757">
        <v>970</v>
      </c>
      <c r="P757">
        <v>97</v>
      </c>
      <c r="Q757" t="s">
        <v>1118</v>
      </c>
      <c r="R757" t="s">
        <v>945</v>
      </c>
      <c r="S757">
        <v>0</v>
      </c>
      <c r="T757">
        <v>1</v>
      </c>
      <c r="U757">
        <v>0</v>
      </c>
      <c r="Y757">
        <f>COUNTBLANK(Table13[[#This Row],[Budget]:[Gross_WW]])</f>
        <v>3</v>
      </c>
      <c r="AF757">
        <v>1</v>
      </c>
    </row>
    <row r="758" spans="1:32" x14ac:dyDescent="0.2">
      <c r="A758" t="s">
        <v>3193</v>
      </c>
      <c r="B758" t="s">
        <v>3194</v>
      </c>
      <c r="C758">
        <v>1989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7.5</v>
      </c>
      <c r="O758">
        <v>103655</v>
      </c>
      <c r="P758">
        <v>107</v>
      </c>
      <c r="Q758" t="s">
        <v>3195</v>
      </c>
      <c r="R758" t="s">
        <v>3196</v>
      </c>
      <c r="S758">
        <v>0</v>
      </c>
      <c r="T758">
        <v>1</v>
      </c>
      <c r="U758">
        <v>0</v>
      </c>
      <c r="V758">
        <v>64431625</v>
      </c>
      <c r="Y758">
        <f>COUNTBLANK(Table13[[#This Row],[Budget]:[Gross_WW]])</f>
        <v>2</v>
      </c>
      <c r="AF758">
        <v>1</v>
      </c>
    </row>
    <row r="759" spans="1:32" x14ac:dyDescent="0.2">
      <c r="A759" t="s">
        <v>4658</v>
      </c>
      <c r="B759" t="s">
        <v>4659</v>
      </c>
      <c r="C759">
        <v>1997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6.4</v>
      </c>
      <c r="O759">
        <v>22473</v>
      </c>
      <c r="P759">
        <v>93</v>
      </c>
      <c r="Q759" t="s">
        <v>2749</v>
      </c>
      <c r="R759" t="s">
        <v>35</v>
      </c>
      <c r="S759">
        <v>0</v>
      </c>
      <c r="T759">
        <v>1</v>
      </c>
      <c r="U759">
        <v>0</v>
      </c>
      <c r="V759">
        <v>25000000</v>
      </c>
      <c r="W759">
        <v>9381260</v>
      </c>
      <c r="X759">
        <v>9381260</v>
      </c>
      <c r="Y759">
        <f>COUNTBLANK(Table13[[#This Row],[Budget]:[Gross_WW]])</f>
        <v>0</v>
      </c>
      <c r="AF759">
        <v>1</v>
      </c>
    </row>
    <row r="760" spans="1:32" x14ac:dyDescent="0.2">
      <c r="A760" t="s">
        <v>7843</v>
      </c>
      <c r="B760" t="s">
        <v>7844</v>
      </c>
      <c r="C760">
        <v>2017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4.5999999999999996</v>
      </c>
      <c r="O760">
        <v>86839</v>
      </c>
      <c r="P760">
        <v>118</v>
      </c>
      <c r="Q760" t="s">
        <v>3021</v>
      </c>
      <c r="R760" t="s">
        <v>35</v>
      </c>
      <c r="S760">
        <v>0</v>
      </c>
      <c r="T760">
        <v>1</v>
      </c>
      <c r="U760">
        <v>0</v>
      </c>
      <c r="V760">
        <v>55000000</v>
      </c>
      <c r="W760">
        <v>114581250</v>
      </c>
      <c r="X760">
        <v>381545846</v>
      </c>
      <c r="Y760">
        <f>COUNTBLANK(Table13[[#This Row],[Budget]:[Gross_WW]])</f>
        <v>0</v>
      </c>
      <c r="Z760">
        <v>1</v>
      </c>
      <c r="AF760">
        <v>0</v>
      </c>
    </row>
    <row r="761" spans="1:32" x14ac:dyDescent="0.2">
      <c r="A761" t="s">
        <v>7845</v>
      </c>
      <c r="B761" t="s">
        <v>7846</v>
      </c>
      <c r="C761">
        <v>2018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4.5</v>
      </c>
      <c r="O761">
        <v>50249</v>
      </c>
      <c r="P761">
        <v>105</v>
      </c>
      <c r="Q761" t="s">
        <v>3021</v>
      </c>
      <c r="R761" t="s">
        <v>7771</v>
      </c>
      <c r="S761">
        <v>0</v>
      </c>
      <c r="T761">
        <v>1</v>
      </c>
      <c r="U761">
        <v>0</v>
      </c>
      <c r="V761">
        <v>55000000</v>
      </c>
      <c r="W761">
        <v>100407760</v>
      </c>
      <c r="X761">
        <v>371985018</v>
      </c>
      <c r="Y761">
        <f>COUNTBLANK(Table13[[#This Row],[Budget]:[Gross_WW]])</f>
        <v>0</v>
      </c>
      <c r="Z761">
        <v>1</v>
      </c>
      <c r="AF761">
        <v>0</v>
      </c>
    </row>
    <row r="762" spans="1:32" x14ac:dyDescent="0.2">
      <c r="A762" t="s">
        <v>7570</v>
      </c>
      <c r="B762" t="s">
        <v>7571</v>
      </c>
      <c r="C762">
        <v>2015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4.0999999999999996</v>
      </c>
      <c r="O762">
        <v>288482</v>
      </c>
      <c r="P762">
        <v>125</v>
      </c>
      <c r="Q762" t="s">
        <v>7572</v>
      </c>
      <c r="R762" t="s">
        <v>5459</v>
      </c>
      <c r="S762">
        <v>0</v>
      </c>
      <c r="T762">
        <v>1</v>
      </c>
      <c r="U762">
        <v>0</v>
      </c>
      <c r="V762">
        <v>40000000</v>
      </c>
      <c r="W762">
        <v>166167230</v>
      </c>
      <c r="X762">
        <v>569651467</v>
      </c>
      <c r="Y762">
        <f>COUNTBLANK(Table13[[#This Row],[Budget]:[Gross_WW]])</f>
        <v>0</v>
      </c>
      <c r="Z762">
        <v>1</v>
      </c>
      <c r="AF762">
        <v>0</v>
      </c>
    </row>
    <row r="763" spans="1:32" x14ac:dyDescent="0.2">
      <c r="A763" t="s">
        <v>6836</v>
      </c>
      <c r="B763" t="s">
        <v>6837</v>
      </c>
      <c r="C763">
        <v>2009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5.6</v>
      </c>
      <c r="O763">
        <v>31380</v>
      </c>
      <c r="P763">
        <v>105</v>
      </c>
      <c r="Q763" t="s">
        <v>6838</v>
      </c>
      <c r="R763" t="s">
        <v>5267</v>
      </c>
      <c r="S763">
        <v>0</v>
      </c>
      <c r="T763">
        <v>1</v>
      </c>
      <c r="U763">
        <v>0</v>
      </c>
      <c r="V763">
        <v>11024370</v>
      </c>
      <c r="W763">
        <v>32482728</v>
      </c>
      <c r="Y763">
        <f>COUNTBLANK(Table13[[#This Row],[Budget]:[Gross_WW]])</f>
        <v>1</v>
      </c>
      <c r="AF763">
        <v>1</v>
      </c>
    </row>
    <row r="764" spans="1:32" x14ac:dyDescent="0.2">
      <c r="A764" t="s">
        <v>3594</v>
      </c>
      <c r="B764" t="s">
        <v>3595</v>
      </c>
      <c r="C764">
        <v>1992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5.9</v>
      </c>
      <c r="O764">
        <v>12721</v>
      </c>
      <c r="P764">
        <v>124</v>
      </c>
      <c r="Q764" t="s">
        <v>3015</v>
      </c>
      <c r="R764" t="s">
        <v>39</v>
      </c>
      <c r="S764">
        <v>0</v>
      </c>
      <c r="T764">
        <v>0</v>
      </c>
      <c r="U764">
        <v>1</v>
      </c>
      <c r="V764">
        <v>6411441</v>
      </c>
      <c r="W764">
        <v>28590665</v>
      </c>
      <c r="Y764">
        <f>COUNTBLANK(Table13[[#This Row],[Budget]:[Gross_WW]])</f>
        <v>1</v>
      </c>
      <c r="AF764">
        <v>1</v>
      </c>
    </row>
    <row r="765" spans="1:32" x14ac:dyDescent="0.2">
      <c r="A765" t="s">
        <v>7301</v>
      </c>
      <c r="B765" t="s">
        <v>7302</v>
      </c>
      <c r="C765">
        <v>2011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5.8</v>
      </c>
      <c r="O765">
        <v>102377</v>
      </c>
      <c r="P765">
        <v>92</v>
      </c>
      <c r="Q765" t="s">
        <v>7303</v>
      </c>
      <c r="R765" t="s">
        <v>5604</v>
      </c>
      <c r="S765">
        <v>0</v>
      </c>
      <c r="T765">
        <v>0</v>
      </c>
      <c r="U765">
        <v>1</v>
      </c>
      <c r="V765">
        <v>40000000</v>
      </c>
      <c r="W765">
        <v>42587643</v>
      </c>
      <c r="X765">
        <v>157887643</v>
      </c>
      <c r="Y765">
        <f>COUNTBLANK(Table13[[#This Row],[Budget]:[Gross_WW]])</f>
        <v>0</v>
      </c>
      <c r="AF765">
        <v>1</v>
      </c>
    </row>
    <row r="766" spans="1:32" x14ac:dyDescent="0.2">
      <c r="A766" t="s">
        <v>7552</v>
      </c>
      <c r="B766" t="s">
        <v>7553</v>
      </c>
      <c r="C766">
        <v>2016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7.3</v>
      </c>
      <c r="O766">
        <v>227071</v>
      </c>
      <c r="P766">
        <v>97</v>
      </c>
      <c r="Q766" t="s">
        <v>5564</v>
      </c>
      <c r="R766" t="s">
        <v>4337</v>
      </c>
      <c r="S766">
        <v>1</v>
      </c>
      <c r="T766">
        <v>0</v>
      </c>
      <c r="U766">
        <v>0</v>
      </c>
      <c r="V766">
        <v>200000000</v>
      </c>
      <c r="W766">
        <v>486295561</v>
      </c>
      <c r="X766">
        <v>1028570889</v>
      </c>
      <c r="Y766">
        <f>COUNTBLANK(Table13[[#This Row],[Budget]:[Gross_WW]])</f>
        <v>0</v>
      </c>
      <c r="AF766">
        <v>1</v>
      </c>
    </row>
    <row r="767" spans="1:32" x14ac:dyDescent="0.2">
      <c r="A767" t="s">
        <v>5562</v>
      </c>
      <c r="B767" t="s">
        <v>5563</v>
      </c>
      <c r="C767">
        <v>2003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8.1</v>
      </c>
      <c r="O767">
        <v>909740</v>
      </c>
      <c r="P767">
        <v>100</v>
      </c>
      <c r="Q767" t="s">
        <v>5564</v>
      </c>
      <c r="R767" t="s">
        <v>4337</v>
      </c>
      <c r="S767">
        <v>1</v>
      </c>
      <c r="T767">
        <v>0</v>
      </c>
      <c r="U767">
        <v>0</v>
      </c>
      <c r="V767">
        <v>94000000</v>
      </c>
      <c r="W767">
        <v>380843261</v>
      </c>
      <c r="X767">
        <v>940343261</v>
      </c>
      <c r="Y767">
        <f>COUNTBLANK(Table13[[#This Row],[Budget]:[Gross_WW]])</f>
        <v>0</v>
      </c>
      <c r="AF767">
        <v>1</v>
      </c>
    </row>
    <row r="768" spans="1:32" x14ac:dyDescent="0.2">
      <c r="A768" t="s">
        <v>5737</v>
      </c>
      <c r="B768" t="s">
        <v>5738</v>
      </c>
      <c r="C768">
        <v>2004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7.7</v>
      </c>
      <c r="O768">
        <v>194357</v>
      </c>
      <c r="P768">
        <v>106</v>
      </c>
      <c r="Q768" t="s">
        <v>5739</v>
      </c>
      <c r="R768" t="s">
        <v>3859</v>
      </c>
      <c r="S768">
        <v>1</v>
      </c>
      <c r="T768">
        <v>0</v>
      </c>
      <c r="U768">
        <v>0</v>
      </c>
      <c r="V768">
        <v>25000000</v>
      </c>
      <c r="W768">
        <v>51680613</v>
      </c>
      <c r="X768">
        <v>116650613</v>
      </c>
      <c r="Y768">
        <f>COUNTBLANK(Table13[[#This Row],[Budget]:[Gross_WW]])</f>
        <v>0</v>
      </c>
      <c r="AF768">
        <v>1</v>
      </c>
    </row>
    <row r="769" spans="1:32" x14ac:dyDescent="0.2">
      <c r="A769" t="s">
        <v>1886</v>
      </c>
      <c r="B769" t="s">
        <v>1887</v>
      </c>
      <c r="C769">
        <v>1968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6.2</v>
      </c>
      <c r="O769">
        <v>3193</v>
      </c>
      <c r="P769">
        <v>141</v>
      </c>
      <c r="Q769" t="s">
        <v>1888</v>
      </c>
      <c r="R769" t="s">
        <v>1832</v>
      </c>
      <c r="S769">
        <v>0</v>
      </c>
      <c r="T769">
        <v>0</v>
      </c>
      <c r="U769">
        <v>1</v>
      </c>
      <c r="V769">
        <v>3500000</v>
      </c>
      <c r="Y769">
        <f>COUNTBLANK(Table13[[#This Row],[Budget]:[Gross_WW]])</f>
        <v>2</v>
      </c>
      <c r="AF769">
        <v>1</v>
      </c>
    </row>
    <row r="770" spans="1:32" x14ac:dyDescent="0.2">
      <c r="A770" t="s">
        <v>3304</v>
      </c>
      <c r="B770" t="s">
        <v>3305</v>
      </c>
      <c r="C770">
        <v>1990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4.8</v>
      </c>
      <c r="O770">
        <v>5675</v>
      </c>
      <c r="P770">
        <v>85</v>
      </c>
      <c r="Q770" t="s">
        <v>3306</v>
      </c>
      <c r="R770" t="s">
        <v>3307</v>
      </c>
      <c r="S770">
        <v>1</v>
      </c>
      <c r="T770">
        <v>0</v>
      </c>
      <c r="U770">
        <v>0</v>
      </c>
      <c r="V770">
        <v>6358761</v>
      </c>
      <c r="W770">
        <v>14760451</v>
      </c>
      <c r="Y770">
        <f>COUNTBLANK(Table13[[#This Row],[Budget]:[Gross_WW]])</f>
        <v>1</v>
      </c>
      <c r="AF770">
        <v>1</v>
      </c>
    </row>
    <row r="771" spans="1:32" x14ac:dyDescent="0.2">
      <c r="A771" t="s">
        <v>4660</v>
      </c>
      <c r="B771" t="s">
        <v>4661</v>
      </c>
      <c r="C771">
        <v>1997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5.0999999999999996</v>
      </c>
      <c r="O771">
        <v>16121</v>
      </c>
      <c r="P771">
        <v>105</v>
      </c>
      <c r="Q771" t="s">
        <v>4662</v>
      </c>
      <c r="R771" t="s">
        <v>39</v>
      </c>
      <c r="S771">
        <v>0</v>
      </c>
      <c r="T771">
        <v>0</v>
      </c>
      <c r="U771">
        <v>1</v>
      </c>
      <c r="V771">
        <v>60000000</v>
      </c>
      <c r="W771">
        <v>16228448</v>
      </c>
      <c r="X771">
        <v>16228448</v>
      </c>
      <c r="Y771">
        <f>COUNTBLANK(Table13[[#This Row],[Budget]:[Gross_WW]])</f>
        <v>0</v>
      </c>
      <c r="AF771">
        <v>1</v>
      </c>
    </row>
    <row r="772" spans="1:32" x14ac:dyDescent="0.2">
      <c r="A772" t="s">
        <v>1889</v>
      </c>
      <c r="B772" t="s">
        <v>1890</v>
      </c>
      <c r="C772">
        <v>1968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6.9</v>
      </c>
      <c r="O772">
        <v>3029</v>
      </c>
      <c r="P772">
        <v>104</v>
      </c>
      <c r="Q772" t="s">
        <v>1891</v>
      </c>
      <c r="R772" t="s">
        <v>1832</v>
      </c>
      <c r="S772">
        <v>0</v>
      </c>
      <c r="T772">
        <v>0</v>
      </c>
      <c r="U772">
        <v>1</v>
      </c>
      <c r="Y772">
        <f>COUNTBLANK(Table13[[#This Row],[Budget]:[Gross_WW]])</f>
        <v>3</v>
      </c>
      <c r="AF772">
        <v>1</v>
      </c>
    </row>
    <row r="773" spans="1:32" x14ac:dyDescent="0.2">
      <c r="A773" t="s">
        <v>4663</v>
      </c>
      <c r="B773" t="s">
        <v>4664</v>
      </c>
      <c r="C773">
        <v>1997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7.2</v>
      </c>
      <c r="O773">
        <v>3971</v>
      </c>
      <c r="P773">
        <v>103</v>
      </c>
      <c r="Q773" t="s">
        <v>4665</v>
      </c>
      <c r="R773" t="s">
        <v>3694</v>
      </c>
      <c r="S773">
        <v>1</v>
      </c>
      <c r="T773">
        <v>0</v>
      </c>
      <c r="U773">
        <v>0</v>
      </c>
      <c r="V773">
        <v>785482</v>
      </c>
      <c r="Y773">
        <f>COUNTBLANK(Table13[[#This Row],[Budget]:[Gross_WW]])</f>
        <v>2</v>
      </c>
      <c r="AF773">
        <v>1</v>
      </c>
    </row>
    <row r="774" spans="1:32" x14ac:dyDescent="0.2">
      <c r="A774" t="s">
        <v>2738</v>
      </c>
      <c r="B774" t="s">
        <v>2739</v>
      </c>
      <c r="C774">
        <v>1984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6.1</v>
      </c>
      <c r="O774">
        <v>28133</v>
      </c>
      <c r="P774">
        <v>114</v>
      </c>
      <c r="Q774" t="s">
        <v>2740</v>
      </c>
      <c r="R774" t="s">
        <v>2548</v>
      </c>
      <c r="S774">
        <v>0</v>
      </c>
      <c r="T774">
        <v>1</v>
      </c>
      <c r="U774">
        <v>0</v>
      </c>
      <c r="V774">
        <v>4726660</v>
      </c>
      <c r="W774">
        <v>17080167</v>
      </c>
      <c r="Y774">
        <f>COUNTBLANK(Table13[[#This Row],[Budget]:[Gross_WW]])</f>
        <v>1</v>
      </c>
      <c r="AF774">
        <v>1</v>
      </c>
    </row>
    <row r="775" spans="1:32" x14ac:dyDescent="0.2">
      <c r="A775" t="s">
        <v>6155</v>
      </c>
      <c r="B775" t="s">
        <v>6156</v>
      </c>
      <c r="C775">
        <v>2006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5.8</v>
      </c>
      <c r="O775">
        <v>54875</v>
      </c>
      <c r="P775">
        <v>105</v>
      </c>
      <c r="Q775" t="s">
        <v>5938</v>
      </c>
      <c r="R775" t="s">
        <v>39</v>
      </c>
      <c r="S775">
        <v>0</v>
      </c>
      <c r="T775">
        <v>0</v>
      </c>
      <c r="U775">
        <v>1</v>
      </c>
      <c r="V775">
        <v>50000000</v>
      </c>
      <c r="W775">
        <v>48751189</v>
      </c>
      <c r="X775">
        <v>82751189</v>
      </c>
      <c r="Y775">
        <f>COUNTBLANK(Table13[[#This Row],[Budget]:[Gross_WW]])</f>
        <v>0</v>
      </c>
      <c r="AF775">
        <v>1</v>
      </c>
    </row>
    <row r="776" spans="1:32" x14ac:dyDescent="0.2">
      <c r="A776" t="s">
        <v>7627</v>
      </c>
      <c r="B776" t="s">
        <v>7628</v>
      </c>
      <c r="C776">
        <v>2012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7.6</v>
      </c>
      <c r="O776">
        <v>327</v>
      </c>
      <c r="P776">
        <v>78</v>
      </c>
      <c r="Q776" t="s">
        <v>7629</v>
      </c>
      <c r="R776" t="s">
        <v>7630</v>
      </c>
      <c r="S776">
        <v>0</v>
      </c>
      <c r="T776">
        <v>0</v>
      </c>
      <c r="U776">
        <v>1</v>
      </c>
      <c r="Y776">
        <f>COUNTBLANK(Table13[[#This Row],[Budget]:[Gross_WW]])</f>
        <v>3</v>
      </c>
      <c r="AF776">
        <v>1</v>
      </c>
    </row>
    <row r="777" spans="1:32" x14ac:dyDescent="0.2">
      <c r="A777" t="s">
        <v>4440</v>
      </c>
      <c r="B777" t="s">
        <v>4441</v>
      </c>
      <c r="C777">
        <v>1996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5.2</v>
      </c>
      <c r="O777">
        <v>9794</v>
      </c>
      <c r="P777">
        <v>101</v>
      </c>
      <c r="Q777" t="s">
        <v>4442</v>
      </c>
      <c r="R777" t="s">
        <v>3921</v>
      </c>
      <c r="S777">
        <v>1</v>
      </c>
      <c r="T777">
        <v>0</v>
      </c>
      <c r="U777">
        <v>0</v>
      </c>
      <c r="V777">
        <v>8434651</v>
      </c>
      <c r="W777">
        <v>26491793</v>
      </c>
      <c r="Y777">
        <f>COUNTBLANK(Table13[[#This Row],[Budget]:[Gross_WW]])</f>
        <v>1</v>
      </c>
      <c r="AF777">
        <v>1</v>
      </c>
    </row>
    <row r="778" spans="1:32" x14ac:dyDescent="0.2">
      <c r="A778" t="s">
        <v>446</v>
      </c>
      <c r="B778" t="s">
        <v>447</v>
      </c>
      <c r="C778">
        <v>1939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6.9</v>
      </c>
      <c r="O778">
        <v>577</v>
      </c>
      <c r="P778">
        <v>84</v>
      </c>
      <c r="Q778" t="s">
        <v>331</v>
      </c>
      <c r="R778" t="s">
        <v>35</v>
      </c>
      <c r="S778">
        <v>0</v>
      </c>
      <c r="T778">
        <v>1</v>
      </c>
      <c r="U778">
        <v>0</v>
      </c>
      <c r="Y778">
        <f>COUNTBLANK(Table13[[#This Row],[Budget]:[Gross_WW]])</f>
        <v>3</v>
      </c>
      <c r="AF778">
        <v>1</v>
      </c>
    </row>
    <row r="779" spans="1:32" x14ac:dyDescent="0.2">
      <c r="A779" t="s">
        <v>6952</v>
      </c>
      <c r="B779" t="s">
        <v>6953</v>
      </c>
      <c r="C779">
        <v>2018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7.3</v>
      </c>
      <c r="O779">
        <v>149330</v>
      </c>
      <c r="P779">
        <v>141</v>
      </c>
      <c r="Q779" t="s">
        <v>6954</v>
      </c>
      <c r="R779" t="s">
        <v>35</v>
      </c>
      <c r="S779">
        <v>0</v>
      </c>
      <c r="T779">
        <v>1</v>
      </c>
      <c r="U779">
        <v>0</v>
      </c>
      <c r="V779">
        <v>59000000</v>
      </c>
      <c r="W779">
        <v>44936545</v>
      </c>
      <c r="X779">
        <v>105697415</v>
      </c>
      <c r="Y779">
        <f>COUNTBLANK(Table13[[#This Row],[Budget]:[Gross_WW]])</f>
        <v>0</v>
      </c>
      <c r="AF779">
        <v>1</v>
      </c>
    </row>
    <row r="780" spans="1:32" x14ac:dyDescent="0.2">
      <c r="A780" t="s">
        <v>1842</v>
      </c>
      <c r="B780" t="s">
        <v>1843</v>
      </c>
      <c r="C780">
        <v>1967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5.8</v>
      </c>
      <c r="O780">
        <v>263</v>
      </c>
      <c r="P780">
        <v>92</v>
      </c>
      <c r="Q780" t="s">
        <v>1844</v>
      </c>
      <c r="R780" t="s">
        <v>1796</v>
      </c>
      <c r="S780">
        <v>0</v>
      </c>
      <c r="T780">
        <v>0</v>
      </c>
      <c r="U780">
        <v>1</v>
      </c>
      <c r="Y780">
        <f>COUNTBLANK(Table13[[#This Row],[Budget]:[Gross_WW]])</f>
        <v>3</v>
      </c>
      <c r="AF780">
        <v>1</v>
      </c>
    </row>
    <row r="781" spans="1:32" x14ac:dyDescent="0.2">
      <c r="A781" t="s">
        <v>7745</v>
      </c>
      <c r="B781" t="s">
        <v>7746</v>
      </c>
      <c r="C781">
        <v>2017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5.6</v>
      </c>
      <c r="O781">
        <v>37656</v>
      </c>
      <c r="P781">
        <v>91</v>
      </c>
      <c r="Q781" t="s">
        <v>7747</v>
      </c>
      <c r="R781" t="s">
        <v>5604</v>
      </c>
      <c r="S781">
        <v>0</v>
      </c>
      <c r="T781">
        <v>0</v>
      </c>
      <c r="U781">
        <v>1</v>
      </c>
      <c r="V781">
        <v>22000000</v>
      </c>
      <c r="W781">
        <v>32187017</v>
      </c>
      <c r="X781">
        <v>41087017</v>
      </c>
      <c r="Y781">
        <f>COUNTBLANK(Table13[[#This Row],[Budget]:[Gross_WW]])</f>
        <v>0</v>
      </c>
      <c r="AF781">
        <v>1</v>
      </c>
    </row>
    <row r="782" spans="1:32" x14ac:dyDescent="0.2">
      <c r="A782" t="s">
        <v>6212</v>
      </c>
      <c r="B782" t="s">
        <v>6213</v>
      </c>
      <c r="C782">
        <v>2006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7.1</v>
      </c>
      <c r="O782">
        <v>114241</v>
      </c>
      <c r="P782">
        <v>135</v>
      </c>
      <c r="Q782" t="s">
        <v>2004</v>
      </c>
      <c r="R782" t="s">
        <v>4856</v>
      </c>
      <c r="S782">
        <v>0</v>
      </c>
      <c r="T782">
        <v>0</v>
      </c>
      <c r="U782">
        <v>1</v>
      </c>
      <c r="V782">
        <v>90000000</v>
      </c>
      <c r="W782">
        <v>33602376</v>
      </c>
      <c r="X782">
        <v>65900249</v>
      </c>
      <c r="Y782">
        <f>COUNTBLANK(Table13[[#This Row],[Budget]:[Gross_WW]])</f>
        <v>0</v>
      </c>
      <c r="AF782">
        <v>1</v>
      </c>
    </row>
    <row r="783" spans="1:32" x14ac:dyDescent="0.2">
      <c r="A783" t="s">
        <v>1035</v>
      </c>
      <c r="B783" t="s">
        <v>1036</v>
      </c>
      <c r="C783">
        <v>1949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7</v>
      </c>
      <c r="O783">
        <v>2266</v>
      </c>
      <c r="P783">
        <v>94</v>
      </c>
      <c r="Q783" t="s">
        <v>45</v>
      </c>
      <c r="R783" t="s">
        <v>972</v>
      </c>
      <c r="S783">
        <v>0</v>
      </c>
      <c r="T783">
        <v>0</v>
      </c>
      <c r="U783">
        <v>1</v>
      </c>
      <c r="V783">
        <v>1528000</v>
      </c>
      <c r="Y783">
        <f>COUNTBLANK(Table13[[#This Row],[Budget]:[Gross_WW]])</f>
        <v>2</v>
      </c>
      <c r="AF783">
        <v>1</v>
      </c>
    </row>
    <row r="784" spans="1:32" x14ac:dyDescent="0.2">
      <c r="A784" t="s">
        <v>403</v>
      </c>
      <c r="B784" t="s">
        <v>404</v>
      </c>
      <c r="C784">
        <v>1938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7</v>
      </c>
      <c r="O784">
        <v>829</v>
      </c>
      <c r="P784">
        <v>299</v>
      </c>
      <c r="Q784" t="s">
        <v>405</v>
      </c>
      <c r="R784" t="s">
        <v>35</v>
      </c>
      <c r="S784">
        <v>0</v>
      </c>
      <c r="T784">
        <v>1</v>
      </c>
      <c r="U784">
        <v>0</v>
      </c>
      <c r="Y784">
        <f>COUNTBLANK(Table13[[#This Row],[Budget]:[Gross_WW]])</f>
        <v>3</v>
      </c>
      <c r="AF784">
        <v>0</v>
      </c>
    </row>
    <row r="785" spans="1:32" x14ac:dyDescent="0.2">
      <c r="A785" t="s">
        <v>6810</v>
      </c>
      <c r="B785" t="s">
        <v>6811</v>
      </c>
      <c r="C785">
        <v>2008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7</v>
      </c>
      <c r="O785">
        <v>16206</v>
      </c>
      <c r="P785">
        <v>119</v>
      </c>
      <c r="Q785" t="s">
        <v>6812</v>
      </c>
      <c r="R785" t="s">
        <v>35</v>
      </c>
      <c r="S785">
        <v>0</v>
      </c>
      <c r="T785">
        <v>1</v>
      </c>
      <c r="U785">
        <v>0</v>
      </c>
      <c r="V785">
        <v>2251075</v>
      </c>
      <c r="W785">
        <v>4802953</v>
      </c>
      <c r="Y785">
        <f>COUNTBLANK(Table13[[#This Row],[Budget]:[Gross_WW]])</f>
        <v>1</v>
      </c>
      <c r="AF785">
        <v>1</v>
      </c>
    </row>
    <row r="786" spans="1:32" x14ac:dyDescent="0.2">
      <c r="A786" t="s">
        <v>1037</v>
      </c>
      <c r="B786" t="s">
        <v>1038</v>
      </c>
      <c r="C786">
        <v>1949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6.7</v>
      </c>
      <c r="O786">
        <v>440</v>
      </c>
      <c r="P786">
        <v>86</v>
      </c>
      <c r="Q786" t="s">
        <v>1015</v>
      </c>
      <c r="R786" t="s">
        <v>39</v>
      </c>
      <c r="S786">
        <v>0</v>
      </c>
      <c r="T786">
        <v>0</v>
      </c>
      <c r="U786">
        <v>1</v>
      </c>
      <c r="Y786">
        <f>COUNTBLANK(Table13[[#This Row],[Budget]:[Gross_WW]])</f>
        <v>3</v>
      </c>
      <c r="AF786">
        <v>1</v>
      </c>
    </row>
    <row r="787" spans="1:32" x14ac:dyDescent="0.2">
      <c r="A787" t="s">
        <v>740</v>
      </c>
      <c r="B787" t="s">
        <v>741</v>
      </c>
      <c r="C787">
        <v>1943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6.9</v>
      </c>
      <c r="O787">
        <v>718</v>
      </c>
      <c r="P787">
        <v>94</v>
      </c>
      <c r="Q787" t="s">
        <v>742</v>
      </c>
      <c r="R787" t="s">
        <v>35</v>
      </c>
      <c r="S787">
        <v>0</v>
      </c>
      <c r="T787">
        <v>1</v>
      </c>
      <c r="U787">
        <v>0</v>
      </c>
      <c r="Y787">
        <f>COUNTBLANK(Table13[[#This Row],[Budget]:[Gross_WW]])</f>
        <v>3</v>
      </c>
      <c r="AF787">
        <v>1</v>
      </c>
    </row>
    <row r="788" spans="1:32" x14ac:dyDescent="0.2">
      <c r="A788" t="s">
        <v>2818</v>
      </c>
      <c r="B788" t="s">
        <v>2819</v>
      </c>
      <c r="C788">
        <v>1985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6.9</v>
      </c>
      <c r="O788">
        <v>45674</v>
      </c>
      <c r="P788">
        <v>98</v>
      </c>
      <c r="Q788" t="s">
        <v>2028</v>
      </c>
      <c r="R788" t="s">
        <v>2820</v>
      </c>
      <c r="S788">
        <v>0</v>
      </c>
      <c r="T788">
        <v>1</v>
      </c>
      <c r="U788">
        <v>0</v>
      </c>
      <c r="V788">
        <v>7022970</v>
      </c>
      <c r="W788">
        <v>59612888</v>
      </c>
      <c r="Y788">
        <f>COUNTBLANK(Table13[[#This Row],[Budget]:[Gross_WW]])</f>
        <v>1</v>
      </c>
      <c r="AF788">
        <v>1</v>
      </c>
    </row>
    <row r="789" spans="1:32" x14ac:dyDescent="0.2">
      <c r="A789" t="s">
        <v>3197</v>
      </c>
      <c r="B789" t="s">
        <v>3198</v>
      </c>
      <c r="C789">
        <v>1989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6.1</v>
      </c>
      <c r="O789">
        <v>18901</v>
      </c>
      <c r="P789">
        <v>95</v>
      </c>
      <c r="Q789" t="s">
        <v>2028</v>
      </c>
      <c r="R789" t="s">
        <v>35</v>
      </c>
      <c r="S789">
        <v>0</v>
      </c>
      <c r="T789">
        <v>1</v>
      </c>
      <c r="U789">
        <v>0</v>
      </c>
      <c r="V789">
        <v>8045760</v>
      </c>
      <c r="W789">
        <v>39450960</v>
      </c>
      <c r="Y789">
        <f>COUNTBLANK(Table13[[#This Row],[Budget]:[Gross_WW]])</f>
        <v>1</v>
      </c>
      <c r="AF789">
        <v>1</v>
      </c>
    </row>
    <row r="790" spans="1:32" x14ac:dyDescent="0.2">
      <c r="A790" t="s">
        <v>513</v>
      </c>
      <c r="B790" t="s">
        <v>514</v>
      </c>
      <c r="C790">
        <v>1940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5.7</v>
      </c>
      <c r="O790">
        <v>205</v>
      </c>
      <c r="P790">
        <v>74</v>
      </c>
      <c r="Q790" t="s">
        <v>412</v>
      </c>
      <c r="R790" t="s">
        <v>39</v>
      </c>
      <c r="S790">
        <v>0</v>
      </c>
      <c r="T790">
        <v>0</v>
      </c>
      <c r="U790">
        <v>1</v>
      </c>
      <c r="Y790">
        <f>COUNTBLANK(Table13[[#This Row],[Budget]:[Gross_WW]])</f>
        <v>3</v>
      </c>
      <c r="AF790">
        <v>1</v>
      </c>
    </row>
    <row r="791" spans="1:32" x14ac:dyDescent="0.2">
      <c r="A791" t="s">
        <v>6157</v>
      </c>
      <c r="B791" t="s">
        <v>6158</v>
      </c>
      <c r="C791">
        <v>2005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6.3</v>
      </c>
      <c r="O791">
        <v>147917</v>
      </c>
      <c r="P791">
        <v>98</v>
      </c>
      <c r="Q791" t="s">
        <v>6159</v>
      </c>
      <c r="R791" t="s">
        <v>2783</v>
      </c>
      <c r="S791">
        <v>1</v>
      </c>
      <c r="T791">
        <v>0</v>
      </c>
      <c r="U791">
        <v>0</v>
      </c>
      <c r="V791">
        <v>24629938</v>
      </c>
      <c r="W791">
        <v>223387299</v>
      </c>
      <c r="Y791">
        <f>COUNTBLANK(Table13[[#This Row],[Budget]:[Gross_WW]])</f>
        <v>1</v>
      </c>
      <c r="AF791">
        <v>1</v>
      </c>
    </row>
    <row r="792" spans="1:32" x14ac:dyDescent="0.2">
      <c r="A792" t="s">
        <v>6627</v>
      </c>
      <c r="B792" t="s">
        <v>6628</v>
      </c>
      <c r="C792">
        <v>2010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7.7</v>
      </c>
      <c r="O792">
        <v>77926</v>
      </c>
      <c r="P792">
        <v>90</v>
      </c>
      <c r="Q792" t="s">
        <v>4456</v>
      </c>
      <c r="R792" t="s">
        <v>4109</v>
      </c>
      <c r="S792">
        <v>0</v>
      </c>
      <c r="T792">
        <v>0</v>
      </c>
      <c r="U792">
        <v>1</v>
      </c>
      <c r="V792">
        <v>14000000</v>
      </c>
      <c r="W792">
        <v>1755212</v>
      </c>
      <c r="X792">
        <v>4225921</v>
      </c>
      <c r="Y792">
        <f>COUNTBLANK(Table13[[#This Row],[Budget]:[Gross_WW]])</f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1</v>
      </c>
    </row>
    <row r="793" spans="1:32" x14ac:dyDescent="0.2">
      <c r="A793" t="s">
        <v>4443</v>
      </c>
      <c r="B793" t="s">
        <v>4444</v>
      </c>
      <c r="C793">
        <v>1996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5.3</v>
      </c>
      <c r="O793">
        <v>9772</v>
      </c>
      <c r="P793">
        <v>95</v>
      </c>
      <c r="Q793" t="s">
        <v>3747</v>
      </c>
      <c r="R793" t="s">
        <v>35</v>
      </c>
      <c r="S793">
        <v>0</v>
      </c>
      <c r="T793">
        <v>1</v>
      </c>
      <c r="U793">
        <v>0</v>
      </c>
      <c r="V793">
        <v>4209525</v>
      </c>
      <c r="W793">
        <v>20080020</v>
      </c>
      <c r="Y793">
        <f>COUNTBLANK(Table13[[#This Row],[Budget]:[Gross_WW]])</f>
        <v>1</v>
      </c>
      <c r="AF793">
        <v>1</v>
      </c>
    </row>
    <row r="794" spans="1:32" x14ac:dyDescent="0.2">
      <c r="A794" t="s">
        <v>4445</v>
      </c>
      <c r="B794" t="s">
        <v>4446</v>
      </c>
      <c r="C794">
        <v>1996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6.7</v>
      </c>
      <c r="O794">
        <v>17105</v>
      </c>
      <c r="P794">
        <v>92</v>
      </c>
      <c r="Q794" t="s">
        <v>4447</v>
      </c>
      <c r="R794" t="s">
        <v>3859</v>
      </c>
      <c r="S794">
        <v>1</v>
      </c>
      <c r="T794">
        <v>0</v>
      </c>
      <c r="U794">
        <v>0</v>
      </c>
      <c r="V794">
        <v>7000000</v>
      </c>
      <c r="W794">
        <v>14702438</v>
      </c>
      <c r="X794">
        <v>14702438</v>
      </c>
      <c r="Y794">
        <f>COUNTBLANK(Table13[[#This Row],[Budget]:[Gross_WW]])</f>
        <v>0</v>
      </c>
      <c r="AF794">
        <v>1</v>
      </c>
    </row>
    <row r="795" spans="1:32" x14ac:dyDescent="0.2">
      <c r="A795" t="s">
        <v>1627</v>
      </c>
      <c r="B795" t="s">
        <v>1628</v>
      </c>
      <c r="C795">
        <v>1961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7</v>
      </c>
      <c r="O795">
        <v>2328</v>
      </c>
      <c r="P795">
        <v>133</v>
      </c>
      <c r="Q795" t="s">
        <v>331</v>
      </c>
      <c r="R795" t="s">
        <v>945</v>
      </c>
      <c r="S795">
        <v>0</v>
      </c>
      <c r="T795">
        <v>1</v>
      </c>
      <c r="U795">
        <v>0</v>
      </c>
      <c r="V795">
        <v>4000000</v>
      </c>
      <c r="Y795">
        <f>COUNTBLANK(Table13[[#This Row],[Budget]:[Gross_WW]])</f>
        <v>2</v>
      </c>
      <c r="AF795">
        <v>1</v>
      </c>
    </row>
    <row r="796" spans="1:32" x14ac:dyDescent="0.2">
      <c r="A796" t="s">
        <v>6230</v>
      </c>
      <c r="B796" t="s">
        <v>6231</v>
      </c>
      <c r="C796">
        <v>2006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6.6</v>
      </c>
      <c r="O796">
        <v>107829</v>
      </c>
      <c r="P796">
        <v>85</v>
      </c>
      <c r="Q796" t="s">
        <v>6232</v>
      </c>
      <c r="R796" t="s">
        <v>4882</v>
      </c>
      <c r="S796">
        <v>0</v>
      </c>
      <c r="T796">
        <v>1</v>
      </c>
      <c r="U796">
        <v>0</v>
      </c>
      <c r="V796">
        <v>149000000</v>
      </c>
      <c r="W796">
        <v>64665672</v>
      </c>
      <c r="X796">
        <v>178281554</v>
      </c>
      <c r="Y796">
        <f>COUNTBLANK(Table13[[#This Row],[Budget]:[Gross_WW]])</f>
        <v>0</v>
      </c>
      <c r="AF796">
        <v>1</v>
      </c>
    </row>
    <row r="797" spans="1:32" x14ac:dyDescent="0.2">
      <c r="A797" t="s">
        <v>2338</v>
      </c>
      <c r="B797" t="s">
        <v>2339</v>
      </c>
      <c r="C797">
        <v>1978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6.4</v>
      </c>
      <c r="O797">
        <v>825</v>
      </c>
      <c r="P797">
        <v>104</v>
      </c>
      <c r="Q797" t="s">
        <v>2340</v>
      </c>
      <c r="R797" t="s">
        <v>35</v>
      </c>
      <c r="S797">
        <v>0</v>
      </c>
      <c r="T797">
        <v>1</v>
      </c>
      <c r="U797">
        <v>0</v>
      </c>
      <c r="Y797">
        <f>COUNTBLANK(Table13[[#This Row],[Budget]:[Gross_WW]])</f>
        <v>3</v>
      </c>
      <c r="AF797">
        <v>1</v>
      </c>
    </row>
    <row r="798" spans="1:32" x14ac:dyDescent="0.2">
      <c r="A798" t="s">
        <v>7582</v>
      </c>
      <c r="B798" t="s">
        <v>7583</v>
      </c>
      <c r="C798">
        <v>2015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6.6</v>
      </c>
      <c r="O798">
        <v>203923</v>
      </c>
      <c r="P798">
        <v>105</v>
      </c>
      <c r="Q798" t="s">
        <v>7251</v>
      </c>
      <c r="R798" t="s">
        <v>7584</v>
      </c>
      <c r="S798">
        <v>0</v>
      </c>
      <c r="T798">
        <v>0</v>
      </c>
      <c r="U798">
        <v>1</v>
      </c>
      <c r="V798">
        <v>50100000</v>
      </c>
      <c r="W798">
        <v>53862963</v>
      </c>
      <c r="X798">
        <v>158762963</v>
      </c>
      <c r="Y798">
        <f>COUNTBLANK(Table13[[#This Row],[Budget]:[Gross_WW]])</f>
        <v>0</v>
      </c>
      <c r="AF798">
        <v>1</v>
      </c>
    </row>
    <row r="799" spans="1:32" x14ac:dyDescent="0.2">
      <c r="A799" t="s">
        <v>208</v>
      </c>
      <c r="B799" t="s">
        <v>209</v>
      </c>
      <c r="C799">
        <v>1934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6.7</v>
      </c>
      <c r="O799">
        <v>1356</v>
      </c>
      <c r="P799">
        <v>68</v>
      </c>
      <c r="Q799" t="s">
        <v>111</v>
      </c>
      <c r="R799" t="s">
        <v>147</v>
      </c>
      <c r="S799">
        <v>0</v>
      </c>
      <c r="T799">
        <v>0</v>
      </c>
      <c r="U799">
        <v>1</v>
      </c>
      <c r="Y799">
        <f>COUNTBLANK(Table13[[#This Row],[Budget]:[Gross_WW]])</f>
        <v>3</v>
      </c>
      <c r="AF799">
        <v>1</v>
      </c>
    </row>
    <row r="800" spans="1:32" x14ac:dyDescent="0.2">
      <c r="A800" t="s">
        <v>2856</v>
      </c>
      <c r="B800" t="s">
        <v>2857</v>
      </c>
      <c r="C800">
        <v>1985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6.7</v>
      </c>
      <c r="O800">
        <v>4490</v>
      </c>
      <c r="P800">
        <v>88</v>
      </c>
      <c r="Q800" t="s">
        <v>2858</v>
      </c>
      <c r="R800" t="s">
        <v>2859</v>
      </c>
      <c r="S800">
        <v>0</v>
      </c>
      <c r="T800">
        <v>0</v>
      </c>
      <c r="U800">
        <v>1</v>
      </c>
      <c r="V800">
        <v>13961370</v>
      </c>
      <c r="Y800">
        <f>COUNTBLANK(Table13[[#This Row],[Budget]:[Gross_WW]])</f>
        <v>2</v>
      </c>
      <c r="AF800">
        <v>1</v>
      </c>
    </row>
    <row r="801" spans="1:32" x14ac:dyDescent="0.2">
      <c r="A801" t="s">
        <v>6560</v>
      </c>
      <c r="B801" t="s">
        <v>6561</v>
      </c>
      <c r="C801">
        <v>2008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5.7</v>
      </c>
      <c r="O801">
        <v>70947</v>
      </c>
      <c r="P801">
        <v>112</v>
      </c>
      <c r="Q801" t="s">
        <v>4248</v>
      </c>
      <c r="R801" t="s">
        <v>39</v>
      </c>
      <c r="S801">
        <v>0</v>
      </c>
      <c r="T801">
        <v>0</v>
      </c>
      <c r="U801">
        <v>1</v>
      </c>
      <c r="V801">
        <v>70000000</v>
      </c>
      <c r="W801">
        <v>70231041</v>
      </c>
      <c r="X801">
        <v>111231041</v>
      </c>
      <c r="Y801">
        <f>COUNTBLANK(Table13[[#This Row],[Budget]:[Gross_WW]])</f>
        <v>0</v>
      </c>
      <c r="AF801">
        <v>1</v>
      </c>
    </row>
    <row r="802" spans="1:32" x14ac:dyDescent="0.2">
      <c r="A802" t="s">
        <v>155</v>
      </c>
      <c r="B802" t="s">
        <v>156</v>
      </c>
      <c r="C802">
        <v>1933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7.6</v>
      </c>
      <c r="O802">
        <v>4477</v>
      </c>
      <c r="P802">
        <v>104</v>
      </c>
      <c r="Q802" t="s">
        <v>48</v>
      </c>
      <c r="R802" t="s">
        <v>39</v>
      </c>
      <c r="S802">
        <v>0</v>
      </c>
      <c r="T802">
        <v>0</v>
      </c>
      <c r="U802">
        <v>1</v>
      </c>
      <c r="V802">
        <v>703000</v>
      </c>
      <c r="Y802">
        <f>COUNTBLANK(Table13[[#This Row],[Budget]:[Gross_WW]])</f>
        <v>2</v>
      </c>
      <c r="AF802">
        <v>1</v>
      </c>
    </row>
    <row r="803" spans="1:32" x14ac:dyDescent="0.2">
      <c r="A803" t="s">
        <v>5033</v>
      </c>
      <c r="B803" t="s">
        <v>5034</v>
      </c>
      <c r="C803">
        <v>1999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6.6</v>
      </c>
      <c r="O803">
        <v>30577</v>
      </c>
      <c r="P803">
        <v>137</v>
      </c>
      <c r="Q803" t="s">
        <v>3293</v>
      </c>
      <c r="R803" t="s">
        <v>35</v>
      </c>
      <c r="S803">
        <v>0</v>
      </c>
      <c r="T803">
        <v>1</v>
      </c>
      <c r="U803">
        <v>0</v>
      </c>
      <c r="V803">
        <v>80000000</v>
      </c>
      <c r="W803">
        <v>35188640</v>
      </c>
      <c r="X803">
        <v>46112640</v>
      </c>
      <c r="Y803">
        <f>COUNTBLANK(Table13[[#This Row],[Budget]:[Gross_WW]])</f>
        <v>0</v>
      </c>
      <c r="AF803">
        <v>1</v>
      </c>
    </row>
    <row r="804" spans="1:32" x14ac:dyDescent="0.2">
      <c r="A804" t="s">
        <v>3784</v>
      </c>
      <c r="B804" t="s">
        <v>3785</v>
      </c>
      <c r="C804">
        <v>1993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6.2</v>
      </c>
      <c r="O804">
        <v>11559</v>
      </c>
      <c r="P804">
        <v>96</v>
      </c>
      <c r="Q804" t="s">
        <v>3786</v>
      </c>
      <c r="R804" t="s">
        <v>35</v>
      </c>
      <c r="S804">
        <v>0</v>
      </c>
      <c r="T804">
        <v>1</v>
      </c>
      <c r="U804">
        <v>0</v>
      </c>
      <c r="V804">
        <v>4016220</v>
      </c>
      <c r="W804">
        <v>11146270</v>
      </c>
      <c r="Y804">
        <f>COUNTBLANK(Table13[[#This Row],[Budget]:[Gross_WW]])</f>
        <v>1</v>
      </c>
      <c r="AF804">
        <v>1</v>
      </c>
    </row>
    <row r="805" spans="1:32" x14ac:dyDescent="0.2">
      <c r="A805" t="s">
        <v>3199</v>
      </c>
      <c r="B805" t="s">
        <v>3200</v>
      </c>
      <c r="C805">
        <v>1988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5.6</v>
      </c>
      <c r="O805">
        <v>2117</v>
      </c>
      <c r="P805">
        <v>105</v>
      </c>
      <c r="Q805" t="s">
        <v>3201</v>
      </c>
      <c r="R805" t="s">
        <v>2913</v>
      </c>
      <c r="S805">
        <v>0</v>
      </c>
      <c r="T805">
        <v>1</v>
      </c>
      <c r="U805">
        <v>0</v>
      </c>
      <c r="V805">
        <v>191051</v>
      </c>
      <c r="Y805">
        <f>COUNTBLANK(Table13[[#This Row],[Budget]:[Gross_WW]])</f>
        <v>2</v>
      </c>
      <c r="AF805">
        <v>1</v>
      </c>
    </row>
    <row r="806" spans="1:32" x14ac:dyDescent="0.2">
      <c r="A806" t="s">
        <v>4666</v>
      </c>
      <c r="B806" t="s">
        <v>4667</v>
      </c>
      <c r="C806">
        <v>1997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5.8</v>
      </c>
      <c r="O806">
        <v>9710</v>
      </c>
      <c r="P806">
        <v>115</v>
      </c>
      <c r="Q806" t="s">
        <v>4668</v>
      </c>
      <c r="R806" t="s">
        <v>35</v>
      </c>
      <c r="S806">
        <v>0</v>
      </c>
      <c r="T806">
        <v>1</v>
      </c>
      <c r="U806">
        <v>0</v>
      </c>
      <c r="V806">
        <v>6015970</v>
      </c>
      <c r="W806">
        <v>32748995</v>
      </c>
      <c r="Y806">
        <f>COUNTBLANK(Table13[[#This Row],[Budget]:[Gross_WW]])</f>
        <v>1</v>
      </c>
      <c r="AF806">
        <v>1</v>
      </c>
    </row>
    <row r="807" spans="1:32" x14ac:dyDescent="0.2">
      <c r="A807" t="s">
        <v>1255</v>
      </c>
      <c r="B807" t="s">
        <v>1256</v>
      </c>
      <c r="C807">
        <v>1953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6.6</v>
      </c>
      <c r="O807">
        <v>344</v>
      </c>
      <c r="P807">
        <v>85</v>
      </c>
      <c r="Q807" t="s">
        <v>1257</v>
      </c>
      <c r="R807" t="s">
        <v>945</v>
      </c>
      <c r="S807">
        <v>0</v>
      </c>
      <c r="T807">
        <v>1</v>
      </c>
      <c r="U807">
        <v>0</v>
      </c>
      <c r="Y807">
        <f>COUNTBLANK(Table13[[#This Row],[Budget]:[Gross_WW]])</f>
        <v>3</v>
      </c>
      <c r="AF807">
        <v>1</v>
      </c>
    </row>
    <row r="808" spans="1:32" x14ac:dyDescent="0.2">
      <c r="A808" t="s">
        <v>3596</v>
      </c>
      <c r="B808" t="s">
        <v>3597</v>
      </c>
      <c r="C808">
        <v>1992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6.3</v>
      </c>
      <c r="O808">
        <v>42971</v>
      </c>
      <c r="P808">
        <v>102</v>
      </c>
      <c r="Q808" t="s">
        <v>3598</v>
      </c>
      <c r="R808" t="s">
        <v>39</v>
      </c>
      <c r="S808">
        <v>0</v>
      </c>
      <c r="T808">
        <v>0</v>
      </c>
      <c r="U808">
        <v>1</v>
      </c>
      <c r="V808">
        <v>55956187</v>
      </c>
      <c r="Y808">
        <f>COUNTBLANK(Table13[[#This Row],[Budget]:[Gross_WW]])</f>
        <v>2</v>
      </c>
      <c r="AF808">
        <v>1</v>
      </c>
    </row>
    <row r="809" spans="1:32" x14ac:dyDescent="0.2">
      <c r="A809" t="s">
        <v>6593</v>
      </c>
      <c r="B809" t="s">
        <v>6594</v>
      </c>
      <c r="C809">
        <v>2008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7.1</v>
      </c>
      <c r="O809">
        <v>254789</v>
      </c>
      <c r="P809">
        <v>111</v>
      </c>
      <c r="Q809" t="s">
        <v>6595</v>
      </c>
      <c r="R809" t="s">
        <v>35</v>
      </c>
      <c r="S809">
        <v>0</v>
      </c>
      <c r="T809">
        <v>1</v>
      </c>
      <c r="U809">
        <v>0</v>
      </c>
      <c r="V809">
        <v>30000000</v>
      </c>
      <c r="W809">
        <v>63172463</v>
      </c>
      <c r="X809">
        <v>105833257</v>
      </c>
      <c r="Y809">
        <f>COUNTBLANK(Table13[[#This Row],[Budget]:[Gross_WW]])</f>
        <v>0</v>
      </c>
      <c r="AF809">
        <v>1</v>
      </c>
    </row>
    <row r="810" spans="1:32" x14ac:dyDescent="0.2">
      <c r="A810" t="s">
        <v>1157</v>
      </c>
      <c r="B810" t="s">
        <v>1158</v>
      </c>
      <c r="C810">
        <v>1951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6.3</v>
      </c>
      <c r="O810">
        <v>575</v>
      </c>
      <c r="P810">
        <v>80</v>
      </c>
      <c r="Q810" t="s">
        <v>676</v>
      </c>
      <c r="R810" t="s">
        <v>39</v>
      </c>
      <c r="S810">
        <v>0</v>
      </c>
      <c r="T810">
        <v>0</v>
      </c>
      <c r="U810">
        <v>1</v>
      </c>
      <c r="Y810">
        <f>COUNTBLANK(Table13[[#This Row],[Budget]:[Gross_WW]])</f>
        <v>3</v>
      </c>
      <c r="AF810">
        <v>1</v>
      </c>
    </row>
    <row r="811" spans="1:32" x14ac:dyDescent="0.2">
      <c r="A811" t="s">
        <v>5984</v>
      </c>
      <c r="B811" t="s">
        <v>5985</v>
      </c>
      <c r="C811">
        <v>2008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5.7</v>
      </c>
      <c r="O811">
        <v>60956</v>
      </c>
      <c r="P811">
        <v>88</v>
      </c>
      <c r="Q811" t="s">
        <v>5986</v>
      </c>
      <c r="R811" t="s">
        <v>5604</v>
      </c>
      <c r="S811">
        <v>0</v>
      </c>
      <c r="T811">
        <v>0</v>
      </c>
      <c r="U811">
        <v>1</v>
      </c>
      <c r="V811">
        <v>80000000</v>
      </c>
      <c r="W811">
        <v>120146040</v>
      </c>
      <c r="X811">
        <v>164112721</v>
      </c>
      <c r="Y811">
        <f>COUNTBLANK(Table13[[#This Row],[Budget]:[Gross_WW]])</f>
        <v>0</v>
      </c>
      <c r="AF811">
        <v>1</v>
      </c>
    </row>
    <row r="812" spans="1:32" x14ac:dyDescent="0.2">
      <c r="A812" t="s">
        <v>406</v>
      </c>
      <c r="B812" t="s">
        <v>407</v>
      </c>
      <c r="C812">
        <v>1938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6.9</v>
      </c>
      <c r="O812">
        <v>1624</v>
      </c>
      <c r="P812">
        <v>90</v>
      </c>
      <c r="Q812" t="s">
        <v>45</v>
      </c>
      <c r="R812" t="s">
        <v>39</v>
      </c>
      <c r="S812">
        <v>0</v>
      </c>
      <c r="T812">
        <v>0</v>
      </c>
      <c r="U812">
        <v>1</v>
      </c>
      <c r="Y812">
        <f>COUNTBLANK(Table13[[#This Row],[Budget]:[Gross_WW]])</f>
        <v>3</v>
      </c>
      <c r="AF812">
        <v>1</v>
      </c>
    </row>
    <row r="813" spans="1:32" x14ac:dyDescent="0.2">
      <c r="A813" t="s">
        <v>4747</v>
      </c>
      <c r="B813" t="s">
        <v>4748</v>
      </c>
      <c r="C813">
        <v>1997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7.4</v>
      </c>
      <c r="O813">
        <v>4351</v>
      </c>
      <c r="P813">
        <v>110</v>
      </c>
      <c r="Q813" t="s">
        <v>4749</v>
      </c>
      <c r="R813" t="s">
        <v>4750</v>
      </c>
      <c r="S813">
        <v>1</v>
      </c>
      <c r="T813">
        <v>0</v>
      </c>
      <c r="U813">
        <v>0</v>
      </c>
      <c r="V813">
        <v>32017</v>
      </c>
      <c r="W813">
        <v>397517</v>
      </c>
      <c r="Y813">
        <f>COUNTBLANK(Table13[[#This Row],[Budget]:[Gross_WW]])</f>
        <v>1</v>
      </c>
      <c r="AF813">
        <v>1</v>
      </c>
    </row>
    <row r="814" spans="1:32" x14ac:dyDescent="0.2">
      <c r="A814" t="s">
        <v>578</v>
      </c>
      <c r="B814" t="s">
        <v>579</v>
      </c>
      <c r="C814">
        <v>1941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6.4</v>
      </c>
      <c r="O814">
        <v>252</v>
      </c>
      <c r="P814">
        <v>86</v>
      </c>
      <c r="Q814" t="s">
        <v>198</v>
      </c>
      <c r="R814" t="s">
        <v>39</v>
      </c>
      <c r="S814">
        <v>0</v>
      </c>
      <c r="T814">
        <v>0</v>
      </c>
      <c r="U814">
        <v>1</v>
      </c>
      <c r="Y814">
        <f>COUNTBLANK(Table13[[#This Row],[Budget]:[Gross_WW]])</f>
        <v>3</v>
      </c>
      <c r="AF814">
        <v>1</v>
      </c>
    </row>
    <row r="815" spans="1:32" x14ac:dyDescent="0.2">
      <c r="A815" t="s">
        <v>4215</v>
      </c>
      <c r="B815" t="s">
        <v>4216</v>
      </c>
      <c r="C815">
        <v>1995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6.8</v>
      </c>
      <c r="O815">
        <v>94673</v>
      </c>
      <c r="P815">
        <v>98</v>
      </c>
      <c r="Q815" t="s">
        <v>4217</v>
      </c>
      <c r="R815" t="s">
        <v>3859</v>
      </c>
      <c r="S815">
        <v>1</v>
      </c>
      <c r="T815">
        <v>0</v>
      </c>
      <c r="U815">
        <v>0</v>
      </c>
      <c r="V815">
        <v>4000000</v>
      </c>
      <c r="W815">
        <v>4257354</v>
      </c>
      <c r="X815">
        <v>4257354</v>
      </c>
      <c r="Y815">
        <f>COUNTBLANK(Table13[[#This Row],[Budget]:[Gross_WW]])</f>
        <v>0</v>
      </c>
      <c r="AF815">
        <v>1</v>
      </c>
    </row>
    <row r="816" spans="1:32" x14ac:dyDescent="0.2">
      <c r="A816" t="s">
        <v>448</v>
      </c>
      <c r="B816" t="s">
        <v>449</v>
      </c>
      <c r="C816">
        <v>1939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6.6</v>
      </c>
      <c r="O816">
        <v>494</v>
      </c>
      <c r="P816">
        <v>110</v>
      </c>
      <c r="Q816" t="s">
        <v>45</v>
      </c>
      <c r="R816" t="s">
        <v>147</v>
      </c>
      <c r="S816">
        <v>0</v>
      </c>
      <c r="T816">
        <v>0</v>
      </c>
      <c r="U816">
        <v>1</v>
      </c>
      <c r="W816">
        <v>355200</v>
      </c>
      <c r="Y816">
        <f>COUNTBLANK(Table13[[#This Row],[Budget]:[Gross_WW]])</f>
        <v>2</v>
      </c>
      <c r="AF816">
        <v>1</v>
      </c>
    </row>
    <row r="817" spans="1:32" x14ac:dyDescent="0.2">
      <c r="A817" t="s">
        <v>6513</v>
      </c>
      <c r="B817" t="s">
        <v>6514</v>
      </c>
      <c r="C817">
        <v>2007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7.2</v>
      </c>
      <c r="O817">
        <v>178222</v>
      </c>
      <c r="P817">
        <v>113</v>
      </c>
      <c r="Q817" t="s">
        <v>6515</v>
      </c>
      <c r="R817" t="s">
        <v>5604</v>
      </c>
      <c r="S817">
        <v>0</v>
      </c>
      <c r="T817">
        <v>0</v>
      </c>
      <c r="U817">
        <v>1</v>
      </c>
      <c r="V817">
        <v>11180000</v>
      </c>
      <c r="W817">
        <v>92011561</v>
      </c>
      <c r="Y817">
        <f>COUNTBLANK(Table13[[#This Row],[Budget]:[Gross_WW]])</f>
        <v>1</v>
      </c>
      <c r="AF817">
        <v>1</v>
      </c>
    </row>
    <row r="818" spans="1:32" x14ac:dyDescent="0.2">
      <c r="A818" t="s">
        <v>1041</v>
      </c>
      <c r="B818" t="s">
        <v>1042</v>
      </c>
      <c r="C818">
        <v>1950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6.5</v>
      </c>
      <c r="O818">
        <v>1015</v>
      </c>
      <c r="P818">
        <v>91</v>
      </c>
      <c r="Q818" t="s">
        <v>495</v>
      </c>
      <c r="R818" t="s">
        <v>945</v>
      </c>
      <c r="S818">
        <v>0</v>
      </c>
      <c r="T818">
        <v>1</v>
      </c>
      <c r="U818">
        <v>0</v>
      </c>
      <c r="V818">
        <v>150000</v>
      </c>
      <c r="Y818">
        <f>COUNTBLANK(Table13[[#This Row],[Budget]:[Gross_WW]])</f>
        <v>2</v>
      </c>
      <c r="AF818">
        <v>1</v>
      </c>
    </row>
    <row r="819" spans="1:32" x14ac:dyDescent="0.2">
      <c r="A819" t="s">
        <v>7009</v>
      </c>
      <c r="B819" t="s">
        <v>7010</v>
      </c>
      <c r="C819">
        <v>2016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5.9</v>
      </c>
      <c r="O819">
        <v>5167</v>
      </c>
      <c r="P819">
        <v>88</v>
      </c>
      <c r="Q819" t="s">
        <v>7011</v>
      </c>
      <c r="R819" t="s">
        <v>7012</v>
      </c>
      <c r="S819">
        <v>0</v>
      </c>
      <c r="T819">
        <v>1</v>
      </c>
      <c r="U819">
        <v>0</v>
      </c>
      <c r="V819">
        <v>5747</v>
      </c>
      <c r="W819">
        <v>9188</v>
      </c>
      <c r="X819">
        <v>9188</v>
      </c>
      <c r="Y819">
        <f>COUNTBLANK(Table13[[#This Row],[Budget]:[Gross_WW]])</f>
        <v>0</v>
      </c>
      <c r="AF819">
        <v>1</v>
      </c>
    </row>
    <row r="820" spans="1:32" x14ac:dyDescent="0.2">
      <c r="A820" t="s">
        <v>5657</v>
      </c>
      <c r="B820" t="s">
        <v>5658</v>
      </c>
      <c r="C820">
        <v>2002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4.2</v>
      </c>
      <c r="O820">
        <v>1312</v>
      </c>
      <c r="P820">
        <v>83</v>
      </c>
      <c r="Q820" t="s">
        <v>5659</v>
      </c>
      <c r="R820" t="s">
        <v>3524</v>
      </c>
      <c r="S820">
        <v>1</v>
      </c>
      <c r="T820">
        <v>0</v>
      </c>
      <c r="U820">
        <v>0</v>
      </c>
      <c r="Y820">
        <f>COUNTBLANK(Table13[[#This Row],[Budget]:[Gross_WW]])</f>
        <v>3</v>
      </c>
      <c r="AF820">
        <v>1</v>
      </c>
    </row>
    <row r="821" spans="1:32" x14ac:dyDescent="0.2">
      <c r="A821" t="s">
        <v>64</v>
      </c>
      <c r="B821" t="s">
        <v>65</v>
      </c>
      <c r="C821">
        <v>1931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7.8</v>
      </c>
      <c r="O821">
        <v>61787</v>
      </c>
      <c r="P821">
        <v>70</v>
      </c>
      <c r="Q821" t="s">
        <v>66</v>
      </c>
      <c r="R821" t="s">
        <v>35</v>
      </c>
      <c r="S821">
        <v>0</v>
      </c>
      <c r="T821">
        <v>1</v>
      </c>
      <c r="U821">
        <v>0</v>
      </c>
      <c r="V821">
        <v>291000</v>
      </c>
      <c r="Y821">
        <f>COUNTBLANK(Table13[[#This Row],[Budget]:[Gross_WW]])</f>
        <v>2</v>
      </c>
      <c r="AF821">
        <v>0</v>
      </c>
    </row>
    <row r="822" spans="1:32" x14ac:dyDescent="0.2">
      <c r="A822" t="s">
        <v>743</v>
      </c>
      <c r="B822" t="s">
        <v>744</v>
      </c>
      <c r="C822">
        <v>1943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6.5</v>
      </c>
      <c r="O822">
        <v>7317</v>
      </c>
      <c r="P822">
        <v>74</v>
      </c>
      <c r="Q822" t="s">
        <v>709</v>
      </c>
      <c r="R822" t="s">
        <v>35</v>
      </c>
      <c r="S822">
        <v>0</v>
      </c>
      <c r="T822">
        <v>1</v>
      </c>
      <c r="U822">
        <v>0</v>
      </c>
      <c r="Y822">
        <f>COUNTBLANK(Table13[[#This Row],[Budget]:[Gross_WW]])</f>
        <v>3</v>
      </c>
      <c r="Z822">
        <v>1</v>
      </c>
      <c r="AF822">
        <v>1</v>
      </c>
    </row>
    <row r="823" spans="1:32" x14ac:dyDescent="0.2">
      <c r="A823" t="s">
        <v>6889</v>
      </c>
      <c r="B823" t="s">
        <v>6890</v>
      </c>
      <c r="C823">
        <v>2012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6.9</v>
      </c>
      <c r="O823">
        <v>93494</v>
      </c>
      <c r="P823">
        <v>87</v>
      </c>
      <c r="Q823" t="s">
        <v>2850</v>
      </c>
      <c r="R823" t="s">
        <v>2671</v>
      </c>
      <c r="S823">
        <v>1</v>
      </c>
      <c r="T823">
        <v>0</v>
      </c>
      <c r="U823">
        <v>0</v>
      </c>
      <c r="V823">
        <v>11412213</v>
      </c>
      <c r="W823">
        <v>81491068</v>
      </c>
      <c r="Y823">
        <f>COUNTBLANK(Table13[[#This Row],[Budget]:[Gross_WW]])</f>
        <v>1</v>
      </c>
      <c r="Z823">
        <v>1</v>
      </c>
      <c r="AF823">
        <v>1</v>
      </c>
    </row>
    <row r="824" spans="1:32" x14ac:dyDescent="0.2">
      <c r="A824" t="s">
        <v>3088</v>
      </c>
      <c r="B824" t="s">
        <v>3089</v>
      </c>
      <c r="C824">
        <v>1988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6.9</v>
      </c>
      <c r="O824">
        <v>47235</v>
      </c>
      <c r="P824">
        <v>120</v>
      </c>
      <c r="Q824" t="s">
        <v>3090</v>
      </c>
      <c r="R824" t="s">
        <v>39</v>
      </c>
      <c r="S824">
        <v>0</v>
      </c>
      <c r="T824">
        <v>0</v>
      </c>
      <c r="U824">
        <v>1</v>
      </c>
      <c r="V824">
        <v>4359424</v>
      </c>
      <c r="W824">
        <v>17637950</v>
      </c>
      <c r="Y824">
        <f>COUNTBLANK(Table13[[#This Row],[Budget]:[Gross_WW]])</f>
        <v>1</v>
      </c>
      <c r="AF824">
        <v>1</v>
      </c>
    </row>
    <row r="825" spans="1:32" x14ac:dyDescent="0.2">
      <c r="A825" t="s">
        <v>6508</v>
      </c>
      <c r="B825" t="s">
        <v>6509</v>
      </c>
      <c r="C825">
        <v>2007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5.6</v>
      </c>
      <c r="O825">
        <v>38590</v>
      </c>
      <c r="P825">
        <v>116</v>
      </c>
      <c r="Q825" t="s">
        <v>5715</v>
      </c>
      <c r="R825" t="s">
        <v>39</v>
      </c>
      <c r="S825">
        <v>0</v>
      </c>
      <c r="T825">
        <v>0</v>
      </c>
      <c r="U825">
        <v>1</v>
      </c>
      <c r="V825">
        <v>100000000</v>
      </c>
      <c r="W825">
        <v>72006777</v>
      </c>
      <c r="X825">
        <v>97838349</v>
      </c>
      <c r="Y825">
        <f>COUNTBLANK(Table13[[#This Row],[Budget]:[Gross_WW]])</f>
        <v>0</v>
      </c>
      <c r="AF825">
        <v>1</v>
      </c>
    </row>
    <row r="826" spans="1:32" x14ac:dyDescent="0.2">
      <c r="A826" t="s">
        <v>3787</v>
      </c>
      <c r="B826" t="s">
        <v>3788</v>
      </c>
      <c r="C826">
        <v>1993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6</v>
      </c>
      <c r="O826">
        <v>65870</v>
      </c>
      <c r="P826">
        <v>112</v>
      </c>
      <c r="Q826" t="s">
        <v>3789</v>
      </c>
      <c r="R826" t="s">
        <v>39</v>
      </c>
      <c r="S826">
        <v>0</v>
      </c>
      <c r="T826">
        <v>0</v>
      </c>
      <c r="U826">
        <v>1</v>
      </c>
      <c r="V826">
        <v>7868829</v>
      </c>
      <c r="W826">
        <v>153698625</v>
      </c>
      <c r="Y826">
        <f>COUNTBLANK(Table13[[#This Row],[Budget]:[Gross_WW]])</f>
        <v>1</v>
      </c>
      <c r="Z826">
        <v>1</v>
      </c>
      <c r="AF826">
        <v>1</v>
      </c>
    </row>
    <row r="827" spans="1:32" x14ac:dyDescent="0.2">
      <c r="A827" t="s">
        <v>4218</v>
      </c>
      <c r="B827" t="s">
        <v>4219</v>
      </c>
      <c r="C827">
        <v>1995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5.0999999999999996</v>
      </c>
      <c r="O827">
        <v>16464</v>
      </c>
      <c r="P827">
        <v>95</v>
      </c>
      <c r="Q827" t="s">
        <v>4220</v>
      </c>
      <c r="R827" t="s">
        <v>3631</v>
      </c>
      <c r="S827">
        <v>0</v>
      </c>
      <c r="T827">
        <v>0</v>
      </c>
      <c r="U827">
        <v>1</v>
      </c>
      <c r="V827">
        <v>30077111</v>
      </c>
      <c r="Y827">
        <f>COUNTBLANK(Table13[[#This Row],[Budget]:[Gross_WW]])</f>
        <v>2</v>
      </c>
      <c r="Z827">
        <v>1</v>
      </c>
      <c r="AF827">
        <v>1</v>
      </c>
    </row>
    <row r="828" spans="1:32" x14ac:dyDescent="0.2">
      <c r="A828" t="s">
        <v>4669</v>
      </c>
      <c r="B828" t="s">
        <v>4670</v>
      </c>
      <c r="C828">
        <v>1997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4.7</v>
      </c>
      <c r="O828">
        <v>8977</v>
      </c>
      <c r="P828">
        <v>86</v>
      </c>
      <c r="Q828" t="s">
        <v>4671</v>
      </c>
      <c r="R828" t="s">
        <v>39</v>
      </c>
      <c r="S828">
        <v>0</v>
      </c>
      <c r="T828">
        <v>0</v>
      </c>
      <c r="U828">
        <v>1</v>
      </c>
      <c r="V828">
        <v>3446539</v>
      </c>
      <c r="Y828">
        <f>COUNTBLANK(Table13[[#This Row],[Budget]:[Gross_WW]])</f>
        <v>2</v>
      </c>
      <c r="Z828">
        <v>1</v>
      </c>
      <c r="AF828">
        <v>1</v>
      </c>
    </row>
    <row r="829" spans="1:32" x14ac:dyDescent="0.2">
      <c r="A829" t="s">
        <v>2149</v>
      </c>
      <c r="B829" t="s">
        <v>2150</v>
      </c>
      <c r="C829">
        <v>1974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6.6</v>
      </c>
      <c r="O829">
        <v>2462</v>
      </c>
      <c r="P829">
        <v>113</v>
      </c>
      <c r="Q829" t="s">
        <v>2151</v>
      </c>
      <c r="R829" t="s">
        <v>39</v>
      </c>
      <c r="S829">
        <v>0</v>
      </c>
      <c r="T829">
        <v>0</v>
      </c>
      <c r="U829">
        <v>1</v>
      </c>
      <c r="V829">
        <v>3000000</v>
      </c>
      <c r="Y829">
        <f>COUNTBLANK(Table13[[#This Row],[Budget]:[Gross_WW]])</f>
        <v>2</v>
      </c>
      <c r="AF829">
        <v>1</v>
      </c>
    </row>
    <row r="830" spans="1:32" x14ac:dyDescent="0.2">
      <c r="A830" t="s">
        <v>3599</v>
      </c>
      <c r="B830" t="s">
        <v>3600</v>
      </c>
      <c r="C830">
        <v>1992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5.4</v>
      </c>
      <c r="O830">
        <v>14375</v>
      </c>
      <c r="P830">
        <v>110</v>
      </c>
      <c r="Q830" t="s">
        <v>3601</v>
      </c>
      <c r="R830" t="s">
        <v>3240</v>
      </c>
      <c r="S830">
        <v>0</v>
      </c>
      <c r="T830">
        <v>0</v>
      </c>
      <c r="U830">
        <v>1</v>
      </c>
      <c r="V830">
        <v>30000000</v>
      </c>
      <c r="W830">
        <v>17129026</v>
      </c>
      <c r="X830">
        <v>17129026</v>
      </c>
      <c r="Y830">
        <f>COUNTBLANK(Table13[[#This Row],[Budget]:[Gross_WW]])</f>
        <v>0</v>
      </c>
      <c r="AF830">
        <v>1</v>
      </c>
    </row>
    <row r="831" spans="1:32" x14ac:dyDescent="0.2">
      <c r="A831" t="s">
        <v>2043</v>
      </c>
      <c r="B831" t="s">
        <v>2044</v>
      </c>
      <c r="C831">
        <v>1972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7.4</v>
      </c>
      <c r="O831">
        <v>39042</v>
      </c>
      <c r="P831">
        <v>116</v>
      </c>
      <c r="Q831" t="s">
        <v>706</v>
      </c>
      <c r="R831" t="s">
        <v>1754</v>
      </c>
      <c r="S831">
        <v>0</v>
      </c>
      <c r="T831">
        <v>1</v>
      </c>
      <c r="U831">
        <v>0</v>
      </c>
      <c r="V831">
        <v>2000000</v>
      </c>
      <c r="X831">
        <v>4121</v>
      </c>
      <c r="Y831">
        <f>COUNTBLANK(Table13[[#This Row],[Budget]:[Gross_WW]])</f>
        <v>1</v>
      </c>
      <c r="AF831">
        <v>1</v>
      </c>
    </row>
    <row r="832" spans="1:32" x14ac:dyDescent="0.2">
      <c r="A832" t="s">
        <v>6694</v>
      </c>
      <c r="B832" t="s">
        <v>6695</v>
      </c>
      <c r="C832">
        <v>2009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7.1</v>
      </c>
      <c r="O832">
        <v>31290</v>
      </c>
      <c r="P832">
        <v>83</v>
      </c>
      <c r="Q832" t="s">
        <v>6696</v>
      </c>
      <c r="R832" t="s">
        <v>5720</v>
      </c>
      <c r="S832">
        <v>0</v>
      </c>
      <c r="T832">
        <v>0</v>
      </c>
      <c r="U832">
        <v>1</v>
      </c>
      <c r="V832">
        <v>23820</v>
      </c>
      <c r="Y832">
        <f>COUNTBLANK(Table13[[#This Row],[Budget]:[Gross_WW]])</f>
        <v>2</v>
      </c>
      <c r="AF832">
        <v>1</v>
      </c>
    </row>
    <row r="833" spans="1:32" x14ac:dyDescent="0.2">
      <c r="A833" t="s">
        <v>3972</v>
      </c>
      <c r="B833" t="s">
        <v>3973</v>
      </c>
      <c r="C833">
        <v>1994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7.6</v>
      </c>
      <c r="O833">
        <v>11649</v>
      </c>
      <c r="P833">
        <v>114</v>
      </c>
      <c r="Q833" t="s">
        <v>3974</v>
      </c>
      <c r="R833" t="s">
        <v>3975</v>
      </c>
      <c r="S833">
        <v>1</v>
      </c>
      <c r="T833">
        <v>0</v>
      </c>
      <c r="U833">
        <v>0</v>
      </c>
      <c r="V833">
        <v>8094616</v>
      </c>
      <c r="Y833">
        <f>COUNTBLANK(Table13[[#This Row],[Budget]:[Gross_WW]])</f>
        <v>2</v>
      </c>
      <c r="AF833">
        <v>1</v>
      </c>
    </row>
    <row r="834" spans="1:32" x14ac:dyDescent="0.2">
      <c r="A834" t="s">
        <v>1658</v>
      </c>
      <c r="B834" t="s">
        <v>1659</v>
      </c>
      <c r="C834">
        <v>1962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7.3</v>
      </c>
      <c r="O834">
        <v>2292</v>
      </c>
      <c r="P834">
        <v>120</v>
      </c>
      <c r="Q834" t="s">
        <v>601</v>
      </c>
      <c r="R834" t="s">
        <v>945</v>
      </c>
      <c r="S834">
        <v>0</v>
      </c>
      <c r="T834">
        <v>1</v>
      </c>
      <c r="U834">
        <v>0</v>
      </c>
      <c r="V834">
        <v>4000000</v>
      </c>
      <c r="X834">
        <v>6388</v>
      </c>
      <c r="Y834">
        <f>COUNTBLANK(Table13[[#This Row],[Budget]:[Gross_WW]])</f>
        <v>1</v>
      </c>
      <c r="AF834">
        <v>1</v>
      </c>
    </row>
    <row r="835" spans="1:32" x14ac:dyDescent="0.2">
      <c r="A835" t="s">
        <v>4898</v>
      </c>
      <c r="B835" t="s">
        <v>4899</v>
      </c>
      <c r="C835">
        <v>2002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7.4</v>
      </c>
      <c r="O835">
        <v>77640</v>
      </c>
      <c r="P835">
        <v>123</v>
      </c>
      <c r="Q835" t="s">
        <v>4900</v>
      </c>
      <c r="R835" t="s">
        <v>4901</v>
      </c>
      <c r="S835">
        <v>1</v>
      </c>
      <c r="T835">
        <v>0</v>
      </c>
      <c r="U835">
        <v>0</v>
      </c>
      <c r="V835">
        <v>12000000</v>
      </c>
      <c r="W835">
        <v>25885000</v>
      </c>
      <c r="X835">
        <v>56298474</v>
      </c>
      <c r="Y835">
        <f>COUNTBLANK(Table13[[#This Row],[Budget]:[Gross_WW]])</f>
        <v>0</v>
      </c>
      <c r="AF835">
        <v>1</v>
      </c>
    </row>
    <row r="836" spans="1:32" x14ac:dyDescent="0.2">
      <c r="A836" t="s">
        <v>6085</v>
      </c>
      <c r="B836" t="s">
        <v>6086</v>
      </c>
      <c r="C836">
        <v>2004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7.2</v>
      </c>
      <c r="O836">
        <v>56665</v>
      </c>
      <c r="P836">
        <v>118</v>
      </c>
      <c r="Q836" t="s">
        <v>5821</v>
      </c>
      <c r="R836" t="s">
        <v>35</v>
      </c>
      <c r="S836">
        <v>0</v>
      </c>
      <c r="T836">
        <v>1</v>
      </c>
      <c r="U836">
        <v>0</v>
      </c>
      <c r="V836">
        <v>30000000</v>
      </c>
      <c r="W836">
        <v>61255921</v>
      </c>
      <c r="X836">
        <v>61950770</v>
      </c>
      <c r="Y836">
        <f>COUNTBLANK(Table13[[#This Row],[Budget]:[Gross_WW]])</f>
        <v>0</v>
      </c>
      <c r="AF836">
        <v>1</v>
      </c>
    </row>
    <row r="837" spans="1:32" x14ac:dyDescent="0.2">
      <c r="A837" t="s">
        <v>6540</v>
      </c>
      <c r="B837" t="s">
        <v>6541</v>
      </c>
      <c r="C837">
        <v>2009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5.5</v>
      </c>
      <c r="O837">
        <v>93100</v>
      </c>
      <c r="P837">
        <v>97</v>
      </c>
      <c r="Q837" t="s">
        <v>6542</v>
      </c>
      <c r="R837" t="s">
        <v>5604</v>
      </c>
      <c r="S837">
        <v>0</v>
      </c>
      <c r="T837">
        <v>0</v>
      </c>
      <c r="U837">
        <v>1</v>
      </c>
      <c r="V837">
        <v>19000000</v>
      </c>
      <c r="W837">
        <v>65002019</v>
      </c>
      <c r="X837">
        <v>91509154</v>
      </c>
      <c r="Y837">
        <f>COUNTBLANK(Table13[[#This Row],[Budget]:[Gross_WW]])</f>
        <v>0</v>
      </c>
      <c r="AF837">
        <v>1</v>
      </c>
    </row>
    <row r="838" spans="1:32" x14ac:dyDescent="0.2">
      <c r="A838" t="s">
        <v>3447</v>
      </c>
      <c r="B838" t="s">
        <v>3448</v>
      </c>
      <c r="C838">
        <v>1991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7.7</v>
      </c>
      <c r="O838">
        <v>63929</v>
      </c>
      <c r="P838">
        <v>130</v>
      </c>
      <c r="Q838" t="s">
        <v>3449</v>
      </c>
      <c r="R838" t="s">
        <v>35</v>
      </c>
      <c r="S838">
        <v>0</v>
      </c>
      <c r="T838">
        <v>1</v>
      </c>
      <c r="U838">
        <v>0</v>
      </c>
      <c r="V838">
        <v>105317</v>
      </c>
      <c r="W838">
        <v>119418501</v>
      </c>
      <c r="Y838">
        <f>COUNTBLANK(Table13[[#This Row],[Budget]:[Gross_WW]])</f>
        <v>1</v>
      </c>
      <c r="AF838">
        <v>1</v>
      </c>
    </row>
    <row r="839" spans="1:32" x14ac:dyDescent="0.2">
      <c r="A839" t="s">
        <v>7157</v>
      </c>
      <c r="B839" t="s">
        <v>7158</v>
      </c>
      <c r="C839">
        <v>2011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6.3</v>
      </c>
      <c r="O839">
        <v>96909</v>
      </c>
      <c r="P839">
        <v>106</v>
      </c>
      <c r="Q839" t="s">
        <v>7159</v>
      </c>
      <c r="R839" t="s">
        <v>4856</v>
      </c>
      <c r="S839">
        <v>1</v>
      </c>
      <c r="T839">
        <v>0</v>
      </c>
      <c r="U839">
        <v>0</v>
      </c>
      <c r="V839">
        <v>30000000</v>
      </c>
      <c r="W839">
        <v>18302607</v>
      </c>
      <c r="X839">
        <v>41002607</v>
      </c>
      <c r="Y839">
        <f>COUNTBLANK(Table13[[#This Row],[Budget]:[Gross_WW]])</f>
        <v>0</v>
      </c>
      <c r="AF839">
        <v>1</v>
      </c>
    </row>
    <row r="840" spans="1:32" x14ac:dyDescent="0.2">
      <c r="A840" t="s">
        <v>250</v>
      </c>
      <c r="B840" t="s">
        <v>251</v>
      </c>
      <c r="C840">
        <v>1935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6.2</v>
      </c>
      <c r="O840">
        <v>490</v>
      </c>
      <c r="P840">
        <v>77</v>
      </c>
      <c r="Q840" t="s">
        <v>48</v>
      </c>
      <c r="R840" t="s">
        <v>39</v>
      </c>
      <c r="S840">
        <v>0</v>
      </c>
      <c r="T840">
        <v>0</v>
      </c>
      <c r="U840">
        <v>1</v>
      </c>
      <c r="Y840">
        <f>COUNTBLANK(Table13[[#This Row],[Budget]:[Gross_WW]])</f>
        <v>3</v>
      </c>
      <c r="AF840">
        <v>1</v>
      </c>
    </row>
    <row r="841" spans="1:32" x14ac:dyDescent="0.2">
      <c r="A841" t="s">
        <v>4450</v>
      </c>
      <c r="B841" t="s">
        <v>4451</v>
      </c>
      <c r="C841">
        <v>1996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7.2</v>
      </c>
      <c r="O841">
        <v>275400</v>
      </c>
      <c r="P841">
        <v>108</v>
      </c>
      <c r="Q841" t="s">
        <v>4452</v>
      </c>
      <c r="R841" t="s">
        <v>4453</v>
      </c>
      <c r="S841">
        <v>1</v>
      </c>
      <c r="T841">
        <v>0</v>
      </c>
      <c r="U841">
        <v>0</v>
      </c>
      <c r="V841">
        <v>19000000</v>
      </c>
      <c r="W841">
        <v>25836616</v>
      </c>
      <c r="X841">
        <v>25836616</v>
      </c>
      <c r="Y841">
        <f>COUNTBLANK(Table13[[#This Row],[Budget]:[Gross_WW]])</f>
        <v>0</v>
      </c>
      <c r="AF841">
        <v>1</v>
      </c>
    </row>
    <row r="842" spans="1:32" x14ac:dyDescent="0.2">
      <c r="A842" t="s">
        <v>252</v>
      </c>
      <c r="B842" t="s">
        <v>253</v>
      </c>
      <c r="C842">
        <v>1935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6.7</v>
      </c>
      <c r="O842">
        <v>1212</v>
      </c>
      <c r="P842">
        <v>82</v>
      </c>
      <c r="Q842" t="s">
        <v>45</v>
      </c>
      <c r="R842" t="s">
        <v>39</v>
      </c>
      <c r="S842">
        <v>0</v>
      </c>
      <c r="T842">
        <v>0</v>
      </c>
      <c r="U842">
        <v>1</v>
      </c>
      <c r="Y842">
        <f>COUNTBLANK(Table13[[#This Row],[Budget]:[Gross_WW]])</f>
        <v>3</v>
      </c>
      <c r="AF842">
        <v>1</v>
      </c>
    </row>
    <row r="843" spans="1:32" x14ac:dyDescent="0.2">
      <c r="A843" t="s">
        <v>6667</v>
      </c>
      <c r="B843" t="s">
        <v>6668</v>
      </c>
      <c r="C843">
        <v>2008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7.7</v>
      </c>
      <c r="O843">
        <v>99478</v>
      </c>
      <c r="P843">
        <v>122</v>
      </c>
      <c r="Q843" t="s">
        <v>2627</v>
      </c>
      <c r="R843" t="s">
        <v>35</v>
      </c>
      <c r="S843">
        <v>0</v>
      </c>
      <c r="T843">
        <v>1</v>
      </c>
      <c r="U843">
        <v>0</v>
      </c>
      <c r="V843">
        <v>25000000</v>
      </c>
      <c r="W843">
        <v>18622031</v>
      </c>
      <c r="X843">
        <v>27426335</v>
      </c>
      <c r="Y843">
        <f>COUNTBLANK(Table13[[#This Row],[Budget]:[Gross_WW]])</f>
        <v>0</v>
      </c>
      <c r="AF843">
        <v>1</v>
      </c>
    </row>
    <row r="844" spans="1:32" x14ac:dyDescent="0.2">
      <c r="A844" t="s">
        <v>7560</v>
      </c>
      <c r="B844" t="s">
        <v>7561</v>
      </c>
      <c r="C844">
        <v>2013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7.5</v>
      </c>
      <c r="O844">
        <v>550441</v>
      </c>
      <c r="P844">
        <v>102</v>
      </c>
      <c r="Q844" t="s">
        <v>7562</v>
      </c>
      <c r="R844" t="s">
        <v>538</v>
      </c>
      <c r="S844">
        <v>1</v>
      </c>
      <c r="T844">
        <v>0</v>
      </c>
      <c r="U844">
        <v>0</v>
      </c>
      <c r="V844">
        <v>150000000</v>
      </c>
      <c r="W844">
        <v>400738009</v>
      </c>
      <c r="X844">
        <v>1280802282</v>
      </c>
      <c r="Y844">
        <f>COUNTBLANK(Table13[[#This Row],[Budget]:[Gross_WW]])</f>
        <v>0</v>
      </c>
      <c r="AF844">
        <v>1</v>
      </c>
    </row>
    <row r="845" spans="1:32" x14ac:dyDescent="0.2">
      <c r="A845" t="s">
        <v>5700</v>
      </c>
      <c r="B845" t="s">
        <v>5701</v>
      </c>
      <c r="C845">
        <v>2002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4.7</v>
      </c>
      <c r="O845">
        <v>9321</v>
      </c>
      <c r="P845">
        <v>101</v>
      </c>
      <c r="Q845" t="s">
        <v>3825</v>
      </c>
      <c r="R845" t="s">
        <v>3859</v>
      </c>
      <c r="S845">
        <v>1</v>
      </c>
      <c r="T845">
        <v>0</v>
      </c>
      <c r="U845">
        <v>0</v>
      </c>
      <c r="V845">
        <v>739834</v>
      </c>
      <c r="W845">
        <v>3438804</v>
      </c>
      <c r="Y845">
        <f>COUNTBLANK(Table13[[#This Row],[Budget]:[Gross_WW]])</f>
        <v>1</v>
      </c>
      <c r="AF845">
        <v>1</v>
      </c>
    </row>
    <row r="846" spans="1:32" x14ac:dyDescent="0.2">
      <c r="A846" t="s">
        <v>2964</v>
      </c>
      <c r="B846" t="s">
        <v>2965</v>
      </c>
      <c r="C846">
        <v>1987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8.3000000000000007</v>
      </c>
      <c r="O846">
        <v>642480</v>
      </c>
      <c r="P846">
        <v>116</v>
      </c>
      <c r="Q846" t="s">
        <v>1606</v>
      </c>
      <c r="R846" t="s">
        <v>2966</v>
      </c>
      <c r="S846">
        <v>0</v>
      </c>
      <c r="T846">
        <v>0</v>
      </c>
      <c r="U846">
        <v>1</v>
      </c>
      <c r="V846">
        <v>2217307</v>
      </c>
      <c r="W846">
        <v>46357676</v>
      </c>
      <c r="Y846">
        <f>COUNTBLANK(Table13[[#This Row],[Budget]:[Gross_WW]])</f>
        <v>1</v>
      </c>
      <c r="AF846">
        <v>1</v>
      </c>
    </row>
    <row r="847" spans="1:32" x14ac:dyDescent="0.2">
      <c r="A847" t="s">
        <v>4221</v>
      </c>
      <c r="B847" t="s">
        <v>4222</v>
      </c>
      <c r="C847">
        <v>1995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6.8</v>
      </c>
      <c r="O847">
        <v>3432</v>
      </c>
      <c r="P847">
        <v>128</v>
      </c>
      <c r="Q847" t="s">
        <v>4223</v>
      </c>
      <c r="R847" t="s">
        <v>3273</v>
      </c>
      <c r="S847">
        <v>1</v>
      </c>
      <c r="T847">
        <v>0</v>
      </c>
      <c r="U847">
        <v>0</v>
      </c>
      <c r="V847">
        <v>532268</v>
      </c>
      <c r="Y847">
        <f>COUNTBLANK(Table13[[#This Row],[Budget]:[Gross_WW]])</f>
        <v>2</v>
      </c>
      <c r="AF847">
        <v>1</v>
      </c>
    </row>
    <row r="848" spans="1:32" x14ac:dyDescent="0.2">
      <c r="A848" t="s">
        <v>3091</v>
      </c>
      <c r="B848" t="s">
        <v>3092</v>
      </c>
      <c r="C848">
        <v>1988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6.2</v>
      </c>
      <c r="O848">
        <v>18705</v>
      </c>
      <c r="P848">
        <v>101</v>
      </c>
      <c r="Q848" t="s">
        <v>1863</v>
      </c>
      <c r="R848" t="s">
        <v>3093</v>
      </c>
      <c r="S848">
        <v>0</v>
      </c>
      <c r="T848">
        <v>0</v>
      </c>
      <c r="U848">
        <v>1</v>
      </c>
      <c r="V848">
        <v>5655439</v>
      </c>
      <c r="W848">
        <v>25537221</v>
      </c>
      <c r="Y848">
        <f>COUNTBLANK(Table13[[#This Row],[Budget]:[Gross_WW]])</f>
        <v>1</v>
      </c>
      <c r="AF848">
        <v>1</v>
      </c>
    </row>
    <row r="849" spans="1:32" x14ac:dyDescent="0.2">
      <c r="A849" t="s">
        <v>6611</v>
      </c>
      <c r="B849" t="s">
        <v>6612</v>
      </c>
      <c r="C849">
        <v>2007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6.6</v>
      </c>
      <c r="O849">
        <v>87108</v>
      </c>
      <c r="P849">
        <v>111</v>
      </c>
      <c r="Q849" t="s">
        <v>6613</v>
      </c>
      <c r="R849" t="s">
        <v>6614</v>
      </c>
      <c r="S849">
        <v>0</v>
      </c>
      <c r="T849">
        <v>0</v>
      </c>
      <c r="U849">
        <v>1</v>
      </c>
      <c r="V849">
        <v>544833</v>
      </c>
      <c r="W849">
        <v>7938872</v>
      </c>
      <c r="Y849">
        <f>COUNTBLANK(Table13[[#This Row],[Budget]:[Gross_WW]])</f>
        <v>1</v>
      </c>
      <c r="AF849">
        <v>1</v>
      </c>
    </row>
    <row r="850" spans="1:32" x14ac:dyDescent="0.2">
      <c r="A850" t="s">
        <v>6931</v>
      </c>
      <c r="B850" t="s">
        <v>6932</v>
      </c>
      <c r="C850">
        <v>2009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6.3</v>
      </c>
      <c r="O850">
        <v>111689</v>
      </c>
      <c r="P850">
        <v>146</v>
      </c>
      <c r="Q850" t="s">
        <v>6141</v>
      </c>
      <c r="R850" t="s">
        <v>35</v>
      </c>
      <c r="S850">
        <v>0</v>
      </c>
      <c r="T850">
        <v>1</v>
      </c>
      <c r="U850">
        <v>0</v>
      </c>
      <c r="V850">
        <v>75000000</v>
      </c>
      <c r="W850">
        <v>51855045</v>
      </c>
      <c r="X850">
        <v>71585235</v>
      </c>
      <c r="Y850">
        <f>COUNTBLANK(Table13[[#This Row],[Budget]:[Gross_WW]])</f>
        <v>0</v>
      </c>
      <c r="AF850">
        <v>1</v>
      </c>
    </row>
    <row r="851" spans="1:32" x14ac:dyDescent="0.2">
      <c r="A851" t="s">
        <v>7433</v>
      </c>
      <c r="B851" t="s">
        <v>7434</v>
      </c>
      <c r="C851">
        <v>2013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7.1</v>
      </c>
      <c r="O851">
        <v>357488</v>
      </c>
      <c r="P851">
        <v>130</v>
      </c>
      <c r="Q851" t="s">
        <v>6203</v>
      </c>
      <c r="R851" t="s">
        <v>35</v>
      </c>
      <c r="S851">
        <v>0</v>
      </c>
      <c r="T851">
        <v>1</v>
      </c>
      <c r="U851">
        <v>0</v>
      </c>
      <c r="V851">
        <v>160000000</v>
      </c>
      <c r="W851">
        <v>238679850</v>
      </c>
      <c r="X851">
        <v>788679850</v>
      </c>
      <c r="Y851">
        <f>COUNTBLANK(Table13[[#This Row],[Budget]:[Gross_WW]])</f>
        <v>0</v>
      </c>
      <c r="AF851">
        <v>1</v>
      </c>
    </row>
    <row r="852" spans="1:32" x14ac:dyDescent="0.2">
      <c r="A852" t="s">
        <v>7667</v>
      </c>
      <c r="B852" t="s">
        <v>7668</v>
      </c>
      <c r="C852">
        <v>2015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7.2</v>
      </c>
      <c r="O852">
        <v>347016</v>
      </c>
      <c r="P852">
        <v>137</v>
      </c>
      <c r="Q852" t="s">
        <v>6372</v>
      </c>
      <c r="R852" t="s">
        <v>35</v>
      </c>
      <c r="S852">
        <v>0</v>
      </c>
      <c r="T852">
        <v>1</v>
      </c>
      <c r="U852">
        <v>0</v>
      </c>
      <c r="V852">
        <v>190000000</v>
      </c>
      <c r="W852">
        <v>353007020</v>
      </c>
      <c r="X852">
        <v>1515047671</v>
      </c>
      <c r="Y852">
        <f>COUNTBLANK(Table13[[#This Row],[Budget]:[Gross_WW]])</f>
        <v>0</v>
      </c>
      <c r="AF852">
        <v>1</v>
      </c>
    </row>
    <row r="853" spans="1:32" x14ac:dyDescent="0.2">
      <c r="A853" t="s">
        <v>4672</v>
      </c>
      <c r="B853" t="s">
        <v>4673</v>
      </c>
      <c r="C853">
        <v>1997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5.9</v>
      </c>
      <c r="O853">
        <v>70833</v>
      </c>
      <c r="P853">
        <v>125</v>
      </c>
      <c r="Q853" t="s">
        <v>2593</v>
      </c>
      <c r="R853" t="s">
        <v>3921</v>
      </c>
      <c r="S853">
        <v>1</v>
      </c>
      <c r="T853">
        <v>0</v>
      </c>
      <c r="U853">
        <v>0</v>
      </c>
      <c r="V853">
        <v>11094241</v>
      </c>
      <c r="W853">
        <v>48169156</v>
      </c>
      <c r="Y853">
        <f>COUNTBLANK(Table13[[#This Row],[Budget]:[Gross_WW]])</f>
        <v>1</v>
      </c>
      <c r="AF853">
        <v>1</v>
      </c>
    </row>
    <row r="854" spans="1:32" x14ac:dyDescent="0.2">
      <c r="A854" t="s">
        <v>7053</v>
      </c>
      <c r="B854" t="s">
        <v>7054</v>
      </c>
      <c r="C854">
        <v>2010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6.9</v>
      </c>
      <c r="O854">
        <v>9211</v>
      </c>
      <c r="P854">
        <v>135</v>
      </c>
      <c r="Q854" t="s">
        <v>7055</v>
      </c>
      <c r="R854" t="s">
        <v>7056</v>
      </c>
      <c r="S854">
        <v>0</v>
      </c>
      <c r="T854">
        <v>1</v>
      </c>
      <c r="U854">
        <v>0</v>
      </c>
      <c r="V854">
        <v>11500000</v>
      </c>
      <c r="W854">
        <v>233007</v>
      </c>
      <c r="X854">
        <v>12220456</v>
      </c>
      <c r="Y854">
        <f>COUNTBLANK(Table13[[#This Row],[Budget]:[Gross_WW]])</f>
        <v>0</v>
      </c>
      <c r="AF854">
        <v>1</v>
      </c>
    </row>
    <row r="855" spans="1:32" x14ac:dyDescent="0.2">
      <c r="A855" t="s">
        <v>1808</v>
      </c>
      <c r="B855" t="s">
        <v>1809</v>
      </c>
      <c r="C855">
        <v>1966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7.1</v>
      </c>
      <c r="O855">
        <v>4904</v>
      </c>
      <c r="P855">
        <v>109</v>
      </c>
      <c r="Q855" t="s">
        <v>1734</v>
      </c>
      <c r="R855" t="s">
        <v>35</v>
      </c>
      <c r="S855">
        <v>0</v>
      </c>
      <c r="T855">
        <v>1</v>
      </c>
      <c r="U855">
        <v>0</v>
      </c>
      <c r="Y855">
        <f>COUNTBLANK(Table13[[#This Row],[Budget]:[Gross_WW]])</f>
        <v>3</v>
      </c>
      <c r="AF855">
        <v>1</v>
      </c>
    </row>
    <row r="856" spans="1:32" x14ac:dyDescent="0.2">
      <c r="A856" t="s">
        <v>210</v>
      </c>
      <c r="B856" t="s">
        <v>211</v>
      </c>
      <c r="C856">
        <v>1934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6.7</v>
      </c>
      <c r="O856">
        <v>772</v>
      </c>
      <c r="P856">
        <v>66</v>
      </c>
      <c r="Q856" t="s">
        <v>38</v>
      </c>
      <c r="R856" t="s">
        <v>39</v>
      </c>
      <c r="S856">
        <v>0</v>
      </c>
      <c r="T856">
        <v>0</v>
      </c>
      <c r="U856">
        <v>1</v>
      </c>
      <c r="Y856">
        <f>COUNTBLANK(Table13[[#This Row],[Budget]:[Gross_WW]])</f>
        <v>3</v>
      </c>
      <c r="AF856">
        <v>1</v>
      </c>
    </row>
    <row r="857" spans="1:32" x14ac:dyDescent="0.2">
      <c r="A857" t="s">
        <v>7641</v>
      </c>
      <c r="B857" t="s">
        <v>7642</v>
      </c>
      <c r="C857">
        <v>2018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6.9</v>
      </c>
      <c r="O857">
        <v>186669</v>
      </c>
      <c r="P857">
        <v>100</v>
      </c>
      <c r="Q857" t="s">
        <v>7234</v>
      </c>
      <c r="R857" t="s">
        <v>7643</v>
      </c>
      <c r="S857">
        <v>0</v>
      </c>
      <c r="T857">
        <v>0</v>
      </c>
      <c r="U857">
        <v>1</v>
      </c>
      <c r="V857">
        <v>17005332</v>
      </c>
      <c r="W857">
        <v>117679066</v>
      </c>
      <c r="Y857">
        <f>COUNTBLANK(Table13[[#This Row],[Budget]:[Gross_WW]])</f>
        <v>1</v>
      </c>
      <c r="AF857">
        <v>1</v>
      </c>
    </row>
    <row r="858" spans="1:32" x14ac:dyDescent="0.2">
      <c r="A858" t="s">
        <v>1845</v>
      </c>
      <c r="B858" t="s">
        <v>1846</v>
      </c>
      <c r="C858">
        <v>1967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6.6</v>
      </c>
      <c r="O858">
        <v>1039</v>
      </c>
      <c r="P858">
        <v>97</v>
      </c>
      <c r="Q858" t="s">
        <v>1847</v>
      </c>
      <c r="R858" t="s">
        <v>35</v>
      </c>
      <c r="S858">
        <v>0</v>
      </c>
      <c r="T858">
        <v>1</v>
      </c>
      <c r="U858">
        <v>0</v>
      </c>
      <c r="Y858">
        <f>COUNTBLANK(Table13[[#This Row],[Budget]:[Gross_WW]])</f>
        <v>3</v>
      </c>
      <c r="AF858">
        <v>1</v>
      </c>
    </row>
    <row r="859" spans="1:32" x14ac:dyDescent="0.2">
      <c r="A859" t="s">
        <v>5396</v>
      </c>
      <c r="B859" t="s">
        <v>5397</v>
      </c>
      <c r="C859">
        <v>2002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7.5</v>
      </c>
      <c r="O859">
        <v>388648</v>
      </c>
      <c r="P859">
        <v>167</v>
      </c>
      <c r="Q859" t="s">
        <v>2139</v>
      </c>
      <c r="R859" t="s">
        <v>3859</v>
      </c>
      <c r="S859">
        <v>1</v>
      </c>
      <c r="T859">
        <v>0</v>
      </c>
      <c r="U859">
        <v>0</v>
      </c>
      <c r="V859">
        <v>100000000</v>
      </c>
      <c r="W859">
        <v>77812000</v>
      </c>
      <c r="X859">
        <v>193772504</v>
      </c>
      <c r="Y859">
        <f>COUNTBLANK(Table13[[#This Row],[Budget]:[Gross_WW]])</f>
        <v>0</v>
      </c>
      <c r="AF859">
        <v>1</v>
      </c>
    </row>
    <row r="860" spans="1:32" x14ac:dyDescent="0.2">
      <c r="A860" t="s">
        <v>7038</v>
      </c>
      <c r="B860" t="s">
        <v>7039</v>
      </c>
      <c r="C860">
        <v>2013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6.7</v>
      </c>
      <c r="O860">
        <v>201159</v>
      </c>
      <c r="P860">
        <v>113</v>
      </c>
      <c r="Q860" t="s">
        <v>7040</v>
      </c>
      <c r="R860" t="s">
        <v>39</v>
      </c>
      <c r="S860">
        <v>0</v>
      </c>
      <c r="T860">
        <v>0</v>
      </c>
      <c r="U860">
        <v>1</v>
      </c>
      <c r="V860">
        <v>60000000</v>
      </c>
      <c r="W860">
        <v>46000903</v>
      </c>
      <c r="X860">
        <v>105200903</v>
      </c>
      <c r="Y860">
        <f>COUNTBLANK(Table13[[#This Row],[Budget]:[Gross_WW]])</f>
        <v>0</v>
      </c>
      <c r="AF860">
        <v>1</v>
      </c>
    </row>
    <row r="861" spans="1:32" x14ac:dyDescent="0.2">
      <c r="A861" t="s">
        <v>1702</v>
      </c>
      <c r="B861" t="s">
        <v>1703</v>
      </c>
      <c r="C861">
        <v>1962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6.9</v>
      </c>
      <c r="O861">
        <v>1584</v>
      </c>
      <c r="P861">
        <v>85</v>
      </c>
      <c r="Q861" t="s">
        <v>1704</v>
      </c>
      <c r="R861" t="s">
        <v>1705</v>
      </c>
      <c r="S861">
        <v>0</v>
      </c>
      <c r="T861">
        <v>0</v>
      </c>
      <c r="U861">
        <v>1</v>
      </c>
      <c r="Y861">
        <f>COUNTBLANK(Table13[[#This Row],[Budget]:[Gross_WW]])</f>
        <v>3</v>
      </c>
      <c r="AF861">
        <v>1</v>
      </c>
    </row>
    <row r="862" spans="1:32" x14ac:dyDescent="0.2">
      <c r="A862" t="s">
        <v>663</v>
      </c>
      <c r="B862" t="s">
        <v>664</v>
      </c>
      <c r="C862">
        <v>1942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7.6</v>
      </c>
      <c r="O862">
        <v>3066</v>
      </c>
      <c r="P862">
        <v>104</v>
      </c>
      <c r="Q862" t="s">
        <v>474</v>
      </c>
      <c r="R862" t="s">
        <v>39</v>
      </c>
      <c r="S862">
        <v>0</v>
      </c>
      <c r="T862">
        <v>0</v>
      </c>
      <c r="U862">
        <v>1</v>
      </c>
      <c r="Y862">
        <f>COUNTBLANK(Table13[[#This Row],[Budget]:[Gross_WW]])</f>
        <v>3</v>
      </c>
      <c r="AF862">
        <v>1</v>
      </c>
    </row>
    <row r="863" spans="1:32" x14ac:dyDescent="0.2">
      <c r="A863" t="s">
        <v>665</v>
      </c>
      <c r="B863" t="s">
        <v>666</v>
      </c>
      <c r="C863">
        <v>1942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7</v>
      </c>
      <c r="O863">
        <v>1387</v>
      </c>
      <c r="P863">
        <v>93</v>
      </c>
      <c r="Q863" t="s">
        <v>198</v>
      </c>
      <c r="R863" t="s">
        <v>39</v>
      </c>
      <c r="S863">
        <v>0</v>
      </c>
      <c r="T863">
        <v>0</v>
      </c>
      <c r="U863">
        <v>1</v>
      </c>
      <c r="W863">
        <v>661500</v>
      </c>
      <c r="Y863">
        <f>COUNTBLANK(Table13[[#This Row],[Budget]:[Gross_WW]])</f>
        <v>2</v>
      </c>
      <c r="AF863">
        <v>1</v>
      </c>
    </row>
    <row r="864" spans="1:32" x14ac:dyDescent="0.2">
      <c r="A864" t="s">
        <v>4224</v>
      </c>
      <c r="B864" t="s">
        <v>4225</v>
      </c>
      <c r="C864">
        <v>1995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6.6</v>
      </c>
      <c r="O864">
        <v>2742</v>
      </c>
      <c r="P864">
        <v>115</v>
      </c>
      <c r="Q864" t="s">
        <v>4226</v>
      </c>
      <c r="R864" t="s">
        <v>3831</v>
      </c>
      <c r="S864">
        <v>1</v>
      </c>
      <c r="T864">
        <v>0</v>
      </c>
      <c r="U864">
        <v>0</v>
      </c>
      <c r="V864">
        <v>1110104</v>
      </c>
      <c r="Y864">
        <f>COUNTBLANK(Table13[[#This Row],[Budget]:[Gross_WW]])</f>
        <v>2</v>
      </c>
      <c r="AF864">
        <v>1</v>
      </c>
    </row>
    <row r="865" spans="1:32" x14ac:dyDescent="0.2">
      <c r="A865" t="s">
        <v>6586</v>
      </c>
      <c r="B865" t="s">
        <v>6587</v>
      </c>
      <c r="C865">
        <v>2007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5.8</v>
      </c>
      <c r="O865">
        <v>23443</v>
      </c>
      <c r="P865">
        <v>113</v>
      </c>
      <c r="Q865" t="s">
        <v>3035</v>
      </c>
      <c r="R865" t="s">
        <v>3240</v>
      </c>
      <c r="S865">
        <v>0</v>
      </c>
      <c r="T865">
        <v>1</v>
      </c>
      <c r="U865">
        <v>0</v>
      </c>
      <c r="V865">
        <v>20000000</v>
      </c>
      <c r="W865">
        <v>19103072</v>
      </c>
      <c r="X865">
        <v>25000167</v>
      </c>
      <c r="Y865">
        <f>COUNTBLANK(Table13[[#This Row],[Budget]:[Gross_WW]])</f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</row>
    <row r="866" spans="1:32" x14ac:dyDescent="0.2">
      <c r="A866" t="s">
        <v>7460</v>
      </c>
      <c r="B866" t="s">
        <v>7461</v>
      </c>
      <c r="C866">
        <v>2017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5.3</v>
      </c>
      <c r="O866">
        <v>87161</v>
      </c>
      <c r="P866">
        <v>109</v>
      </c>
      <c r="Q866" t="s">
        <v>7462</v>
      </c>
      <c r="R866" t="s">
        <v>39</v>
      </c>
      <c r="S866">
        <v>0</v>
      </c>
      <c r="T866">
        <v>0</v>
      </c>
      <c r="U866">
        <v>1</v>
      </c>
      <c r="V866">
        <v>120000000</v>
      </c>
      <c r="W866">
        <v>33700160</v>
      </c>
      <c r="X866">
        <v>221600160</v>
      </c>
      <c r="Y866">
        <f>COUNTBLANK(Table13[[#This Row],[Budget]:[Gross_WW]])</f>
        <v>0</v>
      </c>
      <c r="AF866">
        <v>1</v>
      </c>
    </row>
    <row r="867" spans="1:32" x14ac:dyDescent="0.2">
      <c r="A867" t="s">
        <v>7620</v>
      </c>
      <c r="B867" t="s">
        <v>7621</v>
      </c>
      <c r="C867">
        <v>2015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6</v>
      </c>
      <c r="O867">
        <v>116688</v>
      </c>
      <c r="P867">
        <v>100</v>
      </c>
      <c r="Q867" t="s">
        <v>7622</v>
      </c>
      <c r="R867" t="s">
        <v>6472</v>
      </c>
      <c r="S867">
        <v>0</v>
      </c>
      <c r="T867">
        <v>0</v>
      </c>
      <c r="U867">
        <v>1</v>
      </c>
      <c r="V867">
        <v>40000000</v>
      </c>
      <c r="W867">
        <v>90411453</v>
      </c>
      <c r="X867">
        <v>111711453</v>
      </c>
      <c r="Y867">
        <f>COUNTBLANK(Table13[[#This Row],[Budget]:[Gross_WW]])</f>
        <v>0</v>
      </c>
      <c r="AF867">
        <v>1</v>
      </c>
    </row>
    <row r="868" spans="1:32" x14ac:dyDescent="0.2">
      <c r="A868" t="s">
        <v>6973</v>
      </c>
      <c r="B868" t="s">
        <v>6974</v>
      </c>
      <c r="C868">
        <v>2010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6.4</v>
      </c>
      <c r="O868">
        <v>165160</v>
      </c>
      <c r="P868">
        <v>109</v>
      </c>
      <c r="Q868" t="s">
        <v>6595</v>
      </c>
      <c r="R868" t="s">
        <v>35</v>
      </c>
      <c r="S868">
        <v>0</v>
      </c>
      <c r="T868">
        <v>1</v>
      </c>
      <c r="U868">
        <v>0</v>
      </c>
      <c r="V868">
        <v>40000000</v>
      </c>
      <c r="W868">
        <v>60974475</v>
      </c>
      <c r="X868">
        <v>91720255</v>
      </c>
      <c r="Y868">
        <f>COUNTBLANK(Table13[[#This Row],[Budget]:[Gross_WW]])</f>
        <v>0</v>
      </c>
      <c r="AF868">
        <v>1</v>
      </c>
    </row>
    <row r="869" spans="1:32" x14ac:dyDescent="0.2">
      <c r="A869" t="s">
        <v>7597</v>
      </c>
      <c r="B869" t="s">
        <v>7598</v>
      </c>
      <c r="C869">
        <v>2014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6.9</v>
      </c>
      <c r="O869">
        <v>19704</v>
      </c>
      <c r="P869">
        <v>139</v>
      </c>
      <c r="Q869" t="s">
        <v>7599</v>
      </c>
      <c r="R869" t="s">
        <v>3230</v>
      </c>
      <c r="S869">
        <v>0</v>
      </c>
      <c r="T869">
        <v>1</v>
      </c>
      <c r="U869">
        <v>0</v>
      </c>
      <c r="V869">
        <v>30000000</v>
      </c>
      <c r="W869">
        <v>30703100</v>
      </c>
      <c r="X869">
        <v>33448971</v>
      </c>
      <c r="Y869">
        <f>COUNTBLANK(Table13[[#This Row],[Budget]:[Gross_WW]])</f>
        <v>0</v>
      </c>
      <c r="AF869">
        <v>1</v>
      </c>
    </row>
    <row r="870" spans="1:32" x14ac:dyDescent="0.2">
      <c r="A870" t="s">
        <v>5334</v>
      </c>
      <c r="B870" t="s">
        <v>5335</v>
      </c>
      <c r="C870">
        <v>2001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5.7</v>
      </c>
      <c r="O870">
        <v>17480</v>
      </c>
      <c r="P870">
        <v>87</v>
      </c>
      <c r="Q870" t="s">
        <v>5336</v>
      </c>
      <c r="R870" t="s">
        <v>3859</v>
      </c>
      <c r="S870">
        <v>1</v>
      </c>
      <c r="T870">
        <v>0</v>
      </c>
      <c r="U870">
        <v>0</v>
      </c>
      <c r="V870">
        <v>22000000</v>
      </c>
      <c r="W870">
        <v>11576464</v>
      </c>
      <c r="X870">
        <v>19900366</v>
      </c>
      <c r="Y870">
        <f>COUNTBLANK(Table13[[#This Row],[Budget]:[Gross_WW]])</f>
        <v>0</v>
      </c>
      <c r="AF870">
        <v>1</v>
      </c>
    </row>
    <row r="871" spans="1:32" x14ac:dyDescent="0.2">
      <c r="A871" t="s">
        <v>6236</v>
      </c>
      <c r="B871" t="s">
        <v>6237</v>
      </c>
      <c r="C871">
        <v>2008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6.5</v>
      </c>
      <c r="O871">
        <v>196710</v>
      </c>
      <c r="P871">
        <v>110</v>
      </c>
      <c r="Q871" t="s">
        <v>4502</v>
      </c>
      <c r="R871" t="s">
        <v>39</v>
      </c>
      <c r="S871">
        <v>0</v>
      </c>
      <c r="T871">
        <v>0</v>
      </c>
      <c r="U871">
        <v>1</v>
      </c>
      <c r="V871">
        <v>80000000</v>
      </c>
      <c r="W871">
        <v>130319208</v>
      </c>
      <c r="X871">
        <v>230685453</v>
      </c>
      <c r="Y871">
        <f>COUNTBLANK(Table13[[#This Row],[Budget]:[Gross_WW]])</f>
        <v>0</v>
      </c>
      <c r="AF871">
        <v>1</v>
      </c>
    </row>
    <row r="872" spans="1:32" x14ac:dyDescent="0.2">
      <c r="A872" t="s">
        <v>7519</v>
      </c>
      <c r="B872" t="s">
        <v>7520</v>
      </c>
      <c r="C872">
        <v>2013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4.4000000000000004</v>
      </c>
      <c r="O872">
        <v>22705</v>
      </c>
      <c r="P872">
        <v>90</v>
      </c>
      <c r="Q872" t="s">
        <v>7521</v>
      </c>
      <c r="R872" t="s">
        <v>7522</v>
      </c>
      <c r="S872">
        <v>0</v>
      </c>
      <c r="T872">
        <v>0</v>
      </c>
      <c r="U872">
        <v>1</v>
      </c>
      <c r="V872">
        <v>18000000</v>
      </c>
      <c r="W872">
        <v>10501938</v>
      </c>
      <c r="X872">
        <v>11806432</v>
      </c>
      <c r="Y872">
        <f>COUNTBLANK(Table13[[#This Row],[Budget]:[Gross_WW]])</f>
        <v>0</v>
      </c>
      <c r="AF872">
        <v>1</v>
      </c>
    </row>
    <row r="873" spans="1:32" x14ac:dyDescent="0.2">
      <c r="A873" t="s">
        <v>3308</v>
      </c>
      <c r="B873" t="s">
        <v>3309</v>
      </c>
      <c r="C873">
        <v>1990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4.4000000000000004</v>
      </c>
      <c r="O873">
        <v>7229</v>
      </c>
      <c r="P873">
        <v>83</v>
      </c>
      <c r="Q873" t="s">
        <v>2212</v>
      </c>
      <c r="R873" t="s">
        <v>35</v>
      </c>
      <c r="S873">
        <v>0</v>
      </c>
      <c r="T873">
        <v>1</v>
      </c>
      <c r="U873">
        <v>0</v>
      </c>
      <c r="V873">
        <v>24707633</v>
      </c>
      <c r="Y873">
        <f>COUNTBLANK(Table13[[#This Row],[Budget]:[Gross_WW]])</f>
        <v>2</v>
      </c>
      <c r="AF873">
        <v>1</v>
      </c>
    </row>
    <row r="874" spans="1:32" x14ac:dyDescent="0.2">
      <c r="A874" t="s">
        <v>5688</v>
      </c>
      <c r="B874" t="s">
        <v>5689</v>
      </c>
      <c r="C874">
        <v>2002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5.5</v>
      </c>
      <c r="O874">
        <v>90274</v>
      </c>
      <c r="P874">
        <v>91</v>
      </c>
      <c r="Q874" t="s">
        <v>5481</v>
      </c>
      <c r="R874" t="s">
        <v>39</v>
      </c>
      <c r="S874">
        <v>0</v>
      </c>
      <c r="T874">
        <v>0</v>
      </c>
      <c r="U874">
        <v>1</v>
      </c>
      <c r="V874">
        <v>20000000</v>
      </c>
      <c r="W874">
        <v>30113491</v>
      </c>
      <c r="X874">
        <v>68349884</v>
      </c>
      <c r="Y874">
        <f>COUNTBLANK(Table13[[#This Row],[Budget]:[Gross_WW]])</f>
        <v>0</v>
      </c>
      <c r="AF874">
        <v>1</v>
      </c>
    </row>
    <row r="875" spans="1:32" x14ac:dyDescent="0.2">
      <c r="A875" t="s">
        <v>2542</v>
      </c>
      <c r="B875" t="s">
        <v>2543</v>
      </c>
      <c r="C875">
        <v>1981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6.3</v>
      </c>
      <c r="O875">
        <v>7205</v>
      </c>
      <c r="P875">
        <v>110</v>
      </c>
      <c r="Q875" t="s">
        <v>2544</v>
      </c>
      <c r="R875" t="s">
        <v>35</v>
      </c>
      <c r="S875">
        <v>0</v>
      </c>
      <c r="T875">
        <v>1</v>
      </c>
      <c r="U875">
        <v>0</v>
      </c>
      <c r="V875">
        <v>23371905</v>
      </c>
      <c r="Y875">
        <f>COUNTBLANK(Table13[[#This Row],[Budget]:[Gross_WW]])</f>
        <v>2</v>
      </c>
      <c r="AF875">
        <v>1</v>
      </c>
    </row>
    <row r="876" spans="1:32" x14ac:dyDescent="0.2">
      <c r="A876" t="s">
        <v>6631</v>
      </c>
      <c r="B876" t="s">
        <v>6632</v>
      </c>
      <c r="C876">
        <v>2009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5.8</v>
      </c>
      <c r="O876">
        <v>80814</v>
      </c>
      <c r="P876">
        <v>100</v>
      </c>
      <c r="Q876" t="s">
        <v>4695</v>
      </c>
      <c r="R876" t="s">
        <v>6633</v>
      </c>
      <c r="S876">
        <v>0</v>
      </c>
      <c r="T876">
        <v>0</v>
      </c>
      <c r="U876">
        <v>1</v>
      </c>
      <c r="V876">
        <v>37500000</v>
      </c>
      <c r="W876">
        <v>55250026</v>
      </c>
      <c r="X876">
        <v>102366815</v>
      </c>
      <c r="Y876">
        <f>COUNTBLANK(Table13[[#This Row],[Budget]:[Gross_WW]])</f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</row>
    <row r="877" spans="1:32" x14ac:dyDescent="0.2">
      <c r="A877" t="s">
        <v>4454</v>
      </c>
      <c r="B877" t="s">
        <v>4455</v>
      </c>
      <c r="C877">
        <v>1996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6.7</v>
      </c>
      <c r="O877">
        <v>9766</v>
      </c>
      <c r="P877">
        <v>130</v>
      </c>
      <c r="Q877" t="s">
        <v>4456</v>
      </c>
      <c r="R877" t="s">
        <v>4109</v>
      </c>
      <c r="S877">
        <v>0</v>
      </c>
      <c r="T877">
        <v>0</v>
      </c>
      <c r="U877">
        <v>1</v>
      </c>
      <c r="V877">
        <v>168012</v>
      </c>
      <c r="W877">
        <v>13323144</v>
      </c>
      <c r="Y877">
        <f>COUNTBLANK(Table13[[#This Row],[Budget]:[Gross_WW]])</f>
        <v>1</v>
      </c>
      <c r="AF877">
        <v>1</v>
      </c>
    </row>
    <row r="878" spans="1:32" x14ac:dyDescent="0.2">
      <c r="A878" t="s">
        <v>1415</v>
      </c>
      <c r="B878" t="s">
        <v>1416</v>
      </c>
      <c r="C878">
        <v>1956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7.6</v>
      </c>
      <c r="O878">
        <v>32494</v>
      </c>
      <c r="P878">
        <v>201</v>
      </c>
      <c r="Q878" t="s">
        <v>1417</v>
      </c>
      <c r="R878" t="s">
        <v>1418</v>
      </c>
      <c r="S878">
        <v>0</v>
      </c>
      <c r="T878">
        <v>0</v>
      </c>
      <c r="U878">
        <v>1</v>
      </c>
      <c r="V878">
        <v>177909</v>
      </c>
      <c r="Y878">
        <f>COUNTBLANK(Table13[[#This Row],[Budget]:[Gross_WW]])</f>
        <v>2</v>
      </c>
      <c r="AF878">
        <v>1</v>
      </c>
    </row>
    <row r="879" spans="1:32" x14ac:dyDescent="0.2">
      <c r="A879" t="s">
        <v>7769</v>
      </c>
      <c r="B879" t="s">
        <v>7770</v>
      </c>
      <c r="C879">
        <v>2017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6.2</v>
      </c>
      <c r="O879">
        <v>32241</v>
      </c>
      <c r="P879">
        <v>122</v>
      </c>
      <c r="Q879" t="s">
        <v>5243</v>
      </c>
      <c r="R879" t="s">
        <v>7771</v>
      </c>
      <c r="S879">
        <v>0</v>
      </c>
      <c r="T879">
        <v>1</v>
      </c>
      <c r="U879">
        <v>0</v>
      </c>
      <c r="V879">
        <v>19000000</v>
      </c>
      <c r="W879">
        <v>115171585</v>
      </c>
      <c r="X879">
        <v>140552359</v>
      </c>
      <c r="Y879">
        <f>COUNTBLANK(Table13[[#This Row],[Budget]:[Gross_WW]])</f>
        <v>0</v>
      </c>
      <c r="AF879">
        <v>1</v>
      </c>
    </row>
    <row r="880" spans="1:32" x14ac:dyDescent="0.2">
      <c r="A880" t="s">
        <v>5255</v>
      </c>
      <c r="B880" t="s">
        <v>5256</v>
      </c>
      <c r="C880">
        <v>2000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8.5</v>
      </c>
      <c r="O880">
        <v>1277736</v>
      </c>
      <c r="P880">
        <v>155</v>
      </c>
      <c r="Q880" t="s">
        <v>2593</v>
      </c>
      <c r="R880" t="s">
        <v>4856</v>
      </c>
      <c r="S880">
        <v>0</v>
      </c>
      <c r="T880">
        <v>1</v>
      </c>
      <c r="U880">
        <v>0</v>
      </c>
      <c r="V880">
        <v>103000000</v>
      </c>
      <c r="W880">
        <v>187705427</v>
      </c>
      <c r="X880">
        <v>460583960</v>
      </c>
      <c r="Y880">
        <f>COUNTBLANK(Table13[[#This Row],[Budget]:[Gross_WW]])</f>
        <v>0</v>
      </c>
      <c r="AF880">
        <v>1</v>
      </c>
    </row>
    <row r="881" spans="1:32" x14ac:dyDescent="0.2">
      <c r="A881" t="s">
        <v>6025</v>
      </c>
      <c r="B881" t="s">
        <v>6026</v>
      </c>
      <c r="C881">
        <v>2011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5.9</v>
      </c>
      <c r="O881">
        <v>50902</v>
      </c>
      <c r="P881">
        <v>84</v>
      </c>
      <c r="Q881" t="s">
        <v>5235</v>
      </c>
      <c r="R881" t="s">
        <v>2783</v>
      </c>
      <c r="S881">
        <v>1</v>
      </c>
      <c r="T881">
        <v>0</v>
      </c>
      <c r="U881">
        <v>0</v>
      </c>
      <c r="V881">
        <v>25356909</v>
      </c>
      <c r="W881">
        <v>193967670</v>
      </c>
      <c r="Y881">
        <f>COUNTBLANK(Table13[[#This Row],[Budget]:[Gross_WW]])</f>
        <v>1</v>
      </c>
      <c r="AF881">
        <v>1</v>
      </c>
    </row>
    <row r="882" spans="1:32" x14ac:dyDescent="0.2">
      <c r="A882" t="s">
        <v>6034</v>
      </c>
      <c r="B882" t="s">
        <v>6035</v>
      </c>
      <c r="C882">
        <v>2005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6.7</v>
      </c>
      <c r="O882">
        <v>58708</v>
      </c>
      <c r="P882">
        <v>118</v>
      </c>
      <c r="Q882" t="s">
        <v>4258</v>
      </c>
      <c r="R882" t="s">
        <v>6036</v>
      </c>
      <c r="S882">
        <v>1</v>
      </c>
      <c r="T882">
        <v>0</v>
      </c>
      <c r="U882">
        <v>0</v>
      </c>
      <c r="V882">
        <v>1921838</v>
      </c>
      <c r="W882">
        <v>27610873</v>
      </c>
      <c r="Y882">
        <f>COUNTBLANK(Table13[[#This Row],[Budget]:[Gross_WW]])</f>
        <v>1</v>
      </c>
      <c r="AF882">
        <v>1</v>
      </c>
    </row>
    <row r="883" spans="1:32" x14ac:dyDescent="0.2">
      <c r="A883" t="s">
        <v>845</v>
      </c>
      <c r="B883" t="s">
        <v>846</v>
      </c>
      <c r="C883">
        <v>1945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6.5</v>
      </c>
      <c r="O883">
        <v>545</v>
      </c>
      <c r="P883">
        <v>90</v>
      </c>
      <c r="Q883" t="s">
        <v>126</v>
      </c>
      <c r="R883" t="s">
        <v>39</v>
      </c>
      <c r="S883">
        <v>0</v>
      </c>
      <c r="T883">
        <v>0</v>
      </c>
      <c r="U883">
        <v>1</v>
      </c>
      <c r="V883">
        <v>1970000</v>
      </c>
      <c r="Y883">
        <f>COUNTBLANK(Table13[[#This Row],[Budget]:[Gross_WW]])</f>
        <v>2</v>
      </c>
      <c r="AF883">
        <v>1</v>
      </c>
    </row>
    <row r="884" spans="1:32" x14ac:dyDescent="0.2">
      <c r="A884" t="s">
        <v>67</v>
      </c>
      <c r="B884" t="s">
        <v>68</v>
      </c>
      <c r="C884">
        <v>1931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5.0999999999999996</v>
      </c>
      <c r="O884">
        <v>265</v>
      </c>
      <c r="P884">
        <v>72</v>
      </c>
      <c r="Q884" t="s">
        <v>45</v>
      </c>
      <c r="R884" t="s">
        <v>39</v>
      </c>
      <c r="S884">
        <v>0</v>
      </c>
      <c r="T884">
        <v>0</v>
      </c>
      <c r="U884">
        <v>1</v>
      </c>
      <c r="V884">
        <v>220000</v>
      </c>
      <c r="Y884">
        <f>COUNTBLANK(Table13[[#This Row],[Budget]:[Gross_WW]])</f>
        <v>2</v>
      </c>
      <c r="AF884">
        <v>1</v>
      </c>
    </row>
    <row r="885" spans="1:32" x14ac:dyDescent="0.2">
      <c r="A885" t="s">
        <v>5627</v>
      </c>
      <c r="B885" t="s">
        <v>5628</v>
      </c>
      <c r="C885">
        <v>2003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6.4</v>
      </c>
      <c r="O885">
        <v>14889</v>
      </c>
      <c r="P885">
        <v>219</v>
      </c>
      <c r="Q885" t="s">
        <v>5629</v>
      </c>
      <c r="R885" t="s">
        <v>4493</v>
      </c>
      <c r="S885">
        <v>0</v>
      </c>
      <c r="T885">
        <v>0</v>
      </c>
      <c r="U885">
        <v>1</v>
      </c>
      <c r="V885">
        <v>4675246</v>
      </c>
      <c r="W885">
        <v>12923936</v>
      </c>
      <c r="Y885">
        <f>COUNTBLANK(Table13[[#This Row],[Budget]:[Gross_WW]])</f>
        <v>1</v>
      </c>
      <c r="AF885">
        <v>1</v>
      </c>
    </row>
    <row r="886" spans="1:32" x14ac:dyDescent="0.2">
      <c r="A886" t="s">
        <v>6639</v>
      </c>
      <c r="B886" t="s">
        <v>6640</v>
      </c>
      <c r="C886">
        <v>2014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6.4</v>
      </c>
      <c r="O886">
        <v>365160</v>
      </c>
      <c r="P886">
        <v>123</v>
      </c>
      <c r="Q886" t="s">
        <v>6641</v>
      </c>
      <c r="R886" t="s">
        <v>39</v>
      </c>
      <c r="S886">
        <v>0</v>
      </c>
      <c r="T886">
        <v>0</v>
      </c>
      <c r="U886">
        <v>1</v>
      </c>
      <c r="V886">
        <v>160000000</v>
      </c>
      <c r="W886">
        <v>200676069</v>
      </c>
      <c r="X886">
        <v>524976069</v>
      </c>
      <c r="Y886">
        <f>COUNTBLANK(Table13[[#This Row],[Budget]:[Gross_WW]])</f>
        <v>0</v>
      </c>
      <c r="AF886">
        <v>0</v>
      </c>
    </row>
    <row r="887" spans="1:32" x14ac:dyDescent="0.2">
      <c r="A887" t="s">
        <v>2397</v>
      </c>
      <c r="B887" t="s">
        <v>2398</v>
      </c>
      <c r="C887">
        <v>1979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7.1</v>
      </c>
      <c r="O887">
        <v>2756</v>
      </c>
      <c r="P887">
        <v>97</v>
      </c>
      <c r="Q887" t="s">
        <v>2399</v>
      </c>
      <c r="R887" t="s">
        <v>39</v>
      </c>
      <c r="S887">
        <v>0</v>
      </c>
      <c r="T887">
        <v>0</v>
      </c>
      <c r="U887">
        <v>1</v>
      </c>
      <c r="V887">
        <v>1781164</v>
      </c>
      <c r="W887">
        <v>26869286</v>
      </c>
      <c r="Y887">
        <f>COUNTBLANK(Table13[[#This Row],[Budget]:[Gross_WW]])</f>
        <v>1</v>
      </c>
      <c r="AF887">
        <v>1</v>
      </c>
    </row>
    <row r="888" spans="1:32" x14ac:dyDescent="0.2">
      <c r="A888" t="s">
        <v>2175</v>
      </c>
      <c r="B888" t="s">
        <v>2176</v>
      </c>
      <c r="C888">
        <v>1974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7.3</v>
      </c>
      <c r="O888">
        <v>7796</v>
      </c>
      <c r="P888">
        <v>150</v>
      </c>
      <c r="Q888" t="s">
        <v>2177</v>
      </c>
      <c r="R888" t="s">
        <v>2178</v>
      </c>
      <c r="S888">
        <v>0</v>
      </c>
      <c r="T888">
        <v>1</v>
      </c>
      <c r="U888">
        <v>0</v>
      </c>
      <c r="Y888">
        <f>COUNTBLANK(Table13[[#This Row],[Budget]:[Gross_WW]])</f>
        <v>3</v>
      </c>
      <c r="AF888">
        <v>1</v>
      </c>
    </row>
    <row r="889" spans="1:32" x14ac:dyDescent="0.2">
      <c r="A889" t="s">
        <v>7041</v>
      </c>
      <c r="B889" t="s">
        <v>7042</v>
      </c>
      <c r="C889">
        <v>2010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6.3</v>
      </c>
      <c r="O889">
        <v>55620</v>
      </c>
      <c r="P889">
        <v>102</v>
      </c>
      <c r="Q889" t="s">
        <v>7043</v>
      </c>
      <c r="R889" t="s">
        <v>5604</v>
      </c>
      <c r="S889">
        <v>0</v>
      </c>
      <c r="T889">
        <v>0</v>
      </c>
      <c r="U889">
        <v>1</v>
      </c>
      <c r="V889">
        <v>32000000</v>
      </c>
      <c r="W889">
        <v>17804299</v>
      </c>
      <c r="X889">
        <v>42059111</v>
      </c>
      <c r="Y889">
        <f>COUNTBLANK(Table13[[#This Row],[Budget]:[Gross_WW]])</f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</row>
    <row r="890" spans="1:32" x14ac:dyDescent="0.2">
      <c r="A890" t="s">
        <v>408</v>
      </c>
      <c r="B890" t="s">
        <v>409</v>
      </c>
      <c r="C890">
        <v>1938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5.9</v>
      </c>
      <c r="O890">
        <v>336</v>
      </c>
      <c r="P890">
        <v>97</v>
      </c>
      <c r="Q890" t="s">
        <v>189</v>
      </c>
      <c r="R890" t="s">
        <v>39</v>
      </c>
      <c r="S890">
        <v>0</v>
      </c>
      <c r="T890">
        <v>0</v>
      </c>
      <c r="U890">
        <v>1</v>
      </c>
      <c r="Y890">
        <f>COUNTBLANK(Table13[[#This Row],[Budget]:[Gross_WW]])</f>
        <v>3</v>
      </c>
      <c r="Z890">
        <v>1</v>
      </c>
      <c r="AF890">
        <v>1</v>
      </c>
    </row>
    <row r="891" spans="1:32" x14ac:dyDescent="0.2">
      <c r="A891" t="s">
        <v>159</v>
      </c>
      <c r="B891" t="s">
        <v>160</v>
      </c>
      <c r="C891">
        <v>1933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7.7</v>
      </c>
      <c r="O891">
        <v>6961</v>
      </c>
      <c r="P891">
        <v>97</v>
      </c>
      <c r="Q891" t="s">
        <v>97</v>
      </c>
      <c r="R891" t="s">
        <v>39</v>
      </c>
      <c r="S891">
        <v>0</v>
      </c>
      <c r="T891">
        <v>0</v>
      </c>
      <c r="U891">
        <v>1</v>
      </c>
      <c r="V891">
        <v>433000</v>
      </c>
      <c r="Y891">
        <f>COUNTBLANK(Table13[[#This Row],[Budget]:[Gross_WW]])</f>
        <v>2</v>
      </c>
      <c r="Z891">
        <v>1</v>
      </c>
      <c r="AF891">
        <v>1</v>
      </c>
    </row>
    <row r="892" spans="1:32" x14ac:dyDescent="0.2">
      <c r="A892" t="s">
        <v>256</v>
      </c>
      <c r="B892" t="s">
        <v>257</v>
      </c>
      <c r="C892">
        <v>1935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6.9</v>
      </c>
      <c r="O892">
        <v>2354</v>
      </c>
      <c r="P892">
        <v>95</v>
      </c>
      <c r="Q892" t="s">
        <v>237</v>
      </c>
      <c r="R892" t="s">
        <v>147</v>
      </c>
      <c r="S892">
        <v>0</v>
      </c>
      <c r="T892">
        <v>0</v>
      </c>
      <c r="U892">
        <v>1</v>
      </c>
      <c r="Y892">
        <f>COUNTBLANK(Table13[[#This Row],[Budget]:[Gross_WW]])</f>
        <v>3</v>
      </c>
      <c r="Z892">
        <v>1</v>
      </c>
      <c r="AF892">
        <v>1</v>
      </c>
    </row>
    <row r="893" spans="1:32" x14ac:dyDescent="0.2">
      <c r="A893" t="s">
        <v>300</v>
      </c>
      <c r="B893" t="s">
        <v>301</v>
      </c>
      <c r="C893">
        <v>1936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6.4</v>
      </c>
      <c r="O893">
        <v>882</v>
      </c>
      <c r="P893">
        <v>101</v>
      </c>
      <c r="Q893" t="s">
        <v>48</v>
      </c>
      <c r="R893" t="s">
        <v>39</v>
      </c>
      <c r="S893">
        <v>0</v>
      </c>
      <c r="T893">
        <v>0</v>
      </c>
      <c r="U893">
        <v>1</v>
      </c>
      <c r="Y893">
        <f>COUNTBLANK(Table13[[#This Row],[Budget]:[Gross_WW]])</f>
        <v>3</v>
      </c>
      <c r="Z893">
        <v>1</v>
      </c>
      <c r="AF893">
        <v>1</v>
      </c>
    </row>
    <row r="894" spans="1:32" x14ac:dyDescent="0.2">
      <c r="A894" t="s">
        <v>4227</v>
      </c>
      <c r="B894" t="s">
        <v>4228</v>
      </c>
      <c r="C894">
        <v>1995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6</v>
      </c>
      <c r="O894">
        <v>3957</v>
      </c>
      <c r="P894">
        <v>94</v>
      </c>
      <c r="Q894" t="s">
        <v>4229</v>
      </c>
      <c r="R894" t="s">
        <v>35</v>
      </c>
      <c r="S894">
        <v>0</v>
      </c>
      <c r="T894">
        <v>1</v>
      </c>
      <c r="U894">
        <v>0</v>
      </c>
      <c r="V894">
        <v>6029091</v>
      </c>
      <c r="Y894">
        <f>COUNTBLANK(Table13[[#This Row],[Budget]:[Gross_WW]])</f>
        <v>2</v>
      </c>
      <c r="Z894">
        <v>1</v>
      </c>
      <c r="AF894">
        <v>1</v>
      </c>
    </row>
    <row r="895" spans="1:32" x14ac:dyDescent="0.2">
      <c r="A895" t="s">
        <v>6342</v>
      </c>
      <c r="B895" t="s">
        <v>6343</v>
      </c>
      <c r="C895">
        <v>2007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7.6</v>
      </c>
      <c r="O895">
        <v>241571</v>
      </c>
      <c r="P895">
        <v>114</v>
      </c>
      <c r="Q895" t="s">
        <v>6344</v>
      </c>
      <c r="R895" t="s">
        <v>3859</v>
      </c>
      <c r="S895">
        <v>1</v>
      </c>
      <c r="T895">
        <v>0</v>
      </c>
      <c r="U895">
        <v>0</v>
      </c>
      <c r="V895">
        <v>19000000</v>
      </c>
      <c r="W895">
        <v>20292962</v>
      </c>
      <c r="X895">
        <v>34612443</v>
      </c>
      <c r="Y895">
        <f>COUNTBLANK(Table13[[#This Row],[Budget]:[Gross_WW]])</f>
        <v>0</v>
      </c>
      <c r="AF895">
        <v>1</v>
      </c>
    </row>
    <row r="896" spans="1:32" x14ac:dyDescent="0.2">
      <c r="A896" t="s">
        <v>4674</v>
      </c>
      <c r="B896" t="s">
        <v>4675</v>
      </c>
      <c r="C896">
        <v>1997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4.9000000000000004</v>
      </c>
      <c r="O896">
        <v>9158</v>
      </c>
      <c r="P896">
        <v>94</v>
      </c>
      <c r="Q896" t="s">
        <v>4154</v>
      </c>
      <c r="R896" t="s">
        <v>3921</v>
      </c>
      <c r="S896">
        <v>1</v>
      </c>
      <c r="T896">
        <v>0</v>
      </c>
      <c r="U896">
        <v>0</v>
      </c>
      <c r="V896">
        <v>5784123</v>
      </c>
      <c r="W896">
        <v>19745922</v>
      </c>
      <c r="Y896">
        <f>COUNTBLANK(Table13[[#This Row],[Budget]:[Gross_WW]])</f>
        <v>1</v>
      </c>
      <c r="AF896">
        <v>1</v>
      </c>
    </row>
    <row r="897" spans="1:32" x14ac:dyDescent="0.2">
      <c r="A897" t="s">
        <v>5319</v>
      </c>
      <c r="B897" t="s">
        <v>5320</v>
      </c>
      <c r="C897">
        <v>2000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6.5</v>
      </c>
      <c r="O897">
        <v>253220</v>
      </c>
      <c r="P897">
        <v>118</v>
      </c>
      <c r="Q897" t="s">
        <v>5321</v>
      </c>
      <c r="R897" t="s">
        <v>2783</v>
      </c>
      <c r="S897">
        <v>1</v>
      </c>
      <c r="T897">
        <v>0</v>
      </c>
      <c r="U897">
        <v>0</v>
      </c>
      <c r="V897">
        <v>25336048</v>
      </c>
      <c r="W897">
        <v>237202299</v>
      </c>
      <c r="Y897">
        <f>COUNTBLANK(Table13[[#This Row],[Budget]:[Gross_WW]])</f>
        <v>1</v>
      </c>
      <c r="AF897">
        <v>1</v>
      </c>
    </row>
    <row r="898" spans="1:32" x14ac:dyDescent="0.2">
      <c r="A898" t="s">
        <v>2967</v>
      </c>
      <c r="B898" t="s">
        <v>2968</v>
      </c>
      <c r="C898">
        <v>1987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7.3</v>
      </c>
      <c r="O898">
        <v>120856</v>
      </c>
      <c r="P898">
        <v>121</v>
      </c>
      <c r="Q898" t="s">
        <v>2871</v>
      </c>
      <c r="R898" t="s">
        <v>2783</v>
      </c>
      <c r="S898">
        <v>1</v>
      </c>
      <c r="T898">
        <v>0</v>
      </c>
      <c r="U898">
        <v>0</v>
      </c>
      <c r="V898">
        <v>194308</v>
      </c>
      <c r="W898">
        <v>123922370</v>
      </c>
      <c r="Y898">
        <f>COUNTBLANK(Table13[[#This Row],[Budget]:[Gross_WW]])</f>
        <v>1</v>
      </c>
      <c r="AF898">
        <v>1</v>
      </c>
    </row>
    <row r="899" spans="1:32" x14ac:dyDescent="0.2">
      <c r="A899" t="s">
        <v>6269</v>
      </c>
      <c r="B899" t="s">
        <v>6270</v>
      </c>
      <c r="C899">
        <v>2005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7.4</v>
      </c>
      <c r="O899">
        <v>92145</v>
      </c>
      <c r="P899">
        <v>93</v>
      </c>
      <c r="Q899" t="s">
        <v>5588</v>
      </c>
      <c r="R899" t="s">
        <v>5962</v>
      </c>
      <c r="S899">
        <v>0</v>
      </c>
      <c r="T899">
        <v>0</v>
      </c>
      <c r="U899">
        <v>1</v>
      </c>
      <c r="V899">
        <v>7000000</v>
      </c>
      <c r="W899">
        <v>31558003</v>
      </c>
      <c r="X899">
        <v>54641191</v>
      </c>
      <c r="Y899">
        <f>COUNTBLANK(Table13[[#This Row],[Budget]:[Gross_WW]])</f>
        <v>0</v>
      </c>
      <c r="AF899">
        <v>1</v>
      </c>
    </row>
    <row r="900" spans="1:32" x14ac:dyDescent="0.2">
      <c r="A900" t="s">
        <v>4676</v>
      </c>
      <c r="B900" t="s">
        <v>4677</v>
      </c>
      <c r="C900">
        <v>1997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8.3000000000000007</v>
      </c>
      <c r="O900">
        <v>814118</v>
      </c>
      <c r="P900">
        <v>126</v>
      </c>
      <c r="Q900" t="s">
        <v>4678</v>
      </c>
      <c r="R900" t="s">
        <v>4679</v>
      </c>
      <c r="S900">
        <v>1</v>
      </c>
      <c r="T900">
        <v>0</v>
      </c>
      <c r="U900">
        <v>0</v>
      </c>
      <c r="V900">
        <v>10000000</v>
      </c>
      <c r="W900">
        <v>138433435</v>
      </c>
      <c r="X900">
        <v>225933435</v>
      </c>
      <c r="Y900">
        <f>COUNTBLANK(Table13[[#This Row],[Budget]:[Gross_WW]])</f>
        <v>0</v>
      </c>
      <c r="AF900">
        <v>1</v>
      </c>
    </row>
    <row r="901" spans="1:32" x14ac:dyDescent="0.2">
      <c r="A901" t="s">
        <v>4680</v>
      </c>
      <c r="B901" t="s">
        <v>4681</v>
      </c>
      <c r="C901">
        <v>1998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5.6</v>
      </c>
      <c r="O901">
        <v>3521</v>
      </c>
      <c r="P901">
        <v>102</v>
      </c>
      <c r="Q901" t="s">
        <v>2905</v>
      </c>
      <c r="R901" t="s">
        <v>4385</v>
      </c>
      <c r="S901">
        <v>0</v>
      </c>
      <c r="T901">
        <v>0</v>
      </c>
      <c r="U901">
        <v>1</v>
      </c>
      <c r="V901">
        <v>1011175</v>
      </c>
      <c r="W901">
        <v>1940299</v>
      </c>
      <c r="Y901">
        <f>COUNTBLANK(Table13[[#This Row],[Budget]:[Gross_WW]])</f>
        <v>1</v>
      </c>
      <c r="AF901">
        <v>1</v>
      </c>
    </row>
    <row r="902" spans="1:32" x14ac:dyDescent="0.2">
      <c r="A902" t="s">
        <v>1159</v>
      </c>
      <c r="B902" t="s">
        <v>1160</v>
      </c>
      <c r="C902">
        <v>1951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5.8</v>
      </c>
      <c r="O902">
        <v>607</v>
      </c>
      <c r="P902">
        <v>107</v>
      </c>
      <c r="Q902" t="s">
        <v>468</v>
      </c>
      <c r="R902" t="s">
        <v>39</v>
      </c>
      <c r="S902">
        <v>0</v>
      </c>
      <c r="T902">
        <v>0</v>
      </c>
      <c r="U902">
        <v>1</v>
      </c>
      <c r="V902">
        <v>1312000</v>
      </c>
      <c r="Y902">
        <f>COUNTBLANK(Table13[[#This Row],[Budget]:[Gross_WW]])</f>
        <v>2</v>
      </c>
      <c r="AF902">
        <v>1</v>
      </c>
    </row>
    <row r="903" spans="1:32" x14ac:dyDescent="0.2">
      <c r="A903" t="s">
        <v>3096</v>
      </c>
      <c r="B903" t="s">
        <v>3097</v>
      </c>
      <c r="C903">
        <v>1988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7</v>
      </c>
      <c r="O903">
        <v>23079</v>
      </c>
      <c r="P903">
        <v>129</v>
      </c>
      <c r="Q903" t="s">
        <v>2375</v>
      </c>
      <c r="R903" t="s">
        <v>35</v>
      </c>
      <c r="S903">
        <v>0</v>
      </c>
      <c r="T903">
        <v>1</v>
      </c>
      <c r="U903">
        <v>1</v>
      </c>
      <c r="V903">
        <v>366925</v>
      </c>
      <c r="W903">
        <v>61149479</v>
      </c>
      <c r="Y903">
        <f>COUNTBLANK(Table13[[#This Row],[Budget]:[Gross_WW]])</f>
        <v>1</v>
      </c>
      <c r="AF903">
        <v>1</v>
      </c>
    </row>
    <row r="904" spans="1:32" x14ac:dyDescent="0.2">
      <c r="A904" t="s">
        <v>5268</v>
      </c>
      <c r="B904" t="s">
        <v>5269</v>
      </c>
      <c r="C904">
        <v>2000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5.9</v>
      </c>
      <c r="O904">
        <v>14043</v>
      </c>
      <c r="P904">
        <v>90</v>
      </c>
      <c r="Q904" t="s">
        <v>5270</v>
      </c>
      <c r="R904" t="s">
        <v>5271</v>
      </c>
      <c r="S904">
        <v>0</v>
      </c>
      <c r="T904">
        <v>0</v>
      </c>
      <c r="U904">
        <v>1</v>
      </c>
      <c r="V904">
        <v>2321729</v>
      </c>
      <c r="W904">
        <v>12591270</v>
      </c>
      <c r="Y904">
        <f>COUNTBLANK(Table13[[#This Row],[Budget]:[Gross_WW]])</f>
        <v>1</v>
      </c>
      <c r="AF904">
        <v>1</v>
      </c>
    </row>
    <row r="905" spans="1:32" x14ac:dyDescent="0.2">
      <c r="A905" t="s">
        <v>2823</v>
      </c>
      <c r="B905" t="s">
        <v>2824</v>
      </c>
      <c r="C905">
        <v>1985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6.2</v>
      </c>
      <c r="O905">
        <v>6574</v>
      </c>
      <c r="P905">
        <v>101</v>
      </c>
      <c r="Q905" t="s">
        <v>2825</v>
      </c>
      <c r="R905" t="s">
        <v>35</v>
      </c>
      <c r="S905">
        <v>0</v>
      </c>
      <c r="T905">
        <v>1</v>
      </c>
      <c r="U905">
        <v>0</v>
      </c>
      <c r="V905">
        <v>10806919</v>
      </c>
      <c r="Y905">
        <f>COUNTBLANK(Table13[[#This Row],[Budget]:[Gross_WW]])</f>
        <v>2</v>
      </c>
      <c r="AF905">
        <v>1</v>
      </c>
    </row>
    <row r="906" spans="1:32" x14ac:dyDescent="0.2">
      <c r="A906" t="s">
        <v>5903</v>
      </c>
      <c r="B906" t="s">
        <v>5904</v>
      </c>
      <c r="C906">
        <v>2003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5.8</v>
      </c>
      <c r="O906">
        <v>103372</v>
      </c>
      <c r="P906">
        <v>98</v>
      </c>
      <c r="Q906" t="s">
        <v>5905</v>
      </c>
      <c r="R906" t="s">
        <v>2273</v>
      </c>
      <c r="S906">
        <v>0</v>
      </c>
      <c r="T906">
        <v>0</v>
      </c>
      <c r="U906">
        <v>1</v>
      </c>
      <c r="V906">
        <v>40000000</v>
      </c>
      <c r="W906">
        <v>59694580</v>
      </c>
      <c r="X906">
        <v>141591324</v>
      </c>
      <c r="Y906">
        <f>COUNTBLANK(Table13[[#This Row],[Budget]:[Gross_WW]])</f>
        <v>0</v>
      </c>
      <c r="AF906">
        <v>1</v>
      </c>
    </row>
    <row r="907" spans="1:32" x14ac:dyDescent="0.2">
      <c r="A907" t="s">
        <v>4460</v>
      </c>
      <c r="B907" t="s">
        <v>4461</v>
      </c>
      <c r="C907">
        <v>1996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6.7</v>
      </c>
      <c r="O907">
        <v>3442</v>
      </c>
      <c r="P907">
        <v>116</v>
      </c>
      <c r="Q907" t="s">
        <v>4217</v>
      </c>
      <c r="R907" t="s">
        <v>4462</v>
      </c>
      <c r="S907">
        <v>0</v>
      </c>
      <c r="T907">
        <v>1</v>
      </c>
      <c r="U907">
        <v>0</v>
      </c>
      <c r="V907">
        <v>173654</v>
      </c>
      <c r="W907">
        <v>660313</v>
      </c>
      <c r="Y907">
        <f>COUNTBLANK(Table13[[#This Row],[Budget]:[Gross_WW]])</f>
        <v>1</v>
      </c>
      <c r="AF907">
        <v>1</v>
      </c>
    </row>
    <row r="908" spans="1:32" x14ac:dyDescent="0.2">
      <c r="A908" t="s">
        <v>3310</v>
      </c>
      <c r="B908" t="s">
        <v>3311</v>
      </c>
      <c r="C908">
        <v>1990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4.4000000000000004</v>
      </c>
      <c r="O908">
        <v>1690</v>
      </c>
      <c r="P908">
        <v>90</v>
      </c>
      <c r="Q908" t="s">
        <v>2934</v>
      </c>
      <c r="R908" t="s">
        <v>3312</v>
      </c>
      <c r="S908">
        <v>0</v>
      </c>
      <c r="T908">
        <v>0</v>
      </c>
      <c r="U908">
        <v>1</v>
      </c>
      <c r="V908">
        <v>4562778</v>
      </c>
      <c r="Y908">
        <f>COUNTBLANK(Table13[[#This Row],[Budget]:[Gross_WW]])</f>
        <v>2</v>
      </c>
      <c r="AF908">
        <v>1</v>
      </c>
    </row>
    <row r="909" spans="1:32" x14ac:dyDescent="0.2">
      <c r="A909" t="s">
        <v>6941</v>
      </c>
      <c r="B909" t="s">
        <v>6942</v>
      </c>
      <c r="C909">
        <v>2008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8.1</v>
      </c>
      <c r="O909">
        <v>694767</v>
      </c>
      <c r="P909">
        <v>116</v>
      </c>
      <c r="Q909" t="s">
        <v>2004</v>
      </c>
      <c r="R909" t="s">
        <v>6943</v>
      </c>
      <c r="S909">
        <v>0</v>
      </c>
      <c r="T909">
        <v>0</v>
      </c>
      <c r="U909">
        <v>1</v>
      </c>
      <c r="V909">
        <v>33000000</v>
      </c>
      <c r="W909">
        <v>148095302</v>
      </c>
      <c r="X909">
        <v>269958228</v>
      </c>
      <c r="Y909">
        <f>COUNTBLANK(Table13[[#This Row],[Budget]:[Gross_WW]])</f>
        <v>0</v>
      </c>
      <c r="AF909">
        <v>1</v>
      </c>
    </row>
    <row r="910" spans="1:32" x14ac:dyDescent="0.2">
      <c r="A910" t="s">
        <v>7178</v>
      </c>
      <c r="B910" t="s">
        <v>7179</v>
      </c>
      <c r="C910">
        <v>2013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7.7</v>
      </c>
      <c r="O910">
        <v>741398</v>
      </c>
      <c r="P910">
        <v>91</v>
      </c>
      <c r="Q910" t="s">
        <v>4267</v>
      </c>
      <c r="R910" t="s">
        <v>39</v>
      </c>
      <c r="S910">
        <v>0</v>
      </c>
      <c r="T910">
        <v>0</v>
      </c>
      <c r="U910">
        <v>1</v>
      </c>
      <c r="V910">
        <v>100000000</v>
      </c>
      <c r="W910">
        <v>274092705</v>
      </c>
      <c r="X910">
        <v>723192705</v>
      </c>
      <c r="Y910">
        <f>COUNTBLANK(Table13[[#This Row],[Budget]:[Gross_WW]])</f>
        <v>0</v>
      </c>
      <c r="AF910">
        <v>1</v>
      </c>
    </row>
    <row r="911" spans="1:32" x14ac:dyDescent="0.2">
      <c r="A911" t="s">
        <v>2341</v>
      </c>
      <c r="B911" t="s">
        <v>2342</v>
      </c>
      <c r="C911">
        <v>1978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6.2</v>
      </c>
      <c r="O911">
        <v>2640</v>
      </c>
      <c r="P911">
        <v>111</v>
      </c>
      <c r="Q911" t="s">
        <v>2343</v>
      </c>
      <c r="R911" t="s">
        <v>2244</v>
      </c>
      <c r="S911">
        <v>0</v>
      </c>
      <c r="T911">
        <v>1</v>
      </c>
      <c r="U911">
        <v>0</v>
      </c>
      <c r="V911">
        <v>5438927</v>
      </c>
      <c r="Y911">
        <f>COUNTBLANK(Table13[[#This Row],[Budget]:[Gross_WW]])</f>
        <v>2</v>
      </c>
      <c r="AF911">
        <v>1</v>
      </c>
    </row>
    <row r="912" spans="1:32" x14ac:dyDescent="0.2">
      <c r="A912" t="s">
        <v>3984</v>
      </c>
      <c r="B912" t="s">
        <v>3985</v>
      </c>
      <c r="C912">
        <v>1994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6.3</v>
      </c>
      <c r="O912">
        <v>12387</v>
      </c>
      <c r="P912">
        <v>113</v>
      </c>
      <c r="Q912" t="s">
        <v>3583</v>
      </c>
      <c r="R912" t="s">
        <v>3230</v>
      </c>
      <c r="S912">
        <v>0</v>
      </c>
      <c r="T912">
        <v>1</v>
      </c>
      <c r="U912">
        <v>0</v>
      </c>
      <c r="V912">
        <v>13137484</v>
      </c>
      <c r="Y912">
        <f>COUNTBLANK(Table13[[#This Row],[Budget]:[Gross_WW]])</f>
        <v>2</v>
      </c>
      <c r="AF912">
        <v>1</v>
      </c>
    </row>
    <row r="913" spans="1:32" x14ac:dyDescent="0.2">
      <c r="A913" t="s">
        <v>7929</v>
      </c>
      <c r="B913" t="s">
        <v>7930</v>
      </c>
      <c r="C913">
        <v>2018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8.1999999999999993</v>
      </c>
      <c r="O913">
        <v>308360</v>
      </c>
      <c r="P913">
        <v>130</v>
      </c>
      <c r="Q913" t="s">
        <v>7931</v>
      </c>
      <c r="R913" t="s">
        <v>6770</v>
      </c>
      <c r="S913">
        <v>0</v>
      </c>
      <c r="T913">
        <v>1</v>
      </c>
      <c r="U913">
        <v>0</v>
      </c>
      <c r="V913">
        <v>23000000</v>
      </c>
      <c r="W913">
        <v>85080171</v>
      </c>
      <c r="X913">
        <v>327909440</v>
      </c>
      <c r="Y913">
        <f>COUNTBLANK(Table13[[#This Row],[Budget]:[Gross_WW]])</f>
        <v>0</v>
      </c>
      <c r="AF913">
        <v>1</v>
      </c>
    </row>
    <row r="914" spans="1:32" x14ac:dyDescent="0.2">
      <c r="A914" t="s">
        <v>3313</v>
      </c>
      <c r="B914" t="s">
        <v>3314</v>
      </c>
      <c r="C914">
        <v>1990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6.2</v>
      </c>
      <c r="O914">
        <v>21686</v>
      </c>
      <c r="P914">
        <v>107</v>
      </c>
      <c r="Q914" t="s">
        <v>2910</v>
      </c>
      <c r="R914" t="s">
        <v>2783</v>
      </c>
      <c r="S914">
        <v>1</v>
      </c>
      <c r="T914">
        <v>0</v>
      </c>
      <c r="U914">
        <v>0</v>
      </c>
      <c r="V914">
        <v>47781</v>
      </c>
      <c r="W914">
        <v>29888235</v>
      </c>
      <c r="Y914">
        <f>COUNTBLANK(Table13[[#This Row],[Budget]:[Gross_WW]])</f>
        <v>1</v>
      </c>
      <c r="AF914">
        <v>1</v>
      </c>
    </row>
    <row r="915" spans="1:32" x14ac:dyDescent="0.2">
      <c r="A915" t="s">
        <v>6882</v>
      </c>
      <c r="B915" t="s">
        <v>6883</v>
      </c>
      <c r="C915">
        <v>2011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5.5</v>
      </c>
      <c r="O915">
        <v>259587</v>
      </c>
      <c r="P915">
        <v>114</v>
      </c>
      <c r="Q915" t="s">
        <v>6884</v>
      </c>
      <c r="R915" t="s">
        <v>39</v>
      </c>
      <c r="S915">
        <v>0</v>
      </c>
      <c r="T915">
        <v>0</v>
      </c>
      <c r="U915">
        <v>1</v>
      </c>
      <c r="V915">
        <v>200000000</v>
      </c>
      <c r="W915">
        <v>116601172</v>
      </c>
      <c r="X915">
        <v>219851172</v>
      </c>
      <c r="Y915">
        <f>COUNTBLANK(Table13[[#This Row],[Budget]:[Gross_WW]])</f>
        <v>0</v>
      </c>
      <c r="AF915">
        <v>1</v>
      </c>
    </row>
    <row r="916" spans="1:32" x14ac:dyDescent="0.2">
      <c r="A916" t="s">
        <v>353</v>
      </c>
      <c r="B916" t="s">
        <v>354</v>
      </c>
      <c r="C916">
        <v>1937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6.3</v>
      </c>
      <c r="O916">
        <v>466</v>
      </c>
      <c r="P916">
        <v>85</v>
      </c>
      <c r="Q916" t="s">
        <v>307</v>
      </c>
      <c r="R916" t="s">
        <v>341</v>
      </c>
      <c r="S916">
        <v>0</v>
      </c>
      <c r="T916">
        <v>0</v>
      </c>
      <c r="U916">
        <v>1</v>
      </c>
      <c r="V916">
        <v>513000</v>
      </c>
      <c r="Y916">
        <f>COUNTBLANK(Table13[[#This Row],[Budget]:[Gross_WW]])</f>
        <v>2</v>
      </c>
      <c r="AF916">
        <v>1</v>
      </c>
    </row>
    <row r="917" spans="1:32" x14ac:dyDescent="0.2">
      <c r="A917" t="s">
        <v>6709</v>
      </c>
      <c r="B917" t="s">
        <v>6710</v>
      </c>
      <c r="C917">
        <v>2010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6.8</v>
      </c>
      <c r="O917">
        <v>125871</v>
      </c>
      <c r="P917">
        <v>115</v>
      </c>
      <c r="Q917" t="s">
        <v>5995</v>
      </c>
      <c r="R917" t="s">
        <v>35</v>
      </c>
      <c r="S917">
        <v>0</v>
      </c>
      <c r="T917">
        <v>1</v>
      </c>
      <c r="U917">
        <v>0</v>
      </c>
      <c r="V917">
        <v>100000000</v>
      </c>
      <c r="W917">
        <v>35053660</v>
      </c>
      <c r="X917">
        <v>154711438</v>
      </c>
      <c r="Y917">
        <f>COUNTBLANK(Table13[[#This Row],[Budget]:[Gross_WW]])</f>
        <v>0</v>
      </c>
      <c r="AF917">
        <v>1</v>
      </c>
    </row>
    <row r="918" spans="1:32" x14ac:dyDescent="0.2">
      <c r="A918" t="s">
        <v>2741</v>
      </c>
      <c r="B918" t="s">
        <v>2742</v>
      </c>
      <c r="C918">
        <v>1984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7.3</v>
      </c>
      <c r="O918">
        <v>187998</v>
      </c>
      <c r="P918">
        <v>106</v>
      </c>
      <c r="Q918" t="s">
        <v>2713</v>
      </c>
      <c r="R918" t="s">
        <v>39</v>
      </c>
      <c r="S918">
        <v>0</v>
      </c>
      <c r="T918">
        <v>0</v>
      </c>
      <c r="U918">
        <v>1</v>
      </c>
      <c r="V918">
        <v>11000000</v>
      </c>
      <c r="W918">
        <v>153083102</v>
      </c>
      <c r="X918">
        <v>153334030</v>
      </c>
      <c r="Y918">
        <f>COUNTBLANK(Table13[[#This Row],[Budget]:[Gross_WW]])</f>
        <v>0</v>
      </c>
      <c r="AF918">
        <v>1</v>
      </c>
    </row>
    <row r="919" spans="1:32" x14ac:dyDescent="0.2">
      <c r="A919" t="s">
        <v>3315</v>
      </c>
      <c r="B919" t="s">
        <v>3316</v>
      </c>
      <c r="C919">
        <v>1990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6.4</v>
      </c>
      <c r="O919">
        <v>88788</v>
      </c>
      <c r="P919">
        <v>106</v>
      </c>
      <c r="Q919" t="s">
        <v>2713</v>
      </c>
      <c r="R919" t="s">
        <v>39</v>
      </c>
      <c r="S919">
        <v>0</v>
      </c>
      <c r="T919">
        <v>0</v>
      </c>
      <c r="U919">
        <v>1</v>
      </c>
      <c r="V919">
        <v>9702804</v>
      </c>
      <c r="W919">
        <v>41482207</v>
      </c>
      <c r="Y919">
        <f>COUNTBLANK(Table13[[#This Row],[Budget]:[Gross_WW]])</f>
        <v>1</v>
      </c>
      <c r="AF919">
        <v>1</v>
      </c>
    </row>
    <row r="920" spans="1:32" x14ac:dyDescent="0.2">
      <c r="A920" t="s">
        <v>1629</v>
      </c>
      <c r="B920" t="s">
        <v>1630</v>
      </c>
      <c r="C920">
        <v>1961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7.3</v>
      </c>
      <c r="O920">
        <v>1190</v>
      </c>
      <c r="P920">
        <v>87</v>
      </c>
      <c r="Q920" t="s">
        <v>1631</v>
      </c>
      <c r="R920" t="s">
        <v>376</v>
      </c>
      <c r="S920">
        <v>1</v>
      </c>
      <c r="T920">
        <v>0</v>
      </c>
      <c r="U920">
        <v>0</v>
      </c>
      <c r="X920">
        <v>721203</v>
      </c>
      <c r="Y920">
        <f>COUNTBLANK(Table13[[#This Row],[Budget]:[Gross_WW]])</f>
        <v>2</v>
      </c>
      <c r="Z920">
        <v>0</v>
      </c>
      <c r="AA920">
        <v>0</v>
      </c>
      <c r="AB920">
        <v>1</v>
      </c>
      <c r="AC920">
        <v>0</v>
      </c>
      <c r="AD920">
        <v>1</v>
      </c>
      <c r="AE920">
        <v>0</v>
      </c>
      <c r="AF920">
        <v>1</v>
      </c>
    </row>
    <row r="921" spans="1:32" x14ac:dyDescent="0.2">
      <c r="A921" t="s">
        <v>2743</v>
      </c>
      <c r="B921" t="s">
        <v>2744</v>
      </c>
      <c r="C921">
        <v>1984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6.4</v>
      </c>
      <c r="O921">
        <v>17087</v>
      </c>
      <c r="P921">
        <v>143</v>
      </c>
      <c r="Q921" t="s">
        <v>2519</v>
      </c>
      <c r="R921" t="s">
        <v>39</v>
      </c>
      <c r="S921">
        <v>0</v>
      </c>
      <c r="T921">
        <v>0</v>
      </c>
      <c r="U921">
        <v>1</v>
      </c>
      <c r="V921">
        <v>30000000</v>
      </c>
      <c r="W921">
        <v>45858563</v>
      </c>
      <c r="X921">
        <v>45858563</v>
      </c>
      <c r="Y921">
        <f>COUNTBLANK(Table13[[#This Row],[Budget]:[Gross_WW]])</f>
        <v>0</v>
      </c>
      <c r="AF921">
        <v>1</v>
      </c>
    </row>
    <row r="922" spans="1:32" x14ac:dyDescent="0.2">
      <c r="A922" t="s">
        <v>3202</v>
      </c>
      <c r="B922" t="s">
        <v>3203</v>
      </c>
      <c r="C922">
        <v>1989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6.2</v>
      </c>
      <c r="O922">
        <v>3431</v>
      </c>
      <c r="P922">
        <v>109</v>
      </c>
      <c r="Q922" t="s">
        <v>3204</v>
      </c>
      <c r="R922" t="s">
        <v>3205</v>
      </c>
      <c r="S922">
        <v>1</v>
      </c>
      <c r="T922">
        <v>0</v>
      </c>
      <c r="U922">
        <v>0</v>
      </c>
      <c r="V922">
        <v>8500000</v>
      </c>
      <c r="W922">
        <v>11604598</v>
      </c>
      <c r="X922">
        <v>11604598</v>
      </c>
      <c r="Y922">
        <f>COUNTBLANK(Table13[[#This Row],[Budget]:[Gross_WW]])</f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</row>
    <row r="923" spans="1:32" x14ac:dyDescent="0.2">
      <c r="A923" t="s">
        <v>4682</v>
      </c>
      <c r="B923" t="s">
        <v>4683</v>
      </c>
      <c r="C923">
        <v>1997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7.3</v>
      </c>
      <c r="O923">
        <v>85072</v>
      </c>
      <c r="P923">
        <v>107</v>
      </c>
      <c r="Q923" t="s">
        <v>4684</v>
      </c>
      <c r="R923" t="s">
        <v>3273</v>
      </c>
      <c r="S923">
        <v>1</v>
      </c>
      <c r="T923">
        <v>0</v>
      </c>
      <c r="U923">
        <v>0</v>
      </c>
      <c r="V923">
        <v>6870397</v>
      </c>
      <c r="W923">
        <v>28084357</v>
      </c>
      <c r="Y923">
        <f>COUNTBLANK(Table13[[#This Row],[Budget]:[Gross_WW]])</f>
        <v>1</v>
      </c>
      <c r="AF923">
        <v>1</v>
      </c>
    </row>
    <row r="924" spans="1:32" x14ac:dyDescent="0.2">
      <c r="A924" t="s">
        <v>7338</v>
      </c>
      <c r="B924" t="s">
        <v>7339</v>
      </c>
      <c r="C924">
        <v>2013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6.4</v>
      </c>
      <c r="O924">
        <v>56037</v>
      </c>
      <c r="P924">
        <v>113</v>
      </c>
      <c r="Q924" t="s">
        <v>4502</v>
      </c>
      <c r="R924" t="s">
        <v>7340</v>
      </c>
      <c r="S924">
        <v>0</v>
      </c>
      <c r="T924">
        <v>0</v>
      </c>
      <c r="U924">
        <v>1</v>
      </c>
      <c r="V924">
        <v>7021993</v>
      </c>
      <c r="W924">
        <v>44907260</v>
      </c>
      <c r="Y924">
        <f>COUNTBLANK(Table13[[#This Row],[Budget]:[Gross_WW]])</f>
        <v>1</v>
      </c>
      <c r="AF924">
        <v>1</v>
      </c>
    </row>
    <row r="925" spans="1:32" x14ac:dyDescent="0.2">
      <c r="A925" t="s">
        <v>4230</v>
      </c>
      <c r="B925" t="s">
        <v>4231</v>
      </c>
      <c r="C925">
        <v>1995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6.7</v>
      </c>
      <c r="O925">
        <v>23228</v>
      </c>
      <c r="P925">
        <v>101</v>
      </c>
      <c r="Q925" t="s">
        <v>3100</v>
      </c>
      <c r="R925" t="s">
        <v>4232</v>
      </c>
      <c r="S925">
        <v>0</v>
      </c>
      <c r="T925">
        <v>0</v>
      </c>
      <c r="U925">
        <v>1</v>
      </c>
      <c r="V925">
        <v>7797185</v>
      </c>
      <c r="W925">
        <v>71518503</v>
      </c>
      <c r="Y925">
        <f>COUNTBLANK(Table13[[#This Row],[Budget]:[Gross_WW]])</f>
        <v>1</v>
      </c>
      <c r="AF925">
        <v>1</v>
      </c>
    </row>
    <row r="926" spans="1:32" x14ac:dyDescent="0.2">
      <c r="A926" t="s">
        <v>3796</v>
      </c>
      <c r="B926" t="s">
        <v>3797</v>
      </c>
      <c r="C926">
        <v>1993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7</v>
      </c>
      <c r="O926">
        <v>41335</v>
      </c>
      <c r="P926">
        <v>103</v>
      </c>
      <c r="Q926" t="s">
        <v>3356</v>
      </c>
      <c r="R926" t="s">
        <v>3798</v>
      </c>
      <c r="S926">
        <v>0</v>
      </c>
      <c r="T926">
        <v>0</v>
      </c>
      <c r="U926">
        <v>1</v>
      </c>
      <c r="V926">
        <v>70172621</v>
      </c>
      <c r="Y926">
        <f>COUNTBLANK(Table13[[#This Row],[Budget]:[Gross_WW]])</f>
        <v>2</v>
      </c>
      <c r="AF926">
        <v>1</v>
      </c>
    </row>
    <row r="927" spans="1:32" x14ac:dyDescent="0.2">
      <c r="A927" t="s">
        <v>7475</v>
      </c>
      <c r="B927" t="s">
        <v>7476</v>
      </c>
      <c r="C927">
        <v>2014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8</v>
      </c>
      <c r="O927">
        <v>1004749</v>
      </c>
      <c r="P927">
        <v>121</v>
      </c>
      <c r="Q927" t="s">
        <v>6298</v>
      </c>
      <c r="R927" t="s">
        <v>6654</v>
      </c>
      <c r="S927">
        <v>1</v>
      </c>
      <c r="T927">
        <v>0</v>
      </c>
      <c r="U927">
        <v>0</v>
      </c>
      <c r="V927">
        <v>170000000</v>
      </c>
      <c r="W927">
        <v>333176600</v>
      </c>
      <c r="X927">
        <v>772776600</v>
      </c>
      <c r="Y927">
        <f>COUNTBLANK(Table13[[#This Row],[Budget]:[Gross_WW]])</f>
        <v>0</v>
      </c>
      <c r="AF927">
        <v>1</v>
      </c>
    </row>
    <row r="928" spans="1:32" x14ac:dyDescent="0.2">
      <c r="A928" t="s">
        <v>5356</v>
      </c>
      <c r="B928" t="s">
        <v>5357</v>
      </c>
      <c r="C928">
        <v>1999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6.2</v>
      </c>
      <c r="O928">
        <v>8917</v>
      </c>
      <c r="P928">
        <v>89</v>
      </c>
      <c r="Q928" t="s">
        <v>5358</v>
      </c>
      <c r="R928" t="s">
        <v>5359</v>
      </c>
      <c r="S928">
        <v>0</v>
      </c>
      <c r="T928">
        <v>1</v>
      </c>
      <c r="U928">
        <v>0</v>
      </c>
      <c r="Y928">
        <f>COUNTBLANK(Table13[[#This Row],[Budget]:[Gross_WW]])</f>
        <v>3</v>
      </c>
      <c r="AF928">
        <v>1</v>
      </c>
    </row>
    <row r="929" spans="1:32" x14ac:dyDescent="0.2">
      <c r="A929" t="s">
        <v>3799</v>
      </c>
      <c r="B929" t="s">
        <v>3800</v>
      </c>
      <c r="C929">
        <v>1993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5.6</v>
      </c>
      <c r="O929">
        <v>4527</v>
      </c>
      <c r="P929">
        <v>107</v>
      </c>
      <c r="Q929" t="s">
        <v>1926</v>
      </c>
      <c r="R929" t="s">
        <v>3273</v>
      </c>
      <c r="S929">
        <v>1</v>
      </c>
      <c r="T929">
        <v>0</v>
      </c>
      <c r="U929">
        <v>0</v>
      </c>
      <c r="V929">
        <v>5713708</v>
      </c>
      <c r="W929">
        <v>22866222</v>
      </c>
      <c r="Y929">
        <f>COUNTBLANK(Table13[[#This Row],[Budget]:[Gross_WW]])</f>
        <v>1</v>
      </c>
      <c r="AF929">
        <v>1</v>
      </c>
    </row>
    <row r="930" spans="1:32" x14ac:dyDescent="0.2">
      <c r="A930" t="s">
        <v>3450</v>
      </c>
      <c r="B930" t="s">
        <v>3451</v>
      </c>
      <c r="C930">
        <v>1991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6.6</v>
      </c>
      <c r="O930">
        <v>7434</v>
      </c>
      <c r="P930">
        <v>105</v>
      </c>
      <c r="Q930" t="s">
        <v>3452</v>
      </c>
      <c r="R930" t="s">
        <v>39</v>
      </c>
      <c r="S930">
        <v>0</v>
      </c>
      <c r="T930">
        <v>0</v>
      </c>
      <c r="U930">
        <v>1</v>
      </c>
      <c r="V930">
        <v>9480198</v>
      </c>
      <c r="Y930">
        <f>COUNTBLANK(Table13[[#This Row],[Budget]:[Gross_WW]])</f>
        <v>2</v>
      </c>
      <c r="AF930">
        <v>1</v>
      </c>
    </row>
    <row r="931" spans="1:32" x14ac:dyDescent="0.2">
      <c r="A931" t="s">
        <v>5196</v>
      </c>
      <c r="B931" t="s">
        <v>5197</v>
      </c>
      <c r="C931">
        <v>1999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6</v>
      </c>
      <c r="O931">
        <v>2330</v>
      </c>
      <c r="P931">
        <v>104</v>
      </c>
      <c r="Q931" t="s">
        <v>5198</v>
      </c>
      <c r="R931" t="s">
        <v>3859</v>
      </c>
      <c r="S931">
        <v>1</v>
      </c>
      <c r="T931">
        <v>0</v>
      </c>
      <c r="U931">
        <v>0</v>
      </c>
      <c r="V931">
        <v>54145</v>
      </c>
      <c r="W931">
        <v>635680</v>
      </c>
      <c r="Y931">
        <f>COUNTBLANK(Table13[[#This Row],[Budget]:[Gross_WW]])</f>
        <v>1</v>
      </c>
      <c r="AF931">
        <v>1</v>
      </c>
    </row>
    <row r="932" spans="1:32" x14ac:dyDescent="0.2">
      <c r="A932" t="s">
        <v>5246</v>
      </c>
      <c r="B932" t="s">
        <v>5247</v>
      </c>
      <c r="C932">
        <v>2000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5.7</v>
      </c>
      <c r="O932">
        <v>6761</v>
      </c>
      <c r="P932">
        <v>101</v>
      </c>
      <c r="Q932" t="s">
        <v>5248</v>
      </c>
      <c r="R932" t="s">
        <v>3273</v>
      </c>
      <c r="S932">
        <v>1</v>
      </c>
      <c r="T932">
        <v>0</v>
      </c>
      <c r="U932">
        <v>0</v>
      </c>
      <c r="V932">
        <v>703109</v>
      </c>
      <c r="W932">
        <v>3284444</v>
      </c>
      <c r="Y932">
        <f>COUNTBLANK(Table13[[#This Row],[Budget]:[Gross_WW]])</f>
        <v>1</v>
      </c>
      <c r="AF932">
        <v>1</v>
      </c>
    </row>
    <row r="933" spans="1:32" x14ac:dyDescent="0.2">
      <c r="A933" t="s">
        <v>1660</v>
      </c>
      <c r="B933" t="s">
        <v>1661</v>
      </c>
      <c r="C933">
        <v>1962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7.2</v>
      </c>
      <c r="O933">
        <v>5246</v>
      </c>
      <c r="P933">
        <v>143</v>
      </c>
      <c r="Q933" t="s">
        <v>97</v>
      </c>
      <c r="R933" t="s">
        <v>1544</v>
      </c>
      <c r="S933">
        <v>0</v>
      </c>
      <c r="T933">
        <v>0</v>
      </c>
      <c r="U933">
        <v>1</v>
      </c>
      <c r="V933">
        <v>4000000</v>
      </c>
      <c r="Y933">
        <f>COUNTBLANK(Table13[[#This Row],[Budget]:[Gross_WW]])</f>
        <v>2</v>
      </c>
      <c r="AF933">
        <v>1</v>
      </c>
    </row>
    <row r="934" spans="1:32" x14ac:dyDescent="0.2">
      <c r="A934" t="s">
        <v>6447</v>
      </c>
      <c r="B934" t="s">
        <v>6448</v>
      </c>
      <c r="C934">
        <v>2016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6.3</v>
      </c>
      <c r="O934">
        <v>117194</v>
      </c>
      <c r="P934">
        <v>106</v>
      </c>
      <c r="Q934" t="s">
        <v>5853</v>
      </c>
      <c r="R934" t="s">
        <v>35</v>
      </c>
      <c r="S934">
        <v>0</v>
      </c>
      <c r="T934">
        <v>1</v>
      </c>
      <c r="U934">
        <v>0</v>
      </c>
      <c r="V934">
        <v>22000000</v>
      </c>
      <c r="W934">
        <v>30498085</v>
      </c>
      <c r="X934">
        <v>63647656</v>
      </c>
      <c r="Y934">
        <f>COUNTBLANK(Table13[[#This Row],[Budget]:[Gross_WW]])</f>
        <v>0</v>
      </c>
      <c r="AF934">
        <v>1</v>
      </c>
    </row>
    <row r="935" spans="1:32" x14ac:dyDescent="0.2">
      <c r="A935" t="s">
        <v>4904</v>
      </c>
      <c r="B935" t="s">
        <v>4905</v>
      </c>
      <c r="C935">
        <v>1998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6.7</v>
      </c>
      <c r="O935">
        <v>56172</v>
      </c>
      <c r="P935">
        <v>82</v>
      </c>
      <c r="Q935" t="s">
        <v>3734</v>
      </c>
      <c r="R935" t="s">
        <v>3524</v>
      </c>
      <c r="S935">
        <v>0</v>
      </c>
      <c r="T935">
        <v>1</v>
      </c>
      <c r="U935">
        <v>0</v>
      </c>
      <c r="V935">
        <v>7722540</v>
      </c>
      <c r="W935">
        <v>17460020</v>
      </c>
      <c r="Y935">
        <f>COUNTBLANK(Table13[[#This Row],[Budget]:[Gross_WW]])</f>
        <v>1</v>
      </c>
      <c r="AF935">
        <v>1</v>
      </c>
    </row>
    <row r="936" spans="1:32" x14ac:dyDescent="0.2">
      <c r="A936" t="s">
        <v>6485</v>
      </c>
      <c r="B936" t="s">
        <v>6486</v>
      </c>
      <c r="C936">
        <v>2011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5.8</v>
      </c>
      <c r="O936">
        <v>116795</v>
      </c>
      <c r="P936">
        <v>105</v>
      </c>
      <c r="Q936" t="s">
        <v>5282</v>
      </c>
      <c r="R936" t="s">
        <v>5604</v>
      </c>
      <c r="S936">
        <v>0</v>
      </c>
      <c r="T936">
        <v>0</v>
      </c>
      <c r="U936">
        <v>1</v>
      </c>
      <c r="V936">
        <v>36000000</v>
      </c>
      <c r="W936">
        <v>45060734</v>
      </c>
      <c r="X936">
        <v>86157237</v>
      </c>
      <c r="Y936">
        <f>COUNTBLANK(Table13[[#This Row],[Budget]:[Gross_WW]])</f>
        <v>0</v>
      </c>
      <c r="AF936">
        <v>1</v>
      </c>
    </row>
    <row r="937" spans="1:32" x14ac:dyDescent="0.2">
      <c r="A937" t="s">
        <v>7219</v>
      </c>
      <c r="B937" t="s">
        <v>7220</v>
      </c>
      <c r="C937">
        <v>2018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6.6</v>
      </c>
      <c r="O937">
        <v>107417</v>
      </c>
      <c r="P937">
        <v>106</v>
      </c>
      <c r="Q937" t="s">
        <v>6769</v>
      </c>
      <c r="R937" t="s">
        <v>7221</v>
      </c>
      <c r="S937">
        <v>0</v>
      </c>
      <c r="T937">
        <v>1</v>
      </c>
      <c r="U937">
        <v>0</v>
      </c>
      <c r="V937">
        <v>10000000</v>
      </c>
      <c r="W937">
        <v>159342015</v>
      </c>
      <c r="X937">
        <v>255485178</v>
      </c>
      <c r="Y937">
        <f>COUNTBLANK(Table13[[#This Row],[Budget]:[Gross_WW]])</f>
        <v>0</v>
      </c>
      <c r="Z937">
        <v>1</v>
      </c>
      <c r="AF937">
        <v>1</v>
      </c>
    </row>
    <row r="938" spans="1:32" x14ac:dyDescent="0.2">
      <c r="A938" t="s">
        <v>2545</v>
      </c>
      <c r="B938" t="s">
        <v>2546</v>
      </c>
      <c r="C938">
        <v>1981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6.5</v>
      </c>
      <c r="O938">
        <v>70797</v>
      </c>
      <c r="P938">
        <v>92</v>
      </c>
      <c r="Q938" t="s">
        <v>2547</v>
      </c>
      <c r="R938" t="s">
        <v>2548</v>
      </c>
      <c r="S938">
        <v>0</v>
      </c>
      <c r="T938">
        <v>1</v>
      </c>
      <c r="U938">
        <v>0</v>
      </c>
      <c r="V938">
        <v>2500000</v>
      </c>
      <c r="W938">
        <v>25533818</v>
      </c>
      <c r="X938">
        <v>25533818</v>
      </c>
      <c r="Y938">
        <f>COUNTBLANK(Table13[[#This Row],[Budget]:[Gross_WW]])</f>
        <v>0</v>
      </c>
      <c r="Z938">
        <v>1</v>
      </c>
      <c r="AF938">
        <v>1</v>
      </c>
    </row>
    <row r="939" spans="1:32" x14ac:dyDescent="0.2">
      <c r="A939" t="s">
        <v>2646</v>
      </c>
      <c r="B939" t="s">
        <v>2647</v>
      </c>
      <c r="C939">
        <v>1982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4.9000000000000004</v>
      </c>
      <c r="O939">
        <v>40921</v>
      </c>
      <c r="P939">
        <v>98</v>
      </c>
      <c r="Q939" t="s">
        <v>2648</v>
      </c>
      <c r="R939" t="s">
        <v>2548</v>
      </c>
      <c r="S939">
        <v>0</v>
      </c>
      <c r="T939">
        <v>1</v>
      </c>
      <c r="U939">
        <v>0</v>
      </c>
      <c r="V939">
        <v>2500000</v>
      </c>
      <c r="W939">
        <v>14400000</v>
      </c>
      <c r="X939">
        <v>14400000</v>
      </c>
      <c r="Y939">
        <f>COUNTBLANK(Table13[[#This Row],[Budget]:[Gross_WW]])</f>
        <v>0</v>
      </c>
      <c r="Z939">
        <v>1</v>
      </c>
      <c r="AF939">
        <v>1</v>
      </c>
    </row>
    <row r="940" spans="1:32" x14ac:dyDescent="0.2">
      <c r="A940" t="s">
        <v>4233</v>
      </c>
      <c r="B940" t="s">
        <v>4234</v>
      </c>
      <c r="C940">
        <v>1995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4.9000000000000004</v>
      </c>
      <c r="O940">
        <v>29485</v>
      </c>
      <c r="P940">
        <v>87</v>
      </c>
      <c r="Q940" t="s">
        <v>4235</v>
      </c>
      <c r="R940" t="s">
        <v>4236</v>
      </c>
      <c r="S940">
        <v>1</v>
      </c>
      <c r="T940">
        <v>0</v>
      </c>
      <c r="U940">
        <v>0</v>
      </c>
      <c r="V940">
        <v>5000000</v>
      </c>
      <c r="W940">
        <v>15116634</v>
      </c>
      <c r="X940">
        <v>15116634</v>
      </c>
      <c r="Y940">
        <f>COUNTBLANK(Table13[[#This Row],[Budget]:[Gross_WW]])</f>
        <v>0</v>
      </c>
      <c r="AF940">
        <v>1</v>
      </c>
    </row>
    <row r="941" spans="1:32" x14ac:dyDescent="0.2">
      <c r="A941" t="s">
        <v>4463</v>
      </c>
      <c r="B941" t="s">
        <v>4464</v>
      </c>
      <c r="C941">
        <v>1996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7.7</v>
      </c>
      <c r="O941">
        <v>35076</v>
      </c>
      <c r="P941">
        <v>242</v>
      </c>
      <c r="Q941" t="s">
        <v>4465</v>
      </c>
      <c r="R941" t="s">
        <v>4109</v>
      </c>
      <c r="S941">
        <v>0</v>
      </c>
      <c r="T941">
        <v>0</v>
      </c>
      <c r="U941">
        <v>1</v>
      </c>
      <c r="V941">
        <v>90684</v>
      </c>
      <c r="W941">
        <v>4770222</v>
      </c>
      <c r="Y941">
        <f>COUNTBLANK(Table13[[#This Row],[Budget]:[Gross_WW]])</f>
        <v>1</v>
      </c>
      <c r="AF941">
        <v>0</v>
      </c>
    </row>
    <row r="942" spans="1:32" x14ac:dyDescent="0.2">
      <c r="A942" t="s">
        <v>5249</v>
      </c>
      <c r="B942" t="s">
        <v>4464</v>
      </c>
      <c r="C942">
        <v>2000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5.9</v>
      </c>
      <c r="O942">
        <v>8904</v>
      </c>
      <c r="P942">
        <v>112</v>
      </c>
      <c r="Q942" t="s">
        <v>5250</v>
      </c>
      <c r="R942" t="s">
        <v>5251</v>
      </c>
      <c r="S942">
        <v>1</v>
      </c>
      <c r="T942">
        <v>0</v>
      </c>
      <c r="U942">
        <v>0</v>
      </c>
      <c r="V942">
        <v>2000000</v>
      </c>
      <c r="W942">
        <v>1577287</v>
      </c>
      <c r="X942">
        <v>2046433</v>
      </c>
      <c r="Y942">
        <f>COUNTBLANK(Table13[[#This Row],[Budget]:[Gross_WW]])</f>
        <v>0</v>
      </c>
      <c r="AF942">
        <v>0</v>
      </c>
    </row>
    <row r="943" spans="1:32" x14ac:dyDescent="0.2">
      <c r="A943" t="s">
        <v>6740</v>
      </c>
      <c r="B943" t="s">
        <v>6741</v>
      </c>
      <c r="C943">
        <v>2011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6.8</v>
      </c>
      <c r="O943">
        <v>184581</v>
      </c>
      <c r="P943">
        <v>111</v>
      </c>
      <c r="Q943" t="s">
        <v>6187</v>
      </c>
      <c r="R943" t="s">
        <v>5459</v>
      </c>
      <c r="S943">
        <v>0</v>
      </c>
      <c r="T943">
        <v>1</v>
      </c>
      <c r="U943">
        <v>0</v>
      </c>
      <c r="V943">
        <v>30000000</v>
      </c>
      <c r="W943">
        <v>40259119</v>
      </c>
      <c r="X943">
        <v>63782078</v>
      </c>
      <c r="Y943">
        <f>COUNTBLANK(Table13[[#This Row],[Budget]:[Gross_WW]])</f>
        <v>0</v>
      </c>
      <c r="AF943">
        <v>1</v>
      </c>
    </row>
    <row r="944" spans="1:32" x14ac:dyDescent="0.2">
      <c r="A944" t="s">
        <v>6860</v>
      </c>
      <c r="B944" t="s">
        <v>6861</v>
      </c>
      <c r="C944">
        <v>2009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4.4000000000000004</v>
      </c>
      <c r="O944">
        <v>38235</v>
      </c>
      <c r="P944">
        <v>102</v>
      </c>
      <c r="Q944" t="s">
        <v>4223</v>
      </c>
      <c r="R944" t="s">
        <v>6862</v>
      </c>
      <c r="S944">
        <v>1</v>
      </c>
      <c r="T944">
        <v>0</v>
      </c>
      <c r="U944">
        <v>0</v>
      </c>
      <c r="V944">
        <v>30000000</v>
      </c>
      <c r="W944">
        <v>79576189</v>
      </c>
      <c r="X944">
        <v>155545279</v>
      </c>
      <c r="Y944">
        <f>COUNTBLANK(Table13[[#This Row],[Budget]:[Gross_WW]])</f>
        <v>0</v>
      </c>
      <c r="AF944">
        <v>1</v>
      </c>
    </row>
    <row r="945" spans="1:32" x14ac:dyDescent="0.2">
      <c r="A945" t="s">
        <v>7893</v>
      </c>
      <c r="B945" t="s">
        <v>7894</v>
      </c>
      <c r="C945">
        <v>2017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6.5</v>
      </c>
      <c r="O945">
        <v>104901</v>
      </c>
      <c r="P945">
        <v>96</v>
      </c>
      <c r="Q945" t="s">
        <v>7895</v>
      </c>
      <c r="R945" t="s">
        <v>35</v>
      </c>
      <c r="S945">
        <v>0</v>
      </c>
      <c r="T945">
        <v>1</v>
      </c>
      <c r="U945">
        <v>0</v>
      </c>
      <c r="V945">
        <v>4800000</v>
      </c>
      <c r="W945">
        <v>55683845</v>
      </c>
      <c r="X945">
        <v>125479266</v>
      </c>
      <c r="Y945">
        <f>COUNTBLANK(Table13[[#This Row],[Budget]:[Gross_WW]])</f>
        <v>0</v>
      </c>
      <c r="AF945">
        <v>1</v>
      </c>
    </row>
    <row r="946" spans="1:32" x14ac:dyDescent="0.2">
      <c r="A946" t="s">
        <v>7117</v>
      </c>
      <c r="B946" t="s">
        <v>7118</v>
      </c>
      <c r="C946">
        <v>2011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5.9</v>
      </c>
      <c r="O946">
        <v>40057</v>
      </c>
      <c r="P946">
        <v>100</v>
      </c>
      <c r="Q946" t="s">
        <v>3025</v>
      </c>
      <c r="R946" t="s">
        <v>39</v>
      </c>
      <c r="S946">
        <v>0</v>
      </c>
      <c r="T946">
        <v>0</v>
      </c>
      <c r="U946">
        <v>1</v>
      </c>
      <c r="V946">
        <v>135000000</v>
      </c>
      <c r="W946">
        <v>64006466</v>
      </c>
      <c r="X946">
        <v>159196259</v>
      </c>
      <c r="Y946">
        <f>COUNTBLANK(Table13[[#This Row],[Budget]:[Gross_WW]])</f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</row>
    <row r="947" spans="1:32" x14ac:dyDescent="0.2">
      <c r="A947" t="s">
        <v>4466</v>
      </c>
      <c r="B947" t="s">
        <v>4467</v>
      </c>
      <c r="C947">
        <v>1996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7</v>
      </c>
      <c r="O947">
        <v>188528</v>
      </c>
      <c r="P947">
        <v>92</v>
      </c>
      <c r="Q947" t="s">
        <v>3363</v>
      </c>
      <c r="R947" t="s">
        <v>35</v>
      </c>
      <c r="S947">
        <v>0</v>
      </c>
      <c r="T947">
        <v>1</v>
      </c>
      <c r="U947">
        <v>0</v>
      </c>
      <c r="V947">
        <v>12000000</v>
      </c>
      <c r="W947">
        <v>38824099</v>
      </c>
      <c r="X947">
        <v>41205099</v>
      </c>
      <c r="Y947">
        <f>COUNTBLANK(Table13[[#This Row],[Budget]:[Gross_WW]])</f>
        <v>0</v>
      </c>
      <c r="AF947">
        <v>1</v>
      </c>
    </row>
    <row r="948" spans="1:32" x14ac:dyDescent="0.2">
      <c r="A948" t="s">
        <v>5204</v>
      </c>
      <c r="B948" t="s">
        <v>5205</v>
      </c>
      <c r="C948">
        <v>1999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6.3</v>
      </c>
      <c r="O948">
        <v>9372</v>
      </c>
      <c r="P948">
        <v>98</v>
      </c>
      <c r="Q948" t="s">
        <v>5206</v>
      </c>
      <c r="R948" t="s">
        <v>5207</v>
      </c>
      <c r="S948">
        <v>1</v>
      </c>
      <c r="T948">
        <v>0</v>
      </c>
      <c r="U948">
        <v>0</v>
      </c>
      <c r="V948">
        <v>2500000</v>
      </c>
      <c r="W948">
        <v>1955933</v>
      </c>
      <c r="X948">
        <v>1955933</v>
      </c>
      <c r="Y948">
        <f>COUNTBLANK(Table13[[#This Row],[Budget]:[Gross_WW]])</f>
        <v>0</v>
      </c>
      <c r="AF948">
        <v>1</v>
      </c>
    </row>
    <row r="949" spans="1:32" x14ac:dyDescent="0.2">
      <c r="A949" t="s">
        <v>3801</v>
      </c>
      <c r="B949" t="s">
        <v>3802</v>
      </c>
      <c r="C949">
        <v>1993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6.2</v>
      </c>
      <c r="O949">
        <v>42452</v>
      </c>
      <c r="P949">
        <v>97</v>
      </c>
      <c r="Q949" t="s">
        <v>3803</v>
      </c>
      <c r="R949" t="s">
        <v>35</v>
      </c>
      <c r="S949">
        <v>0</v>
      </c>
      <c r="T949">
        <v>1</v>
      </c>
      <c r="U949">
        <v>0</v>
      </c>
      <c r="V949">
        <v>10106500</v>
      </c>
      <c r="W949">
        <v>74189677</v>
      </c>
      <c r="Y949">
        <f>COUNTBLANK(Table13[[#This Row],[Budget]:[Gross_WW]])</f>
        <v>1</v>
      </c>
      <c r="AF949">
        <v>1</v>
      </c>
    </row>
    <row r="950" spans="1:32" x14ac:dyDescent="0.2">
      <c r="A950" t="s">
        <v>161</v>
      </c>
      <c r="B950" t="s">
        <v>162</v>
      </c>
      <c r="C950">
        <v>1933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6.8</v>
      </c>
      <c r="O950">
        <v>631</v>
      </c>
      <c r="P950">
        <v>78</v>
      </c>
      <c r="Q950" t="s">
        <v>97</v>
      </c>
      <c r="R950" t="s">
        <v>39</v>
      </c>
      <c r="S950">
        <v>0</v>
      </c>
      <c r="T950">
        <v>0</v>
      </c>
      <c r="U950">
        <v>1</v>
      </c>
      <c r="V950">
        <v>189000</v>
      </c>
      <c r="Y950">
        <f>COUNTBLANK(Table13[[#This Row],[Budget]:[Gross_WW]])</f>
        <v>2</v>
      </c>
      <c r="AF950">
        <v>1</v>
      </c>
    </row>
    <row r="951" spans="1:32" x14ac:dyDescent="0.2">
      <c r="A951" t="s">
        <v>2745</v>
      </c>
      <c r="B951" t="s">
        <v>2746</v>
      </c>
      <c r="C951">
        <v>1984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4.9000000000000004</v>
      </c>
      <c r="O951">
        <v>559</v>
      </c>
      <c r="P951">
        <v>93</v>
      </c>
      <c r="Q951" t="s">
        <v>2266</v>
      </c>
      <c r="R951" t="s">
        <v>35</v>
      </c>
      <c r="S951">
        <v>0</v>
      </c>
      <c r="T951">
        <v>1</v>
      </c>
      <c r="U951">
        <v>0</v>
      </c>
      <c r="V951">
        <v>11113806</v>
      </c>
      <c r="Y951">
        <f>COUNTBLANK(Table13[[#This Row],[Budget]:[Gross_WW]])</f>
        <v>2</v>
      </c>
      <c r="AF951">
        <v>1</v>
      </c>
    </row>
    <row r="952" spans="1:32" x14ac:dyDescent="0.2">
      <c r="A952" t="s">
        <v>3319</v>
      </c>
      <c r="B952" t="s">
        <v>3320</v>
      </c>
      <c r="C952">
        <v>1990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5.8</v>
      </c>
      <c r="O952">
        <v>26389</v>
      </c>
      <c r="P952">
        <v>96</v>
      </c>
      <c r="Q952" t="s">
        <v>2570</v>
      </c>
      <c r="R952" t="s">
        <v>39</v>
      </c>
      <c r="S952">
        <v>0</v>
      </c>
      <c r="T952">
        <v>0</v>
      </c>
      <c r="U952">
        <v>1</v>
      </c>
      <c r="V952">
        <v>9213631</v>
      </c>
      <c r="W952">
        <v>47410827</v>
      </c>
      <c r="Y952">
        <f>COUNTBLANK(Table13[[#This Row],[Budget]:[Gross_WW]])</f>
        <v>1</v>
      </c>
      <c r="AF952">
        <v>1</v>
      </c>
    </row>
    <row r="953" spans="1:32" x14ac:dyDescent="0.2">
      <c r="A953" t="s">
        <v>6492</v>
      </c>
      <c r="B953" t="s">
        <v>6493</v>
      </c>
      <c r="C953">
        <v>2008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6.6</v>
      </c>
      <c r="O953">
        <v>127852</v>
      </c>
      <c r="P953">
        <v>114</v>
      </c>
      <c r="Q953" t="s">
        <v>6494</v>
      </c>
      <c r="R953" t="s">
        <v>5604</v>
      </c>
      <c r="S953">
        <v>0</v>
      </c>
      <c r="T953">
        <v>0</v>
      </c>
      <c r="U953">
        <v>1</v>
      </c>
      <c r="V953">
        <v>12000000</v>
      </c>
      <c r="W953">
        <v>38108728</v>
      </c>
      <c r="X953">
        <v>43495888</v>
      </c>
      <c r="Y953">
        <f>COUNTBLANK(Table13[[#This Row],[Budget]:[Gross_WW]])</f>
        <v>0</v>
      </c>
      <c r="AF953">
        <v>1</v>
      </c>
    </row>
    <row r="954" spans="1:32" x14ac:dyDescent="0.2">
      <c r="A954" t="s">
        <v>1810</v>
      </c>
      <c r="B954" t="s">
        <v>1811</v>
      </c>
      <c r="C954">
        <v>1966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6.9</v>
      </c>
      <c r="O954">
        <v>7786</v>
      </c>
      <c r="P954">
        <v>121</v>
      </c>
      <c r="Q954" t="s">
        <v>1812</v>
      </c>
      <c r="R954" t="s">
        <v>1813</v>
      </c>
      <c r="S954">
        <v>0</v>
      </c>
      <c r="T954">
        <v>0</v>
      </c>
      <c r="U954">
        <v>1</v>
      </c>
      <c r="V954">
        <v>3500000</v>
      </c>
      <c r="Y954">
        <f>COUNTBLANK(Table13[[#This Row],[Budget]:[Gross_WW]])</f>
        <v>2</v>
      </c>
      <c r="AF954">
        <v>1</v>
      </c>
    </row>
    <row r="955" spans="1:32" x14ac:dyDescent="0.2">
      <c r="A955" t="s">
        <v>2969</v>
      </c>
      <c r="B955" t="s">
        <v>2970</v>
      </c>
      <c r="C955">
        <v>1987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6</v>
      </c>
      <c r="O955">
        <v>29952</v>
      </c>
      <c r="P955">
        <v>110</v>
      </c>
      <c r="Q955" t="s">
        <v>2971</v>
      </c>
      <c r="R955" t="s">
        <v>2714</v>
      </c>
      <c r="S955">
        <v>0</v>
      </c>
      <c r="T955">
        <v>1</v>
      </c>
      <c r="U955">
        <v>0</v>
      </c>
      <c r="V955">
        <v>4154740</v>
      </c>
      <c r="W955">
        <v>49998613</v>
      </c>
      <c r="Y955">
        <f>COUNTBLANK(Table13[[#This Row],[Budget]:[Gross_WW]])</f>
        <v>1</v>
      </c>
      <c r="AF955">
        <v>1</v>
      </c>
    </row>
    <row r="956" spans="1:32" x14ac:dyDescent="0.2">
      <c r="A956" t="s">
        <v>5704</v>
      </c>
      <c r="B956" t="s">
        <v>5705</v>
      </c>
      <c r="C956">
        <v>2002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7.4</v>
      </c>
      <c r="O956">
        <v>520826</v>
      </c>
      <c r="P956">
        <v>161</v>
      </c>
      <c r="Q956" t="s">
        <v>2941</v>
      </c>
      <c r="R956" t="s">
        <v>39</v>
      </c>
      <c r="S956">
        <v>0</v>
      </c>
      <c r="T956">
        <v>0</v>
      </c>
      <c r="U956">
        <v>1</v>
      </c>
      <c r="V956">
        <v>100000000</v>
      </c>
      <c r="W956">
        <v>262450136</v>
      </c>
      <c r="X956">
        <v>879465594</v>
      </c>
      <c r="Y956">
        <f>COUNTBLANK(Table13[[#This Row],[Budget]:[Gross_WW]])</f>
        <v>0</v>
      </c>
      <c r="AF956">
        <v>0</v>
      </c>
    </row>
    <row r="957" spans="1:32" x14ac:dyDescent="0.2">
      <c r="A957" t="s">
        <v>6707</v>
      </c>
      <c r="B957" t="s">
        <v>6708</v>
      </c>
      <c r="C957">
        <v>2010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7.7</v>
      </c>
      <c r="O957">
        <v>449960</v>
      </c>
      <c r="P957">
        <v>146</v>
      </c>
      <c r="Q957" t="s">
        <v>6011</v>
      </c>
      <c r="R957" t="s">
        <v>39</v>
      </c>
      <c r="S957">
        <v>0</v>
      </c>
      <c r="T957">
        <v>0</v>
      </c>
      <c r="U957">
        <v>1</v>
      </c>
      <c r="V957">
        <v>150000000</v>
      </c>
      <c r="W957">
        <v>296347721</v>
      </c>
      <c r="X957">
        <v>976920103</v>
      </c>
      <c r="Y957">
        <f>COUNTBLANK(Table13[[#This Row],[Budget]:[Gross_WW]])</f>
        <v>0</v>
      </c>
      <c r="AF957">
        <v>0</v>
      </c>
    </row>
    <row r="958" spans="1:32" x14ac:dyDescent="0.2">
      <c r="A958" t="s">
        <v>6933</v>
      </c>
      <c r="B958" t="s">
        <v>6934</v>
      </c>
      <c r="C958">
        <v>2011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8.1</v>
      </c>
      <c r="O958">
        <v>725527</v>
      </c>
      <c r="P958">
        <v>130</v>
      </c>
      <c r="Q958" t="s">
        <v>6011</v>
      </c>
      <c r="R958" t="s">
        <v>39</v>
      </c>
      <c r="S958">
        <v>0</v>
      </c>
      <c r="T958">
        <v>0</v>
      </c>
      <c r="U958">
        <v>1</v>
      </c>
      <c r="V958">
        <v>125000000</v>
      </c>
      <c r="W958">
        <v>381409310</v>
      </c>
      <c r="X958">
        <v>1341932398</v>
      </c>
      <c r="Y958">
        <f>COUNTBLANK(Table13[[#This Row],[Budget]:[Gross_WW]])</f>
        <v>0</v>
      </c>
      <c r="AF958">
        <v>0</v>
      </c>
    </row>
    <row r="959" spans="1:32" x14ac:dyDescent="0.2">
      <c r="A959" t="s">
        <v>5841</v>
      </c>
      <c r="B959" t="s">
        <v>5842</v>
      </c>
      <c r="C959">
        <v>2005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7.7</v>
      </c>
      <c r="O959">
        <v>515894</v>
      </c>
      <c r="P959">
        <v>157</v>
      </c>
      <c r="Q959" t="s">
        <v>5843</v>
      </c>
      <c r="R959" t="s">
        <v>39</v>
      </c>
      <c r="S959">
        <v>0</v>
      </c>
      <c r="T959">
        <v>0</v>
      </c>
      <c r="U959">
        <v>1</v>
      </c>
      <c r="V959">
        <v>150000000</v>
      </c>
      <c r="W959">
        <v>290417905</v>
      </c>
      <c r="X959">
        <v>896346229</v>
      </c>
      <c r="Y959">
        <f>COUNTBLANK(Table13[[#This Row],[Budget]:[Gross_WW]])</f>
        <v>0</v>
      </c>
      <c r="AF959">
        <v>0</v>
      </c>
    </row>
    <row r="960" spans="1:32" x14ac:dyDescent="0.2">
      <c r="A960" t="s">
        <v>6204</v>
      </c>
      <c r="B960" t="s">
        <v>6205</v>
      </c>
      <c r="C960">
        <v>2009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7.6</v>
      </c>
      <c r="O960">
        <v>444338</v>
      </c>
      <c r="P960">
        <v>153</v>
      </c>
      <c r="Q960" t="s">
        <v>6011</v>
      </c>
      <c r="R960" t="s">
        <v>39</v>
      </c>
      <c r="S960">
        <v>0</v>
      </c>
      <c r="T960">
        <v>0</v>
      </c>
      <c r="U960">
        <v>1</v>
      </c>
      <c r="V960">
        <v>250000000</v>
      </c>
      <c r="W960">
        <v>302305431</v>
      </c>
      <c r="X960">
        <v>934326396</v>
      </c>
      <c r="Y960">
        <f>COUNTBLANK(Table13[[#This Row],[Budget]:[Gross_WW]])</f>
        <v>0</v>
      </c>
      <c r="AF960">
        <v>0</v>
      </c>
    </row>
    <row r="961" spans="1:32" x14ac:dyDescent="0.2">
      <c r="A961" t="s">
        <v>6009</v>
      </c>
      <c r="B961" t="s">
        <v>6010</v>
      </c>
      <c r="C961">
        <v>2007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7.5</v>
      </c>
      <c r="O961">
        <v>480060</v>
      </c>
      <c r="P961">
        <v>138</v>
      </c>
      <c r="Q961" t="s">
        <v>6011</v>
      </c>
      <c r="R961" t="s">
        <v>39</v>
      </c>
      <c r="S961">
        <v>0</v>
      </c>
      <c r="T961">
        <v>0</v>
      </c>
      <c r="U961">
        <v>1</v>
      </c>
      <c r="V961">
        <v>150000000</v>
      </c>
      <c r="W961">
        <v>292353413</v>
      </c>
      <c r="X961">
        <v>942044510</v>
      </c>
      <c r="Y961">
        <f>COUNTBLANK(Table13[[#This Row],[Budget]:[Gross_WW]])</f>
        <v>0</v>
      </c>
      <c r="AF961">
        <v>0</v>
      </c>
    </row>
    <row r="962" spans="1:32" x14ac:dyDescent="0.2">
      <c r="A962" t="s">
        <v>5724</v>
      </c>
      <c r="B962" t="s">
        <v>5725</v>
      </c>
      <c r="C962">
        <v>2004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7.9</v>
      </c>
      <c r="O962">
        <v>517830</v>
      </c>
      <c r="P962">
        <v>142</v>
      </c>
      <c r="Q962" t="s">
        <v>4267</v>
      </c>
      <c r="R962" t="s">
        <v>39</v>
      </c>
      <c r="S962">
        <v>0</v>
      </c>
      <c r="T962">
        <v>0</v>
      </c>
      <c r="U962">
        <v>1</v>
      </c>
      <c r="V962">
        <v>130000000</v>
      </c>
      <c r="W962">
        <v>249975996</v>
      </c>
      <c r="X962">
        <v>796093802</v>
      </c>
      <c r="Y962">
        <f>COUNTBLANK(Table13[[#This Row],[Budget]:[Gross_WW]])</f>
        <v>0</v>
      </c>
      <c r="AF962">
        <v>0</v>
      </c>
    </row>
    <row r="963" spans="1:32" x14ac:dyDescent="0.2">
      <c r="A963" t="s">
        <v>5462</v>
      </c>
      <c r="B963" t="s">
        <v>5463</v>
      </c>
      <c r="C963">
        <v>2001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7.6</v>
      </c>
      <c r="O963">
        <v>603081</v>
      </c>
      <c r="P963">
        <v>152</v>
      </c>
      <c r="Q963" t="s">
        <v>2941</v>
      </c>
      <c r="R963" t="s">
        <v>39</v>
      </c>
      <c r="S963">
        <v>0</v>
      </c>
      <c r="T963">
        <v>0</v>
      </c>
      <c r="U963">
        <v>1</v>
      </c>
      <c r="V963">
        <v>125000000</v>
      </c>
      <c r="W963">
        <v>318087620</v>
      </c>
      <c r="X963">
        <v>978087613</v>
      </c>
      <c r="Y963">
        <f>COUNTBLANK(Table13[[#This Row],[Budget]:[Gross_WW]])</f>
        <v>0</v>
      </c>
      <c r="AF963">
        <v>0</v>
      </c>
    </row>
    <row r="964" spans="1:32" x14ac:dyDescent="0.2">
      <c r="A964" t="s">
        <v>1103</v>
      </c>
      <c r="B964" t="s">
        <v>1104</v>
      </c>
      <c r="C964">
        <v>1950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7.9</v>
      </c>
      <c r="O964">
        <v>51273</v>
      </c>
      <c r="P964">
        <v>104</v>
      </c>
      <c r="Q964" t="s">
        <v>331</v>
      </c>
      <c r="R964" t="s">
        <v>945</v>
      </c>
      <c r="S964">
        <v>0</v>
      </c>
      <c r="T964">
        <v>1</v>
      </c>
      <c r="U964">
        <v>0</v>
      </c>
      <c r="Y964">
        <f>COUNTBLANK(Table13[[#This Row],[Budget]:[Gross_WW]])</f>
        <v>3</v>
      </c>
      <c r="AF964">
        <v>1</v>
      </c>
    </row>
    <row r="965" spans="1:32" x14ac:dyDescent="0.2">
      <c r="A965" t="s">
        <v>3321</v>
      </c>
      <c r="B965" t="s">
        <v>3322</v>
      </c>
      <c r="C965">
        <v>1990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6.1</v>
      </c>
      <c r="O965">
        <v>6884</v>
      </c>
      <c r="P965">
        <v>144</v>
      </c>
      <c r="Q965" t="s">
        <v>2049</v>
      </c>
      <c r="R965" t="s">
        <v>2845</v>
      </c>
      <c r="S965">
        <v>0</v>
      </c>
      <c r="T965">
        <v>1</v>
      </c>
      <c r="U965">
        <v>0</v>
      </c>
      <c r="V965">
        <v>40000000</v>
      </c>
      <c r="W965">
        <v>9243140</v>
      </c>
      <c r="X965">
        <v>9645440</v>
      </c>
      <c r="Y965">
        <f>COUNTBLANK(Table13[[#This Row],[Budget]:[Gross_WW]])</f>
        <v>0</v>
      </c>
      <c r="AF965">
        <v>1</v>
      </c>
    </row>
    <row r="966" spans="1:32" x14ac:dyDescent="0.2">
      <c r="A966" t="s">
        <v>5012</v>
      </c>
      <c r="B966" t="s">
        <v>5013</v>
      </c>
      <c r="C966">
        <v>1998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6.9</v>
      </c>
      <c r="O966">
        <v>42496</v>
      </c>
      <c r="P966">
        <v>136</v>
      </c>
      <c r="Q966" t="s">
        <v>3185</v>
      </c>
      <c r="R966" t="s">
        <v>2783</v>
      </c>
      <c r="S966">
        <v>1</v>
      </c>
      <c r="T966">
        <v>0</v>
      </c>
      <c r="U966">
        <v>0</v>
      </c>
      <c r="V966">
        <v>7610663</v>
      </c>
      <c r="W966">
        <v>21567853</v>
      </c>
      <c r="Y966">
        <f>COUNTBLANK(Table13[[#This Row],[Budget]:[Gross_WW]])</f>
        <v>1</v>
      </c>
      <c r="AF966">
        <v>1</v>
      </c>
    </row>
    <row r="967" spans="1:32" x14ac:dyDescent="0.2">
      <c r="A967" t="s">
        <v>6749</v>
      </c>
      <c r="B967" t="s">
        <v>6750</v>
      </c>
      <c r="C967">
        <v>2009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6.4</v>
      </c>
      <c r="O967">
        <v>156288</v>
      </c>
      <c r="P967">
        <v>129</v>
      </c>
      <c r="Q967" t="s">
        <v>2858</v>
      </c>
      <c r="R967" t="s">
        <v>5604</v>
      </c>
      <c r="S967">
        <v>0</v>
      </c>
      <c r="T967">
        <v>0</v>
      </c>
      <c r="U967">
        <v>1</v>
      </c>
      <c r="V967">
        <v>40000000</v>
      </c>
      <c r="W967">
        <v>93953653</v>
      </c>
      <c r="X967">
        <v>178866158</v>
      </c>
      <c r="Y967">
        <f>COUNTBLANK(Table13[[#This Row],[Budget]:[Gross_WW]])</f>
        <v>0</v>
      </c>
      <c r="AF967">
        <v>1</v>
      </c>
    </row>
    <row r="968" spans="1:32" x14ac:dyDescent="0.2">
      <c r="A968" t="s">
        <v>7903</v>
      </c>
      <c r="B968" t="s">
        <v>7904</v>
      </c>
      <c r="C968">
        <v>2018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4.4000000000000004</v>
      </c>
      <c r="O968">
        <v>1180</v>
      </c>
      <c r="P968">
        <v>127</v>
      </c>
      <c r="Q968" t="s">
        <v>6144</v>
      </c>
      <c r="R968" t="s">
        <v>6145</v>
      </c>
      <c r="S968">
        <v>0</v>
      </c>
      <c r="T968">
        <v>0</v>
      </c>
      <c r="U968">
        <v>1</v>
      </c>
      <c r="V968">
        <v>12350</v>
      </c>
      <c r="Y968">
        <f>COUNTBLANK(Table13[[#This Row],[Budget]:[Gross_WW]])</f>
        <v>2</v>
      </c>
      <c r="AF968">
        <v>1</v>
      </c>
    </row>
    <row r="969" spans="1:32" x14ac:dyDescent="0.2">
      <c r="A969" t="s">
        <v>5337</v>
      </c>
      <c r="B969" t="s">
        <v>5338</v>
      </c>
      <c r="C969">
        <v>2001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5.5</v>
      </c>
      <c r="O969">
        <v>13507</v>
      </c>
      <c r="P969">
        <v>86</v>
      </c>
      <c r="Q969" t="s">
        <v>4695</v>
      </c>
      <c r="R969" t="s">
        <v>35</v>
      </c>
      <c r="S969">
        <v>0</v>
      </c>
      <c r="T969">
        <v>1</v>
      </c>
      <c r="U969">
        <v>0</v>
      </c>
      <c r="V969">
        <v>14000000</v>
      </c>
      <c r="W969">
        <v>10424470</v>
      </c>
      <c r="X969">
        <v>13127022</v>
      </c>
      <c r="Y969">
        <f>COUNTBLANK(Table13[[#This Row],[Budget]:[Gross_WW]])</f>
        <v>0</v>
      </c>
      <c r="AF969">
        <v>1</v>
      </c>
    </row>
    <row r="970" spans="1:32" x14ac:dyDescent="0.2">
      <c r="A970" t="s">
        <v>3804</v>
      </c>
      <c r="B970" t="s">
        <v>3805</v>
      </c>
      <c r="C970">
        <v>1993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7</v>
      </c>
      <c r="O970">
        <v>15594</v>
      </c>
      <c r="P970">
        <v>104</v>
      </c>
      <c r="Q970" t="s">
        <v>3384</v>
      </c>
      <c r="R970" t="s">
        <v>35</v>
      </c>
      <c r="S970">
        <v>0</v>
      </c>
      <c r="T970">
        <v>1</v>
      </c>
      <c r="U970">
        <v>0</v>
      </c>
      <c r="V970">
        <v>4322250</v>
      </c>
      <c r="W970">
        <v>16589540</v>
      </c>
      <c r="Y970">
        <f>COUNTBLANK(Table13[[#This Row],[Budget]:[Gross_WW]])</f>
        <v>1</v>
      </c>
      <c r="AF970">
        <v>1</v>
      </c>
    </row>
    <row r="971" spans="1:32" x14ac:dyDescent="0.2">
      <c r="A971" t="s">
        <v>410</v>
      </c>
      <c r="B971" t="s">
        <v>411</v>
      </c>
      <c r="C971">
        <v>1938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5.5</v>
      </c>
      <c r="O971">
        <v>110</v>
      </c>
      <c r="P971">
        <v>83</v>
      </c>
      <c r="Q971" t="s">
        <v>412</v>
      </c>
      <c r="R971" t="s">
        <v>39</v>
      </c>
      <c r="S971">
        <v>0</v>
      </c>
      <c r="T971">
        <v>0</v>
      </c>
      <c r="U971">
        <v>1</v>
      </c>
      <c r="V971">
        <v>400000</v>
      </c>
      <c r="Y971">
        <f>COUNTBLANK(Table13[[#This Row],[Budget]:[Gross_WW]])</f>
        <v>2</v>
      </c>
      <c r="AF971">
        <v>1</v>
      </c>
    </row>
    <row r="972" spans="1:32" x14ac:dyDescent="0.2">
      <c r="A972" t="s">
        <v>2552</v>
      </c>
      <c r="B972" t="s">
        <v>2553</v>
      </c>
      <c r="C972">
        <v>1981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4.2</v>
      </c>
      <c r="O972">
        <v>1253</v>
      </c>
      <c r="P972">
        <v>78</v>
      </c>
      <c r="Q972" t="s">
        <v>2554</v>
      </c>
      <c r="R972" t="s">
        <v>35</v>
      </c>
      <c r="S972">
        <v>0</v>
      </c>
      <c r="T972">
        <v>1</v>
      </c>
      <c r="U972">
        <v>0</v>
      </c>
      <c r="V972">
        <v>407464</v>
      </c>
      <c r="W972">
        <v>2154696</v>
      </c>
      <c r="Y972">
        <f>COUNTBLANK(Table13[[#This Row],[Budget]:[Gross_WW]])</f>
        <v>1</v>
      </c>
      <c r="AF972">
        <v>1</v>
      </c>
    </row>
    <row r="973" spans="1:32" x14ac:dyDescent="0.2">
      <c r="A973" t="s">
        <v>3102</v>
      </c>
      <c r="B973" t="s">
        <v>3103</v>
      </c>
      <c r="C973">
        <v>1988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5.7</v>
      </c>
      <c r="O973">
        <v>1156</v>
      </c>
      <c r="P973">
        <v>97</v>
      </c>
      <c r="Q973" t="s">
        <v>2941</v>
      </c>
      <c r="R973" t="s">
        <v>3104</v>
      </c>
      <c r="S973">
        <v>1</v>
      </c>
      <c r="T973">
        <v>0</v>
      </c>
      <c r="U973">
        <v>0</v>
      </c>
      <c r="V973">
        <v>2063546</v>
      </c>
      <c r="W973">
        <v>5509417</v>
      </c>
      <c r="Y973">
        <f>COUNTBLANK(Table13[[#This Row],[Budget]:[Gross_WW]])</f>
        <v>1</v>
      </c>
      <c r="AF973">
        <v>1</v>
      </c>
    </row>
    <row r="974" spans="1:32" x14ac:dyDescent="0.2">
      <c r="A974" t="s">
        <v>305</v>
      </c>
      <c r="B974" t="s">
        <v>306</v>
      </c>
      <c r="C974">
        <v>1936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6.1</v>
      </c>
      <c r="O974">
        <v>764</v>
      </c>
      <c r="P974">
        <v>76</v>
      </c>
      <c r="Q974" t="s">
        <v>307</v>
      </c>
      <c r="R974" t="s">
        <v>39</v>
      </c>
      <c r="S974">
        <v>0</v>
      </c>
      <c r="T974">
        <v>0</v>
      </c>
      <c r="U974">
        <v>1</v>
      </c>
      <c r="Y974">
        <f>COUNTBLANK(Table13[[#This Row],[Budget]:[Gross_WW]])</f>
        <v>3</v>
      </c>
      <c r="AF974">
        <v>1</v>
      </c>
    </row>
    <row r="975" spans="1:32" x14ac:dyDescent="0.2">
      <c r="A975" t="s">
        <v>5508</v>
      </c>
      <c r="B975" t="s">
        <v>5509</v>
      </c>
      <c r="C975">
        <v>2001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6.9</v>
      </c>
      <c r="O975">
        <v>35034</v>
      </c>
      <c r="P975">
        <v>101</v>
      </c>
      <c r="Q975" t="s">
        <v>4974</v>
      </c>
      <c r="R975" t="s">
        <v>4109</v>
      </c>
      <c r="S975">
        <v>0</v>
      </c>
      <c r="T975">
        <v>0</v>
      </c>
      <c r="U975">
        <v>1</v>
      </c>
      <c r="V975">
        <v>31000000</v>
      </c>
      <c r="W975">
        <v>24185781</v>
      </c>
      <c r="X975">
        <v>30919415</v>
      </c>
      <c r="Y975">
        <f>COUNTBLANK(Table13[[#This Row],[Budget]:[Gross_WW]])</f>
        <v>0</v>
      </c>
      <c r="AF975">
        <v>1</v>
      </c>
    </row>
    <row r="976" spans="1:32" x14ac:dyDescent="0.2">
      <c r="A976" t="s">
        <v>4237</v>
      </c>
      <c r="B976" t="s">
        <v>4238</v>
      </c>
      <c r="C976">
        <v>1995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8.1999999999999993</v>
      </c>
      <c r="O976">
        <v>548717</v>
      </c>
      <c r="P976">
        <v>170</v>
      </c>
      <c r="Q976" t="s">
        <v>4239</v>
      </c>
      <c r="R976" t="s">
        <v>39</v>
      </c>
      <c r="S976">
        <v>0</v>
      </c>
      <c r="T976">
        <v>0</v>
      </c>
      <c r="U976">
        <v>1</v>
      </c>
      <c r="V976">
        <v>60000000</v>
      </c>
      <c r="W976">
        <v>67436818</v>
      </c>
      <c r="X976">
        <v>187436818</v>
      </c>
      <c r="Y976">
        <f>COUNTBLANK(Table13[[#This Row],[Budget]:[Gross_WW]])</f>
        <v>0</v>
      </c>
      <c r="AF976">
        <v>1</v>
      </c>
    </row>
    <row r="977" spans="1:32" x14ac:dyDescent="0.2">
      <c r="A977" t="s">
        <v>212</v>
      </c>
      <c r="B977" t="s">
        <v>213</v>
      </c>
      <c r="C977">
        <v>1934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7.2</v>
      </c>
      <c r="O977">
        <v>564</v>
      </c>
      <c r="P977">
        <v>63</v>
      </c>
      <c r="Q977" t="s">
        <v>97</v>
      </c>
      <c r="R977" t="s">
        <v>39</v>
      </c>
      <c r="S977">
        <v>0</v>
      </c>
      <c r="T977">
        <v>0</v>
      </c>
      <c r="U977">
        <v>1</v>
      </c>
      <c r="Y977">
        <f>COUNTBLANK(Table13[[#This Row],[Budget]:[Gross_WW]])</f>
        <v>3</v>
      </c>
      <c r="AF977">
        <v>1</v>
      </c>
    </row>
    <row r="978" spans="1:32" x14ac:dyDescent="0.2">
      <c r="A978" t="s">
        <v>3806</v>
      </c>
      <c r="B978" t="s">
        <v>3807</v>
      </c>
      <c r="C978">
        <v>1993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6.8</v>
      </c>
      <c r="O978">
        <v>12777</v>
      </c>
      <c r="P978">
        <v>140</v>
      </c>
      <c r="Q978" t="s">
        <v>2551</v>
      </c>
      <c r="R978" t="s">
        <v>3631</v>
      </c>
      <c r="S978">
        <v>0</v>
      </c>
      <c r="T978">
        <v>0</v>
      </c>
      <c r="U978">
        <v>1</v>
      </c>
      <c r="V978">
        <v>379807</v>
      </c>
      <c r="W978">
        <v>5864949</v>
      </c>
      <c r="Y978">
        <f>COUNTBLANK(Table13[[#This Row],[Budget]:[Gross_WW]])</f>
        <v>1</v>
      </c>
      <c r="AF978">
        <v>1</v>
      </c>
    </row>
    <row r="979" spans="1:32" x14ac:dyDescent="0.2">
      <c r="A979" t="s">
        <v>3986</v>
      </c>
      <c r="B979" t="s">
        <v>3987</v>
      </c>
      <c r="C979">
        <v>1994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7.3</v>
      </c>
      <c r="O979">
        <v>57328</v>
      </c>
      <c r="P979">
        <v>99</v>
      </c>
      <c r="Q979" t="s">
        <v>3988</v>
      </c>
      <c r="R979" t="s">
        <v>3989</v>
      </c>
      <c r="S979">
        <v>1</v>
      </c>
      <c r="T979">
        <v>0</v>
      </c>
      <c r="U979">
        <v>0</v>
      </c>
      <c r="V979">
        <v>5000000</v>
      </c>
      <c r="W979">
        <v>3049135</v>
      </c>
      <c r="X979">
        <v>3049135</v>
      </c>
      <c r="Y979">
        <f>COUNTBLANK(Table13[[#This Row],[Budget]:[Gross_WW]])</f>
        <v>0</v>
      </c>
      <c r="AF979">
        <v>1</v>
      </c>
    </row>
    <row r="980" spans="1:32" x14ac:dyDescent="0.2">
      <c r="A980" t="s">
        <v>3990</v>
      </c>
      <c r="B980" t="s">
        <v>3991</v>
      </c>
      <c r="C980">
        <v>1995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6.6</v>
      </c>
      <c r="O980">
        <v>24082</v>
      </c>
      <c r="P980">
        <v>100</v>
      </c>
      <c r="Q980" t="s">
        <v>3992</v>
      </c>
      <c r="R980" t="s">
        <v>3921</v>
      </c>
      <c r="S980">
        <v>1</v>
      </c>
      <c r="T980">
        <v>0</v>
      </c>
      <c r="U980">
        <v>0</v>
      </c>
      <c r="V980">
        <v>6062857</v>
      </c>
      <c r="W980">
        <v>17689177</v>
      </c>
      <c r="Y980">
        <f>COUNTBLANK(Table13[[#This Row],[Budget]:[Gross_WW]])</f>
        <v>1</v>
      </c>
      <c r="AF980">
        <v>1</v>
      </c>
    </row>
    <row r="981" spans="1:32" x14ac:dyDescent="0.2">
      <c r="A981" t="s">
        <v>1423</v>
      </c>
      <c r="B981" t="s">
        <v>1424</v>
      </c>
      <c r="C981">
        <v>1956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6.2</v>
      </c>
      <c r="O981">
        <v>1891</v>
      </c>
      <c r="P981">
        <v>111</v>
      </c>
      <c r="Q981" t="s">
        <v>1284</v>
      </c>
      <c r="R981" t="s">
        <v>39</v>
      </c>
      <c r="S981">
        <v>0</v>
      </c>
      <c r="T981">
        <v>0</v>
      </c>
      <c r="U981">
        <v>1</v>
      </c>
      <c r="V981">
        <v>6000000</v>
      </c>
      <c r="Y981">
        <f>COUNTBLANK(Table13[[#This Row],[Budget]:[Gross_WW]])</f>
        <v>2</v>
      </c>
      <c r="AF981">
        <v>0</v>
      </c>
    </row>
    <row r="982" spans="1:32" x14ac:dyDescent="0.2">
      <c r="A982" t="s">
        <v>6173</v>
      </c>
      <c r="B982" t="s">
        <v>6174</v>
      </c>
      <c r="C982">
        <v>2008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7</v>
      </c>
      <c r="O982">
        <v>249715</v>
      </c>
      <c r="P982">
        <v>120</v>
      </c>
      <c r="Q982" t="s">
        <v>4734</v>
      </c>
      <c r="R982" t="s">
        <v>35</v>
      </c>
      <c r="S982">
        <v>0</v>
      </c>
      <c r="T982">
        <v>1</v>
      </c>
      <c r="U982">
        <v>0</v>
      </c>
      <c r="V982">
        <v>85000000</v>
      </c>
      <c r="W982">
        <v>75986503</v>
      </c>
      <c r="X982">
        <v>168319243</v>
      </c>
      <c r="Y982">
        <f>COUNTBLANK(Table13[[#This Row],[Budget]:[Gross_WW]])</f>
        <v>0</v>
      </c>
      <c r="AF982">
        <v>1</v>
      </c>
    </row>
    <row r="983" spans="1:32" x14ac:dyDescent="0.2">
      <c r="A983" t="s">
        <v>1894</v>
      </c>
      <c r="B983" t="s">
        <v>1895</v>
      </c>
      <c r="C983">
        <v>1968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6.6</v>
      </c>
      <c r="O983">
        <v>4981</v>
      </c>
      <c r="P983">
        <v>121</v>
      </c>
      <c r="Q983" t="s">
        <v>1785</v>
      </c>
      <c r="R983" t="s">
        <v>35</v>
      </c>
      <c r="S983">
        <v>0</v>
      </c>
      <c r="T983">
        <v>1</v>
      </c>
      <c r="U983">
        <v>0</v>
      </c>
      <c r="V983">
        <v>6000000</v>
      </c>
      <c r="Y983">
        <f>COUNTBLANK(Table13[[#This Row],[Budget]:[Gross_WW]])</f>
        <v>2</v>
      </c>
      <c r="AF983">
        <v>1</v>
      </c>
    </row>
    <row r="984" spans="1:32" x14ac:dyDescent="0.2">
      <c r="A984" t="s">
        <v>2972</v>
      </c>
      <c r="B984" t="s">
        <v>2973</v>
      </c>
      <c r="C984">
        <v>1987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5.3</v>
      </c>
      <c r="O984">
        <v>2972</v>
      </c>
      <c r="P984">
        <v>96</v>
      </c>
      <c r="Q984" t="s">
        <v>2974</v>
      </c>
      <c r="R984" t="s">
        <v>2783</v>
      </c>
      <c r="S984">
        <v>1</v>
      </c>
      <c r="T984">
        <v>0</v>
      </c>
      <c r="U984">
        <v>0</v>
      </c>
      <c r="V984">
        <v>20419446</v>
      </c>
      <c r="Y984">
        <f>COUNTBLANK(Table13[[#This Row],[Budget]:[Gross_WW]])</f>
        <v>2</v>
      </c>
      <c r="AF984">
        <v>1</v>
      </c>
    </row>
    <row r="985" spans="1:32" x14ac:dyDescent="0.2">
      <c r="A985" t="s">
        <v>4468</v>
      </c>
      <c r="B985" t="s">
        <v>4469</v>
      </c>
      <c r="C985">
        <v>1996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5.2</v>
      </c>
      <c r="O985">
        <v>18403</v>
      </c>
      <c r="P985">
        <v>85</v>
      </c>
      <c r="Q985" t="s">
        <v>4470</v>
      </c>
      <c r="R985" t="s">
        <v>4453</v>
      </c>
      <c r="S985">
        <v>1</v>
      </c>
      <c r="T985">
        <v>0</v>
      </c>
      <c r="U985">
        <v>0</v>
      </c>
      <c r="V985">
        <v>4000000</v>
      </c>
      <c r="W985">
        <v>9336886</v>
      </c>
      <c r="X985">
        <v>9336886</v>
      </c>
      <c r="Y985">
        <f>COUNTBLANK(Table13[[#This Row],[Budget]:[Gross_WW]])</f>
        <v>0</v>
      </c>
      <c r="AF985">
        <v>1</v>
      </c>
    </row>
    <row r="986" spans="1:32" x14ac:dyDescent="0.2">
      <c r="A986" t="s">
        <v>582</v>
      </c>
      <c r="B986" t="s">
        <v>583</v>
      </c>
      <c r="C986">
        <v>1941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7.5</v>
      </c>
      <c r="O986">
        <v>2614</v>
      </c>
      <c r="P986">
        <v>84</v>
      </c>
      <c r="Q986" t="s">
        <v>584</v>
      </c>
      <c r="R986" t="s">
        <v>585</v>
      </c>
      <c r="S986">
        <v>0</v>
      </c>
      <c r="T986">
        <v>1</v>
      </c>
      <c r="U986">
        <v>0</v>
      </c>
      <c r="X986">
        <v>4982</v>
      </c>
      <c r="Y986">
        <f>COUNTBLANK(Table13[[#This Row],[Budget]:[Gross_WW]])</f>
        <v>2</v>
      </c>
      <c r="AF986">
        <v>1</v>
      </c>
    </row>
    <row r="987" spans="1:32" x14ac:dyDescent="0.2">
      <c r="A987" t="s">
        <v>3323</v>
      </c>
      <c r="B987" t="s">
        <v>3324</v>
      </c>
      <c r="C987">
        <v>1990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6.3</v>
      </c>
      <c r="O987">
        <v>11915</v>
      </c>
      <c r="P987">
        <v>136</v>
      </c>
      <c r="Q987" t="s">
        <v>2434</v>
      </c>
      <c r="R987" t="s">
        <v>35</v>
      </c>
      <c r="S987">
        <v>0</v>
      </c>
      <c r="T987">
        <v>1</v>
      </c>
      <c r="U987">
        <v>0</v>
      </c>
      <c r="V987">
        <v>11567449</v>
      </c>
      <c r="W987">
        <v>11567449</v>
      </c>
      <c r="X987">
        <v>23472449</v>
      </c>
      <c r="Y987">
        <f>COUNTBLANK(Table13[[#This Row],[Budget]:[Gross_WW]])</f>
        <v>0</v>
      </c>
      <c r="AF987">
        <v>1</v>
      </c>
    </row>
    <row r="988" spans="1:32" x14ac:dyDescent="0.2">
      <c r="A988" t="s">
        <v>7402</v>
      </c>
      <c r="B988" t="s">
        <v>7403</v>
      </c>
      <c r="C988">
        <v>2013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8</v>
      </c>
      <c r="O988">
        <v>506422</v>
      </c>
      <c r="P988">
        <v>126</v>
      </c>
      <c r="Q988" t="s">
        <v>4864</v>
      </c>
      <c r="R988" t="s">
        <v>7404</v>
      </c>
      <c r="S988">
        <v>0</v>
      </c>
      <c r="T988">
        <v>0</v>
      </c>
      <c r="U988">
        <v>1</v>
      </c>
      <c r="V988">
        <v>23000000</v>
      </c>
      <c r="W988">
        <v>25568251</v>
      </c>
      <c r="X988">
        <v>48517427</v>
      </c>
      <c r="Y988">
        <f>COUNTBLANK(Table13[[#This Row],[Budget]:[Gross_WW]])</f>
        <v>0</v>
      </c>
      <c r="AF988">
        <v>1</v>
      </c>
    </row>
    <row r="989" spans="1:32" x14ac:dyDescent="0.2">
      <c r="A989" t="s">
        <v>3206</v>
      </c>
      <c r="B989" t="s">
        <v>3207</v>
      </c>
      <c r="C989">
        <v>1989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5.8</v>
      </c>
      <c r="O989">
        <v>6563</v>
      </c>
      <c r="P989">
        <v>94</v>
      </c>
      <c r="Q989" t="s">
        <v>3191</v>
      </c>
      <c r="R989" t="s">
        <v>39</v>
      </c>
      <c r="S989">
        <v>0</v>
      </c>
      <c r="T989">
        <v>0</v>
      </c>
      <c r="U989">
        <v>1</v>
      </c>
      <c r="V989">
        <v>18699037</v>
      </c>
      <c r="W989">
        <v>18699037</v>
      </c>
      <c r="X989">
        <v>18699037</v>
      </c>
      <c r="Y989">
        <f>COUNTBLANK(Table13[[#This Row],[Budget]:[Gross_WW]])</f>
        <v>0</v>
      </c>
      <c r="AF989">
        <v>1</v>
      </c>
    </row>
    <row r="990" spans="1:32" x14ac:dyDescent="0.2">
      <c r="A990" t="s">
        <v>2455</v>
      </c>
      <c r="B990" t="s">
        <v>2456</v>
      </c>
      <c r="C990">
        <v>1980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5</v>
      </c>
      <c r="O990">
        <v>4940</v>
      </c>
      <c r="P990">
        <v>100</v>
      </c>
      <c r="Q990" t="s">
        <v>1891</v>
      </c>
      <c r="R990" t="s">
        <v>376</v>
      </c>
      <c r="S990">
        <v>1</v>
      </c>
      <c r="T990">
        <v>0</v>
      </c>
      <c r="U990">
        <v>0</v>
      </c>
      <c r="V990">
        <v>18000000</v>
      </c>
      <c r="Y990">
        <f>COUNTBLANK(Table13[[#This Row],[Budget]:[Gross_WW]])</f>
        <v>2</v>
      </c>
      <c r="AF990">
        <v>1</v>
      </c>
    </row>
    <row r="991" spans="1:32" x14ac:dyDescent="0.2">
      <c r="A991" t="s">
        <v>2289</v>
      </c>
      <c r="B991" t="s">
        <v>2290</v>
      </c>
      <c r="C991">
        <v>1977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5.7</v>
      </c>
      <c r="O991">
        <v>6501</v>
      </c>
      <c r="P991">
        <v>105</v>
      </c>
      <c r="Q991" t="s">
        <v>1891</v>
      </c>
      <c r="R991" t="s">
        <v>376</v>
      </c>
      <c r="S991">
        <v>1</v>
      </c>
      <c r="T991">
        <v>0</v>
      </c>
      <c r="U991">
        <v>0</v>
      </c>
      <c r="V991">
        <v>29000000</v>
      </c>
      <c r="Y991">
        <f>COUNTBLANK(Table13[[#This Row],[Budget]:[Gross_WW]])</f>
        <v>2</v>
      </c>
      <c r="AF991">
        <v>1</v>
      </c>
    </row>
    <row r="992" spans="1:32" x14ac:dyDescent="0.2">
      <c r="A992" t="s">
        <v>847</v>
      </c>
      <c r="B992" t="s">
        <v>848</v>
      </c>
      <c r="C992">
        <v>1945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6.7</v>
      </c>
      <c r="O992">
        <v>1192</v>
      </c>
      <c r="P992">
        <v>90</v>
      </c>
      <c r="Q992" t="s">
        <v>804</v>
      </c>
      <c r="R992" t="s">
        <v>35</v>
      </c>
      <c r="S992">
        <v>0</v>
      </c>
      <c r="T992">
        <v>1</v>
      </c>
      <c r="U992">
        <v>0</v>
      </c>
      <c r="V992">
        <v>717000</v>
      </c>
      <c r="Y992">
        <f>COUNTBLANK(Table13[[#This Row],[Budget]:[Gross_WW]])</f>
        <v>2</v>
      </c>
      <c r="AF992">
        <v>1</v>
      </c>
    </row>
    <row r="993" spans="1:32" x14ac:dyDescent="0.2">
      <c r="A993" t="s">
        <v>214</v>
      </c>
      <c r="B993" t="s">
        <v>215</v>
      </c>
      <c r="C993">
        <v>1934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6.2</v>
      </c>
      <c r="O993">
        <v>754</v>
      </c>
      <c r="P993">
        <v>87</v>
      </c>
      <c r="Q993" t="s">
        <v>48</v>
      </c>
      <c r="R993" t="s">
        <v>39</v>
      </c>
      <c r="S993">
        <v>0</v>
      </c>
      <c r="T993">
        <v>0</v>
      </c>
      <c r="U993">
        <v>1</v>
      </c>
      <c r="V993">
        <v>263000</v>
      </c>
      <c r="Y993">
        <f>COUNTBLANK(Table13[[#This Row],[Budget]:[Gross_WW]])</f>
        <v>2</v>
      </c>
      <c r="AF993">
        <v>1</v>
      </c>
    </row>
    <row r="994" spans="1:32" x14ac:dyDescent="0.2">
      <c r="A994" t="s">
        <v>6950</v>
      </c>
      <c r="B994" t="s">
        <v>6951</v>
      </c>
      <c r="C994">
        <v>2010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6.4</v>
      </c>
      <c r="O994">
        <v>88790</v>
      </c>
      <c r="P994">
        <v>129</v>
      </c>
      <c r="Q994" t="s">
        <v>2004</v>
      </c>
      <c r="R994" t="s">
        <v>39</v>
      </c>
      <c r="S994">
        <v>0</v>
      </c>
      <c r="T994">
        <v>0</v>
      </c>
      <c r="U994">
        <v>1</v>
      </c>
      <c r="V994">
        <v>50000000</v>
      </c>
      <c r="W994">
        <v>32746941</v>
      </c>
      <c r="X994">
        <v>106956330</v>
      </c>
      <c r="Y994">
        <f>COUNTBLANK(Table13[[#This Row],[Budget]:[Gross_WW]])</f>
        <v>0</v>
      </c>
      <c r="AF994">
        <v>1</v>
      </c>
    </row>
    <row r="995" spans="1:32" x14ac:dyDescent="0.2">
      <c r="A995" t="s">
        <v>163</v>
      </c>
      <c r="B995" t="s">
        <v>164</v>
      </c>
      <c r="C995">
        <v>1933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7.4</v>
      </c>
      <c r="O995">
        <v>1975</v>
      </c>
      <c r="P995">
        <v>76</v>
      </c>
      <c r="Q995" t="s">
        <v>79</v>
      </c>
      <c r="R995" t="s">
        <v>147</v>
      </c>
      <c r="S995">
        <v>0</v>
      </c>
      <c r="T995">
        <v>0</v>
      </c>
      <c r="U995">
        <v>1</v>
      </c>
      <c r="V995">
        <v>290000</v>
      </c>
      <c r="Y995">
        <f>COUNTBLANK(Table13[[#This Row],[Budget]:[Gross_WW]])</f>
        <v>2</v>
      </c>
      <c r="AF995">
        <v>1</v>
      </c>
    </row>
    <row r="996" spans="1:32" x14ac:dyDescent="0.2">
      <c r="A996" t="s">
        <v>5778</v>
      </c>
      <c r="B996" t="s">
        <v>5779</v>
      </c>
      <c r="C996">
        <v>2004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6.7</v>
      </c>
      <c r="O996">
        <v>75497</v>
      </c>
      <c r="P996">
        <v>136</v>
      </c>
      <c r="Q996" t="s">
        <v>5075</v>
      </c>
      <c r="R996" t="s">
        <v>2783</v>
      </c>
      <c r="S996">
        <v>1</v>
      </c>
      <c r="T996">
        <v>0</v>
      </c>
      <c r="U996">
        <v>0</v>
      </c>
      <c r="V996">
        <v>18829435</v>
      </c>
      <c r="W996">
        <v>108040622</v>
      </c>
      <c r="Y996">
        <f>COUNTBLANK(Table13[[#This Row],[Budget]:[Gross_WW]])</f>
        <v>1</v>
      </c>
      <c r="AF996">
        <v>1</v>
      </c>
    </row>
    <row r="997" spans="1:32" x14ac:dyDescent="0.2">
      <c r="A997" t="s">
        <v>5108</v>
      </c>
      <c r="B997" t="s">
        <v>5109</v>
      </c>
      <c r="C997">
        <v>1998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6.6</v>
      </c>
      <c r="O997">
        <v>9548</v>
      </c>
      <c r="P997">
        <v>101</v>
      </c>
      <c r="Q997" t="s">
        <v>5110</v>
      </c>
      <c r="R997" t="s">
        <v>5111</v>
      </c>
      <c r="S997">
        <v>0</v>
      </c>
      <c r="T997">
        <v>1</v>
      </c>
      <c r="U997">
        <v>0</v>
      </c>
      <c r="V997">
        <v>1960216</v>
      </c>
      <c r="Y997">
        <f>COUNTBLANK(Table13[[#This Row],[Budget]:[Gross_WW]])</f>
        <v>2</v>
      </c>
      <c r="AF997">
        <v>1</v>
      </c>
    </row>
    <row r="998" spans="1:32" x14ac:dyDescent="0.2">
      <c r="A998" t="s">
        <v>5158</v>
      </c>
      <c r="B998" t="s">
        <v>5159</v>
      </c>
      <c r="C998">
        <v>2000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7.5</v>
      </c>
      <c r="O998">
        <v>163058</v>
      </c>
      <c r="P998">
        <v>113</v>
      </c>
      <c r="Q998" t="s">
        <v>2912</v>
      </c>
      <c r="R998" t="s">
        <v>2783</v>
      </c>
      <c r="S998">
        <v>1</v>
      </c>
      <c r="T998">
        <v>0</v>
      </c>
      <c r="U998">
        <v>0</v>
      </c>
      <c r="V998">
        <v>6429107</v>
      </c>
      <c r="W998">
        <v>47126295</v>
      </c>
      <c r="Y998">
        <f>COUNTBLANK(Table13[[#This Row],[Budget]:[Gross_WW]])</f>
        <v>1</v>
      </c>
      <c r="AF998">
        <v>1</v>
      </c>
    </row>
    <row r="999" spans="1:32" x14ac:dyDescent="0.2">
      <c r="A999" t="s">
        <v>5514</v>
      </c>
      <c r="B999" t="s">
        <v>5515</v>
      </c>
      <c r="C999">
        <v>2001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6.2</v>
      </c>
      <c r="O999">
        <v>3283</v>
      </c>
      <c r="P999">
        <v>86</v>
      </c>
      <c r="Q999" t="s">
        <v>3251</v>
      </c>
      <c r="R999" t="s">
        <v>5516</v>
      </c>
      <c r="S999">
        <v>1</v>
      </c>
      <c r="T999">
        <v>0</v>
      </c>
      <c r="U999">
        <v>0</v>
      </c>
      <c r="V999">
        <v>113512</v>
      </c>
      <c r="W999">
        <v>2340411</v>
      </c>
      <c r="Y999">
        <f>COUNTBLANK(Table13[[#This Row],[Budget]:[Gross_WW]])</f>
        <v>1</v>
      </c>
      <c r="AF999">
        <v>1</v>
      </c>
    </row>
    <row r="1000" spans="1:32" x14ac:dyDescent="0.2">
      <c r="A1000" t="s">
        <v>2045</v>
      </c>
      <c r="B1000" t="s">
        <v>2046</v>
      </c>
      <c r="C1000">
        <v>1973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7.5</v>
      </c>
      <c r="O1000">
        <v>47420</v>
      </c>
      <c r="P1000">
        <v>105</v>
      </c>
      <c r="Q1000" t="s">
        <v>2004</v>
      </c>
      <c r="R1000" t="s">
        <v>1992</v>
      </c>
      <c r="S1000">
        <v>0</v>
      </c>
      <c r="T1000">
        <v>1</v>
      </c>
      <c r="U1000">
        <v>0</v>
      </c>
      <c r="V1000">
        <v>15700000</v>
      </c>
      <c r="Y1000">
        <f>COUNTBLANK(Table13[[#This Row],[Budget]:[Gross_WW]])</f>
        <v>2</v>
      </c>
      <c r="AF1000">
        <v>1</v>
      </c>
    </row>
    <row r="1001" spans="1:32" x14ac:dyDescent="0.2">
      <c r="A1001" t="s">
        <v>2649</v>
      </c>
      <c r="B1001" t="s">
        <v>2650</v>
      </c>
      <c r="C1001">
        <v>1983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6.1</v>
      </c>
      <c r="O1001">
        <v>4727</v>
      </c>
      <c r="P1001">
        <v>105</v>
      </c>
      <c r="Q1001" t="s">
        <v>2651</v>
      </c>
      <c r="R1001" t="s">
        <v>2652</v>
      </c>
      <c r="S1001">
        <v>0</v>
      </c>
      <c r="T1001">
        <v>0</v>
      </c>
      <c r="U1001">
        <v>1</v>
      </c>
      <c r="V1001">
        <v>6156049</v>
      </c>
      <c r="W1001">
        <v>28445927</v>
      </c>
      <c r="Y1001">
        <f>COUNTBLANK(Table13[[#This Row],[Budget]:[Gross_WW]])</f>
        <v>1</v>
      </c>
      <c r="AF1001">
        <v>1</v>
      </c>
    </row>
    <row r="1002" spans="1:32" x14ac:dyDescent="0.2">
      <c r="A1002" t="s">
        <v>586</v>
      </c>
      <c r="B1002" t="s">
        <v>587</v>
      </c>
      <c r="C1002">
        <v>1941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7.5</v>
      </c>
      <c r="O1002">
        <v>14279</v>
      </c>
      <c r="P1002">
        <v>100</v>
      </c>
      <c r="Q1002" t="s">
        <v>474</v>
      </c>
      <c r="R1002" t="s">
        <v>39</v>
      </c>
      <c r="S1002">
        <v>0</v>
      </c>
      <c r="T1002">
        <v>0</v>
      </c>
      <c r="U1002">
        <v>1</v>
      </c>
      <c r="V1002">
        <v>455000</v>
      </c>
      <c r="Y1002">
        <f>COUNTBLANK(Table13[[#This Row],[Budget]:[Gross_WW]])</f>
        <v>2</v>
      </c>
      <c r="AF1002">
        <v>1</v>
      </c>
    </row>
    <row r="1003" spans="1:32" x14ac:dyDescent="0.2">
      <c r="A1003" t="s">
        <v>1079</v>
      </c>
      <c r="B1003" t="s">
        <v>1080</v>
      </c>
      <c r="C1003">
        <v>1950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6.8</v>
      </c>
      <c r="O1003">
        <v>438</v>
      </c>
      <c r="P1003">
        <v>83</v>
      </c>
      <c r="Q1003" t="s">
        <v>1081</v>
      </c>
      <c r="R1003" t="s">
        <v>39</v>
      </c>
      <c r="S1003">
        <v>0</v>
      </c>
      <c r="T1003">
        <v>0</v>
      </c>
      <c r="U1003">
        <v>1</v>
      </c>
      <c r="V1003">
        <v>530000</v>
      </c>
      <c r="Y1003">
        <f>COUNTBLANK(Table13[[#This Row],[Budget]:[Gross_WW]])</f>
        <v>2</v>
      </c>
      <c r="AF1003">
        <v>1</v>
      </c>
    </row>
    <row r="1004" spans="1:32" x14ac:dyDescent="0.2">
      <c r="A1004" t="s">
        <v>748</v>
      </c>
      <c r="B1004" t="s">
        <v>749</v>
      </c>
      <c r="C1004">
        <v>1943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6.9</v>
      </c>
      <c r="O1004">
        <v>1380</v>
      </c>
      <c r="P1004">
        <v>82</v>
      </c>
      <c r="Q1004" t="s">
        <v>750</v>
      </c>
      <c r="R1004" t="s">
        <v>35</v>
      </c>
      <c r="S1004">
        <v>0</v>
      </c>
      <c r="T1004">
        <v>1</v>
      </c>
      <c r="U1004">
        <v>0</v>
      </c>
      <c r="Y1004">
        <f>COUNTBLANK(Table13[[#This Row],[Budget]:[Gross_WW]])</f>
        <v>3</v>
      </c>
      <c r="AF1004">
        <v>1</v>
      </c>
    </row>
    <row r="1005" spans="1:32" x14ac:dyDescent="0.2">
      <c r="A1005" t="s">
        <v>588</v>
      </c>
      <c r="B1005" t="s">
        <v>589</v>
      </c>
      <c r="C1005">
        <v>1941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7.5</v>
      </c>
      <c r="O1005">
        <v>3285</v>
      </c>
      <c r="P1005">
        <v>86</v>
      </c>
      <c r="Q1005" t="s">
        <v>495</v>
      </c>
      <c r="R1005" t="s">
        <v>35</v>
      </c>
      <c r="S1005">
        <v>0</v>
      </c>
      <c r="T1005">
        <v>1</v>
      </c>
      <c r="U1005">
        <v>0</v>
      </c>
      <c r="V1005">
        <v>190000</v>
      </c>
      <c r="Y1005">
        <f>COUNTBLANK(Table13[[#This Row],[Budget]:[Gross_WW]])</f>
        <v>2</v>
      </c>
      <c r="AF1005">
        <v>1</v>
      </c>
    </row>
    <row r="1006" spans="1:32" x14ac:dyDescent="0.2">
      <c r="A1006" t="s">
        <v>798</v>
      </c>
      <c r="B1006" t="s">
        <v>799</v>
      </c>
      <c r="C1006">
        <v>1944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7.1</v>
      </c>
      <c r="O1006">
        <v>1750</v>
      </c>
      <c r="P1006">
        <v>124</v>
      </c>
      <c r="Q1006" t="s">
        <v>739</v>
      </c>
      <c r="R1006" t="s">
        <v>39</v>
      </c>
      <c r="S1006">
        <v>0</v>
      </c>
      <c r="T1006">
        <v>0</v>
      </c>
      <c r="U1006">
        <v>1</v>
      </c>
      <c r="Y1006">
        <f>COUNTBLANK(Table13[[#This Row],[Budget]:[Gross_WW]])</f>
        <v>3</v>
      </c>
      <c r="AF1006">
        <v>1</v>
      </c>
    </row>
    <row r="1007" spans="1:32" x14ac:dyDescent="0.2">
      <c r="A1007" t="s">
        <v>1161</v>
      </c>
      <c r="B1007" t="s">
        <v>1162</v>
      </c>
      <c r="C1007">
        <v>1951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6.7</v>
      </c>
      <c r="O1007">
        <v>320</v>
      </c>
      <c r="P1007">
        <v>77</v>
      </c>
      <c r="Q1007" t="s">
        <v>1070</v>
      </c>
      <c r="R1007" t="s">
        <v>945</v>
      </c>
      <c r="S1007">
        <v>0</v>
      </c>
      <c r="T1007">
        <v>1</v>
      </c>
      <c r="U1007">
        <v>0</v>
      </c>
      <c r="Y1007">
        <f>COUNTBLANK(Table13[[#This Row],[Budget]:[Gross_WW]])</f>
        <v>3</v>
      </c>
      <c r="AF1007">
        <v>1</v>
      </c>
    </row>
    <row r="1008" spans="1:32" x14ac:dyDescent="0.2">
      <c r="A1008" t="s">
        <v>6249</v>
      </c>
      <c r="B1008" t="s">
        <v>6250</v>
      </c>
      <c r="C1008">
        <v>2006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6.5</v>
      </c>
      <c r="O1008">
        <v>32104</v>
      </c>
      <c r="P1008">
        <v>126</v>
      </c>
      <c r="Q1008" t="s">
        <v>6251</v>
      </c>
      <c r="R1008" t="s">
        <v>5459</v>
      </c>
      <c r="S1008">
        <v>0</v>
      </c>
      <c r="T1008">
        <v>1</v>
      </c>
      <c r="U1008">
        <v>0</v>
      </c>
      <c r="V1008">
        <v>28000000</v>
      </c>
      <c r="W1008">
        <v>14426251</v>
      </c>
      <c r="X1008">
        <v>16800438</v>
      </c>
      <c r="Y1008">
        <f>COUNTBLANK(Table13[[#This Row],[Budget]:[Gross_WW]])</f>
        <v>0</v>
      </c>
      <c r="AF1008">
        <v>1</v>
      </c>
    </row>
    <row r="1009" spans="1:32" x14ac:dyDescent="0.2">
      <c r="A1009" t="s">
        <v>4908</v>
      </c>
      <c r="B1009" t="s">
        <v>4909</v>
      </c>
      <c r="C1009">
        <v>1998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4.9000000000000004</v>
      </c>
      <c r="O1009">
        <v>18602</v>
      </c>
      <c r="P1009">
        <v>114</v>
      </c>
      <c r="Q1009" t="s">
        <v>3899</v>
      </c>
      <c r="R1009" t="s">
        <v>3921</v>
      </c>
      <c r="S1009">
        <v>1</v>
      </c>
      <c r="T1009">
        <v>0</v>
      </c>
      <c r="U1009">
        <v>0</v>
      </c>
      <c r="V1009">
        <v>5106919</v>
      </c>
      <c r="W1009">
        <v>12069719</v>
      </c>
      <c r="Y1009">
        <f>COUNTBLANK(Table13[[#This Row],[Budget]:[Gross_WW]])</f>
        <v>1</v>
      </c>
      <c r="AF1009">
        <v>1</v>
      </c>
    </row>
    <row r="1010" spans="1:32" x14ac:dyDescent="0.2">
      <c r="A1010" t="s">
        <v>3993</v>
      </c>
      <c r="B1010" t="s">
        <v>3994</v>
      </c>
      <c r="C1010">
        <v>1994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5.2</v>
      </c>
      <c r="O1010">
        <v>1234</v>
      </c>
      <c r="P1010">
        <v>93</v>
      </c>
      <c r="Q1010" t="s">
        <v>3012</v>
      </c>
      <c r="R1010" t="s">
        <v>3995</v>
      </c>
      <c r="S1010">
        <v>1</v>
      </c>
      <c r="T1010">
        <v>0</v>
      </c>
      <c r="U1010">
        <v>0</v>
      </c>
      <c r="V1010">
        <v>713234</v>
      </c>
      <c r="Y1010">
        <f>COUNTBLANK(Table13[[#This Row],[Budget]:[Gross_WW]])</f>
        <v>2</v>
      </c>
      <c r="AF1010">
        <v>1</v>
      </c>
    </row>
    <row r="1011" spans="1:32" x14ac:dyDescent="0.2">
      <c r="A1011" t="s">
        <v>5143</v>
      </c>
      <c r="B1011" t="s">
        <v>5144</v>
      </c>
      <c r="C1011">
        <v>1999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5.9</v>
      </c>
      <c r="O1011">
        <v>13572</v>
      </c>
      <c r="P1011">
        <v>115</v>
      </c>
      <c r="Q1011" t="s">
        <v>5145</v>
      </c>
      <c r="R1011" t="s">
        <v>5146</v>
      </c>
      <c r="S1011">
        <v>1</v>
      </c>
      <c r="T1011">
        <v>0</v>
      </c>
      <c r="U1011">
        <v>0</v>
      </c>
      <c r="V1011">
        <v>33307</v>
      </c>
      <c r="W1011">
        <v>1765545</v>
      </c>
      <c r="Y1011">
        <f>COUNTBLANK(Table13[[#This Row],[Budget]:[Gross_WW]])</f>
        <v>1</v>
      </c>
      <c r="AF1011">
        <v>1</v>
      </c>
    </row>
    <row r="1012" spans="1:32" x14ac:dyDescent="0.2">
      <c r="A1012" t="s">
        <v>1502</v>
      </c>
      <c r="B1012" t="s">
        <v>1503</v>
      </c>
      <c r="C1012">
        <v>1958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7</v>
      </c>
      <c r="O1012">
        <v>854</v>
      </c>
      <c r="P1012">
        <v>136</v>
      </c>
      <c r="Q1012" t="s">
        <v>97</v>
      </c>
      <c r="R1012" t="s">
        <v>39</v>
      </c>
      <c r="S1012">
        <v>0</v>
      </c>
      <c r="T1012">
        <v>0</v>
      </c>
      <c r="U1012">
        <v>1</v>
      </c>
      <c r="V1012">
        <v>1390000</v>
      </c>
      <c r="Y1012">
        <f>COUNTBLANK(Table13[[#This Row],[Budget]:[Gross_WW]])</f>
        <v>2</v>
      </c>
      <c r="AF1012">
        <v>1</v>
      </c>
    </row>
    <row r="1013" spans="1:32" x14ac:dyDescent="0.2">
      <c r="A1013" t="s">
        <v>4688</v>
      </c>
      <c r="B1013" t="s">
        <v>4689</v>
      </c>
      <c r="C1013">
        <v>1998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5.0999999999999996</v>
      </c>
      <c r="O1013">
        <v>7848</v>
      </c>
      <c r="P1013">
        <v>91</v>
      </c>
      <c r="Q1013" t="s">
        <v>4690</v>
      </c>
      <c r="R1013" t="s">
        <v>4071</v>
      </c>
      <c r="S1013">
        <v>0</v>
      </c>
      <c r="T1013">
        <v>0</v>
      </c>
      <c r="U1013">
        <v>1</v>
      </c>
      <c r="V1013">
        <v>3784023</v>
      </c>
      <c r="W1013">
        <v>10493366</v>
      </c>
      <c r="Y1013">
        <f>COUNTBLANK(Table13[[#This Row],[Budget]:[Gross_WW]])</f>
        <v>1</v>
      </c>
      <c r="AF1013">
        <v>1</v>
      </c>
    </row>
    <row r="1014" spans="1:32" x14ac:dyDescent="0.2">
      <c r="A1014" t="s">
        <v>1264</v>
      </c>
      <c r="B1014" t="s">
        <v>1265</v>
      </c>
      <c r="C1014">
        <v>1953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7.1</v>
      </c>
      <c r="O1014">
        <v>8865</v>
      </c>
      <c r="P1014">
        <v>83</v>
      </c>
      <c r="Q1014" t="s">
        <v>387</v>
      </c>
      <c r="R1014" t="s">
        <v>1195</v>
      </c>
      <c r="S1014">
        <v>0</v>
      </c>
      <c r="T1014">
        <v>0</v>
      </c>
      <c r="U1014">
        <v>1</v>
      </c>
      <c r="V1014">
        <v>3000000</v>
      </c>
      <c r="Y1014">
        <f>COUNTBLANK(Table13[[#This Row],[Budget]:[Gross_WW]])</f>
        <v>2</v>
      </c>
      <c r="AF1014">
        <v>1</v>
      </c>
    </row>
    <row r="1015" spans="1:32" x14ac:dyDescent="0.2">
      <c r="A1015" t="s">
        <v>5794</v>
      </c>
      <c r="B1015" t="s">
        <v>5795</v>
      </c>
      <c r="C1015">
        <v>2003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5.4</v>
      </c>
      <c r="O1015">
        <v>42226</v>
      </c>
      <c r="P1015">
        <v>94</v>
      </c>
      <c r="Q1015" t="s">
        <v>5796</v>
      </c>
      <c r="R1015" t="s">
        <v>35</v>
      </c>
      <c r="S1015">
        <v>0</v>
      </c>
      <c r="T1015">
        <v>1</v>
      </c>
      <c r="U1015">
        <v>0</v>
      </c>
      <c r="V1015">
        <v>18000000</v>
      </c>
      <c r="W1015">
        <v>30308417</v>
      </c>
      <c r="X1015">
        <v>62228395</v>
      </c>
      <c r="Y1015">
        <f>COUNTBLANK(Table13[[#This Row],[Budget]:[Gross_WW]])</f>
        <v>0</v>
      </c>
      <c r="AF1015">
        <v>1</v>
      </c>
    </row>
    <row r="1016" spans="1:32" x14ac:dyDescent="0.2">
      <c r="A1016" t="s">
        <v>2457</v>
      </c>
      <c r="B1016" t="s">
        <v>2458</v>
      </c>
      <c r="C1016">
        <v>1980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6.3</v>
      </c>
      <c r="O1016">
        <v>1273</v>
      </c>
      <c r="P1016">
        <v>119</v>
      </c>
      <c r="Q1016" t="s">
        <v>2120</v>
      </c>
      <c r="R1016" t="s">
        <v>2165</v>
      </c>
      <c r="S1016">
        <v>0</v>
      </c>
      <c r="T1016">
        <v>0</v>
      </c>
      <c r="U1016">
        <v>1</v>
      </c>
      <c r="V1016">
        <v>17815212</v>
      </c>
      <c r="Y1016">
        <f>COUNTBLANK(Table13[[#This Row],[Budget]:[Gross_WW]])</f>
        <v>2</v>
      </c>
      <c r="AF1016">
        <v>1</v>
      </c>
    </row>
    <row r="1017" spans="1:32" x14ac:dyDescent="0.2">
      <c r="A1017" t="s">
        <v>2346</v>
      </c>
      <c r="B1017" t="s">
        <v>2347</v>
      </c>
      <c r="C1017">
        <v>1978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6.3</v>
      </c>
      <c r="O1017">
        <v>5762</v>
      </c>
      <c r="P1017">
        <v>99</v>
      </c>
      <c r="Q1017" t="s">
        <v>2319</v>
      </c>
      <c r="R1017" t="s">
        <v>39</v>
      </c>
      <c r="S1017">
        <v>0</v>
      </c>
      <c r="T1017">
        <v>0</v>
      </c>
      <c r="U1017">
        <v>1</v>
      </c>
      <c r="V1017">
        <v>78000000</v>
      </c>
      <c r="Y1017">
        <f>COUNTBLANK(Table13[[#This Row],[Budget]:[Gross_WW]])</f>
        <v>2</v>
      </c>
      <c r="AF1017">
        <v>1</v>
      </c>
    </row>
    <row r="1018" spans="1:32" x14ac:dyDescent="0.2">
      <c r="A1018" t="s">
        <v>7128</v>
      </c>
      <c r="B1018" t="s">
        <v>7129</v>
      </c>
      <c r="C1018">
        <v>2011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5.4</v>
      </c>
      <c r="O1018">
        <v>29998</v>
      </c>
      <c r="P1018">
        <v>95</v>
      </c>
      <c r="Q1018" t="s">
        <v>7130</v>
      </c>
      <c r="R1018" t="s">
        <v>35</v>
      </c>
      <c r="S1018">
        <v>0</v>
      </c>
      <c r="T1018">
        <v>1</v>
      </c>
      <c r="U1018">
        <v>0</v>
      </c>
      <c r="V1018">
        <v>63000000</v>
      </c>
      <c r="W1018">
        <v>108085305</v>
      </c>
      <c r="X1018">
        <v>183953723</v>
      </c>
      <c r="Y1018">
        <f>COUNTBLANK(Table13[[#This Row],[Budget]:[Gross_WW]])</f>
        <v>0</v>
      </c>
      <c r="AF1018">
        <v>1</v>
      </c>
    </row>
    <row r="1019" spans="1:32" x14ac:dyDescent="0.2">
      <c r="A1019" t="s">
        <v>7217</v>
      </c>
      <c r="B1019" t="s">
        <v>7218</v>
      </c>
      <c r="C1019">
        <v>2011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6.9</v>
      </c>
      <c r="O1019">
        <v>409988</v>
      </c>
      <c r="P1019">
        <v>98</v>
      </c>
      <c r="Q1019" t="s">
        <v>5986</v>
      </c>
      <c r="R1019" t="s">
        <v>5604</v>
      </c>
      <c r="S1019">
        <v>0</v>
      </c>
      <c r="T1019">
        <v>0</v>
      </c>
      <c r="U1019">
        <v>1</v>
      </c>
      <c r="V1019">
        <v>35000000</v>
      </c>
      <c r="W1019">
        <v>117538559</v>
      </c>
      <c r="X1019">
        <v>209838559</v>
      </c>
      <c r="Y1019">
        <f>COUNTBLANK(Table13[[#This Row],[Budget]:[Gross_WW]])</f>
        <v>0</v>
      </c>
      <c r="Z1019">
        <v>1</v>
      </c>
      <c r="AF1019">
        <v>1</v>
      </c>
    </row>
    <row r="1020" spans="1:32" x14ac:dyDescent="0.2">
      <c r="A1020" t="s">
        <v>7523</v>
      </c>
      <c r="B1020" t="s">
        <v>7524</v>
      </c>
      <c r="C1020">
        <v>2014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6.3</v>
      </c>
      <c r="O1020">
        <v>151447</v>
      </c>
      <c r="P1020">
        <v>108</v>
      </c>
      <c r="Q1020" t="s">
        <v>7525</v>
      </c>
      <c r="R1020" t="s">
        <v>7235</v>
      </c>
      <c r="S1020">
        <v>0</v>
      </c>
      <c r="T1020">
        <v>0</v>
      </c>
      <c r="U1020">
        <v>1</v>
      </c>
      <c r="V1020">
        <v>42000000</v>
      </c>
      <c r="W1020">
        <v>54445357</v>
      </c>
      <c r="X1020">
        <v>107645357</v>
      </c>
      <c r="Y1020">
        <f>COUNTBLANK(Table13[[#This Row],[Budget]:[Gross_WW]])</f>
        <v>0</v>
      </c>
      <c r="Z1020">
        <v>1</v>
      </c>
      <c r="AF1020">
        <v>1</v>
      </c>
    </row>
    <row r="1021" spans="1:32" x14ac:dyDescent="0.2">
      <c r="A1021" t="s">
        <v>590</v>
      </c>
      <c r="B1021" t="s">
        <v>591</v>
      </c>
      <c r="C1021">
        <v>1941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6.1</v>
      </c>
      <c r="O1021">
        <v>589</v>
      </c>
      <c r="P1021">
        <v>60</v>
      </c>
      <c r="Q1021" t="s">
        <v>592</v>
      </c>
      <c r="R1021" t="s">
        <v>35</v>
      </c>
      <c r="S1021">
        <v>0</v>
      </c>
      <c r="T1021">
        <v>1</v>
      </c>
      <c r="U1021">
        <v>0</v>
      </c>
      <c r="V1021">
        <v>93000</v>
      </c>
      <c r="Y1021">
        <f>COUNTBLANK(Table13[[#This Row],[Budget]:[Gross_WW]])</f>
        <v>2</v>
      </c>
      <c r="AF1021">
        <v>1</v>
      </c>
    </row>
    <row r="1022" spans="1:32" x14ac:dyDescent="0.2">
      <c r="A1022" t="s">
        <v>5882</v>
      </c>
      <c r="B1022" t="s">
        <v>5883</v>
      </c>
      <c r="C1022">
        <v>2005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6.6</v>
      </c>
      <c r="O1022">
        <v>104466</v>
      </c>
      <c r="P1022">
        <v>113</v>
      </c>
      <c r="Q1022" t="s">
        <v>5884</v>
      </c>
      <c r="R1022" t="s">
        <v>3859</v>
      </c>
      <c r="S1022">
        <v>1</v>
      </c>
      <c r="T1022">
        <v>0</v>
      </c>
      <c r="U1022">
        <v>0</v>
      </c>
      <c r="V1022">
        <v>52000000</v>
      </c>
      <c r="W1022">
        <v>34639939</v>
      </c>
      <c r="X1022">
        <v>77663556</v>
      </c>
      <c r="Y1022">
        <f>COUNTBLANK(Table13[[#This Row],[Budget]:[Gross_WW]])</f>
        <v>0</v>
      </c>
      <c r="AF1022">
        <v>1</v>
      </c>
    </row>
    <row r="1023" spans="1:32" x14ac:dyDescent="0.2">
      <c r="A1023" t="s">
        <v>6238</v>
      </c>
      <c r="B1023" t="s">
        <v>6239</v>
      </c>
      <c r="C1023">
        <v>2007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7.8</v>
      </c>
      <c r="O1023">
        <v>444334</v>
      </c>
      <c r="P1023">
        <v>121</v>
      </c>
      <c r="Q1023" t="s">
        <v>5973</v>
      </c>
      <c r="R1023" t="s">
        <v>3729</v>
      </c>
      <c r="S1023">
        <v>0</v>
      </c>
      <c r="T1023">
        <v>1</v>
      </c>
      <c r="U1023">
        <v>0</v>
      </c>
      <c r="V1023">
        <v>8000000</v>
      </c>
      <c r="W1023">
        <v>23637265</v>
      </c>
      <c r="X1023">
        <v>80743363</v>
      </c>
      <c r="Y1023">
        <f>COUNTBLANK(Table13[[#This Row],[Budget]:[Gross_WW]])</f>
        <v>0</v>
      </c>
      <c r="AF1023">
        <v>1</v>
      </c>
    </row>
    <row r="1024" spans="1:32" x14ac:dyDescent="0.2">
      <c r="A1024" t="s">
        <v>7687</v>
      </c>
      <c r="B1024" t="s">
        <v>7688</v>
      </c>
      <c r="C1024">
        <v>2015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5.0999999999999996</v>
      </c>
      <c r="O1024">
        <v>46611</v>
      </c>
      <c r="P1024">
        <v>87</v>
      </c>
      <c r="Q1024" t="s">
        <v>6396</v>
      </c>
      <c r="R1024" t="s">
        <v>620</v>
      </c>
      <c r="S1024">
        <v>0</v>
      </c>
      <c r="T1024">
        <v>0</v>
      </c>
      <c r="U1024">
        <v>1</v>
      </c>
      <c r="V1024">
        <v>35000000</v>
      </c>
      <c r="W1024">
        <v>34580201</v>
      </c>
      <c r="X1024">
        <v>51380201</v>
      </c>
      <c r="Y1024">
        <f>COUNTBLANK(Table13[[#This Row],[Budget]:[Gross_WW]])</f>
        <v>0</v>
      </c>
      <c r="AF1024">
        <v>1</v>
      </c>
    </row>
    <row r="1025" spans="1:32" x14ac:dyDescent="0.2">
      <c r="A1025" t="s">
        <v>3105</v>
      </c>
      <c r="B1025" t="s">
        <v>3106</v>
      </c>
      <c r="C1025">
        <v>1988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4.5</v>
      </c>
      <c r="O1025">
        <v>2972</v>
      </c>
      <c r="P1025">
        <v>83</v>
      </c>
      <c r="Q1025" t="s">
        <v>2916</v>
      </c>
      <c r="R1025" t="s">
        <v>39</v>
      </c>
      <c r="S1025">
        <v>0</v>
      </c>
      <c r="T1025">
        <v>0</v>
      </c>
      <c r="U1025">
        <v>1</v>
      </c>
      <c r="V1025">
        <v>9000000</v>
      </c>
      <c r="W1025">
        <v>6436211</v>
      </c>
      <c r="X1025">
        <v>6436211</v>
      </c>
      <c r="Y1025">
        <f>COUNTBLANK(Table13[[#This Row],[Budget]:[Gross_WW]])</f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</row>
    <row r="1026" spans="1:32" x14ac:dyDescent="0.2">
      <c r="A1026" t="s">
        <v>1850</v>
      </c>
      <c r="B1026" t="s">
        <v>1851</v>
      </c>
      <c r="C1026">
        <v>1967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6.6</v>
      </c>
      <c r="O1026">
        <v>1125</v>
      </c>
      <c r="P1026">
        <v>124</v>
      </c>
      <c r="Q1026" t="s">
        <v>1852</v>
      </c>
      <c r="R1026" t="s">
        <v>39</v>
      </c>
      <c r="S1026">
        <v>0</v>
      </c>
      <c r="T1026">
        <v>0</v>
      </c>
      <c r="U1026">
        <v>1</v>
      </c>
      <c r="V1026">
        <v>3651000</v>
      </c>
      <c r="Y1026">
        <f>COUNTBLANK(Table13[[#This Row],[Budget]:[Gross_WW]])</f>
        <v>2</v>
      </c>
      <c r="AF1026">
        <v>1</v>
      </c>
    </row>
    <row r="1027" spans="1:32" x14ac:dyDescent="0.2">
      <c r="A1027" t="s">
        <v>849</v>
      </c>
      <c r="B1027" t="s">
        <v>850</v>
      </c>
      <c r="C1027">
        <v>1945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6.8</v>
      </c>
      <c r="O1027">
        <v>608</v>
      </c>
      <c r="P1027">
        <v>98</v>
      </c>
      <c r="Q1027" t="s">
        <v>834</v>
      </c>
      <c r="R1027" t="s">
        <v>39</v>
      </c>
      <c r="S1027">
        <v>0</v>
      </c>
      <c r="T1027">
        <v>0</v>
      </c>
      <c r="U1027">
        <v>1</v>
      </c>
      <c r="V1027">
        <v>940000</v>
      </c>
      <c r="Y1027">
        <f>COUNTBLANK(Table13[[#This Row],[Budget]:[Gross_WW]])</f>
        <v>2</v>
      </c>
      <c r="AF1027">
        <v>1</v>
      </c>
    </row>
    <row r="1028" spans="1:32" x14ac:dyDescent="0.2">
      <c r="A1028" t="s">
        <v>851</v>
      </c>
      <c r="B1028" t="s">
        <v>852</v>
      </c>
      <c r="C1028">
        <v>1945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5.8</v>
      </c>
      <c r="O1028">
        <v>4542</v>
      </c>
      <c r="P1028">
        <v>67</v>
      </c>
      <c r="Q1028" t="s">
        <v>669</v>
      </c>
      <c r="R1028" t="s">
        <v>35</v>
      </c>
      <c r="S1028">
        <v>0</v>
      </c>
      <c r="T1028">
        <v>1</v>
      </c>
      <c r="U1028">
        <v>0</v>
      </c>
      <c r="Y1028">
        <f>COUNTBLANK(Table13[[#This Row],[Budget]:[Gross_WW]])</f>
        <v>3</v>
      </c>
      <c r="AF1028">
        <v>1</v>
      </c>
    </row>
    <row r="1029" spans="1:32" x14ac:dyDescent="0.2">
      <c r="A1029" t="s">
        <v>800</v>
      </c>
      <c r="B1029" t="s">
        <v>801</v>
      </c>
      <c r="C1029">
        <v>1944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6.3</v>
      </c>
      <c r="O1029">
        <v>5696</v>
      </c>
      <c r="P1029">
        <v>71</v>
      </c>
      <c r="Q1029" t="s">
        <v>669</v>
      </c>
      <c r="R1029" t="s">
        <v>35</v>
      </c>
      <c r="S1029">
        <v>0</v>
      </c>
      <c r="T1029">
        <v>1</v>
      </c>
      <c r="U1029">
        <v>0</v>
      </c>
      <c r="Y1029">
        <f>COUNTBLANK(Table13[[#This Row],[Budget]:[Gross_WW]])</f>
        <v>3</v>
      </c>
      <c r="AF1029">
        <v>1</v>
      </c>
    </row>
    <row r="1030" spans="1:32" x14ac:dyDescent="0.2">
      <c r="A1030" t="s">
        <v>896</v>
      </c>
      <c r="B1030" t="s">
        <v>897</v>
      </c>
      <c r="C1030">
        <v>1946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6.2</v>
      </c>
      <c r="O1030">
        <v>695</v>
      </c>
      <c r="P1030">
        <v>65</v>
      </c>
      <c r="Q1030" t="s">
        <v>804</v>
      </c>
      <c r="R1030" t="s">
        <v>35</v>
      </c>
      <c r="S1030">
        <v>0</v>
      </c>
      <c r="T1030">
        <v>1</v>
      </c>
      <c r="U1030">
        <v>0</v>
      </c>
      <c r="Y1030">
        <f>COUNTBLANK(Table13[[#This Row],[Budget]:[Gross_WW]])</f>
        <v>3</v>
      </c>
      <c r="AF1030">
        <v>1</v>
      </c>
    </row>
    <row r="1031" spans="1:32" x14ac:dyDescent="0.2">
      <c r="A1031" t="s">
        <v>1266</v>
      </c>
      <c r="B1031" t="s">
        <v>1267</v>
      </c>
      <c r="C1031">
        <v>1953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7.1</v>
      </c>
      <c r="O1031">
        <v>15338</v>
      </c>
      <c r="P1031">
        <v>88</v>
      </c>
      <c r="Q1031" t="s">
        <v>1200</v>
      </c>
      <c r="R1031" t="s">
        <v>1216</v>
      </c>
      <c r="S1031">
        <v>0</v>
      </c>
      <c r="T1031">
        <v>0</v>
      </c>
      <c r="U1031">
        <v>1</v>
      </c>
      <c r="V1031">
        <v>1000000</v>
      </c>
      <c r="W1031">
        <v>23750000</v>
      </c>
      <c r="X1031">
        <v>23750000</v>
      </c>
      <c r="Y1031">
        <f>COUNTBLANK(Table13[[#This Row],[Budget]:[Gross_WW]])</f>
        <v>0</v>
      </c>
      <c r="AF1031">
        <v>1</v>
      </c>
    </row>
    <row r="1032" spans="1:32" x14ac:dyDescent="0.2">
      <c r="A1032" t="s">
        <v>1662</v>
      </c>
      <c r="B1032" t="s">
        <v>1663</v>
      </c>
      <c r="C1032">
        <v>1962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6.2</v>
      </c>
      <c r="O1032">
        <v>199</v>
      </c>
      <c r="P1032">
        <v>85</v>
      </c>
      <c r="Q1032" t="s">
        <v>1318</v>
      </c>
      <c r="R1032" t="s">
        <v>1216</v>
      </c>
      <c r="S1032">
        <v>0</v>
      </c>
      <c r="T1032">
        <v>0</v>
      </c>
      <c r="U1032">
        <v>1</v>
      </c>
      <c r="Y1032">
        <f>COUNTBLANK(Table13[[#This Row],[Budget]:[Gross_WW]])</f>
        <v>3</v>
      </c>
      <c r="AF1032">
        <v>1</v>
      </c>
    </row>
    <row r="1033" spans="1:32" x14ac:dyDescent="0.2">
      <c r="A1033" t="s">
        <v>5305</v>
      </c>
      <c r="B1033" t="s">
        <v>5306</v>
      </c>
      <c r="C1033">
        <v>1999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5.6</v>
      </c>
      <c r="O1033">
        <v>51822</v>
      </c>
      <c r="P1033">
        <v>93</v>
      </c>
      <c r="Q1033" t="s">
        <v>5307</v>
      </c>
      <c r="R1033" t="s">
        <v>5308</v>
      </c>
      <c r="S1033">
        <v>0</v>
      </c>
      <c r="T1033">
        <v>0</v>
      </c>
      <c r="U1033">
        <v>1</v>
      </c>
      <c r="V1033">
        <v>37000000</v>
      </c>
      <c r="W1033">
        <v>40846082</v>
      </c>
      <c r="X1033">
        <v>42593455</v>
      </c>
      <c r="Y1033">
        <f>COUNTBLANK(Table13[[#This Row],[Budget]:[Gross_WW]])</f>
        <v>0</v>
      </c>
      <c r="AF1033">
        <v>1</v>
      </c>
    </row>
    <row r="1034" spans="1:32" x14ac:dyDescent="0.2">
      <c r="A1034" t="s">
        <v>3996</v>
      </c>
      <c r="B1034" t="s">
        <v>3997</v>
      </c>
      <c r="C1034">
        <v>1995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6</v>
      </c>
      <c r="O1034">
        <v>6292</v>
      </c>
      <c r="P1034">
        <v>113</v>
      </c>
      <c r="Q1034" t="s">
        <v>3572</v>
      </c>
      <c r="R1034" t="s">
        <v>3273</v>
      </c>
      <c r="S1034">
        <v>1</v>
      </c>
      <c r="T1034">
        <v>0</v>
      </c>
      <c r="U1034">
        <v>0</v>
      </c>
      <c r="V1034">
        <v>5831302</v>
      </c>
      <c r="W1034">
        <v>26325256</v>
      </c>
      <c r="Y1034">
        <f>COUNTBLANK(Table13[[#This Row],[Budget]:[Gross_WW]])</f>
        <v>1</v>
      </c>
      <c r="AF1034">
        <v>1</v>
      </c>
    </row>
    <row r="1035" spans="1:32" x14ac:dyDescent="0.2">
      <c r="A1035" t="s">
        <v>3609</v>
      </c>
      <c r="B1035" t="s">
        <v>3610</v>
      </c>
      <c r="C1035">
        <v>1992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6.1</v>
      </c>
      <c r="O1035">
        <v>21435</v>
      </c>
      <c r="P1035">
        <v>102</v>
      </c>
      <c r="Q1035" t="s">
        <v>2901</v>
      </c>
      <c r="R1035" t="s">
        <v>3230</v>
      </c>
      <c r="S1035">
        <v>0</v>
      </c>
      <c r="T1035">
        <v>1</v>
      </c>
      <c r="U1035">
        <v>0</v>
      </c>
      <c r="V1035">
        <v>58500635</v>
      </c>
      <c r="Y1035">
        <f>COUNTBLANK(Table13[[#This Row],[Budget]:[Gross_WW]])</f>
        <v>2</v>
      </c>
      <c r="AF1035">
        <v>1</v>
      </c>
    </row>
    <row r="1036" spans="1:32" x14ac:dyDescent="0.2">
      <c r="A1036" t="s">
        <v>5621</v>
      </c>
      <c r="B1036" t="s">
        <v>5622</v>
      </c>
      <c r="C1036">
        <v>2001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6.3</v>
      </c>
      <c r="O1036">
        <v>51624</v>
      </c>
      <c r="P1036">
        <v>93</v>
      </c>
      <c r="Q1036" t="s">
        <v>5623</v>
      </c>
      <c r="R1036" t="s">
        <v>4080</v>
      </c>
      <c r="S1036">
        <v>0</v>
      </c>
      <c r="T1036">
        <v>1</v>
      </c>
      <c r="U1036">
        <v>0</v>
      </c>
      <c r="V1036">
        <v>7102260</v>
      </c>
      <c r="W1036">
        <v>31283740</v>
      </c>
      <c r="Y1036">
        <f>COUNTBLANK(Table13[[#This Row],[Budget]:[Gross_WW]])</f>
        <v>1</v>
      </c>
      <c r="AF1036">
        <v>1</v>
      </c>
    </row>
    <row r="1037" spans="1:32" x14ac:dyDescent="0.2">
      <c r="A1037" t="s">
        <v>5244</v>
      </c>
      <c r="B1037" t="s">
        <v>5245</v>
      </c>
      <c r="C1037">
        <v>2000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6.2</v>
      </c>
      <c r="O1037">
        <v>195130</v>
      </c>
      <c r="P1037">
        <v>104</v>
      </c>
      <c r="Q1037" t="s">
        <v>2627</v>
      </c>
      <c r="R1037" t="s">
        <v>35</v>
      </c>
      <c r="S1037">
        <v>0</v>
      </c>
      <c r="T1037">
        <v>1</v>
      </c>
      <c r="U1037">
        <v>0</v>
      </c>
      <c r="V1037">
        <v>55082330</v>
      </c>
      <c r="W1037">
        <v>345141403</v>
      </c>
      <c r="Y1037">
        <f>COUNTBLANK(Table13[[#This Row],[Budget]:[Gross_WW]])</f>
        <v>1</v>
      </c>
      <c r="AF1037">
        <v>0</v>
      </c>
    </row>
    <row r="1038" spans="1:32" x14ac:dyDescent="0.2">
      <c r="A1038" t="s">
        <v>7013</v>
      </c>
      <c r="B1038" t="s">
        <v>7014</v>
      </c>
      <c r="C1038">
        <v>2016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6.1</v>
      </c>
      <c r="O1038">
        <v>77930</v>
      </c>
      <c r="P1038">
        <v>110</v>
      </c>
      <c r="Q1038" t="s">
        <v>7015</v>
      </c>
      <c r="R1038" t="s">
        <v>5604</v>
      </c>
      <c r="S1038">
        <v>0</v>
      </c>
      <c r="T1038">
        <v>0</v>
      </c>
      <c r="U1038">
        <v>1</v>
      </c>
      <c r="V1038">
        <v>38000000</v>
      </c>
      <c r="W1038">
        <v>46843513</v>
      </c>
      <c r="X1038">
        <v>112343513</v>
      </c>
      <c r="Y1038">
        <f>COUNTBLANK(Table13[[#This Row],[Budget]:[Gross_WW]])</f>
        <v>0</v>
      </c>
      <c r="AF1038">
        <v>1</v>
      </c>
    </row>
    <row r="1039" spans="1:32" x14ac:dyDescent="0.2">
      <c r="A1039" t="s">
        <v>5789</v>
      </c>
      <c r="B1039" t="s">
        <v>5790</v>
      </c>
      <c r="C1039">
        <v>2003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5.6</v>
      </c>
      <c r="O1039">
        <v>9047</v>
      </c>
      <c r="P1039">
        <v>101</v>
      </c>
      <c r="Q1039" t="s">
        <v>5791</v>
      </c>
      <c r="R1039" t="s">
        <v>5459</v>
      </c>
      <c r="S1039">
        <v>0</v>
      </c>
      <c r="T1039">
        <v>1</v>
      </c>
      <c r="U1039">
        <v>0</v>
      </c>
      <c r="V1039">
        <v>16000000</v>
      </c>
      <c r="W1039">
        <v>14195227</v>
      </c>
      <c r="X1039">
        <v>14390329</v>
      </c>
      <c r="Y1039">
        <f>COUNTBLANK(Table13[[#This Row],[Budget]:[Gross_WW]])</f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</v>
      </c>
    </row>
    <row r="1040" spans="1:32" x14ac:dyDescent="0.2">
      <c r="A1040" t="s">
        <v>4240</v>
      </c>
      <c r="B1040" t="s">
        <v>4241</v>
      </c>
      <c r="C1040">
        <v>1995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6.3</v>
      </c>
      <c r="O1040">
        <v>10375</v>
      </c>
      <c r="P1040">
        <v>117</v>
      </c>
      <c r="Q1040" t="s">
        <v>4242</v>
      </c>
      <c r="R1040" t="s">
        <v>35</v>
      </c>
      <c r="S1040">
        <v>0</v>
      </c>
      <c r="T1040">
        <v>1</v>
      </c>
      <c r="U1040">
        <v>0</v>
      </c>
      <c r="V1040">
        <v>5790445</v>
      </c>
      <c r="W1040">
        <v>41200020</v>
      </c>
      <c r="Y1040">
        <f>COUNTBLANK(Table13[[#This Row],[Budget]:[Gross_WW]])</f>
        <v>1</v>
      </c>
      <c r="AF1040">
        <v>1</v>
      </c>
    </row>
    <row r="1041" spans="1:32" x14ac:dyDescent="0.2">
      <c r="A1041" t="s">
        <v>6681</v>
      </c>
      <c r="B1041" t="s">
        <v>6682</v>
      </c>
      <c r="C1041">
        <v>2010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8.1</v>
      </c>
      <c r="O1041">
        <v>638627</v>
      </c>
      <c r="P1041">
        <v>98</v>
      </c>
      <c r="Q1041" t="s">
        <v>6683</v>
      </c>
      <c r="R1041" t="s">
        <v>4956</v>
      </c>
      <c r="S1041">
        <v>0</v>
      </c>
      <c r="T1041">
        <v>1</v>
      </c>
      <c r="U1041">
        <v>0</v>
      </c>
      <c r="V1041">
        <v>43732319</v>
      </c>
      <c r="W1041">
        <v>494878759</v>
      </c>
      <c r="Y1041">
        <f>COUNTBLANK(Table13[[#This Row],[Budget]:[Gross_WW]])</f>
        <v>1</v>
      </c>
      <c r="AF1041">
        <v>1</v>
      </c>
    </row>
    <row r="1042" spans="1:32" x14ac:dyDescent="0.2">
      <c r="A1042" t="s">
        <v>2893</v>
      </c>
      <c r="B1042" t="s">
        <v>2894</v>
      </c>
      <c r="C1042">
        <v>1986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4.7</v>
      </c>
      <c r="O1042">
        <v>41323</v>
      </c>
      <c r="P1042">
        <v>110</v>
      </c>
      <c r="Q1042" t="s">
        <v>2895</v>
      </c>
      <c r="R1042" t="s">
        <v>35</v>
      </c>
      <c r="S1042">
        <v>0</v>
      </c>
      <c r="T1042">
        <v>1</v>
      </c>
      <c r="U1042">
        <v>0</v>
      </c>
      <c r="V1042">
        <v>37000000</v>
      </c>
      <c r="W1042">
        <v>16295774</v>
      </c>
      <c r="X1042">
        <v>37962774</v>
      </c>
      <c r="Y1042">
        <f>COUNTBLANK(Table13[[#This Row],[Budget]:[Gross_WW]])</f>
        <v>0</v>
      </c>
      <c r="AF1042">
        <v>1</v>
      </c>
    </row>
    <row r="1043" spans="1:32" x14ac:dyDescent="0.2">
      <c r="A1043" t="s">
        <v>5683</v>
      </c>
      <c r="B1043" t="s">
        <v>5684</v>
      </c>
      <c r="C1043">
        <v>2003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5.6</v>
      </c>
      <c r="O1043">
        <v>245622</v>
      </c>
      <c r="P1043">
        <v>138</v>
      </c>
      <c r="Q1043" t="s">
        <v>5086</v>
      </c>
      <c r="R1043" t="s">
        <v>35</v>
      </c>
      <c r="S1043">
        <v>0</v>
      </c>
      <c r="T1043">
        <v>1</v>
      </c>
      <c r="U1043">
        <v>0</v>
      </c>
      <c r="V1043">
        <v>137000000</v>
      </c>
      <c r="W1043">
        <v>132177234</v>
      </c>
      <c r="X1043">
        <v>245285165</v>
      </c>
      <c r="Y1043">
        <f>COUNTBLANK(Table13[[#This Row],[Budget]:[Gross_WW]])</f>
        <v>0</v>
      </c>
      <c r="AF1043">
        <v>1</v>
      </c>
    </row>
    <row r="1044" spans="1:32" x14ac:dyDescent="0.2">
      <c r="A1044" t="s">
        <v>898</v>
      </c>
      <c r="B1044" t="s">
        <v>899</v>
      </c>
      <c r="C1044">
        <v>1946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7.4</v>
      </c>
      <c r="O1044">
        <v>3719</v>
      </c>
      <c r="P1044">
        <v>125</v>
      </c>
      <c r="Q1044" t="s">
        <v>793</v>
      </c>
      <c r="R1044" t="s">
        <v>39</v>
      </c>
      <c r="S1044">
        <v>0</v>
      </c>
      <c r="T1044">
        <v>0</v>
      </c>
      <c r="U1044">
        <v>1</v>
      </c>
      <c r="V1044">
        <v>2164000</v>
      </c>
      <c r="Y1044">
        <f>COUNTBLANK(Table13[[#This Row],[Budget]:[Gross_WW]])</f>
        <v>2</v>
      </c>
      <c r="AF1044">
        <v>1</v>
      </c>
    </row>
    <row r="1045" spans="1:32" x14ac:dyDescent="0.2">
      <c r="A1045" t="s">
        <v>107</v>
      </c>
      <c r="B1045" t="s">
        <v>108</v>
      </c>
      <c r="C1045">
        <v>1932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8.1999999999999993</v>
      </c>
      <c r="O1045">
        <v>11089</v>
      </c>
      <c r="P1045">
        <v>92</v>
      </c>
      <c r="Q1045" t="s">
        <v>97</v>
      </c>
      <c r="R1045" t="s">
        <v>39</v>
      </c>
      <c r="S1045">
        <v>0</v>
      </c>
      <c r="T1045">
        <v>0</v>
      </c>
      <c r="U1045">
        <v>1</v>
      </c>
      <c r="V1045">
        <v>195845</v>
      </c>
      <c r="Y1045">
        <f>COUNTBLANK(Table13[[#This Row],[Budget]:[Gross_WW]])</f>
        <v>2</v>
      </c>
      <c r="AF1045">
        <v>1</v>
      </c>
    </row>
    <row r="1046" spans="1:32" x14ac:dyDescent="0.2">
      <c r="A1046" t="s">
        <v>6480</v>
      </c>
      <c r="B1046" t="s">
        <v>6481</v>
      </c>
      <c r="C1046">
        <v>2007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7.2</v>
      </c>
      <c r="O1046">
        <v>662000</v>
      </c>
      <c r="P1046">
        <v>101</v>
      </c>
      <c r="Q1046" t="s">
        <v>5941</v>
      </c>
      <c r="R1046" t="s">
        <v>39</v>
      </c>
      <c r="S1046">
        <v>0</v>
      </c>
      <c r="T1046">
        <v>0</v>
      </c>
      <c r="U1046">
        <v>1</v>
      </c>
      <c r="V1046">
        <v>150000000</v>
      </c>
      <c r="W1046">
        <v>256393010</v>
      </c>
      <c r="X1046">
        <v>585410052</v>
      </c>
      <c r="Y1046">
        <f>COUNTBLANK(Table13[[#This Row],[Budget]:[Gross_WW]])</f>
        <v>0</v>
      </c>
      <c r="AF1046">
        <v>1</v>
      </c>
    </row>
    <row r="1047" spans="1:32" x14ac:dyDescent="0.2">
      <c r="A1047" t="s">
        <v>7188</v>
      </c>
      <c r="B1047" t="s">
        <v>7189</v>
      </c>
      <c r="C1047">
        <v>2011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6.1</v>
      </c>
      <c r="O1047">
        <v>222770</v>
      </c>
      <c r="P1047">
        <v>111</v>
      </c>
      <c r="Q1047" t="s">
        <v>5439</v>
      </c>
      <c r="R1047" t="s">
        <v>4856</v>
      </c>
      <c r="S1047">
        <v>1</v>
      </c>
      <c r="T1047">
        <v>0</v>
      </c>
      <c r="U1047">
        <v>0</v>
      </c>
      <c r="V1047">
        <v>60000000</v>
      </c>
      <c r="W1047">
        <v>55100437</v>
      </c>
      <c r="X1047">
        <v>149878437</v>
      </c>
      <c r="Y1047">
        <f>COUNTBLANK(Table13[[#This Row],[Budget]:[Gross_WW]])</f>
        <v>0</v>
      </c>
      <c r="AF1047">
        <v>1</v>
      </c>
    </row>
    <row r="1048" spans="1:32" x14ac:dyDescent="0.2">
      <c r="A1048" t="s">
        <v>1268</v>
      </c>
      <c r="B1048" t="s">
        <v>1269</v>
      </c>
      <c r="C1048">
        <v>1953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7.3</v>
      </c>
      <c r="O1048">
        <v>18046</v>
      </c>
      <c r="P1048">
        <v>95</v>
      </c>
      <c r="Q1048" t="s">
        <v>706</v>
      </c>
      <c r="R1048" t="s">
        <v>39</v>
      </c>
      <c r="S1048">
        <v>0</v>
      </c>
      <c r="T1048">
        <v>0</v>
      </c>
      <c r="U1048">
        <v>1</v>
      </c>
      <c r="W1048">
        <v>2000000</v>
      </c>
      <c r="Y1048">
        <f>COUNTBLANK(Table13[[#This Row],[Budget]:[Gross_WW]])</f>
        <v>2</v>
      </c>
      <c r="AF1048">
        <v>1</v>
      </c>
    </row>
    <row r="1049" spans="1:32" x14ac:dyDescent="0.2">
      <c r="A1049" t="s">
        <v>1368</v>
      </c>
      <c r="B1049" t="s">
        <v>1369</v>
      </c>
      <c r="C1049">
        <v>1955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6.4</v>
      </c>
      <c r="O1049">
        <v>811</v>
      </c>
      <c r="P1049">
        <v>109</v>
      </c>
      <c r="Q1049" t="s">
        <v>960</v>
      </c>
      <c r="R1049" t="s">
        <v>39</v>
      </c>
      <c r="S1049">
        <v>0</v>
      </c>
      <c r="T1049">
        <v>0</v>
      </c>
      <c r="U1049">
        <v>1</v>
      </c>
      <c r="Y1049">
        <f>COUNTBLANK(Table13[[#This Row],[Budget]:[Gross_WW]])</f>
        <v>3</v>
      </c>
      <c r="AF1049">
        <v>1</v>
      </c>
    </row>
    <row r="1050" spans="1:32" x14ac:dyDescent="0.2">
      <c r="A1050" t="s">
        <v>4000</v>
      </c>
      <c r="B1050" t="s">
        <v>4001</v>
      </c>
      <c r="C1050">
        <v>1994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5.3</v>
      </c>
      <c r="O1050">
        <v>11129</v>
      </c>
      <c r="P1050">
        <v>123</v>
      </c>
      <c r="Q1050" t="s">
        <v>2752</v>
      </c>
      <c r="R1050" t="s">
        <v>4002</v>
      </c>
      <c r="S1050">
        <v>1</v>
      </c>
      <c r="T1050">
        <v>0</v>
      </c>
      <c r="U1050">
        <v>0</v>
      </c>
      <c r="V1050">
        <v>7827002</v>
      </c>
      <c r="W1050">
        <v>30806194</v>
      </c>
      <c r="Y1050">
        <f>COUNTBLANK(Table13[[#This Row],[Budget]:[Gross_WW]])</f>
        <v>1</v>
      </c>
      <c r="AF1050">
        <v>1</v>
      </c>
    </row>
    <row r="1051" spans="1:32" x14ac:dyDescent="0.2">
      <c r="A1051" t="s">
        <v>1896</v>
      </c>
      <c r="B1051" t="s">
        <v>1897</v>
      </c>
      <c r="C1051">
        <v>1968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6.3</v>
      </c>
      <c r="O1051">
        <v>2729</v>
      </c>
      <c r="P1051">
        <v>92</v>
      </c>
      <c r="Q1051" t="s">
        <v>1898</v>
      </c>
      <c r="R1051" t="s">
        <v>1832</v>
      </c>
      <c r="S1051">
        <v>0</v>
      </c>
      <c r="T1051">
        <v>0</v>
      </c>
      <c r="U1051">
        <v>1</v>
      </c>
      <c r="V1051">
        <v>3000000</v>
      </c>
      <c r="Y1051">
        <f>COUNTBLANK(Table13[[#This Row],[Budget]:[Gross_WW]])</f>
        <v>2</v>
      </c>
      <c r="AF1051">
        <v>1</v>
      </c>
    </row>
    <row r="1052" spans="1:32" x14ac:dyDescent="0.2">
      <c r="A1052" t="s">
        <v>6551</v>
      </c>
      <c r="B1052" t="s">
        <v>6552</v>
      </c>
      <c r="C1052">
        <v>2007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5.9</v>
      </c>
      <c r="O1052">
        <v>137051</v>
      </c>
      <c r="P1052">
        <v>115</v>
      </c>
      <c r="Q1052" t="s">
        <v>3363</v>
      </c>
      <c r="R1052" t="s">
        <v>35</v>
      </c>
      <c r="S1052">
        <v>0</v>
      </c>
      <c r="T1052">
        <v>1</v>
      </c>
      <c r="U1052">
        <v>0</v>
      </c>
      <c r="V1052">
        <v>85000000</v>
      </c>
      <c r="W1052">
        <v>120059556</v>
      </c>
      <c r="X1052">
        <v>187134117</v>
      </c>
      <c r="Y1052">
        <f>COUNTBLANK(Table13[[#This Row],[Budget]:[Gross_WW]])</f>
        <v>0</v>
      </c>
      <c r="AF1052">
        <v>1</v>
      </c>
    </row>
    <row r="1053" spans="1:32" x14ac:dyDescent="0.2">
      <c r="A1053" t="s">
        <v>1163</v>
      </c>
      <c r="B1053" t="s">
        <v>1164</v>
      </c>
      <c r="C1053">
        <v>1951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6.2</v>
      </c>
      <c r="O1053">
        <v>638</v>
      </c>
      <c r="P1053">
        <v>83</v>
      </c>
      <c r="Q1053" t="s">
        <v>1165</v>
      </c>
      <c r="R1053" t="s">
        <v>39</v>
      </c>
      <c r="S1053">
        <v>0</v>
      </c>
      <c r="T1053">
        <v>0</v>
      </c>
      <c r="U1053">
        <v>1</v>
      </c>
      <c r="Y1053">
        <f>COUNTBLANK(Table13[[#This Row],[Budget]:[Gross_WW]])</f>
        <v>3</v>
      </c>
      <c r="AF1053">
        <v>1</v>
      </c>
    </row>
    <row r="1054" spans="1:32" x14ac:dyDescent="0.2">
      <c r="A1054" t="s">
        <v>2747</v>
      </c>
      <c r="B1054" t="s">
        <v>2748</v>
      </c>
      <c r="C1054">
        <v>1984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6.1</v>
      </c>
      <c r="O1054">
        <v>5029</v>
      </c>
      <c r="P1054">
        <v>100</v>
      </c>
      <c r="Q1054" t="s">
        <v>2749</v>
      </c>
      <c r="R1054" t="s">
        <v>35</v>
      </c>
      <c r="S1054">
        <v>0</v>
      </c>
      <c r="T1054">
        <v>1</v>
      </c>
      <c r="U1054">
        <v>0</v>
      </c>
      <c r="V1054">
        <v>7343032</v>
      </c>
      <c r="Y1054">
        <f>COUNTBLANK(Table13[[#This Row],[Budget]:[Gross_WW]])</f>
        <v>2</v>
      </c>
      <c r="AF1054">
        <v>1</v>
      </c>
    </row>
    <row r="1055" spans="1:32" x14ac:dyDescent="0.2">
      <c r="A1055" t="s">
        <v>7479</v>
      </c>
      <c r="B1055" t="s">
        <v>7480</v>
      </c>
      <c r="C1055">
        <v>2013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5.7</v>
      </c>
      <c r="O1055">
        <v>119970</v>
      </c>
      <c r="P1055">
        <v>111</v>
      </c>
      <c r="Q1055" t="s">
        <v>5986</v>
      </c>
      <c r="R1055" t="s">
        <v>7481</v>
      </c>
      <c r="S1055">
        <v>0</v>
      </c>
      <c r="T1055">
        <v>1</v>
      </c>
      <c r="U1055">
        <v>0</v>
      </c>
      <c r="V1055">
        <v>35000000</v>
      </c>
      <c r="W1055">
        <v>134506920</v>
      </c>
      <c r="X1055">
        <v>173965010</v>
      </c>
      <c r="Y1055">
        <f>COUNTBLANK(Table13[[#This Row],[Budget]:[Gross_WW]])</f>
        <v>0</v>
      </c>
      <c r="AF1055">
        <v>1</v>
      </c>
    </row>
    <row r="1056" spans="1:32" x14ac:dyDescent="0.2">
      <c r="A1056" t="s">
        <v>6198</v>
      </c>
      <c r="B1056" t="s">
        <v>6199</v>
      </c>
      <c r="C1056">
        <v>2006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6.2</v>
      </c>
      <c r="O1056">
        <v>5067</v>
      </c>
      <c r="P1056">
        <v>121</v>
      </c>
      <c r="Q1056" t="s">
        <v>6200</v>
      </c>
      <c r="R1056" t="s">
        <v>4885</v>
      </c>
      <c r="S1056">
        <v>0</v>
      </c>
      <c r="T1056">
        <v>0</v>
      </c>
      <c r="U1056">
        <v>1</v>
      </c>
      <c r="V1056">
        <v>5745780</v>
      </c>
      <c r="W1056">
        <v>12643027</v>
      </c>
      <c r="Y1056">
        <f>COUNTBLANK(Table13[[#This Row],[Budget]:[Gross_WW]])</f>
        <v>1</v>
      </c>
      <c r="AF1056">
        <v>1</v>
      </c>
    </row>
    <row r="1057" spans="1:32" x14ac:dyDescent="0.2">
      <c r="A1057" t="s">
        <v>1664</v>
      </c>
      <c r="B1057" t="s">
        <v>1665</v>
      </c>
      <c r="C1057">
        <v>1962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7</v>
      </c>
      <c r="O1057">
        <v>971</v>
      </c>
      <c r="P1057">
        <v>102</v>
      </c>
      <c r="Q1057" t="s">
        <v>1666</v>
      </c>
      <c r="R1057" t="s">
        <v>1667</v>
      </c>
      <c r="S1057">
        <v>0</v>
      </c>
      <c r="T1057">
        <v>1</v>
      </c>
      <c r="U1057">
        <v>0</v>
      </c>
      <c r="Y1057">
        <f>COUNTBLANK(Table13[[#This Row],[Budget]:[Gross_WW]])</f>
        <v>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</row>
    <row r="1058" spans="1:32" x14ac:dyDescent="0.2">
      <c r="A1058" t="s">
        <v>7073</v>
      </c>
      <c r="B1058" t="s">
        <v>7074</v>
      </c>
      <c r="C1058">
        <v>2014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6.7</v>
      </c>
      <c r="O1058">
        <v>111900</v>
      </c>
      <c r="P1058">
        <v>107</v>
      </c>
      <c r="Q1058" t="s">
        <v>7075</v>
      </c>
      <c r="R1058" t="s">
        <v>4950</v>
      </c>
      <c r="S1058">
        <v>0</v>
      </c>
      <c r="T1058">
        <v>0</v>
      </c>
      <c r="U1058">
        <v>1</v>
      </c>
      <c r="V1058">
        <v>11000000</v>
      </c>
      <c r="W1058">
        <v>50474843</v>
      </c>
      <c r="X1058">
        <v>78274843</v>
      </c>
      <c r="Y1058">
        <f>COUNTBLANK(Table13[[#This Row],[Budget]:[Gross_WW]])</f>
        <v>0</v>
      </c>
      <c r="AF1058">
        <v>1</v>
      </c>
    </row>
    <row r="1059" spans="1:32" x14ac:dyDescent="0.2">
      <c r="A1059" t="s">
        <v>3454</v>
      </c>
      <c r="B1059" t="s">
        <v>3455</v>
      </c>
      <c r="C1059">
        <v>1991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5.8</v>
      </c>
      <c r="O1059">
        <v>6224</v>
      </c>
      <c r="P1059">
        <v>88</v>
      </c>
      <c r="Q1059" t="s">
        <v>2971</v>
      </c>
      <c r="R1059" t="s">
        <v>39</v>
      </c>
      <c r="S1059">
        <v>0</v>
      </c>
      <c r="T1059">
        <v>0</v>
      </c>
      <c r="U1059">
        <v>1</v>
      </c>
      <c r="V1059">
        <v>7788597</v>
      </c>
      <c r="Y1059">
        <f>COUNTBLANK(Table13[[#This Row],[Budget]:[Gross_WW]])</f>
        <v>2</v>
      </c>
      <c r="AF1059">
        <v>1</v>
      </c>
    </row>
    <row r="1060" spans="1:32" x14ac:dyDescent="0.2">
      <c r="A1060" t="s">
        <v>1370</v>
      </c>
      <c r="B1060" t="s">
        <v>1371</v>
      </c>
      <c r="C1060">
        <v>1955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7</v>
      </c>
      <c r="O1060">
        <v>1500</v>
      </c>
      <c r="P1060">
        <v>88</v>
      </c>
      <c r="Q1060" t="s">
        <v>1372</v>
      </c>
      <c r="R1060" t="s">
        <v>39</v>
      </c>
      <c r="S1060">
        <v>0</v>
      </c>
      <c r="T1060">
        <v>0</v>
      </c>
      <c r="U1060">
        <v>1</v>
      </c>
      <c r="Y1060">
        <f>COUNTBLANK(Table13[[#This Row],[Budget]:[Gross_WW]])</f>
        <v>3</v>
      </c>
      <c r="AF1060">
        <v>1</v>
      </c>
    </row>
    <row r="1061" spans="1:32" x14ac:dyDescent="0.2">
      <c r="A1061" t="s">
        <v>69</v>
      </c>
      <c r="B1061" t="s">
        <v>70</v>
      </c>
      <c r="C1061">
        <v>1931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6.2</v>
      </c>
      <c r="O1061">
        <v>804</v>
      </c>
      <c r="P1061">
        <v>79</v>
      </c>
      <c r="Q1061" t="s">
        <v>38</v>
      </c>
      <c r="R1061" t="s">
        <v>39</v>
      </c>
      <c r="S1061">
        <v>0</v>
      </c>
      <c r="T1061">
        <v>0</v>
      </c>
      <c r="U1061">
        <v>1</v>
      </c>
      <c r="V1061">
        <v>249000</v>
      </c>
      <c r="Y1061">
        <f>COUNTBLANK(Table13[[#This Row],[Budget]:[Gross_WW]])</f>
        <v>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">
      <c r="A1062" t="s">
        <v>6227</v>
      </c>
      <c r="B1062" t="s">
        <v>6228</v>
      </c>
      <c r="C1062">
        <v>2005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6.8</v>
      </c>
      <c r="O1062">
        <v>28684</v>
      </c>
      <c r="P1062">
        <v>90</v>
      </c>
      <c r="Q1062" t="s">
        <v>6229</v>
      </c>
      <c r="R1062" t="s">
        <v>5720</v>
      </c>
      <c r="S1062">
        <v>0</v>
      </c>
      <c r="T1062">
        <v>1</v>
      </c>
      <c r="U1062">
        <v>0</v>
      </c>
      <c r="V1062">
        <v>7900000</v>
      </c>
      <c r="W1062">
        <v>672243</v>
      </c>
      <c r="X1062">
        <v>2635305</v>
      </c>
      <c r="Y1062">
        <f>COUNTBLANK(Table13[[#This Row],[Budget]:[Gross_WW]])</f>
        <v>0</v>
      </c>
      <c r="AF1062">
        <v>1</v>
      </c>
    </row>
    <row r="1063" spans="1:32" x14ac:dyDescent="0.2">
      <c r="A1063" t="s">
        <v>216</v>
      </c>
      <c r="B1063" t="s">
        <v>217</v>
      </c>
      <c r="C1063">
        <v>1934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7.5</v>
      </c>
      <c r="O1063">
        <v>3917</v>
      </c>
      <c r="P1063">
        <v>111</v>
      </c>
      <c r="Q1063" t="s">
        <v>218</v>
      </c>
      <c r="R1063" t="s">
        <v>35</v>
      </c>
      <c r="S1063">
        <v>0</v>
      </c>
      <c r="T1063">
        <v>1</v>
      </c>
      <c r="U1063">
        <v>0</v>
      </c>
      <c r="Y1063">
        <f>COUNTBLANK(Table13[[#This Row],[Budget]:[Gross_WW]])</f>
        <v>3</v>
      </c>
      <c r="AF1063">
        <v>1</v>
      </c>
    </row>
    <row r="1064" spans="1:32" x14ac:dyDescent="0.2">
      <c r="A1064" t="s">
        <v>6574</v>
      </c>
      <c r="B1064" t="s">
        <v>6575</v>
      </c>
      <c r="C1064">
        <v>2008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7.9</v>
      </c>
      <c r="O1064">
        <v>376897</v>
      </c>
      <c r="P1064">
        <v>107</v>
      </c>
      <c r="Q1064" t="s">
        <v>6576</v>
      </c>
      <c r="R1064" t="s">
        <v>5459</v>
      </c>
      <c r="S1064">
        <v>0</v>
      </c>
      <c r="T1064">
        <v>1</v>
      </c>
      <c r="U1064">
        <v>0</v>
      </c>
      <c r="V1064">
        <v>15000000</v>
      </c>
      <c r="W1064">
        <v>7800824</v>
      </c>
      <c r="X1064">
        <v>34085749</v>
      </c>
      <c r="Y1064">
        <f>COUNTBLANK(Table13[[#This Row],[Budget]:[Gross_WW]])</f>
        <v>0</v>
      </c>
      <c r="AF1064">
        <v>1</v>
      </c>
    </row>
    <row r="1065" spans="1:32" x14ac:dyDescent="0.2">
      <c r="A1065" t="s">
        <v>3208</v>
      </c>
      <c r="B1065" t="s">
        <v>3209</v>
      </c>
      <c r="C1065">
        <v>1989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5.8</v>
      </c>
      <c r="O1065">
        <v>2641</v>
      </c>
      <c r="P1065">
        <v>120</v>
      </c>
      <c r="Q1065" t="s">
        <v>1721</v>
      </c>
      <c r="R1065" t="s">
        <v>39</v>
      </c>
      <c r="S1065">
        <v>0</v>
      </c>
      <c r="T1065">
        <v>0</v>
      </c>
      <c r="U1065">
        <v>1</v>
      </c>
      <c r="V1065">
        <v>36505</v>
      </c>
      <c r="W1065">
        <v>3531971</v>
      </c>
      <c r="Y1065">
        <f>COUNTBLANK(Table13[[#This Row],[Budget]:[Gross_WW]])</f>
        <v>1</v>
      </c>
      <c r="AF1065">
        <v>1</v>
      </c>
    </row>
    <row r="1066" spans="1:32" x14ac:dyDescent="0.2">
      <c r="A1066" t="s">
        <v>4910</v>
      </c>
      <c r="B1066" t="s">
        <v>4911</v>
      </c>
      <c r="C1066">
        <v>1999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5.5</v>
      </c>
      <c r="O1066">
        <v>12014</v>
      </c>
      <c r="P1066">
        <v>100</v>
      </c>
      <c r="Q1066" t="s">
        <v>4496</v>
      </c>
      <c r="R1066" t="s">
        <v>2714</v>
      </c>
      <c r="S1066">
        <v>0</v>
      </c>
      <c r="T1066">
        <v>1</v>
      </c>
      <c r="U1066">
        <v>0</v>
      </c>
      <c r="V1066">
        <v>3992449</v>
      </c>
      <c r="W1066">
        <v>12017369</v>
      </c>
      <c r="Y1066">
        <f>COUNTBLANK(Table13[[#This Row],[Budget]:[Gross_WW]])</f>
        <v>1</v>
      </c>
      <c r="AF1066">
        <v>1</v>
      </c>
    </row>
    <row r="1067" spans="1:32" x14ac:dyDescent="0.2">
      <c r="A1067" t="s">
        <v>2459</v>
      </c>
      <c r="B1067" t="s">
        <v>2460</v>
      </c>
      <c r="C1067">
        <v>1980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5.5</v>
      </c>
      <c r="O1067">
        <v>925</v>
      </c>
      <c r="P1067">
        <v>97</v>
      </c>
      <c r="Q1067" t="s">
        <v>2293</v>
      </c>
      <c r="R1067" t="s">
        <v>35</v>
      </c>
      <c r="S1067">
        <v>0</v>
      </c>
      <c r="T1067">
        <v>1</v>
      </c>
      <c r="U1067">
        <v>0</v>
      </c>
      <c r="V1067">
        <v>5215015</v>
      </c>
      <c r="Y1067">
        <f>COUNTBLANK(Table13[[#This Row],[Budget]:[Gross_WW]])</f>
        <v>2</v>
      </c>
      <c r="AF1067">
        <v>1</v>
      </c>
    </row>
    <row r="1068" spans="1:32" x14ac:dyDescent="0.2">
      <c r="A1068" t="s">
        <v>1668</v>
      </c>
      <c r="B1068" t="s">
        <v>1669</v>
      </c>
      <c r="C1068">
        <v>1962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6.6</v>
      </c>
      <c r="O1068">
        <v>2664</v>
      </c>
      <c r="P1068">
        <v>98</v>
      </c>
      <c r="Q1068" t="s">
        <v>557</v>
      </c>
      <c r="R1068" t="s">
        <v>376</v>
      </c>
      <c r="S1068">
        <v>1</v>
      </c>
      <c r="T1068">
        <v>0</v>
      </c>
      <c r="U1068">
        <v>0</v>
      </c>
      <c r="V1068">
        <v>21745500</v>
      </c>
      <c r="Y1068">
        <f>COUNTBLANK(Table13[[#This Row],[Budget]:[Gross_WW]])</f>
        <v>2</v>
      </c>
      <c r="AF1068">
        <v>1</v>
      </c>
    </row>
    <row r="1069" spans="1:32" x14ac:dyDescent="0.2">
      <c r="A1069" t="s">
        <v>802</v>
      </c>
      <c r="B1069" t="s">
        <v>803</v>
      </c>
      <c r="C1069">
        <v>1944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6.8</v>
      </c>
      <c r="O1069">
        <v>1787</v>
      </c>
      <c r="P1069">
        <v>75</v>
      </c>
      <c r="Q1069" t="s">
        <v>804</v>
      </c>
      <c r="R1069" t="s">
        <v>694</v>
      </c>
      <c r="S1069">
        <v>0</v>
      </c>
      <c r="T1069">
        <v>1</v>
      </c>
      <c r="U1069">
        <v>0</v>
      </c>
      <c r="V1069">
        <v>660000</v>
      </c>
      <c r="Y1069">
        <f>COUNTBLANK(Table13[[#This Row],[Budget]:[Gross_WW]])</f>
        <v>2</v>
      </c>
      <c r="AF1069">
        <v>1</v>
      </c>
    </row>
    <row r="1070" spans="1:32" x14ac:dyDescent="0.2">
      <c r="A1070" t="s">
        <v>4003</v>
      </c>
      <c r="B1070" t="s">
        <v>4004</v>
      </c>
      <c r="C1070">
        <v>1994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5</v>
      </c>
      <c r="O1070">
        <v>12334</v>
      </c>
      <c r="P1070">
        <v>91</v>
      </c>
      <c r="Q1070" t="s">
        <v>4005</v>
      </c>
      <c r="R1070" t="s">
        <v>3273</v>
      </c>
      <c r="S1070">
        <v>1</v>
      </c>
      <c r="T1070">
        <v>0</v>
      </c>
      <c r="U1070">
        <v>0</v>
      </c>
      <c r="V1070">
        <v>28881266</v>
      </c>
      <c r="Y1070">
        <f>COUNTBLANK(Table13[[#This Row],[Budget]:[Gross_WW]])</f>
        <v>2</v>
      </c>
      <c r="AF1070">
        <v>1</v>
      </c>
    </row>
    <row r="1071" spans="1:32" x14ac:dyDescent="0.2">
      <c r="A1071" t="s">
        <v>5486</v>
      </c>
      <c r="B1071" t="s">
        <v>5487</v>
      </c>
      <c r="C1071">
        <v>2001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7.4</v>
      </c>
      <c r="O1071">
        <v>36343</v>
      </c>
      <c r="P1071">
        <v>130</v>
      </c>
      <c r="Q1071" t="s">
        <v>5488</v>
      </c>
      <c r="R1071" t="s">
        <v>5489</v>
      </c>
      <c r="S1071">
        <v>1</v>
      </c>
      <c r="T1071">
        <v>0</v>
      </c>
      <c r="U1071">
        <v>0</v>
      </c>
      <c r="V1071">
        <v>1700000</v>
      </c>
      <c r="W1071">
        <v>35930604</v>
      </c>
      <c r="X1071">
        <v>44763181</v>
      </c>
      <c r="Y1071">
        <f>COUNTBLANK(Table13[[#This Row],[Budget]:[Gross_WW]])</f>
        <v>0</v>
      </c>
      <c r="AF1071">
        <v>1</v>
      </c>
    </row>
    <row r="1072" spans="1:32" x14ac:dyDescent="0.2">
      <c r="A1072" t="s">
        <v>7100</v>
      </c>
      <c r="B1072" t="s">
        <v>7101</v>
      </c>
      <c r="C1072">
        <v>2015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6.9</v>
      </c>
      <c r="O1072">
        <v>114742</v>
      </c>
      <c r="P1072">
        <v>122</v>
      </c>
      <c r="Q1072" t="s">
        <v>2627</v>
      </c>
      <c r="R1072" t="s">
        <v>39</v>
      </c>
      <c r="S1072">
        <v>0</v>
      </c>
      <c r="T1072">
        <v>0</v>
      </c>
      <c r="U1072">
        <v>1</v>
      </c>
      <c r="V1072">
        <v>100000000</v>
      </c>
      <c r="W1072">
        <v>25020758</v>
      </c>
      <c r="X1072">
        <v>93920758</v>
      </c>
      <c r="Y1072">
        <f>COUNTBLANK(Table13[[#This Row],[Budget]:[Gross_WW]])</f>
        <v>0</v>
      </c>
      <c r="AF1072">
        <v>1</v>
      </c>
    </row>
    <row r="1073" spans="1:32" x14ac:dyDescent="0.2">
      <c r="A1073" t="s">
        <v>6219</v>
      </c>
      <c r="B1073" t="s">
        <v>6220</v>
      </c>
      <c r="C1073">
        <v>2007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6.4</v>
      </c>
      <c r="O1073">
        <v>30465</v>
      </c>
      <c r="P1073">
        <v>97</v>
      </c>
      <c r="Q1073" t="s">
        <v>6221</v>
      </c>
      <c r="R1073" t="s">
        <v>4109</v>
      </c>
      <c r="S1073">
        <v>0</v>
      </c>
      <c r="T1073">
        <v>0</v>
      </c>
      <c r="U1073">
        <v>1</v>
      </c>
      <c r="V1073">
        <v>10000000</v>
      </c>
      <c r="W1073">
        <v>11052958</v>
      </c>
      <c r="X1073">
        <v>17562071</v>
      </c>
      <c r="Y1073">
        <f>COUNTBLANK(Table13[[#This Row],[Budget]:[Gross_WW]])</f>
        <v>0</v>
      </c>
      <c r="AF1073">
        <v>1</v>
      </c>
    </row>
    <row r="1074" spans="1:32" x14ac:dyDescent="0.2">
      <c r="A1074" t="s">
        <v>3808</v>
      </c>
      <c r="B1074" t="s">
        <v>3809</v>
      </c>
      <c r="C1074">
        <v>1993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8.1</v>
      </c>
      <c r="O1074">
        <v>148440</v>
      </c>
      <c r="P1074">
        <v>133</v>
      </c>
      <c r="Q1074" t="s">
        <v>3810</v>
      </c>
      <c r="R1074" t="s">
        <v>3811</v>
      </c>
      <c r="S1074">
        <v>0</v>
      </c>
      <c r="T1074">
        <v>1</v>
      </c>
      <c r="U1074">
        <v>0</v>
      </c>
      <c r="V1074">
        <v>109805</v>
      </c>
      <c r="W1074">
        <v>65796862</v>
      </c>
      <c r="Y1074">
        <f>COUNTBLANK(Table13[[#This Row],[Budget]:[Gross_WW]])</f>
        <v>1</v>
      </c>
      <c r="AF1074">
        <v>1</v>
      </c>
    </row>
    <row r="1075" spans="1:32" x14ac:dyDescent="0.2">
      <c r="A1075" t="s">
        <v>593</v>
      </c>
      <c r="B1075" t="s">
        <v>594</v>
      </c>
      <c r="C1075">
        <v>1941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6.8</v>
      </c>
      <c r="O1075">
        <v>2796</v>
      </c>
      <c r="P1075">
        <v>86</v>
      </c>
      <c r="Q1075" t="s">
        <v>495</v>
      </c>
      <c r="R1075" t="s">
        <v>35</v>
      </c>
      <c r="S1075">
        <v>0</v>
      </c>
      <c r="T1075">
        <v>1</v>
      </c>
      <c r="U1075">
        <v>0</v>
      </c>
      <c r="V1075">
        <v>380000</v>
      </c>
      <c r="Y1075">
        <f>COUNTBLANK(Table13[[#This Row],[Budget]:[Gross_WW]])</f>
        <v>2</v>
      </c>
      <c r="AF1075">
        <v>1</v>
      </c>
    </row>
    <row r="1076" spans="1:32" x14ac:dyDescent="0.2">
      <c r="A1076" t="s">
        <v>6465</v>
      </c>
      <c r="B1076" t="s">
        <v>6466</v>
      </c>
      <c r="C1076">
        <v>2007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7.1</v>
      </c>
      <c r="O1076">
        <v>67304</v>
      </c>
      <c r="P1076">
        <v>121</v>
      </c>
      <c r="Q1076" t="s">
        <v>6467</v>
      </c>
      <c r="R1076" t="s">
        <v>5962</v>
      </c>
      <c r="S1076">
        <v>0</v>
      </c>
      <c r="T1076">
        <v>0</v>
      </c>
      <c r="U1076">
        <v>1</v>
      </c>
      <c r="V1076">
        <v>133557</v>
      </c>
      <c r="W1076">
        <v>29541790</v>
      </c>
      <c r="Y1076">
        <f>COUNTBLANK(Table13[[#This Row],[Budget]:[Gross_WW]])</f>
        <v>1</v>
      </c>
      <c r="AF1076">
        <v>1</v>
      </c>
    </row>
    <row r="1077" spans="1:32" x14ac:dyDescent="0.2">
      <c r="A1077" t="s">
        <v>672</v>
      </c>
      <c r="B1077" t="s">
        <v>673</v>
      </c>
      <c r="C1077">
        <v>1942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7.4</v>
      </c>
      <c r="O1077">
        <v>3843</v>
      </c>
      <c r="P1077">
        <v>97</v>
      </c>
      <c r="Q1077" t="s">
        <v>601</v>
      </c>
      <c r="R1077" t="s">
        <v>39</v>
      </c>
      <c r="S1077">
        <v>0</v>
      </c>
      <c r="T1077">
        <v>0</v>
      </c>
      <c r="U1077">
        <v>1</v>
      </c>
      <c r="V1077">
        <v>713000</v>
      </c>
      <c r="Y1077">
        <f>COUNTBLANK(Table13[[#This Row],[Budget]:[Gross_WW]])</f>
        <v>2</v>
      </c>
      <c r="AF1077">
        <v>1</v>
      </c>
    </row>
    <row r="1078" spans="1:32" x14ac:dyDescent="0.2">
      <c r="A1078" t="s">
        <v>7090</v>
      </c>
      <c r="B1078" t="s">
        <v>7091</v>
      </c>
      <c r="C1078">
        <v>2010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8.8000000000000007</v>
      </c>
      <c r="O1078">
        <v>1943113</v>
      </c>
      <c r="P1078">
        <v>148</v>
      </c>
      <c r="Q1078" t="s">
        <v>5998</v>
      </c>
      <c r="R1078" t="s">
        <v>39</v>
      </c>
      <c r="S1078">
        <v>0</v>
      </c>
      <c r="T1078">
        <v>0</v>
      </c>
      <c r="U1078">
        <v>1</v>
      </c>
      <c r="V1078">
        <v>160000000</v>
      </c>
      <c r="W1078">
        <v>292576195</v>
      </c>
      <c r="X1078">
        <v>829895144</v>
      </c>
      <c r="Y1078">
        <f>COUNTBLANK(Table13[[#This Row],[Budget]:[Gross_WW]])</f>
        <v>0</v>
      </c>
      <c r="AF1078">
        <v>1</v>
      </c>
    </row>
    <row r="1079" spans="1:32" x14ac:dyDescent="0.2">
      <c r="A1079" t="s">
        <v>4697</v>
      </c>
      <c r="B1079" t="s">
        <v>4698</v>
      </c>
      <c r="C1079">
        <v>1997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6.6</v>
      </c>
      <c r="O1079">
        <v>3139</v>
      </c>
      <c r="P1079">
        <v>108</v>
      </c>
      <c r="Q1079" t="s">
        <v>2229</v>
      </c>
      <c r="R1079" t="s">
        <v>3240</v>
      </c>
      <c r="S1079">
        <v>0</v>
      </c>
      <c r="T1079">
        <v>0</v>
      </c>
      <c r="U1079">
        <v>1</v>
      </c>
      <c r="Y1079">
        <f>COUNTBLANK(Table13[[#This Row],[Budget]:[Gross_WW]])</f>
        <v>3</v>
      </c>
      <c r="AF1079">
        <v>1</v>
      </c>
    </row>
    <row r="1080" spans="1:32" x14ac:dyDescent="0.2">
      <c r="A1080" t="s">
        <v>7779</v>
      </c>
      <c r="B1080" t="s">
        <v>7780</v>
      </c>
      <c r="C1080">
        <v>2018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7.6</v>
      </c>
      <c r="O1080">
        <v>229683</v>
      </c>
      <c r="P1080">
        <v>118</v>
      </c>
      <c r="Q1080" t="s">
        <v>5052</v>
      </c>
      <c r="R1080" t="s">
        <v>2671</v>
      </c>
      <c r="S1080">
        <v>1</v>
      </c>
      <c r="T1080">
        <v>0</v>
      </c>
      <c r="U1080">
        <v>0</v>
      </c>
      <c r="V1080">
        <v>200000000</v>
      </c>
      <c r="W1080">
        <v>608581744</v>
      </c>
      <c r="X1080">
        <v>1242805359</v>
      </c>
      <c r="Y1080">
        <f>COUNTBLANK(Table13[[#This Row],[Budget]:[Gross_WW]])</f>
        <v>0</v>
      </c>
      <c r="AF1080">
        <v>1</v>
      </c>
    </row>
    <row r="1081" spans="1:32" x14ac:dyDescent="0.2">
      <c r="A1081" t="s">
        <v>3812</v>
      </c>
      <c r="B1081" t="s">
        <v>3813</v>
      </c>
      <c r="C1081">
        <v>1993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6.6</v>
      </c>
      <c r="O1081">
        <v>5019</v>
      </c>
      <c r="P1081">
        <v>97</v>
      </c>
      <c r="Q1081" t="s">
        <v>3577</v>
      </c>
      <c r="R1081" t="s">
        <v>3578</v>
      </c>
      <c r="S1081">
        <v>1</v>
      </c>
      <c r="T1081">
        <v>0</v>
      </c>
      <c r="U1081">
        <v>0</v>
      </c>
      <c r="V1081">
        <v>9000000</v>
      </c>
      <c r="W1081">
        <v>14904910</v>
      </c>
      <c r="X1081">
        <v>14904910</v>
      </c>
      <c r="Y1081">
        <f>COUNTBLANK(Table13[[#This Row],[Budget]:[Gross_WW]])</f>
        <v>0</v>
      </c>
      <c r="AF1081">
        <v>1</v>
      </c>
    </row>
    <row r="1082" spans="1:32" x14ac:dyDescent="0.2">
      <c r="A1082" t="s">
        <v>1504</v>
      </c>
      <c r="B1082" t="s">
        <v>1505</v>
      </c>
      <c r="C1082">
        <v>1958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6.8</v>
      </c>
      <c r="O1082">
        <v>7302</v>
      </c>
      <c r="P1082">
        <v>100</v>
      </c>
      <c r="Q1082" t="s">
        <v>1506</v>
      </c>
      <c r="R1082" t="s">
        <v>39</v>
      </c>
      <c r="S1082">
        <v>0</v>
      </c>
      <c r="T1082">
        <v>0</v>
      </c>
      <c r="U1082">
        <v>1</v>
      </c>
      <c r="Y1082">
        <f>COUNTBLANK(Table13[[#This Row],[Budget]:[Gross_WW]])</f>
        <v>3</v>
      </c>
      <c r="AF1082">
        <v>1</v>
      </c>
    </row>
    <row r="1083" spans="1:32" x14ac:dyDescent="0.2">
      <c r="A1083" t="s">
        <v>6222</v>
      </c>
      <c r="B1083" t="s">
        <v>6223</v>
      </c>
      <c r="C1083">
        <v>2006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7</v>
      </c>
      <c r="O1083">
        <v>15944</v>
      </c>
      <c r="P1083">
        <v>110</v>
      </c>
      <c r="Q1083" t="s">
        <v>4420</v>
      </c>
      <c r="R1083" t="s">
        <v>5962</v>
      </c>
      <c r="S1083">
        <v>0</v>
      </c>
      <c r="T1083">
        <v>0</v>
      </c>
      <c r="U1083">
        <v>1</v>
      </c>
      <c r="V1083">
        <v>13000000</v>
      </c>
      <c r="W1083">
        <v>1151330</v>
      </c>
      <c r="X1083">
        <v>2689799</v>
      </c>
      <c r="Y1083">
        <f>COUNTBLANK(Table13[[#This Row],[Budget]:[Gross_WW]])</f>
        <v>0</v>
      </c>
      <c r="AF1083">
        <v>1</v>
      </c>
    </row>
    <row r="1084" spans="1:32" x14ac:dyDescent="0.2">
      <c r="A1084" t="s">
        <v>5950</v>
      </c>
      <c r="B1084" t="s">
        <v>5951</v>
      </c>
      <c r="C1084">
        <v>2009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8.3000000000000007</v>
      </c>
      <c r="O1084">
        <v>1196299</v>
      </c>
      <c r="P1084">
        <v>153</v>
      </c>
      <c r="Q1084" t="s">
        <v>4068</v>
      </c>
      <c r="R1084" t="s">
        <v>35</v>
      </c>
      <c r="S1084">
        <v>0</v>
      </c>
      <c r="T1084">
        <v>1</v>
      </c>
      <c r="U1084">
        <v>0</v>
      </c>
      <c r="V1084">
        <v>70000000</v>
      </c>
      <c r="W1084">
        <v>120540719</v>
      </c>
      <c r="X1084">
        <v>321455689</v>
      </c>
      <c r="Y1084">
        <f>COUNTBLANK(Table13[[#This Row],[Budget]:[Gross_WW]])</f>
        <v>0</v>
      </c>
      <c r="AF1084">
        <v>1</v>
      </c>
    </row>
    <row r="1085" spans="1:32" x14ac:dyDescent="0.2">
      <c r="A1085" t="s">
        <v>7399</v>
      </c>
      <c r="B1085" t="s">
        <v>7400</v>
      </c>
      <c r="C1085">
        <v>2014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6.7</v>
      </c>
      <c r="O1085">
        <v>89630</v>
      </c>
      <c r="P1085">
        <v>148</v>
      </c>
      <c r="Q1085" t="s">
        <v>5603</v>
      </c>
      <c r="R1085" t="s">
        <v>7401</v>
      </c>
      <c r="S1085">
        <v>0</v>
      </c>
      <c r="T1085">
        <v>0</v>
      </c>
      <c r="U1085">
        <v>1</v>
      </c>
      <c r="V1085">
        <v>20000000</v>
      </c>
      <c r="W1085">
        <v>8110975</v>
      </c>
      <c r="X1085">
        <v>14710975</v>
      </c>
      <c r="Y1085">
        <f>COUNTBLANK(Table13[[#This Row],[Budget]:[Gross_WW]])</f>
        <v>0</v>
      </c>
      <c r="AF1085">
        <v>1</v>
      </c>
    </row>
    <row r="1086" spans="1:32" x14ac:dyDescent="0.2">
      <c r="A1086" t="s">
        <v>6524</v>
      </c>
      <c r="B1086" t="s">
        <v>6525</v>
      </c>
      <c r="C1086">
        <v>2008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6.1</v>
      </c>
      <c r="O1086">
        <v>71316</v>
      </c>
      <c r="P1086">
        <v>106</v>
      </c>
      <c r="Q1086" t="s">
        <v>3712</v>
      </c>
      <c r="R1086" t="s">
        <v>5604</v>
      </c>
      <c r="S1086">
        <v>0</v>
      </c>
      <c r="T1086">
        <v>0</v>
      </c>
      <c r="U1086">
        <v>1</v>
      </c>
      <c r="V1086">
        <v>60000000</v>
      </c>
      <c r="W1086">
        <v>17303424</v>
      </c>
      <c r="X1086">
        <v>62803180</v>
      </c>
      <c r="Y1086">
        <f>COUNTBLANK(Table13[[#This Row],[Budget]:[Gross_WW]])</f>
        <v>0</v>
      </c>
      <c r="AF1086">
        <v>1</v>
      </c>
    </row>
    <row r="1087" spans="1:32" x14ac:dyDescent="0.2">
      <c r="A1087" t="s">
        <v>2975</v>
      </c>
      <c r="B1087" t="s">
        <v>2976</v>
      </c>
      <c r="C1087">
        <v>1987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6.8</v>
      </c>
      <c r="O1087">
        <v>51938</v>
      </c>
      <c r="P1087">
        <v>120</v>
      </c>
      <c r="Q1087" t="s">
        <v>2713</v>
      </c>
      <c r="R1087" t="s">
        <v>39</v>
      </c>
      <c r="S1087">
        <v>0</v>
      </c>
      <c r="T1087">
        <v>0</v>
      </c>
      <c r="U1087">
        <v>1</v>
      </c>
      <c r="V1087">
        <v>4739913</v>
      </c>
      <c r="W1087">
        <v>25893810</v>
      </c>
      <c r="Y1087">
        <f>COUNTBLANK(Table13[[#This Row],[Budget]:[Gross_WW]])</f>
        <v>1</v>
      </c>
      <c r="AF1087">
        <v>1</v>
      </c>
    </row>
    <row r="1088" spans="1:32" x14ac:dyDescent="0.2">
      <c r="A1088" t="s">
        <v>3611</v>
      </c>
      <c r="B1088" t="s">
        <v>3612</v>
      </c>
      <c r="C1088">
        <v>1992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6.2</v>
      </c>
      <c r="O1088">
        <v>8871</v>
      </c>
      <c r="P1088">
        <v>112</v>
      </c>
      <c r="Q1088" t="s">
        <v>2356</v>
      </c>
      <c r="R1088" t="s">
        <v>39</v>
      </c>
      <c r="S1088">
        <v>0</v>
      </c>
      <c r="T1088">
        <v>0</v>
      </c>
      <c r="U1088">
        <v>1</v>
      </c>
      <c r="V1088">
        <v>1857658</v>
      </c>
      <c r="W1088">
        <v>4943279</v>
      </c>
      <c r="Y1088">
        <f>COUNTBLANK(Table13[[#This Row],[Budget]:[Gross_WW]])</f>
        <v>1</v>
      </c>
      <c r="AF1088">
        <v>1</v>
      </c>
    </row>
    <row r="1089" spans="1:32" x14ac:dyDescent="0.2">
      <c r="A1089" t="s">
        <v>1782</v>
      </c>
      <c r="B1089" t="s">
        <v>1783</v>
      </c>
      <c r="C1089">
        <v>1965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6.2</v>
      </c>
      <c r="O1089">
        <v>3022</v>
      </c>
      <c r="P1089">
        <v>128</v>
      </c>
      <c r="Q1089" t="s">
        <v>1620</v>
      </c>
      <c r="R1089" t="s">
        <v>1784</v>
      </c>
      <c r="S1089">
        <v>0</v>
      </c>
      <c r="T1089">
        <v>0</v>
      </c>
      <c r="U1089">
        <v>1</v>
      </c>
      <c r="V1089">
        <v>4500000</v>
      </c>
      <c r="Y1089">
        <f>COUNTBLANK(Table13[[#This Row],[Budget]:[Gross_WW]])</f>
        <v>2</v>
      </c>
      <c r="AF1089">
        <v>1</v>
      </c>
    </row>
    <row r="1090" spans="1:32" x14ac:dyDescent="0.2">
      <c r="A1090" t="s">
        <v>6364</v>
      </c>
      <c r="B1090" t="s">
        <v>6365</v>
      </c>
      <c r="C1090">
        <v>2006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7.6</v>
      </c>
      <c r="O1090">
        <v>324258</v>
      </c>
      <c r="P1090">
        <v>129</v>
      </c>
      <c r="Q1090" t="s">
        <v>3185</v>
      </c>
      <c r="R1090" t="s">
        <v>35</v>
      </c>
      <c r="S1090">
        <v>0</v>
      </c>
      <c r="T1090">
        <v>1</v>
      </c>
      <c r="U1090">
        <v>0</v>
      </c>
      <c r="V1090">
        <v>45000000</v>
      </c>
      <c r="W1090">
        <v>88513495</v>
      </c>
      <c r="X1090">
        <v>186003591</v>
      </c>
      <c r="Y1090">
        <f>COUNTBLANK(Table13[[#This Row],[Budget]:[Gross_WW]])</f>
        <v>0</v>
      </c>
      <c r="AF1090">
        <v>1</v>
      </c>
    </row>
    <row r="1091" spans="1:32" x14ac:dyDescent="0.2">
      <c r="A1091" t="s">
        <v>7499</v>
      </c>
      <c r="B1091" t="s">
        <v>7500</v>
      </c>
      <c r="C1091">
        <v>2015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8.1999999999999993</v>
      </c>
      <c r="O1091">
        <v>574758</v>
      </c>
      <c r="P1091">
        <v>95</v>
      </c>
      <c r="Q1091" t="s">
        <v>5349</v>
      </c>
      <c r="R1091" t="s">
        <v>4337</v>
      </c>
      <c r="S1091">
        <v>1</v>
      </c>
      <c r="T1091">
        <v>0</v>
      </c>
      <c r="U1091">
        <v>0</v>
      </c>
      <c r="V1091">
        <v>175000000</v>
      </c>
      <c r="W1091">
        <v>356461711</v>
      </c>
      <c r="X1091">
        <v>857611174</v>
      </c>
      <c r="Y1091">
        <f>COUNTBLANK(Table13[[#This Row],[Budget]:[Gross_WW]])</f>
        <v>0</v>
      </c>
      <c r="AF1091">
        <v>1</v>
      </c>
    </row>
    <row r="1092" spans="1:32" x14ac:dyDescent="0.2">
      <c r="A1092" t="s">
        <v>5124</v>
      </c>
      <c r="B1092" t="s">
        <v>5125</v>
      </c>
      <c r="C1092">
        <v>1999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4.0999999999999996</v>
      </c>
      <c r="O1092">
        <v>43807</v>
      </c>
      <c r="P1092">
        <v>78</v>
      </c>
      <c r="Q1092" t="s">
        <v>3421</v>
      </c>
      <c r="R1092" t="s">
        <v>2671</v>
      </c>
      <c r="S1092">
        <v>1</v>
      </c>
      <c r="T1092">
        <v>0</v>
      </c>
      <c r="U1092">
        <v>0</v>
      </c>
      <c r="V1092">
        <v>90000000</v>
      </c>
      <c r="W1092">
        <v>97403112</v>
      </c>
      <c r="X1092">
        <v>134403112</v>
      </c>
      <c r="Y1092">
        <f>COUNTBLANK(Table13[[#This Row],[Budget]:[Gross_WW]])</f>
        <v>0</v>
      </c>
      <c r="AF1092">
        <v>1</v>
      </c>
    </row>
    <row r="1093" spans="1:32" x14ac:dyDescent="0.2">
      <c r="A1093" t="s">
        <v>5038</v>
      </c>
      <c r="B1093" t="s">
        <v>5039</v>
      </c>
      <c r="C1093">
        <v>1999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6.6</v>
      </c>
      <c r="O1093">
        <v>30953</v>
      </c>
      <c r="P1093">
        <v>126</v>
      </c>
      <c r="Q1093" t="s">
        <v>3542</v>
      </c>
      <c r="R1093" t="s">
        <v>5040</v>
      </c>
      <c r="S1093">
        <v>1</v>
      </c>
      <c r="T1093">
        <v>0</v>
      </c>
      <c r="U1093">
        <v>0</v>
      </c>
      <c r="V1093">
        <v>10390387</v>
      </c>
      <c r="W1093">
        <v>34105207</v>
      </c>
      <c r="Y1093">
        <f>COUNTBLANK(Table13[[#This Row],[Budget]:[Gross_WW]])</f>
        <v>1</v>
      </c>
      <c r="AF1093">
        <v>1</v>
      </c>
    </row>
    <row r="1094" spans="1:32" x14ac:dyDescent="0.2">
      <c r="A1094" t="s">
        <v>2826</v>
      </c>
      <c r="B1094" t="s">
        <v>2827</v>
      </c>
      <c r="C1094">
        <v>1985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6.5</v>
      </c>
      <c r="O1094">
        <v>10455</v>
      </c>
      <c r="P1094">
        <v>115</v>
      </c>
      <c r="Q1094" t="s">
        <v>2356</v>
      </c>
      <c r="R1094" t="s">
        <v>35</v>
      </c>
      <c r="S1094">
        <v>0</v>
      </c>
      <c r="T1094">
        <v>1</v>
      </c>
      <c r="U1094">
        <v>0</v>
      </c>
      <c r="V1094">
        <v>7562164</v>
      </c>
      <c r="Y1094">
        <f>COUNTBLANK(Table13[[#This Row],[Budget]:[Gross_WW]])</f>
        <v>2</v>
      </c>
      <c r="AF1094">
        <v>1</v>
      </c>
    </row>
    <row r="1095" spans="1:32" x14ac:dyDescent="0.2">
      <c r="A1095" t="s">
        <v>7507</v>
      </c>
      <c r="B1095" t="s">
        <v>7508</v>
      </c>
      <c r="C1095">
        <v>2014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5.8</v>
      </c>
      <c r="O1095">
        <v>62542</v>
      </c>
      <c r="P1095">
        <v>89</v>
      </c>
      <c r="Q1095" t="s">
        <v>7303</v>
      </c>
      <c r="R1095" t="s">
        <v>7509</v>
      </c>
      <c r="S1095">
        <v>0</v>
      </c>
      <c r="T1095">
        <v>0</v>
      </c>
      <c r="U1095">
        <v>1</v>
      </c>
      <c r="V1095">
        <v>50000000</v>
      </c>
      <c r="W1095">
        <v>47602194</v>
      </c>
      <c r="X1095">
        <v>161502194</v>
      </c>
      <c r="Y1095">
        <f>COUNTBLANK(Table13[[#This Row],[Budget]:[Gross_WW]])</f>
        <v>0</v>
      </c>
      <c r="AF1095">
        <v>1</v>
      </c>
    </row>
    <row r="1096" spans="1:32" x14ac:dyDescent="0.2">
      <c r="A1096" t="s">
        <v>7528</v>
      </c>
      <c r="B1096" t="s">
        <v>7529</v>
      </c>
      <c r="C1096">
        <v>2014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5.9</v>
      </c>
      <c r="O1096">
        <v>127712</v>
      </c>
      <c r="P1096">
        <v>125</v>
      </c>
      <c r="Q1096" t="s">
        <v>5710</v>
      </c>
      <c r="R1096" t="s">
        <v>7530</v>
      </c>
      <c r="S1096">
        <v>1</v>
      </c>
      <c r="T1096">
        <v>0</v>
      </c>
      <c r="U1096">
        <v>0</v>
      </c>
      <c r="V1096">
        <v>50000000</v>
      </c>
      <c r="W1096">
        <v>128002372</v>
      </c>
      <c r="X1096">
        <v>212902372</v>
      </c>
      <c r="Y1096">
        <f>COUNTBLANK(Table13[[#This Row],[Budget]:[Gross_WW]])</f>
        <v>0</v>
      </c>
      <c r="AF1096">
        <v>1</v>
      </c>
    </row>
    <row r="1097" spans="1:32" x14ac:dyDescent="0.2">
      <c r="A1097" t="s">
        <v>5096</v>
      </c>
      <c r="B1097" t="s">
        <v>5097</v>
      </c>
      <c r="C1097">
        <v>2003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6.2</v>
      </c>
      <c r="O1097">
        <v>87925</v>
      </c>
      <c r="P1097">
        <v>100</v>
      </c>
      <c r="Q1097" t="s">
        <v>3402</v>
      </c>
      <c r="R1097" t="s">
        <v>35</v>
      </c>
      <c r="S1097">
        <v>0</v>
      </c>
      <c r="T1097">
        <v>1</v>
      </c>
      <c r="U1097">
        <v>0</v>
      </c>
      <c r="V1097">
        <v>60000000</v>
      </c>
      <c r="W1097">
        <v>35327628</v>
      </c>
      <c r="X1097">
        <v>120801243</v>
      </c>
      <c r="Y1097">
        <f>COUNTBLANK(Table13[[#This Row],[Budget]:[Gross_WW]])</f>
        <v>0</v>
      </c>
      <c r="AF1097">
        <v>1</v>
      </c>
    </row>
    <row r="1098" spans="1:32" x14ac:dyDescent="0.2">
      <c r="A1098" t="s">
        <v>6819</v>
      </c>
      <c r="B1098" t="s">
        <v>6820</v>
      </c>
      <c r="C1098">
        <v>2009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7.3</v>
      </c>
      <c r="O1098">
        <v>145094</v>
      </c>
      <c r="P1098">
        <v>134</v>
      </c>
      <c r="Q1098" t="s">
        <v>2004</v>
      </c>
      <c r="R1098" t="s">
        <v>39</v>
      </c>
      <c r="S1098">
        <v>0</v>
      </c>
      <c r="T1098">
        <v>0</v>
      </c>
      <c r="U1098">
        <v>1</v>
      </c>
      <c r="V1098">
        <v>60000000</v>
      </c>
      <c r="W1098">
        <v>37491364</v>
      </c>
      <c r="X1098">
        <v>122426792</v>
      </c>
      <c r="Y1098">
        <f>COUNTBLANK(Table13[[#This Row],[Budget]:[Gross_WW]])</f>
        <v>0</v>
      </c>
      <c r="AF1098">
        <v>1</v>
      </c>
    </row>
    <row r="1099" spans="1:32" x14ac:dyDescent="0.2">
      <c r="A1099" t="s">
        <v>674</v>
      </c>
      <c r="B1099" t="s">
        <v>675</v>
      </c>
      <c r="C1099">
        <v>1942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6.1</v>
      </c>
      <c r="O1099">
        <v>1581</v>
      </c>
      <c r="P1099">
        <v>81</v>
      </c>
      <c r="Q1099" t="s">
        <v>676</v>
      </c>
      <c r="R1099" t="s">
        <v>677</v>
      </c>
      <c r="S1099">
        <v>0</v>
      </c>
      <c r="T1099">
        <v>1</v>
      </c>
      <c r="U1099">
        <v>0</v>
      </c>
      <c r="V1099">
        <v>322000</v>
      </c>
      <c r="Y1099">
        <f>COUNTBLANK(Table13[[#This Row],[Budget]:[Gross_WW]])</f>
        <v>2</v>
      </c>
      <c r="AF1099">
        <v>1</v>
      </c>
    </row>
    <row r="1100" spans="1:32" x14ac:dyDescent="0.2">
      <c r="A1100" t="s">
        <v>519</v>
      </c>
      <c r="B1100" t="s">
        <v>520</v>
      </c>
      <c r="C1100">
        <v>1939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6.7</v>
      </c>
      <c r="O1100">
        <v>1295</v>
      </c>
      <c r="P1100">
        <v>81</v>
      </c>
      <c r="Q1100" t="s">
        <v>48</v>
      </c>
      <c r="R1100" t="s">
        <v>39</v>
      </c>
      <c r="S1100">
        <v>0</v>
      </c>
      <c r="T1100">
        <v>0</v>
      </c>
      <c r="U1100">
        <v>1</v>
      </c>
      <c r="V1100">
        <v>500000</v>
      </c>
      <c r="Y1100">
        <f>COUNTBLANK(Table13[[#This Row],[Budget]:[Gross_WW]])</f>
        <v>2</v>
      </c>
      <c r="AF1100">
        <v>1</v>
      </c>
    </row>
    <row r="1101" spans="1:32" x14ac:dyDescent="0.2">
      <c r="A1101" t="s">
        <v>7137</v>
      </c>
      <c r="B1101" t="s">
        <v>7138</v>
      </c>
      <c r="C1101">
        <v>2009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5.8</v>
      </c>
      <c r="O1101">
        <v>1102</v>
      </c>
      <c r="P1101">
        <v>115</v>
      </c>
      <c r="Q1101" t="s">
        <v>7139</v>
      </c>
      <c r="R1101" t="s">
        <v>7140</v>
      </c>
      <c r="S1101">
        <v>0</v>
      </c>
      <c r="T1101">
        <v>0</v>
      </c>
      <c r="U1101">
        <v>1</v>
      </c>
      <c r="X1101">
        <v>22039646</v>
      </c>
      <c r="Y1101">
        <f>COUNTBLANK(Table13[[#This Row],[Budget]:[Gross_WW]])</f>
        <v>2</v>
      </c>
      <c r="AF1101">
        <v>1</v>
      </c>
    </row>
    <row r="1102" spans="1:32" x14ac:dyDescent="0.2">
      <c r="A1102" t="s">
        <v>5648</v>
      </c>
      <c r="B1102" t="s">
        <v>5649</v>
      </c>
      <c r="C1102">
        <v>2001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7</v>
      </c>
      <c r="O1102">
        <v>16787</v>
      </c>
      <c r="P1102">
        <v>91</v>
      </c>
      <c r="Q1102" t="s">
        <v>5650</v>
      </c>
      <c r="R1102" t="s">
        <v>3664</v>
      </c>
      <c r="S1102">
        <v>1</v>
      </c>
      <c r="T1102">
        <v>0</v>
      </c>
      <c r="U1102">
        <v>0</v>
      </c>
      <c r="V1102">
        <v>5500000</v>
      </c>
      <c r="W1102">
        <v>5594617</v>
      </c>
      <c r="X1102">
        <v>16153953</v>
      </c>
      <c r="Y1102">
        <f>COUNTBLANK(Table13[[#This Row],[Budget]:[Gross_WW]])</f>
        <v>0</v>
      </c>
      <c r="AF1102">
        <v>1</v>
      </c>
    </row>
    <row r="1103" spans="1:32" x14ac:dyDescent="0.2">
      <c r="A1103" t="s">
        <v>71</v>
      </c>
      <c r="B1103" t="s">
        <v>72</v>
      </c>
      <c r="C1103">
        <v>1931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6.1</v>
      </c>
      <c r="O1103">
        <v>191</v>
      </c>
      <c r="P1103">
        <v>73</v>
      </c>
      <c r="Q1103" t="s">
        <v>63</v>
      </c>
      <c r="R1103" t="s">
        <v>35</v>
      </c>
      <c r="S1103">
        <v>0</v>
      </c>
      <c r="T1103">
        <v>1</v>
      </c>
      <c r="U1103">
        <v>0</v>
      </c>
      <c r="Y1103">
        <f>COUNTBLANK(Table13[[#This Row],[Budget]:[Gross_WW]])</f>
        <v>3</v>
      </c>
      <c r="AF1103">
        <v>1</v>
      </c>
    </row>
    <row r="1104" spans="1:32" x14ac:dyDescent="0.2">
      <c r="A1104" t="s">
        <v>6977</v>
      </c>
      <c r="B1104" t="s">
        <v>6978</v>
      </c>
      <c r="C1104">
        <v>2010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7</v>
      </c>
      <c r="O1104">
        <v>692010</v>
      </c>
      <c r="P1104">
        <v>124</v>
      </c>
      <c r="Q1104" t="s">
        <v>6169</v>
      </c>
      <c r="R1104" t="s">
        <v>2483</v>
      </c>
      <c r="S1104">
        <v>1</v>
      </c>
      <c r="T1104">
        <v>0</v>
      </c>
      <c r="U1104">
        <v>0</v>
      </c>
      <c r="V1104">
        <v>200000000</v>
      </c>
      <c r="W1104">
        <v>312433331</v>
      </c>
      <c r="X1104">
        <v>623933331</v>
      </c>
      <c r="Y1104">
        <f>COUNTBLANK(Table13[[#This Row],[Budget]:[Gross_WW]])</f>
        <v>0</v>
      </c>
      <c r="AF1104">
        <v>1</v>
      </c>
    </row>
    <row r="1105" spans="1:32" x14ac:dyDescent="0.2">
      <c r="A1105" t="s">
        <v>7021</v>
      </c>
      <c r="B1105" t="s">
        <v>7022</v>
      </c>
      <c r="C1105">
        <v>2013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7.2</v>
      </c>
      <c r="O1105">
        <v>725922</v>
      </c>
      <c r="P1105">
        <v>130</v>
      </c>
      <c r="Q1105" t="s">
        <v>6008</v>
      </c>
      <c r="R1105" t="s">
        <v>6654</v>
      </c>
      <c r="S1105">
        <v>1</v>
      </c>
      <c r="T1105">
        <v>0</v>
      </c>
      <c r="U1105">
        <v>0</v>
      </c>
      <c r="V1105">
        <v>200000000</v>
      </c>
      <c r="W1105">
        <v>409013994</v>
      </c>
      <c r="X1105">
        <v>1214811252</v>
      </c>
      <c r="Y1105">
        <f>COUNTBLANK(Table13[[#This Row],[Budget]:[Gross_WW]])</f>
        <v>0</v>
      </c>
      <c r="AF1105">
        <v>1</v>
      </c>
    </row>
    <row r="1106" spans="1:32" x14ac:dyDescent="0.2">
      <c r="A1106" t="s">
        <v>2750</v>
      </c>
      <c r="B1106" t="s">
        <v>2751</v>
      </c>
      <c r="C1106">
        <v>1984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5.8</v>
      </c>
      <c r="O1106">
        <v>2784</v>
      </c>
      <c r="P1106">
        <v>113</v>
      </c>
      <c r="Q1106" t="s">
        <v>2752</v>
      </c>
      <c r="R1106" t="s">
        <v>2753</v>
      </c>
      <c r="S1106">
        <v>0</v>
      </c>
      <c r="T1106">
        <v>0</v>
      </c>
      <c r="U1106">
        <v>1</v>
      </c>
      <c r="V1106">
        <v>3076894</v>
      </c>
      <c r="W1106">
        <v>12414210</v>
      </c>
      <c r="Y1106">
        <f>COUNTBLANK(Table13[[#This Row],[Budget]:[Gross_WW]])</f>
        <v>1</v>
      </c>
      <c r="AF1106">
        <v>1</v>
      </c>
    </row>
    <row r="1107" spans="1:32" x14ac:dyDescent="0.2">
      <c r="A1107" t="s">
        <v>7715</v>
      </c>
      <c r="B1107" t="s">
        <v>7716</v>
      </c>
      <c r="C1107">
        <v>2014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5.6</v>
      </c>
      <c r="O1107">
        <v>299</v>
      </c>
      <c r="P1107">
        <v>100</v>
      </c>
      <c r="Q1107" t="s">
        <v>7717</v>
      </c>
      <c r="R1107" t="s">
        <v>7718</v>
      </c>
      <c r="S1107">
        <v>0</v>
      </c>
      <c r="T1107">
        <v>1</v>
      </c>
      <c r="U1107">
        <v>0</v>
      </c>
      <c r="Y1107">
        <f>COUNTBLANK(Table13[[#This Row],[Budget]:[Gross_WW]])</f>
        <v>3</v>
      </c>
      <c r="AF1107">
        <v>1</v>
      </c>
    </row>
    <row r="1108" spans="1:32" x14ac:dyDescent="0.2">
      <c r="A1108" t="s">
        <v>1899</v>
      </c>
      <c r="B1108" t="s">
        <v>1900</v>
      </c>
      <c r="C1108">
        <v>1968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7</v>
      </c>
      <c r="O1108">
        <v>2050</v>
      </c>
      <c r="P1108">
        <v>131</v>
      </c>
      <c r="Q1108" t="s">
        <v>1901</v>
      </c>
      <c r="R1108" t="s">
        <v>1902</v>
      </c>
      <c r="S1108">
        <v>0</v>
      </c>
      <c r="T1108">
        <v>1</v>
      </c>
      <c r="U1108">
        <v>0</v>
      </c>
      <c r="Y1108">
        <f>COUNTBLANK(Table13[[#This Row],[Budget]:[Gross_WW]])</f>
        <v>3</v>
      </c>
      <c r="AF1108">
        <v>1</v>
      </c>
    </row>
    <row r="1109" spans="1:32" x14ac:dyDescent="0.2">
      <c r="A1109" t="s">
        <v>1270</v>
      </c>
      <c r="B1109" t="s">
        <v>1271</v>
      </c>
      <c r="C1109">
        <v>1953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6.9</v>
      </c>
      <c r="O1109">
        <v>2989</v>
      </c>
      <c r="P1109">
        <v>109</v>
      </c>
      <c r="Q1109" t="s">
        <v>79</v>
      </c>
      <c r="R1109" t="s">
        <v>1195</v>
      </c>
      <c r="S1109">
        <v>0</v>
      </c>
      <c r="T1109">
        <v>0</v>
      </c>
      <c r="U1109">
        <v>1</v>
      </c>
      <c r="V1109">
        <v>967000</v>
      </c>
      <c r="Y1109">
        <f>COUNTBLANK(Table13[[#This Row],[Budget]:[Gross_WW]])</f>
        <v>2</v>
      </c>
      <c r="AF1109">
        <v>1</v>
      </c>
    </row>
    <row r="1110" spans="1:32" x14ac:dyDescent="0.2">
      <c r="A1110" t="s">
        <v>310</v>
      </c>
      <c r="B1110" t="s">
        <v>311</v>
      </c>
      <c r="C1110">
        <v>1936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5.5</v>
      </c>
      <c r="O1110">
        <v>461</v>
      </c>
      <c r="P1110">
        <v>60</v>
      </c>
      <c r="Q1110" t="s">
        <v>312</v>
      </c>
      <c r="R1110" t="s">
        <v>39</v>
      </c>
      <c r="S1110">
        <v>0</v>
      </c>
      <c r="T1110">
        <v>0</v>
      </c>
      <c r="U1110">
        <v>1</v>
      </c>
      <c r="Y1110">
        <f>COUNTBLANK(Table13[[#This Row],[Budget]:[Gross_WW]])</f>
        <v>3</v>
      </c>
      <c r="AF1110">
        <v>1</v>
      </c>
    </row>
    <row r="1111" spans="1:32" x14ac:dyDescent="0.2">
      <c r="A1111" t="s">
        <v>5126</v>
      </c>
      <c r="B1111" t="s">
        <v>5127</v>
      </c>
      <c r="C1111">
        <v>2000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5.4</v>
      </c>
      <c r="O1111">
        <v>2228</v>
      </c>
      <c r="P1111">
        <v>95</v>
      </c>
      <c r="Q1111" t="s">
        <v>2582</v>
      </c>
      <c r="R1111" t="s">
        <v>3664</v>
      </c>
      <c r="S1111">
        <v>0</v>
      </c>
      <c r="T1111">
        <v>1</v>
      </c>
      <c r="U1111">
        <v>0</v>
      </c>
      <c r="V1111">
        <v>44000000</v>
      </c>
      <c r="W1111">
        <v>2962465</v>
      </c>
      <c r="X1111">
        <v>3003296</v>
      </c>
      <c r="Y1111">
        <f>COUNTBLANK(Table13[[#This Row],[Budget]:[Gross_WW]])</f>
        <v>0</v>
      </c>
      <c r="AF1111">
        <v>1</v>
      </c>
    </row>
    <row r="1112" spans="1:32" x14ac:dyDescent="0.2">
      <c r="A1112" t="s">
        <v>7107</v>
      </c>
      <c r="B1112" t="s">
        <v>7108</v>
      </c>
      <c r="C1112">
        <v>2017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7.3</v>
      </c>
      <c r="O1112">
        <v>427800</v>
      </c>
      <c r="P1112">
        <v>135</v>
      </c>
      <c r="Q1112" t="s">
        <v>7109</v>
      </c>
      <c r="R1112" t="s">
        <v>5604</v>
      </c>
      <c r="S1112">
        <v>0</v>
      </c>
      <c r="T1112">
        <v>0</v>
      </c>
      <c r="U1112">
        <v>1</v>
      </c>
      <c r="V1112">
        <v>35000000</v>
      </c>
      <c r="W1112">
        <v>328828874</v>
      </c>
      <c r="X1112">
        <v>701796444</v>
      </c>
      <c r="Y1112">
        <f>COUNTBLANK(Table13[[#This Row],[Budget]:[Gross_WW]])</f>
        <v>0</v>
      </c>
      <c r="AF1112">
        <v>1</v>
      </c>
    </row>
    <row r="1113" spans="1:32" x14ac:dyDescent="0.2">
      <c r="A1113" t="s">
        <v>524</v>
      </c>
      <c r="B1113" t="s">
        <v>525</v>
      </c>
      <c r="C1113">
        <v>1940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6.7</v>
      </c>
      <c r="O1113">
        <v>967</v>
      </c>
      <c r="P1113">
        <v>97</v>
      </c>
      <c r="Q1113" t="s">
        <v>412</v>
      </c>
      <c r="R1113" t="s">
        <v>39</v>
      </c>
      <c r="S1113">
        <v>0</v>
      </c>
      <c r="T1113">
        <v>0</v>
      </c>
      <c r="U1113">
        <v>1</v>
      </c>
      <c r="Y1113">
        <f>COUNTBLANK(Table13[[#This Row],[Budget]:[Gross_WW]])</f>
        <v>3</v>
      </c>
      <c r="AF1113">
        <v>1</v>
      </c>
    </row>
    <row r="1114" spans="1:32" x14ac:dyDescent="0.2">
      <c r="A1114" t="s">
        <v>1272</v>
      </c>
      <c r="B1114" t="s">
        <v>1273</v>
      </c>
      <c r="C1114">
        <v>1953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6.5</v>
      </c>
      <c r="O1114">
        <v>8077</v>
      </c>
      <c r="P1114">
        <v>81</v>
      </c>
      <c r="Q1114" t="s">
        <v>1260</v>
      </c>
      <c r="R1114" t="s">
        <v>945</v>
      </c>
      <c r="S1114">
        <v>0</v>
      </c>
      <c r="T1114">
        <v>1</v>
      </c>
      <c r="U1114">
        <v>0</v>
      </c>
      <c r="V1114">
        <v>800000</v>
      </c>
      <c r="Y1114">
        <f>COUNTBLANK(Table13[[#This Row],[Budget]:[Gross_WW]])</f>
        <v>2</v>
      </c>
      <c r="AF1114">
        <v>1</v>
      </c>
    </row>
    <row r="1115" spans="1:32" x14ac:dyDescent="0.2">
      <c r="A1115" t="s">
        <v>2348</v>
      </c>
      <c r="B1115" t="s">
        <v>2349</v>
      </c>
      <c r="C1115">
        <v>1978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5.2</v>
      </c>
      <c r="O1115">
        <v>1950</v>
      </c>
      <c r="P1115">
        <v>91</v>
      </c>
      <c r="Q1115" t="s">
        <v>2158</v>
      </c>
      <c r="R1115" t="s">
        <v>2350</v>
      </c>
      <c r="S1115">
        <v>0</v>
      </c>
      <c r="T1115">
        <v>0</v>
      </c>
      <c r="U1115">
        <v>1</v>
      </c>
      <c r="Y1115">
        <f>COUNTBLANK(Table13[[#This Row],[Budget]:[Gross_WW]])</f>
        <v>3</v>
      </c>
      <c r="AF1115">
        <v>1</v>
      </c>
    </row>
    <row r="1116" spans="1:32" x14ac:dyDescent="0.2">
      <c r="A1116" t="s">
        <v>595</v>
      </c>
      <c r="B1116" t="s">
        <v>596</v>
      </c>
      <c r="C1116">
        <v>1941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7.6</v>
      </c>
      <c r="O1116">
        <v>1136</v>
      </c>
      <c r="P1116">
        <v>90</v>
      </c>
      <c r="Q1116" t="s">
        <v>331</v>
      </c>
      <c r="R1116" t="s">
        <v>35</v>
      </c>
      <c r="S1116">
        <v>0</v>
      </c>
      <c r="T1116">
        <v>1</v>
      </c>
      <c r="U1116">
        <v>0</v>
      </c>
      <c r="V1116">
        <v>1166000</v>
      </c>
      <c r="W1116">
        <v>2264300</v>
      </c>
      <c r="X1116">
        <v>2264300</v>
      </c>
      <c r="Y1116">
        <f>COUNTBLANK(Table13[[#This Row],[Budget]:[Gross_WW]])</f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</row>
    <row r="1117" spans="1:32" x14ac:dyDescent="0.2">
      <c r="A1117" t="s">
        <v>4246</v>
      </c>
      <c r="B1117" t="s">
        <v>4247</v>
      </c>
      <c r="C1117">
        <v>1995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5.9</v>
      </c>
      <c r="O1117">
        <v>19547</v>
      </c>
      <c r="P1117">
        <v>101</v>
      </c>
      <c r="Q1117" t="s">
        <v>4248</v>
      </c>
      <c r="R1117" t="s">
        <v>4249</v>
      </c>
      <c r="S1117">
        <v>0</v>
      </c>
      <c r="T1117">
        <v>0</v>
      </c>
      <c r="U1117">
        <v>1</v>
      </c>
      <c r="V1117">
        <v>19474589</v>
      </c>
      <c r="Y1117">
        <f>COUNTBLANK(Table13[[#This Row],[Budget]:[Gross_WW]])</f>
        <v>2</v>
      </c>
      <c r="AF1117">
        <v>1</v>
      </c>
    </row>
    <row r="1118" spans="1:32" x14ac:dyDescent="0.2">
      <c r="A1118" t="s">
        <v>1050</v>
      </c>
      <c r="B1118" t="s">
        <v>1051</v>
      </c>
      <c r="C1118">
        <v>1949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6.3</v>
      </c>
      <c r="O1118">
        <v>1397</v>
      </c>
      <c r="P1118">
        <v>85</v>
      </c>
      <c r="Q1118" t="s">
        <v>771</v>
      </c>
      <c r="R1118" t="s">
        <v>39</v>
      </c>
      <c r="S1118">
        <v>0</v>
      </c>
      <c r="T1118">
        <v>0</v>
      </c>
      <c r="U1118">
        <v>1</v>
      </c>
      <c r="Y1118">
        <f>COUNTBLANK(Table13[[#This Row],[Budget]:[Gross_WW]])</f>
        <v>3</v>
      </c>
      <c r="AF1118">
        <v>1</v>
      </c>
    </row>
    <row r="1119" spans="1:32" x14ac:dyDescent="0.2">
      <c r="A1119" t="s">
        <v>2156</v>
      </c>
      <c r="B1119" t="s">
        <v>2157</v>
      </c>
      <c r="C1119">
        <v>1974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5.8</v>
      </c>
      <c r="O1119">
        <v>6516</v>
      </c>
      <c r="P1119">
        <v>91</v>
      </c>
      <c r="Q1119" t="s">
        <v>2158</v>
      </c>
      <c r="R1119" t="s">
        <v>39</v>
      </c>
      <c r="S1119">
        <v>0</v>
      </c>
      <c r="T1119">
        <v>0</v>
      </c>
      <c r="U1119">
        <v>1</v>
      </c>
      <c r="V1119">
        <v>500000</v>
      </c>
      <c r="Y1119">
        <f>COUNTBLANK(Table13[[#This Row],[Budget]:[Gross_WW]])</f>
        <v>2</v>
      </c>
      <c r="AF1119">
        <v>1</v>
      </c>
    </row>
    <row r="1120" spans="1:32" x14ac:dyDescent="0.2">
      <c r="A1120" t="s">
        <v>6979</v>
      </c>
      <c r="B1120" t="s">
        <v>6980</v>
      </c>
      <c r="C1120">
        <v>2009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6.5</v>
      </c>
      <c r="O1120">
        <v>83460</v>
      </c>
      <c r="P1120">
        <v>120</v>
      </c>
      <c r="Q1120" t="s">
        <v>5856</v>
      </c>
      <c r="R1120" t="s">
        <v>35</v>
      </c>
      <c r="S1120">
        <v>0</v>
      </c>
      <c r="T1120">
        <v>1</v>
      </c>
      <c r="U1120">
        <v>0</v>
      </c>
      <c r="V1120">
        <v>85000000</v>
      </c>
      <c r="W1120">
        <v>112735375</v>
      </c>
      <c r="X1120">
        <v>219103655</v>
      </c>
      <c r="Y1120">
        <f>COUNTBLANK(Table13[[#This Row],[Budget]:[Gross_WW]])</f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</row>
    <row r="1121" spans="1:32" x14ac:dyDescent="0.2">
      <c r="A1121" t="s">
        <v>6608</v>
      </c>
      <c r="B1121" t="s">
        <v>6609</v>
      </c>
      <c r="C1121">
        <v>2010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7.1</v>
      </c>
      <c r="O1121">
        <v>130120</v>
      </c>
      <c r="P1121">
        <v>101</v>
      </c>
      <c r="Q1121" t="s">
        <v>6610</v>
      </c>
      <c r="R1121" t="s">
        <v>5459</v>
      </c>
      <c r="S1121">
        <v>0</v>
      </c>
      <c r="T1121">
        <v>1</v>
      </c>
      <c r="U1121">
        <v>0</v>
      </c>
      <c r="V1121">
        <v>8000000</v>
      </c>
      <c r="W1121">
        <v>6363628</v>
      </c>
      <c r="X1121">
        <v>6491240</v>
      </c>
      <c r="Y1121">
        <f>COUNTBLANK(Table13[[#This Row],[Budget]:[Gross_WW]])</f>
        <v>0</v>
      </c>
      <c r="AF1121">
        <v>1</v>
      </c>
    </row>
    <row r="1122" spans="1:32" x14ac:dyDescent="0.2">
      <c r="A1122" t="s">
        <v>355</v>
      </c>
      <c r="B1122" t="s">
        <v>356</v>
      </c>
      <c r="C1122">
        <v>1937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7.5</v>
      </c>
      <c r="O1122">
        <v>1958</v>
      </c>
      <c r="P1122">
        <v>90</v>
      </c>
      <c r="Q1122" t="s">
        <v>38</v>
      </c>
      <c r="R1122" t="s">
        <v>39</v>
      </c>
      <c r="S1122">
        <v>0</v>
      </c>
      <c r="T1122">
        <v>0</v>
      </c>
      <c r="U1122">
        <v>1</v>
      </c>
      <c r="Y1122">
        <f>COUNTBLANK(Table13[[#This Row],[Budget]:[Gross_WW]])</f>
        <v>3</v>
      </c>
      <c r="AF1122">
        <v>1</v>
      </c>
    </row>
    <row r="1123" spans="1:32" x14ac:dyDescent="0.2">
      <c r="A1123" t="s">
        <v>4009</v>
      </c>
      <c r="B1123" t="s">
        <v>4010</v>
      </c>
      <c r="C1123">
        <v>1994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2.7</v>
      </c>
      <c r="O1123">
        <v>9197</v>
      </c>
      <c r="P1123">
        <v>77</v>
      </c>
      <c r="Q1123" t="s">
        <v>4011</v>
      </c>
      <c r="R1123" t="s">
        <v>2783</v>
      </c>
      <c r="S1123">
        <v>1</v>
      </c>
      <c r="T1123">
        <v>0</v>
      </c>
      <c r="U1123">
        <v>0</v>
      </c>
      <c r="V1123">
        <v>31370</v>
      </c>
      <c r="W1123">
        <v>60822</v>
      </c>
      <c r="Y1123">
        <f>COUNTBLANK(Table13[[#This Row],[Budget]:[Gross_WW]])</f>
        <v>1</v>
      </c>
      <c r="AF1123">
        <v>1</v>
      </c>
    </row>
    <row r="1124" spans="1:32" x14ac:dyDescent="0.2">
      <c r="A1124" t="s">
        <v>7293</v>
      </c>
      <c r="B1124" t="s">
        <v>7294</v>
      </c>
      <c r="C1124">
        <v>2011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6.5</v>
      </c>
      <c r="O1124">
        <v>119024</v>
      </c>
      <c r="P1124">
        <v>137</v>
      </c>
      <c r="Q1124" t="s">
        <v>2004</v>
      </c>
      <c r="R1124" t="s">
        <v>3230</v>
      </c>
      <c r="S1124">
        <v>0</v>
      </c>
      <c r="T1124">
        <v>0</v>
      </c>
      <c r="U1124">
        <v>1</v>
      </c>
      <c r="V1124">
        <v>35000000</v>
      </c>
      <c r="W1124">
        <v>37306030</v>
      </c>
      <c r="X1124">
        <v>84920539</v>
      </c>
      <c r="Y1124">
        <f>COUNTBLANK(Table13[[#This Row],[Budget]:[Gross_WW]])</f>
        <v>0</v>
      </c>
      <c r="AF1124">
        <v>1</v>
      </c>
    </row>
    <row r="1125" spans="1:32" x14ac:dyDescent="0.2">
      <c r="A1125" t="s">
        <v>6925</v>
      </c>
      <c r="B1125" t="s">
        <v>6926</v>
      </c>
      <c r="C1125">
        <v>2010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3.8</v>
      </c>
      <c r="O1125">
        <v>523</v>
      </c>
      <c r="P1125">
        <v>94</v>
      </c>
      <c r="Q1125" t="s">
        <v>6927</v>
      </c>
      <c r="R1125" t="s">
        <v>6928</v>
      </c>
      <c r="S1125">
        <v>0</v>
      </c>
      <c r="T1125">
        <v>0</v>
      </c>
      <c r="U1125">
        <v>1</v>
      </c>
      <c r="Y1125">
        <f>COUNTBLANK(Table13[[#This Row],[Budget]:[Gross_WW]])</f>
        <v>3</v>
      </c>
      <c r="AF1125">
        <v>1</v>
      </c>
    </row>
    <row r="1126" spans="1:32" x14ac:dyDescent="0.2">
      <c r="A1126" t="s">
        <v>4471</v>
      </c>
      <c r="B1126" t="s">
        <v>4472</v>
      </c>
      <c r="C1126">
        <v>1996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5.8</v>
      </c>
      <c r="O1126">
        <v>54370</v>
      </c>
      <c r="P1126">
        <v>113</v>
      </c>
      <c r="Q1126" t="s">
        <v>1888</v>
      </c>
      <c r="R1126" t="s">
        <v>3273</v>
      </c>
      <c r="S1126">
        <v>1</v>
      </c>
      <c r="T1126">
        <v>0</v>
      </c>
      <c r="U1126">
        <v>0</v>
      </c>
      <c r="V1126">
        <v>11191496</v>
      </c>
      <c r="W1126">
        <v>58620973</v>
      </c>
      <c r="Y1126">
        <f>COUNTBLANK(Table13[[#This Row],[Budget]:[Gross_WW]])</f>
        <v>1</v>
      </c>
      <c r="AF1126">
        <v>1</v>
      </c>
    </row>
    <row r="1127" spans="1:32" x14ac:dyDescent="0.2">
      <c r="A1127" t="s">
        <v>1207</v>
      </c>
      <c r="B1127" t="s">
        <v>1208</v>
      </c>
      <c r="C1127">
        <v>1952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6</v>
      </c>
      <c r="O1127">
        <v>2705</v>
      </c>
      <c r="P1127">
        <v>70</v>
      </c>
      <c r="Q1127" t="s">
        <v>804</v>
      </c>
      <c r="R1127" t="s">
        <v>1209</v>
      </c>
      <c r="S1127">
        <v>0</v>
      </c>
      <c r="T1127">
        <v>0</v>
      </c>
      <c r="U1127">
        <v>1</v>
      </c>
      <c r="V1127">
        <v>683000</v>
      </c>
      <c r="Y1127">
        <f>COUNTBLANK(Table13[[#This Row],[Budget]:[Gross_WW]])</f>
        <v>2</v>
      </c>
      <c r="AF1127">
        <v>1</v>
      </c>
    </row>
    <row r="1128" spans="1:32" x14ac:dyDescent="0.2">
      <c r="A1128" t="s">
        <v>5121</v>
      </c>
      <c r="B1128" t="s">
        <v>5122</v>
      </c>
      <c r="C1128">
        <v>1998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5.4</v>
      </c>
      <c r="O1128">
        <v>31559</v>
      </c>
      <c r="P1128">
        <v>101</v>
      </c>
      <c r="Q1128" t="s">
        <v>5123</v>
      </c>
      <c r="R1128" t="s">
        <v>39</v>
      </c>
      <c r="S1128">
        <v>0</v>
      </c>
      <c r="T1128">
        <v>0</v>
      </c>
      <c r="U1128">
        <v>1</v>
      </c>
      <c r="V1128">
        <v>85000000</v>
      </c>
      <c r="W1128">
        <v>34562556</v>
      </c>
      <c r="X1128">
        <v>34562556</v>
      </c>
      <c r="Y1128">
        <f>COUNTBLANK(Table13[[#This Row],[Budget]:[Gross_WW]])</f>
        <v>0</v>
      </c>
      <c r="AF1128">
        <v>1</v>
      </c>
    </row>
    <row r="1129" spans="1:32" x14ac:dyDescent="0.2">
      <c r="A1129" t="s">
        <v>7071</v>
      </c>
      <c r="B1129" t="s">
        <v>7072</v>
      </c>
      <c r="C1129">
        <v>2013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6.2</v>
      </c>
      <c r="O1129">
        <v>127698</v>
      </c>
      <c r="P1129">
        <v>114</v>
      </c>
      <c r="Q1129" t="s">
        <v>5899</v>
      </c>
      <c r="R1129" t="s">
        <v>5604</v>
      </c>
      <c r="S1129">
        <v>0</v>
      </c>
      <c r="T1129">
        <v>0</v>
      </c>
      <c r="U1129">
        <v>1</v>
      </c>
      <c r="V1129">
        <v>195000000</v>
      </c>
      <c r="W1129">
        <v>65187603</v>
      </c>
      <c r="X1129">
        <v>197687603</v>
      </c>
      <c r="Y1129">
        <f>COUNTBLANK(Table13[[#This Row],[Budget]:[Gross_WW]])</f>
        <v>0</v>
      </c>
      <c r="AF1129">
        <v>1</v>
      </c>
    </row>
    <row r="1130" spans="1:32" x14ac:dyDescent="0.2">
      <c r="A1130" t="s">
        <v>4701</v>
      </c>
      <c r="B1130" t="s">
        <v>4702</v>
      </c>
      <c r="C1130">
        <v>1997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7.5</v>
      </c>
      <c r="O1130">
        <v>302032</v>
      </c>
      <c r="P1130">
        <v>154</v>
      </c>
      <c r="Q1130" t="s">
        <v>4068</v>
      </c>
      <c r="R1130" t="s">
        <v>3859</v>
      </c>
      <c r="S1130">
        <v>1</v>
      </c>
      <c r="T1130">
        <v>0</v>
      </c>
      <c r="U1130">
        <v>0</v>
      </c>
      <c r="V1130">
        <v>12000000</v>
      </c>
      <c r="W1130">
        <v>39673162</v>
      </c>
      <c r="X1130">
        <v>39673162</v>
      </c>
      <c r="Y1130">
        <f>COUNTBLANK(Table13[[#This Row],[Budget]:[Gross_WW]])</f>
        <v>0</v>
      </c>
      <c r="AF1130">
        <v>1</v>
      </c>
    </row>
    <row r="1131" spans="1:32" x14ac:dyDescent="0.2">
      <c r="A1131" t="s">
        <v>4473</v>
      </c>
      <c r="B1131" t="s">
        <v>4474</v>
      </c>
      <c r="C1131">
        <v>1996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6.8</v>
      </c>
      <c r="O1131">
        <v>8769</v>
      </c>
      <c r="P1131">
        <v>112</v>
      </c>
      <c r="Q1131" t="s">
        <v>2532</v>
      </c>
      <c r="R1131" t="s">
        <v>4475</v>
      </c>
      <c r="S1131">
        <v>1</v>
      </c>
      <c r="T1131">
        <v>0</v>
      </c>
      <c r="U1131">
        <v>0</v>
      </c>
      <c r="V1131">
        <v>5200601</v>
      </c>
      <c r="Y1131">
        <f>COUNTBLANK(Table13[[#This Row],[Budget]:[Gross_WW]])</f>
        <v>2</v>
      </c>
      <c r="AF1131">
        <v>1</v>
      </c>
    </row>
    <row r="1132" spans="1:32" x14ac:dyDescent="0.2">
      <c r="A1132" t="s">
        <v>6214</v>
      </c>
      <c r="B1132" t="s">
        <v>6215</v>
      </c>
      <c r="C1132">
        <v>2005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7</v>
      </c>
      <c r="O1132">
        <v>168803</v>
      </c>
      <c r="P1132">
        <v>125</v>
      </c>
      <c r="Q1132" t="s">
        <v>6216</v>
      </c>
      <c r="R1132" t="s">
        <v>35</v>
      </c>
      <c r="S1132">
        <v>0</v>
      </c>
      <c r="T1132">
        <v>1</v>
      </c>
      <c r="U1132">
        <v>0</v>
      </c>
      <c r="V1132">
        <v>72000000</v>
      </c>
      <c r="W1132">
        <v>62658220</v>
      </c>
      <c r="X1132">
        <v>97076152</v>
      </c>
      <c r="Y1132">
        <f>COUNTBLANK(Table13[[#This Row],[Budget]:[Gross_WW]])</f>
        <v>0</v>
      </c>
      <c r="AF1132">
        <v>1</v>
      </c>
    </row>
    <row r="1133" spans="1:32" x14ac:dyDescent="0.2">
      <c r="A1133" t="s">
        <v>7836</v>
      </c>
      <c r="B1133" t="s">
        <v>7837</v>
      </c>
      <c r="C1133">
        <v>2016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6.6</v>
      </c>
      <c r="O1133">
        <v>199338</v>
      </c>
      <c r="P1133">
        <v>123</v>
      </c>
      <c r="Q1133" t="s">
        <v>5995</v>
      </c>
      <c r="R1133" t="s">
        <v>35</v>
      </c>
      <c r="S1133">
        <v>0</v>
      </c>
      <c r="T1133">
        <v>1</v>
      </c>
      <c r="U1133">
        <v>0</v>
      </c>
      <c r="V1133">
        <v>120000000</v>
      </c>
      <c r="W1133">
        <v>162434410</v>
      </c>
      <c r="X1133">
        <v>415484914</v>
      </c>
      <c r="Y1133">
        <f>COUNTBLANK(Table13[[#This Row],[Budget]:[Gross_WW]])</f>
        <v>0</v>
      </c>
      <c r="AF1133">
        <v>1</v>
      </c>
    </row>
    <row r="1134" spans="1:32" x14ac:dyDescent="0.2">
      <c r="A1134" t="s">
        <v>2208</v>
      </c>
      <c r="B1134" t="s">
        <v>2209</v>
      </c>
      <c r="C1134">
        <v>1975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8</v>
      </c>
      <c r="O1134">
        <v>525647</v>
      </c>
      <c r="P1134">
        <v>124</v>
      </c>
      <c r="Q1134" t="s">
        <v>2168</v>
      </c>
      <c r="R1134" t="s">
        <v>2126</v>
      </c>
      <c r="S1134">
        <v>0</v>
      </c>
      <c r="T1134">
        <v>1</v>
      </c>
      <c r="U1134">
        <v>0</v>
      </c>
      <c r="V1134">
        <v>7000000</v>
      </c>
      <c r="W1134">
        <v>260000000</v>
      </c>
      <c r="X1134">
        <v>471203004</v>
      </c>
      <c r="Y1134">
        <f>COUNTBLANK(Table13[[#This Row],[Budget]:[Gross_WW]])</f>
        <v>0</v>
      </c>
      <c r="Z1134">
        <v>1</v>
      </c>
      <c r="AF1134">
        <v>1</v>
      </c>
    </row>
    <row r="1135" spans="1:32" x14ac:dyDescent="0.2">
      <c r="A1135" t="s">
        <v>2351</v>
      </c>
      <c r="B1135" t="s">
        <v>2352</v>
      </c>
      <c r="C1135">
        <v>1978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5.8</v>
      </c>
      <c r="O1135">
        <v>67419</v>
      </c>
      <c r="P1135">
        <v>116</v>
      </c>
      <c r="Q1135" t="s">
        <v>2353</v>
      </c>
      <c r="R1135" t="s">
        <v>35</v>
      </c>
      <c r="S1135">
        <v>0</v>
      </c>
      <c r="T1135">
        <v>1</v>
      </c>
      <c r="U1135">
        <v>0</v>
      </c>
      <c r="V1135">
        <v>9866023</v>
      </c>
      <c r="W1135">
        <v>187884007</v>
      </c>
      <c r="Y1135">
        <f>COUNTBLANK(Table13[[#This Row],[Budget]:[Gross_WW]])</f>
        <v>1</v>
      </c>
      <c r="Z1135">
        <v>1</v>
      </c>
      <c r="AF1135">
        <v>1</v>
      </c>
    </row>
    <row r="1136" spans="1:32" x14ac:dyDescent="0.2">
      <c r="A1136" t="s">
        <v>2653</v>
      </c>
      <c r="B1136" t="s">
        <v>2654</v>
      </c>
      <c r="C1136">
        <v>1983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3.7</v>
      </c>
      <c r="O1136">
        <v>37561</v>
      </c>
      <c r="P1136">
        <v>99</v>
      </c>
      <c r="Q1136" t="s">
        <v>2655</v>
      </c>
      <c r="R1136" t="s">
        <v>35</v>
      </c>
      <c r="S1136">
        <v>0</v>
      </c>
      <c r="T1136">
        <v>1</v>
      </c>
      <c r="U1136">
        <v>0</v>
      </c>
      <c r="V1136">
        <v>13422500</v>
      </c>
      <c r="W1136">
        <v>87987055</v>
      </c>
      <c r="Y1136">
        <f>COUNTBLANK(Table13[[#This Row],[Budget]:[Gross_WW]])</f>
        <v>1</v>
      </c>
      <c r="Z1136">
        <v>1</v>
      </c>
      <c r="AF1136">
        <v>1</v>
      </c>
    </row>
    <row r="1137" spans="1:32" x14ac:dyDescent="0.2">
      <c r="A1137" t="s">
        <v>2977</v>
      </c>
      <c r="B1137" t="s">
        <v>2978</v>
      </c>
      <c r="C1137">
        <v>1987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3</v>
      </c>
      <c r="O1137">
        <v>39110</v>
      </c>
      <c r="P1137">
        <v>89</v>
      </c>
      <c r="Q1137" t="s">
        <v>1923</v>
      </c>
      <c r="R1137" t="s">
        <v>35</v>
      </c>
      <c r="S1137">
        <v>0</v>
      </c>
      <c r="T1137">
        <v>1</v>
      </c>
      <c r="U1137">
        <v>0</v>
      </c>
      <c r="V1137">
        <v>7154890</v>
      </c>
      <c r="W1137">
        <v>51881013</v>
      </c>
      <c r="Y1137">
        <f>COUNTBLANK(Table13[[#This Row],[Budget]:[Gross_WW]])</f>
        <v>1</v>
      </c>
      <c r="Z1137">
        <v>1</v>
      </c>
      <c r="AF1137">
        <v>1</v>
      </c>
    </row>
    <row r="1138" spans="1:32" x14ac:dyDescent="0.2">
      <c r="A1138" t="s">
        <v>5539</v>
      </c>
      <c r="B1138" t="s">
        <v>5540</v>
      </c>
      <c r="C1138">
        <v>2001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6.8</v>
      </c>
      <c r="O1138">
        <v>145475</v>
      </c>
      <c r="P1138">
        <v>104</v>
      </c>
      <c r="Q1138" t="s">
        <v>3944</v>
      </c>
      <c r="R1138" t="s">
        <v>4453</v>
      </c>
      <c r="S1138">
        <v>1</v>
      </c>
      <c r="T1138">
        <v>0</v>
      </c>
      <c r="U1138">
        <v>0</v>
      </c>
      <c r="V1138">
        <v>22000000</v>
      </c>
      <c r="W1138">
        <v>30085147</v>
      </c>
      <c r="X1138">
        <v>33788161</v>
      </c>
      <c r="Y1138">
        <f>COUNTBLANK(Table13[[#This Row],[Budget]:[Gross_WW]])</f>
        <v>0</v>
      </c>
      <c r="AF1138">
        <v>1</v>
      </c>
    </row>
    <row r="1139" spans="1:32" x14ac:dyDescent="0.2">
      <c r="A1139" t="s">
        <v>4250</v>
      </c>
      <c r="B1139" t="s">
        <v>4251</v>
      </c>
      <c r="C1139">
        <v>1995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5.7</v>
      </c>
      <c r="O1139">
        <v>2722</v>
      </c>
      <c r="P1139">
        <v>139</v>
      </c>
      <c r="Q1139" t="s">
        <v>4252</v>
      </c>
      <c r="R1139" t="s">
        <v>2783</v>
      </c>
      <c r="S1139">
        <v>1</v>
      </c>
      <c r="T1139">
        <v>0</v>
      </c>
      <c r="U1139">
        <v>0</v>
      </c>
      <c r="V1139">
        <v>14000000</v>
      </c>
      <c r="W1139">
        <v>2473668</v>
      </c>
      <c r="X1139">
        <v>2473668</v>
      </c>
      <c r="Y1139">
        <f>COUNTBLANK(Table13[[#This Row],[Budget]:[Gross_WW]])</f>
        <v>0</v>
      </c>
      <c r="AF1139">
        <v>1</v>
      </c>
    </row>
    <row r="1140" spans="1:32" x14ac:dyDescent="0.2">
      <c r="A1140" t="s">
        <v>7781</v>
      </c>
      <c r="B1140" t="s">
        <v>7782</v>
      </c>
      <c r="C1140">
        <v>2015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4.0999999999999996</v>
      </c>
      <c r="O1140">
        <v>7013</v>
      </c>
      <c r="P1140">
        <v>118</v>
      </c>
      <c r="Q1140" t="s">
        <v>6777</v>
      </c>
      <c r="R1140" t="s">
        <v>7783</v>
      </c>
      <c r="S1140">
        <v>0</v>
      </c>
      <c r="T1140">
        <v>1</v>
      </c>
      <c r="U1140">
        <v>0</v>
      </c>
      <c r="V1140">
        <v>5000000</v>
      </c>
      <c r="W1140">
        <v>2184640</v>
      </c>
      <c r="X1140">
        <v>2333684</v>
      </c>
      <c r="Y1140">
        <f>COUNTBLANK(Table13[[#This Row],[Budget]:[Gross_WW]])</f>
        <v>0</v>
      </c>
      <c r="AF1140">
        <v>1</v>
      </c>
    </row>
    <row r="1141" spans="1:32" x14ac:dyDescent="0.2">
      <c r="A1141" t="s">
        <v>2047</v>
      </c>
      <c r="B1141" t="s">
        <v>2048</v>
      </c>
      <c r="C1141">
        <v>1972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7.6</v>
      </c>
      <c r="O1141">
        <v>27175</v>
      </c>
      <c r="P1141">
        <v>108</v>
      </c>
      <c r="Q1141" t="s">
        <v>2049</v>
      </c>
      <c r="R1141" t="s">
        <v>2050</v>
      </c>
      <c r="S1141">
        <v>0</v>
      </c>
      <c r="T1141">
        <v>0</v>
      </c>
      <c r="U1141">
        <v>1</v>
      </c>
      <c r="V1141">
        <v>3100000</v>
      </c>
      <c r="Y1141">
        <f>COUNTBLANK(Table13[[#This Row],[Budget]:[Gross_WW]])</f>
        <v>2</v>
      </c>
      <c r="AF1141">
        <v>1</v>
      </c>
    </row>
    <row r="1142" spans="1:32" x14ac:dyDescent="0.2">
      <c r="A1142" t="s">
        <v>7374</v>
      </c>
      <c r="B1142" t="s">
        <v>7375</v>
      </c>
      <c r="C1142">
        <v>2014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6.8</v>
      </c>
      <c r="O1142">
        <v>31602</v>
      </c>
      <c r="P1142">
        <v>134</v>
      </c>
      <c r="Q1142" t="s">
        <v>2004</v>
      </c>
      <c r="R1142" t="s">
        <v>7376</v>
      </c>
      <c r="S1142">
        <v>0</v>
      </c>
      <c r="T1142">
        <v>0</v>
      </c>
      <c r="U1142">
        <v>1</v>
      </c>
      <c r="V1142">
        <v>40000000</v>
      </c>
      <c r="W1142">
        <v>47047013</v>
      </c>
      <c r="X1142">
        <v>67647013</v>
      </c>
      <c r="Y1142">
        <f>COUNTBLANK(Table13[[#This Row],[Budget]:[Gross_WW]])</f>
        <v>0</v>
      </c>
      <c r="AF1142">
        <v>1</v>
      </c>
    </row>
    <row r="1143" spans="1:32" x14ac:dyDescent="0.2">
      <c r="A1143" t="s">
        <v>5711</v>
      </c>
      <c r="B1143" t="s">
        <v>5712</v>
      </c>
      <c r="C1143">
        <v>2004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6.2</v>
      </c>
      <c r="O1143">
        <v>61836</v>
      </c>
      <c r="P1143">
        <v>102</v>
      </c>
      <c r="Q1143" t="s">
        <v>3944</v>
      </c>
      <c r="R1143" t="s">
        <v>3859</v>
      </c>
      <c r="S1143">
        <v>1</v>
      </c>
      <c r="T1143">
        <v>0</v>
      </c>
      <c r="U1143">
        <v>0</v>
      </c>
      <c r="V1143">
        <v>35000000</v>
      </c>
      <c r="W1143">
        <v>25268157</v>
      </c>
      <c r="X1143">
        <v>35492921</v>
      </c>
      <c r="Y1143">
        <f>COUNTBLANK(Table13[[#This Row],[Budget]:[Gross_WW]])</f>
        <v>0</v>
      </c>
      <c r="AF1143">
        <v>1</v>
      </c>
    </row>
    <row r="1144" spans="1:32" x14ac:dyDescent="0.2">
      <c r="A1144" t="s">
        <v>2102</v>
      </c>
      <c r="B1144" t="s">
        <v>2103</v>
      </c>
      <c r="C1144">
        <v>1973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7.4</v>
      </c>
      <c r="O1144">
        <v>24078</v>
      </c>
      <c r="P1144">
        <v>106</v>
      </c>
      <c r="Q1144" t="s">
        <v>1721</v>
      </c>
      <c r="R1144" t="s">
        <v>35</v>
      </c>
      <c r="S1144">
        <v>0</v>
      </c>
      <c r="T1144">
        <v>1</v>
      </c>
      <c r="U1144">
        <v>0</v>
      </c>
      <c r="X1144">
        <v>105659</v>
      </c>
      <c r="Y1144">
        <f>COUNTBLANK(Table13[[#This Row],[Budget]:[Gross_WW]])</f>
        <v>2</v>
      </c>
      <c r="AF1144">
        <v>1</v>
      </c>
    </row>
    <row r="1145" spans="1:32" x14ac:dyDescent="0.2">
      <c r="A1145" t="s">
        <v>109</v>
      </c>
      <c r="B1145" t="s">
        <v>110</v>
      </c>
      <c r="C1145">
        <v>1932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7.3</v>
      </c>
      <c r="O1145">
        <v>1678</v>
      </c>
      <c r="P1145">
        <v>68</v>
      </c>
      <c r="Q1145" t="s">
        <v>111</v>
      </c>
      <c r="R1145" t="s">
        <v>39</v>
      </c>
      <c r="S1145">
        <v>0</v>
      </c>
      <c r="T1145">
        <v>0</v>
      </c>
      <c r="U1145">
        <v>1</v>
      </c>
      <c r="V1145">
        <v>291039</v>
      </c>
      <c r="Y1145">
        <f>COUNTBLANK(Table13[[#This Row],[Budget]:[Gross_WW]])</f>
        <v>2</v>
      </c>
      <c r="AF1145">
        <v>0</v>
      </c>
    </row>
    <row r="1146" spans="1:32" x14ac:dyDescent="0.2">
      <c r="A1146" t="s">
        <v>415</v>
      </c>
      <c r="B1146" t="s">
        <v>416</v>
      </c>
      <c r="C1146">
        <v>1938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7.5</v>
      </c>
      <c r="O1146">
        <v>11374</v>
      </c>
      <c r="P1146">
        <v>104</v>
      </c>
      <c r="Q1146" t="s">
        <v>152</v>
      </c>
      <c r="R1146" t="s">
        <v>39</v>
      </c>
      <c r="S1146">
        <v>0</v>
      </c>
      <c r="T1146">
        <v>0</v>
      </c>
      <c r="U1146">
        <v>1</v>
      </c>
      <c r="V1146">
        <v>1250000</v>
      </c>
      <c r="Y1146">
        <f>COUNTBLANK(Table13[[#This Row],[Budget]:[Gross_WW]])</f>
        <v>2</v>
      </c>
      <c r="AF1146">
        <v>1</v>
      </c>
    </row>
    <row r="1147" spans="1:32" x14ac:dyDescent="0.2">
      <c r="A1147" t="s">
        <v>3456</v>
      </c>
      <c r="B1147" t="s">
        <v>3457</v>
      </c>
      <c r="C1147">
        <v>1991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8</v>
      </c>
      <c r="O1147">
        <v>135586</v>
      </c>
      <c r="P1147">
        <v>189</v>
      </c>
      <c r="Q1147" t="s">
        <v>2551</v>
      </c>
      <c r="R1147" t="s">
        <v>39</v>
      </c>
      <c r="S1147">
        <v>0</v>
      </c>
      <c r="T1147">
        <v>0</v>
      </c>
      <c r="U1147">
        <v>1</v>
      </c>
      <c r="V1147">
        <v>40000000</v>
      </c>
      <c r="W1147">
        <v>70405498</v>
      </c>
      <c r="X1147">
        <v>205405498</v>
      </c>
      <c r="Y1147">
        <f>COUNTBLANK(Table13[[#This Row],[Budget]:[Gross_WW]])</f>
        <v>0</v>
      </c>
      <c r="AF1147">
        <v>1</v>
      </c>
    </row>
    <row r="1148" spans="1:32" x14ac:dyDescent="0.2">
      <c r="A1148" t="s">
        <v>1903</v>
      </c>
      <c r="B1148" t="s">
        <v>1904</v>
      </c>
      <c r="C1148">
        <v>1968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6.5</v>
      </c>
      <c r="O1148">
        <v>103</v>
      </c>
      <c r="P1148">
        <v>97</v>
      </c>
      <c r="Q1148" t="s">
        <v>1905</v>
      </c>
      <c r="R1148" t="s">
        <v>35</v>
      </c>
      <c r="S1148">
        <v>0</v>
      </c>
      <c r="T1148">
        <v>1</v>
      </c>
      <c r="U1148">
        <v>0</v>
      </c>
      <c r="Y1148">
        <f>COUNTBLANK(Table13[[#This Row],[Budget]:[Gross_WW]])</f>
        <v>3</v>
      </c>
      <c r="AF1148">
        <v>1</v>
      </c>
    </row>
    <row r="1149" spans="1:32" x14ac:dyDescent="0.2">
      <c r="A1149" t="s">
        <v>1166</v>
      </c>
      <c r="B1149" t="s">
        <v>1167</v>
      </c>
      <c r="C1149">
        <v>1951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6.9</v>
      </c>
      <c r="O1149">
        <v>1786</v>
      </c>
      <c r="P1149">
        <v>107</v>
      </c>
      <c r="Q1149" t="s">
        <v>45</v>
      </c>
      <c r="R1149" t="s">
        <v>39</v>
      </c>
      <c r="S1149">
        <v>0</v>
      </c>
      <c r="T1149">
        <v>0</v>
      </c>
      <c r="U1149">
        <v>1</v>
      </c>
      <c r="Y1149">
        <f>COUNTBLANK(Table13[[#This Row],[Budget]:[Gross_WW]])</f>
        <v>3</v>
      </c>
      <c r="AF1149">
        <v>1</v>
      </c>
    </row>
    <row r="1150" spans="1:32" x14ac:dyDescent="0.2">
      <c r="A1150" t="s">
        <v>5575</v>
      </c>
      <c r="B1150" t="s">
        <v>5576</v>
      </c>
      <c r="C1150">
        <v>2001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6</v>
      </c>
      <c r="O1150">
        <v>29424</v>
      </c>
      <c r="P1150">
        <v>82</v>
      </c>
      <c r="Q1150" t="s">
        <v>5577</v>
      </c>
      <c r="R1150" t="s">
        <v>2483</v>
      </c>
      <c r="S1150">
        <v>0</v>
      </c>
      <c r="T1150">
        <v>1</v>
      </c>
      <c r="U1150">
        <v>0</v>
      </c>
      <c r="V1150">
        <v>13832786</v>
      </c>
      <c r="W1150">
        <v>102992536</v>
      </c>
      <c r="Y1150">
        <f>COUNTBLANK(Table13[[#This Row],[Budget]:[Gross_WW]])</f>
        <v>1</v>
      </c>
      <c r="AF1150">
        <v>1</v>
      </c>
    </row>
    <row r="1151" spans="1:32" x14ac:dyDescent="0.2">
      <c r="A1151" t="s">
        <v>219</v>
      </c>
      <c r="B1151" t="s">
        <v>220</v>
      </c>
      <c r="C1151">
        <v>1934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6.8</v>
      </c>
      <c r="O1151">
        <v>1515</v>
      </c>
      <c r="P1151">
        <v>67</v>
      </c>
      <c r="Q1151" t="s">
        <v>45</v>
      </c>
      <c r="R1151" t="s">
        <v>39</v>
      </c>
      <c r="S1151">
        <v>0</v>
      </c>
      <c r="T1151">
        <v>0</v>
      </c>
      <c r="U1151">
        <v>1</v>
      </c>
      <c r="Y1151">
        <f>COUNTBLANK(Table13[[#This Row],[Budget]:[Gross_WW]])</f>
        <v>3</v>
      </c>
      <c r="AF1151">
        <v>1</v>
      </c>
    </row>
    <row r="1152" spans="1:32" x14ac:dyDescent="0.2">
      <c r="A1152" t="s">
        <v>2051</v>
      </c>
      <c r="B1152" t="s">
        <v>2052</v>
      </c>
      <c r="C1152">
        <v>1972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6.5</v>
      </c>
      <c r="O1152">
        <v>15871</v>
      </c>
      <c r="P1152">
        <v>88</v>
      </c>
      <c r="Q1152" t="s">
        <v>1407</v>
      </c>
      <c r="R1152" t="s">
        <v>1992</v>
      </c>
      <c r="S1152">
        <v>0</v>
      </c>
      <c r="T1152">
        <v>1</v>
      </c>
      <c r="U1152">
        <v>0</v>
      </c>
      <c r="V1152">
        <v>6330000</v>
      </c>
      <c r="Y1152">
        <f>COUNTBLANK(Table13[[#This Row],[Budget]:[Gross_WW]])</f>
        <v>2</v>
      </c>
      <c r="AF1152">
        <v>1</v>
      </c>
    </row>
    <row r="1153" spans="1:32" x14ac:dyDescent="0.2">
      <c r="A1153" t="s">
        <v>3325</v>
      </c>
      <c r="B1153" t="s">
        <v>3326</v>
      </c>
      <c r="C1153">
        <v>1990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5.8</v>
      </c>
      <c r="O1153">
        <v>33212</v>
      </c>
      <c r="P1153">
        <v>102</v>
      </c>
      <c r="Q1153" t="s">
        <v>3327</v>
      </c>
      <c r="R1153" t="s">
        <v>39</v>
      </c>
      <c r="S1153">
        <v>0</v>
      </c>
      <c r="T1153">
        <v>0</v>
      </c>
      <c r="U1153">
        <v>1</v>
      </c>
      <c r="V1153">
        <v>25000000</v>
      </c>
      <c r="W1153">
        <v>39404261</v>
      </c>
      <c r="X1153">
        <v>39404261</v>
      </c>
      <c r="Y1153">
        <f>COUNTBLANK(Table13[[#This Row],[Budget]:[Gross_WW]])</f>
        <v>0</v>
      </c>
      <c r="AF1153">
        <v>1</v>
      </c>
    </row>
    <row r="1154" spans="1:32" x14ac:dyDescent="0.2">
      <c r="A1154" t="s">
        <v>6118</v>
      </c>
      <c r="B1154" t="s">
        <v>6119</v>
      </c>
      <c r="C1154">
        <v>2012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6.6</v>
      </c>
      <c r="O1154">
        <v>248593</v>
      </c>
      <c r="P1154">
        <v>132</v>
      </c>
      <c r="Q1154" t="s">
        <v>5564</v>
      </c>
      <c r="R1154" t="s">
        <v>2671</v>
      </c>
      <c r="S1154">
        <v>1</v>
      </c>
      <c r="T1154">
        <v>0</v>
      </c>
      <c r="U1154">
        <v>0</v>
      </c>
      <c r="V1154">
        <v>250000000</v>
      </c>
      <c r="W1154">
        <v>73078100</v>
      </c>
      <c r="X1154">
        <v>284139100</v>
      </c>
      <c r="Y1154">
        <f>COUNTBLANK(Table13[[#This Row],[Budget]:[Gross_WW]])</f>
        <v>0</v>
      </c>
      <c r="AF1154">
        <v>1</v>
      </c>
    </row>
    <row r="1155" spans="1:32" x14ac:dyDescent="0.2">
      <c r="A1155" t="s">
        <v>1052</v>
      </c>
      <c r="B1155" t="s">
        <v>1053</v>
      </c>
      <c r="C1155">
        <v>1949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6.3</v>
      </c>
      <c r="O1155">
        <v>371</v>
      </c>
      <c r="P1155">
        <v>96</v>
      </c>
      <c r="Q1155" t="s">
        <v>771</v>
      </c>
      <c r="R1155" t="s">
        <v>39</v>
      </c>
      <c r="S1155">
        <v>0</v>
      </c>
      <c r="T1155">
        <v>0</v>
      </c>
      <c r="U1155">
        <v>1</v>
      </c>
      <c r="V1155">
        <v>1346000</v>
      </c>
      <c r="Y1155">
        <f>COUNTBLANK(Table13[[#This Row],[Budget]:[Gross_WW]])</f>
        <v>2</v>
      </c>
      <c r="AF1155">
        <v>1</v>
      </c>
    </row>
    <row r="1156" spans="1:32" x14ac:dyDescent="0.2">
      <c r="A1156" t="s">
        <v>990</v>
      </c>
      <c r="B1156" t="s">
        <v>991</v>
      </c>
      <c r="C1156">
        <v>1948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7.7</v>
      </c>
      <c r="O1156">
        <v>4082</v>
      </c>
      <c r="P1156">
        <v>102</v>
      </c>
      <c r="Q1156" t="s">
        <v>793</v>
      </c>
      <c r="R1156" t="s">
        <v>39</v>
      </c>
      <c r="S1156">
        <v>0</v>
      </c>
      <c r="T1156">
        <v>0</v>
      </c>
      <c r="U1156">
        <v>1</v>
      </c>
      <c r="Y1156">
        <f>COUNTBLANK(Table13[[#This Row],[Budget]:[Gross_WW]])</f>
        <v>3</v>
      </c>
      <c r="AF1156">
        <v>1</v>
      </c>
    </row>
    <row r="1157" spans="1:32" x14ac:dyDescent="0.2">
      <c r="A1157" t="s">
        <v>5605</v>
      </c>
      <c r="B1157" t="s">
        <v>5606</v>
      </c>
      <c r="C1157">
        <v>2003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6.2</v>
      </c>
      <c r="O1157">
        <v>142281</v>
      </c>
      <c r="P1157">
        <v>89</v>
      </c>
      <c r="Q1157" t="s">
        <v>4797</v>
      </c>
      <c r="R1157" t="s">
        <v>35</v>
      </c>
      <c r="S1157">
        <v>0</v>
      </c>
      <c r="T1157">
        <v>1</v>
      </c>
      <c r="U1157">
        <v>0</v>
      </c>
      <c r="V1157">
        <v>9134085</v>
      </c>
      <c r="W1157">
        <v>160466000</v>
      </c>
      <c r="Y1157">
        <f>COUNTBLANK(Table13[[#This Row],[Budget]:[Gross_WW]])</f>
        <v>1</v>
      </c>
      <c r="Z1157">
        <v>1</v>
      </c>
      <c r="AF1157">
        <v>1</v>
      </c>
    </row>
    <row r="1158" spans="1:32" x14ac:dyDescent="0.2">
      <c r="A1158" t="s">
        <v>7311</v>
      </c>
      <c r="B1158" t="s">
        <v>7312</v>
      </c>
      <c r="C1158">
        <v>2011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6.3</v>
      </c>
      <c r="O1158">
        <v>115467</v>
      </c>
      <c r="P1158">
        <v>101</v>
      </c>
      <c r="Q1158" t="s">
        <v>4994</v>
      </c>
      <c r="R1158" t="s">
        <v>35</v>
      </c>
      <c r="S1158">
        <v>0</v>
      </c>
      <c r="T1158">
        <v>1</v>
      </c>
      <c r="U1158">
        <v>0</v>
      </c>
      <c r="V1158">
        <v>3833300</v>
      </c>
      <c r="W1158">
        <v>160078586</v>
      </c>
      <c r="Y1158">
        <f>COUNTBLANK(Table13[[#This Row],[Budget]:[Gross_WW]])</f>
        <v>1</v>
      </c>
      <c r="Z1158">
        <v>1</v>
      </c>
      <c r="AF1158">
        <v>1</v>
      </c>
    </row>
    <row r="1159" spans="1:32" x14ac:dyDescent="0.2">
      <c r="A1159" t="s">
        <v>7926</v>
      </c>
      <c r="B1159" t="s">
        <v>7927</v>
      </c>
      <c r="C1159">
        <v>2018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6.2</v>
      </c>
      <c r="O1159">
        <v>56241</v>
      </c>
      <c r="P1159">
        <v>89</v>
      </c>
      <c r="Q1159" t="s">
        <v>7928</v>
      </c>
      <c r="R1159" t="s">
        <v>35</v>
      </c>
      <c r="S1159">
        <v>0</v>
      </c>
      <c r="T1159">
        <v>1</v>
      </c>
      <c r="U1159">
        <v>0</v>
      </c>
      <c r="V1159">
        <v>25000000</v>
      </c>
      <c r="W1159">
        <v>4412170</v>
      </c>
      <c r="X1159">
        <v>158970776</v>
      </c>
      <c r="Y1159">
        <f>COUNTBLANK(Table13[[#This Row],[Budget]:[Gross_WW]])</f>
        <v>0</v>
      </c>
      <c r="Z1159">
        <v>1</v>
      </c>
      <c r="AF1159">
        <v>1</v>
      </c>
    </row>
    <row r="1160" spans="1:32" x14ac:dyDescent="0.2">
      <c r="A1160" t="s">
        <v>1463</v>
      </c>
      <c r="B1160" t="s">
        <v>1464</v>
      </c>
      <c r="C1160">
        <v>1957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6.5</v>
      </c>
      <c r="O1160">
        <v>1517</v>
      </c>
      <c r="P1160">
        <v>80</v>
      </c>
      <c r="Q1160" t="s">
        <v>557</v>
      </c>
      <c r="R1160" t="s">
        <v>376</v>
      </c>
      <c r="S1160">
        <v>1</v>
      </c>
      <c r="T1160">
        <v>0</v>
      </c>
      <c r="U1160">
        <v>0</v>
      </c>
      <c r="Y1160">
        <f>COUNTBLANK(Table13[[#This Row],[Budget]:[Gross_WW]])</f>
        <v>3</v>
      </c>
      <c r="AF1160">
        <v>1</v>
      </c>
    </row>
    <row r="1161" spans="1:32" x14ac:dyDescent="0.2">
      <c r="A1161" t="s">
        <v>6828</v>
      </c>
      <c r="B1161" t="s">
        <v>6829</v>
      </c>
      <c r="C1161">
        <v>2010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4.7</v>
      </c>
      <c r="O1161">
        <v>53706</v>
      </c>
      <c r="P1161">
        <v>81</v>
      </c>
      <c r="Q1161" t="s">
        <v>6830</v>
      </c>
      <c r="R1161" t="s">
        <v>39</v>
      </c>
      <c r="S1161">
        <v>0</v>
      </c>
      <c r="T1161">
        <v>0</v>
      </c>
      <c r="U1161">
        <v>1</v>
      </c>
      <c r="V1161">
        <v>47000000</v>
      </c>
      <c r="W1161">
        <v>10547117</v>
      </c>
      <c r="X1161">
        <v>10903312</v>
      </c>
      <c r="Y1161">
        <f>COUNTBLANK(Table13[[#This Row],[Budget]:[Gross_WW]])</f>
        <v>0</v>
      </c>
      <c r="AF1161">
        <v>1</v>
      </c>
    </row>
    <row r="1162" spans="1:32" x14ac:dyDescent="0.2">
      <c r="A1162" t="s">
        <v>7110</v>
      </c>
      <c r="B1162" t="s">
        <v>7111</v>
      </c>
      <c r="C1162">
        <v>2012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5.8</v>
      </c>
      <c r="O1162">
        <v>88253</v>
      </c>
      <c r="P1162">
        <v>94</v>
      </c>
      <c r="Q1162" t="s">
        <v>7007</v>
      </c>
      <c r="R1162" t="s">
        <v>5604</v>
      </c>
      <c r="S1162">
        <v>0</v>
      </c>
      <c r="T1162">
        <v>0</v>
      </c>
      <c r="U1162">
        <v>1</v>
      </c>
      <c r="V1162">
        <v>79000000</v>
      </c>
      <c r="W1162">
        <v>103860290</v>
      </c>
      <c r="X1162">
        <v>335260290</v>
      </c>
      <c r="Y1162">
        <f>COUNTBLANK(Table13[[#This Row],[Budget]:[Gross_WW]])</f>
        <v>0</v>
      </c>
      <c r="Z1162">
        <v>1</v>
      </c>
      <c r="AF1162">
        <v>1</v>
      </c>
    </row>
    <row r="1163" spans="1:32" x14ac:dyDescent="0.2">
      <c r="A1163" t="s">
        <v>5999</v>
      </c>
      <c r="B1163" t="s">
        <v>6000</v>
      </c>
      <c r="C1163">
        <v>2008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5.8</v>
      </c>
      <c r="O1163">
        <v>108897</v>
      </c>
      <c r="P1163">
        <v>93</v>
      </c>
      <c r="Q1163" t="s">
        <v>6001</v>
      </c>
      <c r="R1163" t="s">
        <v>5604</v>
      </c>
      <c r="S1163">
        <v>0</v>
      </c>
      <c r="T1163">
        <v>0</v>
      </c>
      <c r="U1163">
        <v>1</v>
      </c>
      <c r="V1163">
        <v>60000000</v>
      </c>
      <c r="W1163">
        <v>101704370</v>
      </c>
      <c r="X1163">
        <v>244232688</v>
      </c>
      <c r="Y1163">
        <f>COUNTBLANK(Table13[[#This Row],[Budget]:[Gross_WW]])</f>
        <v>0</v>
      </c>
      <c r="Z1163">
        <v>1</v>
      </c>
      <c r="AF1163">
        <v>1</v>
      </c>
    </row>
    <row r="1164" spans="1:32" x14ac:dyDescent="0.2">
      <c r="A1164" t="s">
        <v>7357</v>
      </c>
      <c r="B1164" t="s">
        <v>7358</v>
      </c>
      <c r="C1164">
        <v>2012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5.7</v>
      </c>
      <c r="O1164">
        <v>7728</v>
      </c>
      <c r="P1164">
        <v>118</v>
      </c>
      <c r="Q1164" t="s">
        <v>7359</v>
      </c>
      <c r="R1164" t="s">
        <v>5181</v>
      </c>
      <c r="S1164">
        <v>0</v>
      </c>
      <c r="T1164">
        <v>0</v>
      </c>
      <c r="U1164">
        <v>1</v>
      </c>
      <c r="V1164">
        <v>25000000</v>
      </c>
      <c r="W1164">
        <v>30932113</v>
      </c>
      <c r="X1164">
        <v>31158113</v>
      </c>
      <c r="Y1164">
        <f>COUNTBLANK(Table13[[#This Row],[Budget]:[Gross_WW]])</f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</row>
    <row r="1165" spans="1:32" x14ac:dyDescent="0.2">
      <c r="A1165" t="s">
        <v>450</v>
      </c>
      <c r="B1165" t="s">
        <v>451</v>
      </c>
      <c r="C1165">
        <v>1939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7</v>
      </c>
      <c r="O1165">
        <v>1877</v>
      </c>
      <c r="P1165">
        <v>125</v>
      </c>
      <c r="Q1165" t="s">
        <v>111</v>
      </c>
      <c r="R1165" t="s">
        <v>39</v>
      </c>
      <c r="S1165">
        <v>0</v>
      </c>
      <c r="T1165">
        <v>0</v>
      </c>
      <c r="U1165">
        <v>1</v>
      </c>
      <c r="Y1165">
        <f>COUNTBLANK(Table13[[#This Row],[Budget]:[Gross_WW]])</f>
        <v>3</v>
      </c>
      <c r="AF1165">
        <v>1</v>
      </c>
    </row>
    <row r="1166" spans="1:32" x14ac:dyDescent="0.2">
      <c r="A1166" t="s">
        <v>4256</v>
      </c>
      <c r="B1166" t="s">
        <v>4257</v>
      </c>
      <c r="C1166">
        <v>1995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5.6</v>
      </c>
      <c r="O1166">
        <v>106947</v>
      </c>
      <c r="P1166">
        <v>96</v>
      </c>
      <c r="Q1166" t="s">
        <v>4258</v>
      </c>
      <c r="R1166" t="s">
        <v>3273</v>
      </c>
      <c r="S1166">
        <v>1</v>
      </c>
      <c r="T1166">
        <v>0</v>
      </c>
      <c r="U1166">
        <v>0</v>
      </c>
      <c r="V1166">
        <v>90000000</v>
      </c>
      <c r="W1166">
        <v>34693481</v>
      </c>
      <c r="X1166">
        <v>113493481</v>
      </c>
      <c r="Y1166">
        <f>COUNTBLANK(Table13[[#This Row],[Budget]:[Gross_WW]])</f>
        <v>0</v>
      </c>
      <c r="AF1166">
        <v>1</v>
      </c>
    </row>
    <row r="1167" spans="1:32" x14ac:dyDescent="0.2">
      <c r="A1167" t="s">
        <v>3817</v>
      </c>
      <c r="B1167" t="s">
        <v>3818</v>
      </c>
      <c r="C1167">
        <v>1993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6.6</v>
      </c>
      <c r="O1167">
        <v>14763</v>
      </c>
      <c r="P1167">
        <v>110</v>
      </c>
      <c r="Q1167" t="s">
        <v>3819</v>
      </c>
      <c r="R1167" t="s">
        <v>3820</v>
      </c>
      <c r="S1167">
        <v>0</v>
      </c>
      <c r="T1167">
        <v>1</v>
      </c>
      <c r="U1167">
        <v>0</v>
      </c>
      <c r="V1167">
        <v>4088955</v>
      </c>
      <c r="W1167">
        <v>12526677</v>
      </c>
      <c r="Y1167">
        <f>COUNTBLANK(Table13[[#This Row],[Budget]:[Gross_WW]])</f>
        <v>1</v>
      </c>
      <c r="AF1167">
        <v>1</v>
      </c>
    </row>
    <row r="1168" spans="1:32" x14ac:dyDescent="0.2">
      <c r="A1168" t="s">
        <v>678</v>
      </c>
      <c r="B1168" t="s">
        <v>679</v>
      </c>
      <c r="C1168">
        <v>1942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6.2</v>
      </c>
      <c r="O1168">
        <v>355</v>
      </c>
      <c r="P1168">
        <v>90</v>
      </c>
      <c r="Q1168" t="s">
        <v>680</v>
      </c>
      <c r="R1168" t="s">
        <v>39</v>
      </c>
      <c r="S1168">
        <v>0</v>
      </c>
      <c r="T1168">
        <v>0</v>
      </c>
      <c r="U1168">
        <v>1</v>
      </c>
      <c r="Y1168">
        <f>COUNTBLANK(Table13[[#This Row],[Budget]:[Gross_WW]])</f>
        <v>3</v>
      </c>
      <c r="AF1168">
        <v>1</v>
      </c>
    </row>
    <row r="1169" spans="1:32" x14ac:dyDescent="0.2">
      <c r="A1169" t="s">
        <v>992</v>
      </c>
      <c r="B1169" t="s">
        <v>993</v>
      </c>
      <c r="C1169">
        <v>1948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7</v>
      </c>
      <c r="O1169">
        <v>1496</v>
      </c>
      <c r="P1169">
        <v>96</v>
      </c>
      <c r="Q1169" t="s">
        <v>994</v>
      </c>
      <c r="R1169" t="s">
        <v>39</v>
      </c>
      <c r="S1169">
        <v>0</v>
      </c>
      <c r="T1169">
        <v>0</v>
      </c>
      <c r="U1169">
        <v>1</v>
      </c>
      <c r="Y1169">
        <f>COUNTBLANK(Table13[[#This Row],[Budget]:[Gross_WW]])</f>
        <v>3</v>
      </c>
      <c r="AF1169">
        <v>1</v>
      </c>
    </row>
    <row r="1170" spans="1:32" x14ac:dyDescent="0.2">
      <c r="A1170" t="s">
        <v>1584</v>
      </c>
      <c r="B1170" t="s">
        <v>1585</v>
      </c>
      <c r="C1170">
        <v>1960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7.5</v>
      </c>
      <c r="O1170">
        <v>212</v>
      </c>
      <c r="P1170">
        <v>69</v>
      </c>
      <c r="Q1170" t="s">
        <v>646</v>
      </c>
      <c r="R1170" t="s">
        <v>376</v>
      </c>
      <c r="S1170">
        <v>1</v>
      </c>
      <c r="T1170">
        <v>0</v>
      </c>
      <c r="U1170">
        <v>0</v>
      </c>
      <c r="Y1170">
        <f>COUNTBLANK(Table13[[#This Row],[Budget]:[Gross_WW]])</f>
        <v>3</v>
      </c>
      <c r="AF1170">
        <v>1</v>
      </c>
    </row>
    <row r="1171" spans="1:32" x14ac:dyDescent="0.2">
      <c r="A1171" t="s">
        <v>3458</v>
      </c>
      <c r="B1171" t="s">
        <v>3459</v>
      </c>
      <c r="C1171">
        <v>1991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6.5</v>
      </c>
      <c r="O1171">
        <v>16159</v>
      </c>
      <c r="P1171">
        <v>132</v>
      </c>
      <c r="Q1171" t="s">
        <v>3185</v>
      </c>
      <c r="R1171" t="s">
        <v>35</v>
      </c>
      <c r="S1171">
        <v>0</v>
      </c>
      <c r="T1171">
        <v>1</v>
      </c>
      <c r="U1171">
        <v>0</v>
      </c>
      <c r="V1171">
        <v>5332860</v>
      </c>
      <c r="W1171">
        <v>43882682</v>
      </c>
      <c r="Y1171">
        <f>COUNTBLANK(Table13[[#This Row],[Budget]:[Gross_WW]])</f>
        <v>1</v>
      </c>
      <c r="AF1171">
        <v>1</v>
      </c>
    </row>
    <row r="1172" spans="1:32" x14ac:dyDescent="0.2">
      <c r="A1172" t="s">
        <v>807</v>
      </c>
      <c r="B1172" t="s">
        <v>808</v>
      </c>
      <c r="C1172">
        <v>1944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5.0999999999999996</v>
      </c>
      <c r="O1172">
        <v>317</v>
      </c>
      <c r="P1172">
        <v>61</v>
      </c>
      <c r="Q1172" t="s">
        <v>731</v>
      </c>
      <c r="R1172" t="s">
        <v>35</v>
      </c>
      <c r="S1172">
        <v>0</v>
      </c>
      <c r="T1172">
        <v>1</v>
      </c>
      <c r="U1172">
        <v>0</v>
      </c>
      <c r="Y1172">
        <f>COUNTBLANK(Table13[[#This Row],[Budget]:[Gross_WW]])</f>
        <v>3</v>
      </c>
      <c r="AF1172">
        <v>1</v>
      </c>
    </row>
    <row r="1173" spans="1:32" x14ac:dyDescent="0.2">
      <c r="A1173" t="s">
        <v>4015</v>
      </c>
      <c r="B1173" t="s">
        <v>4016</v>
      </c>
      <c r="C1173">
        <v>1994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4.5999999999999996</v>
      </c>
      <c r="O1173">
        <v>62934</v>
      </c>
      <c r="P1173">
        <v>109</v>
      </c>
      <c r="Q1173" t="s">
        <v>2898</v>
      </c>
      <c r="R1173" t="s">
        <v>35</v>
      </c>
      <c r="S1173">
        <v>0</v>
      </c>
      <c r="T1173">
        <v>1</v>
      </c>
      <c r="U1173">
        <v>0</v>
      </c>
      <c r="V1173">
        <v>9803145</v>
      </c>
      <c r="W1173">
        <v>108431355</v>
      </c>
      <c r="Y1173">
        <f>COUNTBLANK(Table13[[#This Row],[Budget]:[Gross_WW]])</f>
        <v>1</v>
      </c>
      <c r="AF1173">
        <v>1</v>
      </c>
    </row>
    <row r="1174" spans="1:32" x14ac:dyDescent="0.2">
      <c r="A1174" t="s">
        <v>7295</v>
      </c>
      <c r="B1174" t="s">
        <v>7296</v>
      </c>
      <c r="C1174">
        <v>2015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5.3</v>
      </c>
      <c r="O1174">
        <v>172711</v>
      </c>
      <c r="P1174">
        <v>127</v>
      </c>
      <c r="Q1174" t="s">
        <v>5078</v>
      </c>
      <c r="R1174" t="s">
        <v>39</v>
      </c>
      <c r="S1174">
        <v>0</v>
      </c>
      <c r="T1174">
        <v>0</v>
      </c>
      <c r="U1174">
        <v>1</v>
      </c>
      <c r="V1174">
        <v>176000000</v>
      </c>
      <c r="W1174">
        <v>47387723</v>
      </c>
      <c r="X1174">
        <v>183887723</v>
      </c>
      <c r="Y1174">
        <f>COUNTBLANK(Table13[[#This Row],[Budget]:[Gross_WW]])</f>
        <v>0</v>
      </c>
      <c r="AF1174">
        <v>1</v>
      </c>
    </row>
    <row r="1175" spans="1:32" x14ac:dyDescent="0.2">
      <c r="A1175" t="s">
        <v>3821</v>
      </c>
      <c r="B1175" t="s">
        <v>3822</v>
      </c>
      <c r="C1175">
        <v>1993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8.1</v>
      </c>
      <c r="O1175">
        <v>821996</v>
      </c>
      <c r="P1175">
        <v>127</v>
      </c>
      <c r="Q1175" t="s">
        <v>2168</v>
      </c>
      <c r="R1175" t="s">
        <v>35</v>
      </c>
      <c r="S1175">
        <v>0</v>
      </c>
      <c r="T1175">
        <v>1</v>
      </c>
      <c r="U1175">
        <v>0</v>
      </c>
      <c r="V1175">
        <v>63000000</v>
      </c>
      <c r="W1175">
        <v>402828120</v>
      </c>
      <c r="X1175">
        <v>1032020521</v>
      </c>
      <c r="Y1175">
        <f>COUNTBLANK(Table13[[#This Row],[Budget]:[Gross_WW]])</f>
        <v>0</v>
      </c>
      <c r="Z1175">
        <v>1</v>
      </c>
      <c r="AF1175">
        <v>0</v>
      </c>
    </row>
    <row r="1176" spans="1:32" x14ac:dyDescent="0.2">
      <c r="A1176" t="s">
        <v>5210</v>
      </c>
      <c r="B1176" t="s">
        <v>5211</v>
      </c>
      <c r="C1176">
        <v>2001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5.9</v>
      </c>
      <c r="O1176">
        <v>285411</v>
      </c>
      <c r="P1176">
        <v>92</v>
      </c>
      <c r="Q1176" t="s">
        <v>5075</v>
      </c>
      <c r="R1176" t="s">
        <v>35</v>
      </c>
      <c r="S1176">
        <v>0</v>
      </c>
      <c r="T1176">
        <v>1</v>
      </c>
      <c r="U1176">
        <v>0</v>
      </c>
      <c r="V1176">
        <v>93000000</v>
      </c>
      <c r="W1176">
        <v>181171875</v>
      </c>
      <c r="X1176">
        <v>368780809</v>
      </c>
      <c r="Y1176">
        <f>COUNTBLANK(Table13[[#This Row],[Budget]:[Gross_WW]])</f>
        <v>0</v>
      </c>
      <c r="Z1176">
        <v>1</v>
      </c>
      <c r="AF1176">
        <v>0</v>
      </c>
    </row>
    <row r="1177" spans="1:32" x14ac:dyDescent="0.2">
      <c r="A1177" t="s">
        <v>5987</v>
      </c>
      <c r="B1177" t="s">
        <v>5988</v>
      </c>
      <c r="C1177">
        <v>2015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7</v>
      </c>
      <c r="O1177">
        <v>559330</v>
      </c>
      <c r="P1177">
        <v>124</v>
      </c>
      <c r="Q1177" t="s">
        <v>5989</v>
      </c>
      <c r="R1177" t="s">
        <v>35</v>
      </c>
      <c r="S1177">
        <v>0</v>
      </c>
      <c r="T1177">
        <v>1</v>
      </c>
      <c r="U1177">
        <v>0</v>
      </c>
      <c r="V1177">
        <v>150000000</v>
      </c>
      <c r="W1177">
        <v>652270625</v>
      </c>
      <c r="X1177">
        <v>1670400637</v>
      </c>
      <c r="Y1177">
        <f>COUNTBLANK(Table13[[#This Row],[Budget]:[Gross_WW]])</f>
        <v>0</v>
      </c>
      <c r="Z1177">
        <v>1</v>
      </c>
      <c r="AF1177">
        <v>0</v>
      </c>
    </row>
    <row r="1178" spans="1:32" x14ac:dyDescent="0.2">
      <c r="A1178" t="s">
        <v>7879</v>
      </c>
      <c r="B1178" t="s">
        <v>7880</v>
      </c>
      <c r="C1178">
        <v>2018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6.2</v>
      </c>
      <c r="O1178">
        <v>244553</v>
      </c>
      <c r="P1178">
        <v>128</v>
      </c>
      <c r="Q1178" t="s">
        <v>6403</v>
      </c>
      <c r="R1178" t="s">
        <v>35</v>
      </c>
      <c r="S1178">
        <v>0</v>
      </c>
      <c r="T1178">
        <v>1</v>
      </c>
      <c r="U1178">
        <v>0</v>
      </c>
      <c r="V1178">
        <v>170000000</v>
      </c>
      <c r="W1178">
        <v>417719760</v>
      </c>
      <c r="X1178">
        <v>1308467944</v>
      </c>
      <c r="Y1178">
        <f>COUNTBLANK(Table13[[#This Row],[Budget]:[Gross_WW]])</f>
        <v>0</v>
      </c>
      <c r="Z1178">
        <v>1</v>
      </c>
      <c r="AF1178">
        <v>0</v>
      </c>
    </row>
    <row r="1179" spans="1:32" x14ac:dyDescent="0.2">
      <c r="A1179" t="s">
        <v>4259</v>
      </c>
      <c r="B1179" t="s">
        <v>4260</v>
      </c>
      <c r="C1179">
        <v>1995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6.4</v>
      </c>
      <c r="O1179">
        <v>23456</v>
      </c>
      <c r="P1179">
        <v>102</v>
      </c>
      <c r="Q1179" t="s">
        <v>3630</v>
      </c>
      <c r="R1179" t="s">
        <v>39</v>
      </c>
      <c r="S1179">
        <v>0</v>
      </c>
      <c r="T1179">
        <v>0</v>
      </c>
      <c r="U1179">
        <v>1</v>
      </c>
      <c r="V1179">
        <v>36853222</v>
      </c>
      <c r="Y1179">
        <f>COUNTBLANK(Table13[[#This Row],[Budget]:[Gross_WW]])</f>
        <v>2</v>
      </c>
      <c r="AF1179">
        <v>1</v>
      </c>
    </row>
    <row r="1180" spans="1:32" x14ac:dyDescent="0.2">
      <c r="A1180" t="s">
        <v>2463</v>
      </c>
      <c r="B1180" t="s">
        <v>2464</v>
      </c>
      <c r="C1180">
        <v>1980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5.5</v>
      </c>
      <c r="O1180">
        <v>522</v>
      </c>
      <c r="P1180">
        <v>112</v>
      </c>
      <c r="Q1180" t="s">
        <v>1926</v>
      </c>
      <c r="R1180" t="s">
        <v>39</v>
      </c>
      <c r="S1180">
        <v>0</v>
      </c>
      <c r="T1180">
        <v>0</v>
      </c>
      <c r="U1180">
        <v>1</v>
      </c>
      <c r="V1180">
        <v>2086905</v>
      </c>
      <c r="Y1180">
        <f>COUNTBLANK(Table13[[#This Row],[Budget]:[Gross_WW]])</f>
        <v>2</v>
      </c>
      <c r="AF1180">
        <v>1</v>
      </c>
    </row>
    <row r="1181" spans="1:32" x14ac:dyDescent="0.2">
      <c r="A1181" t="s">
        <v>5322</v>
      </c>
      <c r="B1181" t="s">
        <v>5323</v>
      </c>
      <c r="C1181">
        <v>2001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5.8</v>
      </c>
      <c r="O1181">
        <v>17812</v>
      </c>
      <c r="P1181">
        <v>88</v>
      </c>
      <c r="Q1181" t="s">
        <v>5324</v>
      </c>
      <c r="R1181" t="s">
        <v>5325</v>
      </c>
      <c r="S1181">
        <v>1</v>
      </c>
      <c r="T1181">
        <v>0</v>
      </c>
      <c r="U1181">
        <v>0</v>
      </c>
      <c r="V1181">
        <v>2272489</v>
      </c>
      <c r="W1181">
        <v>16176732</v>
      </c>
      <c r="Y1181">
        <f>COUNTBLANK(Table13[[#This Row],[Budget]:[Gross_WW]])</f>
        <v>1</v>
      </c>
      <c r="AF1181">
        <v>1</v>
      </c>
    </row>
    <row r="1182" spans="1:32" x14ac:dyDescent="0.2">
      <c r="A1182" t="s">
        <v>6725</v>
      </c>
      <c r="B1182" t="s">
        <v>6726</v>
      </c>
      <c r="C1182">
        <v>2017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6.4</v>
      </c>
      <c r="O1182">
        <v>358187</v>
      </c>
      <c r="P1182">
        <v>120</v>
      </c>
      <c r="Q1182" t="s">
        <v>6166</v>
      </c>
      <c r="R1182" t="s">
        <v>39</v>
      </c>
      <c r="S1182">
        <v>0</v>
      </c>
      <c r="T1182">
        <v>0</v>
      </c>
      <c r="U1182">
        <v>1</v>
      </c>
      <c r="V1182">
        <v>300000000</v>
      </c>
      <c r="W1182">
        <v>229024295</v>
      </c>
      <c r="X1182">
        <v>657924295</v>
      </c>
      <c r="Y1182">
        <f>COUNTBLANK(Table13[[#This Row],[Budget]:[Gross_WW]])</f>
        <v>0</v>
      </c>
      <c r="AF1182">
        <v>1</v>
      </c>
    </row>
    <row r="1183" spans="1:32" x14ac:dyDescent="0.2">
      <c r="A1183" t="s">
        <v>5490</v>
      </c>
      <c r="B1183" t="s">
        <v>5491</v>
      </c>
      <c r="C1183">
        <v>2002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4.5999999999999996</v>
      </c>
      <c r="O1183">
        <v>5994</v>
      </c>
      <c r="P1183">
        <v>91</v>
      </c>
      <c r="Q1183" t="s">
        <v>5492</v>
      </c>
      <c r="R1183" t="s">
        <v>3240</v>
      </c>
      <c r="S1183">
        <v>0</v>
      </c>
      <c r="T1183">
        <v>0</v>
      </c>
      <c r="U1183">
        <v>1</v>
      </c>
      <c r="V1183">
        <v>15600000</v>
      </c>
      <c r="W1183">
        <v>13670733</v>
      </c>
      <c r="X1183">
        <v>13802599</v>
      </c>
      <c r="Y1183">
        <f>COUNTBLANK(Table13[[#This Row],[Budget]:[Gross_WW]])</f>
        <v>0</v>
      </c>
      <c r="AF1183">
        <v>1</v>
      </c>
    </row>
    <row r="1184" spans="1:32" x14ac:dyDescent="0.2">
      <c r="A1184" t="s">
        <v>3213</v>
      </c>
      <c r="B1184" t="s">
        <v>3214</v>
      </c>
      <c r="C1184">
        <v>1989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6</v>
      </c>
      <c r="O1184">
        <v>30368</v>
      </c>
      <c r="P1184">
        <v>101</v>
      </c>
      <c r="Q1184" t="s">
        <v>3215</v>
      </c>
      <c r="R1184" t="s">
        <v>3196</v>
      </c>
      <c r="S1184">
        <v>0</v>
      </c>
      <c r="T1184">
        <v>1</v>
      </c>
      <c r="U1184">
        <v>0</v>
      </c>
      <c r="V1184">
        <v>7471035</v>
      </c>
      <c r="W1184">
        <v>78247647</v>
      </c>
      <c r="Y1184">
        <f>COUNTBLANK(Table13[[#This Row],[Budget]:[Gross_WW]])</f>
        <v>1</v>
      </c>
      <c r="AF1184">
        <v>1</v>
      </c>
    </row>
    <row r="1185" spans="1:32" x14ac:dyDescent="0.2">
      <c r="A1185" t="s">
        <v>5528</v>
      </c>
      <c r="B1185" t="s">
        <v>5529</v>
      </c>
      <c r="C1185">
        <v>2003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4.4000000000000004</v>
      </c>
      <c r="O1185">
        <v>28202</v>
      </c>
      <c r="P1185">
        <v>89</v>
      </c>
      <c r="Q1185" t="s">
        <v>5355</v>
      </c>
      <c r="R1185" t="s">
        <v>4109</v>
      </c>
      <c r="S1185">
        <v>0</v>
      </c>
      <c r="T1185">
        <v>0</v>
      </c>
      <c r="U1185">
        <v>1</v>
      </c>
      <c r="V1185">
        <v>60000000</v>
      </c>
      <c r="W1185">
        <v>66934963</v>
      </c>
      <c r="X1185">
        <v>88929111</v>
      </c>
      <c r="Y1185">
        <f>COUNTBLANK(Table13[[#This Row],[Budget]:[Gross_WW]])</f>
        <v>0</v>
      </c>
      <c r="AF1185">
        <v>1</v>
      </c>
    </row>
    <row r="1186" spans="1:32" x14ac:dyDescent="0.2">
      <c r="A1186" t="s">
        <v>1105</v>
      </c>
      <c r="B1186" t="s">
        <v>1106</v>
      </c>
      <c r="C1186">
        <v>1950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6.3</v>
      </c>
      <c r="O1186">
        <v>932</v>
      </c>
      <c r="P1186">
        <v>80</v>
      </c>
      <c r="Q1186" t="s">
        <v>189</v>
      </c>
      <c r="R1186" t="s">
        <v>945</v>
      </c>
      <c r="S1186">
        <v>0</v>
      </c>
      <c r="T1186">
        <v>1</v>
      </c>
      <c r="U1186">
        <v>0</v>
      </c>
      <c r="Y1186">
        <f>COUNTBLANK(Table13[[#This Row],[Budget]:[Gross_WW]])</f>
        <v>3</v>
      </c>
      <c r="AF1186">
        <v>1</v>
      </c>
    </row>
    <row r="1187" spans="1:32" x14ac:dyDescent="0.2">
      <c r="A1187" t="s">
        <v>715</v>
      </c>
      <c r="B1187" t="s">
        <v>716</v>
      </c>
      <c r="C1187">
        <v>2001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6.4</v>
      </c>
      <c r="O1187">
        <v>76618</v>
      </c>
      <c r="P1187">
        <v>118</v>
      </c>
      <c r="Q1187" t="s">
        <v>717</v>
      </c>
      <c r="R1187" t="s">
        <v>718</v>
      </c>
      <c r="S1187">
        <v>1</v>
      </c>
      <c r="T1187">
        <v>0</v>
      </c>
      <c r="U1187">
        <v>0</v>
      </c>
      <c r="V1187">
        <v>48000000</v>
      </c>
      <c r="W1187">
        <v>47121859</v>
      </c>
      <c r="X1187">
        <v>76019048</v>
      </c>
      <c r="Y1187">
        <f>COUNTBLANK(Table13[[#This Row],[Budget]:[Gross_WW]])</f>
        <v>0</v>
      </c>
      <c r="AF1187">
        <v>1</v>
      </c>
    </row>
    <row r="1188" spans="1:32" x14ac:dyDescent="0.2">
      <c r="A1188" t="s">
        <v>4476</v>
      </c>
      <c r="B1188" t="s">
        <v>4477</v>
      </c>
      <c r="C1188">
        <v>1996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3</v>
      </c>
      <c r="O1188">
        <v>22450</v>
      </c>
      <c r="P1188">
        <v>93</v>
      </c>
      <c r="Q1188" t="s">
        <v>3918</v>
      </c>
      <c r="R1188" t="s">
        <v>3212</v>
      </c>
      <c r="S1188">
        <v>1</v>
      </c>
      <c r="T1188">
        <v>0</v>
      </c>
      <c r="U1188">
        <v>0</v>
      </c>
      <c r="V1188">
        <v>5001588</v>
      </c>
      <c r="W1188">
        <v>18937262</v>
      </c>
      <c r="Y1188">
        <f>COUNTBLANK(Table13[[#This Row],[Budget]:[Gross_WW]])</f>
        <v>1</v>
      </c>
      <c r="AF1188">
        <v>1</v>
      </c>
    </row>
    <row r="1189" spans="1:32" x14ac:dyDescent="0.2">
      <c r="A1189" t="s">
        <v>7826</v>
      </c>
      <c r="B1189" t="s">
        <v>7827</v>
      </c>
      <c r="C1189">
        <v>2016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6.2</v>
      </c>
      <c r="O1189">
        <v>43806</v>
      </c>
      <c r="P1189">
        <v>100</v>
      </c>
      <c r="Q1189" t="s">
        <v>7828</v>
      </c>
      <c r="R1189" t="s">
        <v>7829</v>
      </c>
      <c r="S1189">
        <v>0</v>
      </c>
      <c r="T1189">
        <v>0</v>
      </c>
      <c r="U1189">
        <v>1</v>
      </c>
      <c r="V1189">
        <v>15000000</v>
      </c>
      <c r="W1189">
        <v>20591853</v>
      </c>
      <c r="X1189">
        <v>20651333</v>
      </c>
      <c r="Y1189">
        <f>COUNTBLANK(Table13[[#This Row],[Budget]:[Gross_WW]])</f>
        <v>0</v>
      </c>
      <c r="AF1189">
        <v>1</v>
      </c>
    </row>
    <row r="1190" spans="1:32" x14ac:dyDescent="0.2">
      <c r="A1190" t="s">
        <v>597</v>
      </c>
      <c r="B1190" t="s">
        <v>598</v>
      </c>
      <c r="C1190">
        <v>1941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6.8</v>
      </c>
      <c r="O1190">
        <v>1395</v>
      </c>
      <c r="P1190">
        <v>86</v>
      </c>
      <c r="Q1190" t="s">
        <v>495</v>
      </c>
      <c r="R1190" t="s">
        <v>35</v>
      </c>
      <c r="S1190">
        <v>0</v>
      </c>
      <c r="T1190">
        <v>1</v>
      </c>
      <c r="U1190">
        <v>0</v>
      </c>
      <c r="Y1190">
        <f>COUNTBLANK(Table13[[#This Row],[Budget]:[Gross_WW]])</f>
        <v>3</v>
      </c>
      <c r="AF1190">
        <v>1</v>
      </c>
    </row>
    <row r="1191" spans="1:32" x14ac:dyDescent="0.2">
      <c r="A1191" t="s">
        <v>5252</v>
      </c>
      <c r="B1191" t="s">
        <v>5253</v>
      </c>
      <c r="C1191">
        <v>2000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6.3</v>
      </c>
      <c r="O1191">
        <v>48839</v>
      </c>
      <c r="P1191">
        <v>128</v>
      </c>
      <c r="Q1191" t="s">
        <v>5254</v>
      </c>
      <c r="R1191" t="s">
        <v>5040</v>
      </c>
      <c r="S1191">
        <v>1</v>
      </c>
      <c r="T1191">
        <v>0</v>
      </c>
      <c r="U1191">
        <v>0</v>
      </c>
      <c r="V1191">
        <v>8078671</v>
      </c>
      <c r="W1191">
        <v>59945183</v>
      </c>
      <c r="Y1191">
        <f>COUNTBLANK(Table13[[#This Row],[Budget]:[Gross_WW]])</f>
        <v>1</v>
      </c>
      <c r="AF1191">
        <v>1</v>
      </c>
    </row>
    <row r="1192" spans="1:32" x14ac:dyDescent="0.2">
      <c r="A1192" t="s">
        <v>995</v>
      </c>
      <c r="B1192" t="s">
        <v>996</v>
      </c>
      <c r="C1192">
        <v>1948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7.8</v>
      </c>
      <c r="O1192">
        <v>35487</v>
      </c>
      <c r="P1192">
        <v>100</v>
      </c>
      <c r="Q1192" t="s">
        <v>601</v>
      </c>
      <c r="R1192" t="s">
        <v>39</v>
      </c>
      <c r="S1192">
        <v>0</v>
      </c>
      <c r="T1192">
        <v>0</v>
      </c>
      <c r="U1192">
        <v>1</v>
      </c>
      <c r="V1192">
        <v>9524420</v>
      </c>
      <c r="Y1192">
        <f>COUNTBLANK(Table13[[#This Row],[Budget]:[Gross_WW]])</f>
        <v>2</v>
      </c>
      <c r="AF1192">
        <v>1</v>
      </c>
    </row>
    <row r="1193" spans="1:32" x14ac:dyDescent="0.2">
      <c r="A1193" t="s">
        <v>6985</v>
      </c>
      <c r="B1193" t="s">
        <v>6986</v>
      </c>
      <c r="C1193">
        <v>2010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7.6</v>
      </c>
      <c r="O1193">
        <v>511842</v>
      </c>
      <c r="P1193">
        <v>117</v>
      </c>
      <c r="Q1193" t="s">
        <v>6987</v>
      </c>
      <c r="R1193" t="s">
        <v>6988</v>
      </c>
      <c r="S1193">
        <v>0</v>
      </c>
      <c r="T1193">
        <v>1</v>
      </c>
      <c r="U1193">
        <v>0</v>
      </c>
      <c r="V1193">
        <v>30000000</v>
      </c>
      <c r="W1193">
        <v>48071303</v>
      </c>
      <c r="X1193">
        <v>96188903</v>
      </c>
      <c r="Y1193">
        <f>COUNTBLANK(Table13[[#This Row],[Budget]:[Gross_WW]])</f>
        <v>0</v>
      </c>
      <c r="Z1193">
        <v>1</v>
      </c>
      <c r="AF1193">
        <v>1</v>
      </c>
    </row>
    <row r="1194" spans="1:32" x14ac:dyDescent="0.2">
      <c r="A1194" t="s">
        <v>7327</v>
      </c>
      <c r="B1194" t="s">
        <v>7328</v>
      </c>
      <c r="C1194">
        <v>2013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6.5</v>
      </c>
      <c r="O1194">
        <v>247496</v>
      </c>
      <c r="P1194">
        <v>103</v>
      </c>
      <c r="Q1194" t="s">
        <v>6051</v>
      </c>
      <c r="R1194" t="s">
        <v>35</v>
      </c>
      <c r="S1194">
        <v>0</v>
      </c>
      <c r="T1194">
        <v>1</v>
      </c>
      <c r="U1194">
        <v>0</v>
      </c>
      <c r="V1194">
        <v>28000000</v>
      </c>
      <c r="W1194">
        <v>28795985</v>
      </c>
      <c r="X1194">
        <v>60795985</v>
      </c>
      <c r="Y1194">
        <f>COUNTBLANK(Table13[[#This Row],[Budget]:[Gross_WW]])</f>
        <v>0</v>
      </c>
      <c r="Z1194">
        <v>1</v>
      </c>
      <c r="AF1194">
        <v>1</v>
      </c>
    </row>
    <row r="1195" spans="1:32" x14ac:dyDescent="0.2">
      <c r="A1195" t="s">
        <v>6052</v>
      </c>
      <c r="B1195" t="s">
        <v>6053</v>
      </c>
      <c r="C1195">
        <v>2005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5.6</v>
      </c>
      <c r="O1195">
        <v>34935</v>
      </c>
      <c r="P1195">
        <v>95</v>
      </c>
      <c r="Q1195" t="s">
        <v>5623</v>
      </c>
      <c r="R1195" t="s">
        <v>35</v>
      </c>
      <c r="S1195">
        <v>0</v>
      </c>
      <c r="T1195">
        <v>1</v>
      </c>
      <c r="U1195">
        <v>0</v>
      </c>
      <c r="V1195">
        <v>45000000</v>
      </c>
      <c r="W1195">
        <v>52842724</v>
      </c>
      <c r="X1195">
        <v>56070433</v>
      </c>
      <c r="Y1195">
        <f>COUNTBLANK(Table13[[#This Row],[Budget]:[Gross_WW]])</f>
        <v>0</v>
      </c>
      <c r="AF1195">
        <v>1</v>
      </c>
    </row>
    <row r="1196" spans="1:32" x14ac:dyDescent="0.2">
      <c r="A1196" t="s">
        <v>357</v>
      </c>
      <c r="B1196" t="s">
        <v>358</v>
      </c>
      <c r="C1196">
        <v>1937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7.2</v>
      </c>
      <c r="O1196">
        <v>2835</v>
      </c>
      <c r="P1196">
        <v>102</v>
      </c>
      <c r="Q1196" t="s">
        <v>45</v>
      </c>
      <c r="R1196" t="s">
        <v>39</v>
      </c>
      <c r="S1196">
        <v>0</v>
      </c>
      <c r="T1196">
        <v>0</v>
      </c>
      <c r="U1196">
        <v>1</v>
      </c>
      <c r="Y1196">
        <f>COUNTBLANK(Table13[[#This Row],[Budget]:[Gross_WW]])</f>
        <v>3</v>
      </c>
      <c r="AF1196">
        <v>1</v>
      </c>
    </row>
    <row r="1197" spans="1:32" x14ac:dyDescent="0.2">
      <c r="A1197" t="s">
        <v>1586</v>
      </c>
      <c r="B1197" t="s">
        <v>1587</v>
      </c>
      <c r="C1197">
        <v>1960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6.6</v>
      </c>
      <c r="O1197">
        <v>1232</v>
      </c>
      <c r="P1197">
        <v>97</v>
      </c>
      <c r="Q1197" t="s">
        <v>557</v>
      </c>
      <c r="R1197" t="s">
        <v>376</v>
      </c>
      <c r="S1197">
        <v>1</v>
      </c>
      <c r="T1197">
        <v>0</v>
      </c>
      <c r="U1197">
        <v>0</v>
      </c>
      <c r="Y1197">
        <f>COUNTBLANK(Table13[[#This Row],[Budget]:[Gross_WW]])</f>
        <v>3</v>
      </c>
      <c r="AF1197">
        <v>1</v>
      </c>
    </row>
    <row r="1198" spans="1:32" x14ac:dyDescent="0.2">
      <c r="A1198" t="s">
        <v>4261</v>
      </c>
      <c r="B1198" t="s">
        <v>4262</v>
      </c>
      <c r="C1198">
        <v>1995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7.1</v>
      </c>
      <c r="O1198">
        <v>70361</v>
      </c>
      <c r="P1198">
        <v>91</v>
      </c>
      <c r="Q1198" t="s">
        <v>4263</v>
      </c>
      <c r="R1198" t="s">
        <v>4264</v>
      </c>
      <c r="S1198">
        <v>1</v>
      </c>
      <c r="T1198">
        <v>0</v>
      </c>
      <c r="U1198">
        <v>0</v>
      </c>
      <c r="V1198">
        <v>85709</v>
      </c>
      <c r="W1198">
        <v>7412216</v>
      </c>
      <c r="Y1198">
        <f>COUNTBLANK(Table13[[#This Row],[Budget]:[Gross_WW]])</f>
        <v>1</v>
      </c>
      <c r="AF1198">
        <v>1</v>
      </c>
    </row>
    <row r="1199" spans="1:32" x14ac:dyDescent="0.2">
      <c r="A1199" t="s">
        <v>5565</v>
      </c>
      <c r="B1199" t="s">
        <v>5566</v>
      </c>
      <c r="C1199">
        <v>2003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8.1</v>
      </c>
      <c r="O1199">
        <v>955448</v>
      </c>
      <c r="P1199">
        <v>111</v>
      </c>
      <c r="Q1199" t="s">
        <v>4068</v>
      </c>
      <c r="R1199" t="s">
        <v>3859</v>
      </c>
      <c r="S1199">
        <v>1</v>
      </c>
      <c r="T1199">
        <v>0</v>
      </c>
      <c r="U1199">
        <v>0</v>
      </c>
      <c r="V1199">
        <v>30000000</v>
      </c>
      <c r="W1199">
        <v>70099045</v>
      </c>
      <c r="X1199">
        <v>180899045</v>
      </c>
      <c r="Y1199">
        <f>COUNTBLANK(Table13[[#This Row],[Budget]:[Gross_WW]])</f>
        <v>0</v>
      </c>
      <c r="Z1199">
        <v>1</v>
      </c>
      <c r="AF1199">
        <v>1</v>
      </c>
    </row>
    <row r="1200" spans="1:32" x14ac:dyDescent="0.2">
      <c r="A1200" t="s">
        <v>6027</v>
      </c>
      <c r="B1200" t="s">
        <v>6028</v>
      </c>
      <c r="C1200">
        <v>2004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8</v>
      </c>
      <c r="O1200">
        <v>653017</v>
      </c>
      <c r="P1200">
        <v>137</v>
      </c>
      <c r="Q1200" t="s">
        <v>4068</v>
      </c>
      <c r="R1200" t="s">
        <v>3859</v>
      </c>
      <c r="S1200">
        <v>1</v>
      </c>
      <c r="T1200">
        <v>0</v>
      </c>
      <c r="U1200">
        <v>0</v>
      </c>
      <c r="V1200">
        <v>30000000</v>
      </c>
      <c r="W1200">
        <v>66208183</v>
      </c>
      <c r="X1200">
        <v>154116796</v>
      </c>
      <c r="Y1200">
        <f>COUNTBLANK(Table13[[#This Row],[Budget]:[Gross_WW]])</f>
        <v>0</v>
      </c>
      <c r="Z1200">
        <v>1</v>
      </c>
      <c r="AF1200">
        <v>1</v>
      </c>
    </row>
    <row r="1201" spans="1:32" x14ac:dyDescent="0.2">
      <c r="A1201" t="s">
        <v>3328</v>
      </c>
      <c r="B1201" t="s">
        <v>3329</v>
      </c>
      <c r="C1201">
        <v>1990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6.1</v>
      </c>
      <c r="O1201">
        <v>130610</v>
      </c>
      <c r="P1201">
        <v>111</v>
      </c>
      <c r="Q1201" t="s">
        <v>2898</v>
      </c>
      <c r="R1201" t="s">
        <v>3230</v>
      </c>
      <c r="S1201">
        <v>0</v>
      </c>
      <c r="T1201">
        <v>1</v>
      </c>
      <c r="U1201">
        <v>0</v>
      </c>
      <c r="V1201">
        <v>15000000</v>
      </c>
      <c r="W1201">
        <v>91457688</v>
      </c>
      <c r="X1201">
        <v>201957688</v>
      </c>
      <c r="Y1201">
        <f>COUNTBLANK(Table13[[#This Row],[Budget]:[Gross_WW]])</f>
        <v>0</v>
      </c>
      <c r="AF1201">
        <v>1</v>
      </c>
    </row>
    <row r="1202" spans="1:32" x14ac:dyDescent="0.2">
      <c r="A1202" t="s">
        <v>5906</v>
      </c>
      <c r="B1202" t="s">
        <v>5907</v>
      </c>
      <c r="C1202">
        <v>2004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6.3</v>
      </c>
      <c r="O1202">
        <v>155799</v>
      </c>
      <c r="P1202">
        <v>126</v>
      </c>
      <c r="Q1202" t="s">
        <v>5114</v>
      </c>
      <c r="R1202" t="s">
        <v>2783</v>
      </c>
      <c r="S1202">
        <v>1</v>
      </c>
      <c r="T1202">
        <v>0</v>
      </c>
      <c r="U1202">
        <v>0</v>
      </c>
      <c r="V1202">
        <v>15193907</v>
      </c>
      <c r="W1202">
        <v>203567857</v>
      </c>
      <c r="Y1202">
        <f>COUNTBLANK(Table13[[#This Row],[Budget]:[Gross_WW]])</f>
        <v>1</v>
      </c>
      <c r="AF1202">
        <v>1</v>
      </c>
    </row>
    <row r="1203" spans="1:32" x14ac:dyDescent="0.2">
      <c r="A1203" t="s">
        <v>7449</v>
      </c>
      <c r="B1203" t="s">
        <v>7450</v>
      </c>
      <c r="C1203">
        <v>2017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6.7</v>
      </c>
      <c r="O1203">
        <v>181246</v>
      </c>
      <c r="P1203">
        <v>126</v>
      </c>
      <c r="Q1203" t="s">
        <v>6739</v>
      </c>
      <c r="R1203" t="s">
        <v>39</v>
      </c>
      <c r="S1203">
        <v>0</v>
      </c>
      <c r="T1203">
        <v>0</v>
      </c>
      <c r="U1203">
        <v>1</v>
      </c>
      <c r="V1203">
        <v>175000000</v>
      </c>
      <c r="W1203">
        <v>39175066</v>
      </c>
      <c r="X1203">
        <v>148675066</v>
      </c>
      <c r="Y1203">
        <f>COUNTBLANK(Table13[[#This Row],[Budget]:[Gross_WW]])</f>
        <v>0</v>
      </c>
      <c r="AF1203">
        <v>1</v>
      </c>
    </row>
    <row r="1204" spans="1:32" x14ac:dyDescent="0.2">
      <c r="A1204" t="s">
        <v>5942</v>
      </c>
      <c r="B1204" t="s">
        <v>5943</v>
      </c>
      <c r="C1204">
        <v>2005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7.2</v>
      </c>
      <c r="O1204">
        <v>378682</v>
      </c>
      <c r="P1204">
        <v>187</v>
      </c>
      <c r="Q1204" t="s">
        <v>3988</v>
      </c>
      <c r="R1204" t="s">
        <v>35</v>
      </c>
      <c r="S1204">
        <v>0</v>
      </c>
      <c r="T1204">
        <v>1</v>
      </c>
      <c r="U1204">
        <v>0</v>
      </c>
      <c r="V1204">
        <v>207000000</v>
      </c>
      <c r="W1204">
        <v>218080025</v>
      </c>
      <c r="X1204">
        <v>562363449</v>
      </c>
      <c r="Y1204">
        <f>COUNTBLANK(Table13[[#This Row],[Budget]:[Gross_WW]])</f>
        <v>0</v>
      </c>
      <c r="AF1204">
        <v>1</v>
      </c>
    </row>
    <row r="1205" spans="1:32" x14ac:dyDescent="0.2">
      <c r="A1205" t="s">
        <v>40</v>
      </c>
      <c r="B1205" t="s">
        <v>41</v>
      </c>
      <c r="C1205">
        <v>1930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6.8</v>
      </c>
      <c r="O1205">
        <v>986</v>
      </c>
      <c r="P1205">
        <v>99</v>
      </c>
      <c r="Q1205" t="s">
        <v>42</v>
      </c>
      <c r="R1205" t="s">
        <v>35</v>
      </c>
      <c r="S1205">
        <v>0</v>
      </c>
      <c r="T1205">
        <v>1</v>
      </c>
      <c r="U1205">
        <v>0</v>
      </c>
      <c r="V1205">
        <v>2000000</v>
      </c>
      <c r="Y1205">
        <f>COUNTBLANK(Table13[[#This Row],[Budget]:[Gross_WW]])</f>
        <v>2</v>
      </c>
      <c r="AF1205">
        <v>1</v>
      </c>
    </row>
    <row r="1206" spans="1:32" x14ac:dyDescent="0.2">
      <c r="A1206" t="s">
        <v>3823</v>
      </c>
      <c r="B1206" t="s">
        <v>3824</v>
      </c>
      <c r="C1206">
        <v>1993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7.4</v>
      </c>
      <c r="O1206">
        <v>7166</v>
      </c>
      <c r="P1206">
        <v>103</v>
      </c>
      <c r="Q1206" t="s">
        <v>3825</v>
      </c>
      <c r="R1206" t="s">
        <v>2222</v>
      </c>
      <c r="S1206">
        <v>0</v>
      </c>
      <c r="T1206">
        <v>1</v>
      </c>
      <c r="U1206">
        <v>0</v>
      </c>
      <c r="V1206">
        <v>46476</v>
      </c>
      <c r="W1206">
        <v>1214231</v>
      </c>
      <c r="Y1206">
        <f>COUNTBLANK(Table13[[#This Row],[Budget]:[Gross_WW]])</f>
        <v>1</v>
      </c>
      <c r="AF1206">
        <v>1</v>
      </c>
    </row>
    <row r="1207" spans="1:32" x14ac:dyDescent="0.2">
      <c r="A1207" t="s">
        <v>452</v>
      </c>
      <c r="B1207" t="s">
        <v>453</v>
      </c>
      <c r="C1207">
        <v>1939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6.4</v>
      </c>
      <c r="O1207">
        <v>931</v>
      </c>
      <c r="P1207">
        <v>67</v>
      </c>
      <c r="Q1207" t="s">
        <v>412</v>
      </c>
      <c r="R1207" t="s">
        <v>39</v>
      </c>
      <c r="S1207">
        <v>0</v>
      </c>
      <c r="T1207">
        <v>0</v>
      </c>
      <c r="U1207">
        <v>1</v>
      </c>
      <c r="Y1207">
        <f>COUNTBLANK(Table13[[#This Row],[Budget]:[Gross_WW]])</f>
        <v>3</v>
      </c>
      <c r="AF1207">
        <v>1</v>
      </c>
    </row>
    <row r="1208" spans="1:32" x14ac:dyDescent="0.2">
      <c r="A1208" t="s">
        <v>3460</v>
      </c>
      <c r="B1208" t="s">
        <v>3461</v>
      </c>
      <c r="C1208">
        <v>1991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5.3</v>
      </c>
      <c r="O1208">
        <v>14716</v>
      </c>
      <c r="P1208">
        <v>97</v>
      </c>
      <c r="Q1208" t="s">
        <v>3462</v>
      </c>
      <c r="R1208" t="s">
        <v>35</v>
      </c>
      <c r="S1208">
        <v>0</v>
      </c>
      <c r="T1208">
        <v>1</v>
      </c>
      <c r="U1208">
        <v>0</v>
      </c>
      <c r="V1208">
        <v>34002045</v>
      </c>
      <c r="Y1208">
        <f>COUNTBLANK(Table13[[#This Row],[Budget]:[Gross_WW]])</f>
        <v>2</v>
      </c>
      <c r="AF1208">
        <v>1</v>
      </c>
    </row>
    <row r="1209" spans="1:32" x14ac:dyDescent="0.2">
      <c r="A1209" t="s">
        <v>1324</v>
      </c>
      <c r="B1209" t="s">
        <v>1325</v>
      </c>
      <c r="C1209">
        <v>1954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5.6</v>
      </c>
      <c r="O1209">
        <v>682</v>
      </c>
      <c r="P1209">
        <v>109</v>
      </c>
      <c r="Q1209" t="s">
        <v>771</v>
      </c>
      <c r="R1209" t="s">
        <v>39</v>
      </c>
      <c r="S1209">
        <v>0</v>
      </c>
      <c r="T1209">
        <v>0</v>
      </c>
      <c r="U1209">
        <v>1</v>
      </c>
      <c r="V1209">
        <v>3000000</v>
      </c>
      <c r="Y1209">
        <f>COUNTBLANK(Table13[[#This Row],[Budget]:[Gross_WW]])</f>
        <v>2</v>
      </c>
      <c r="AF1209">
        <v>1</v>
      </c>
    </row>
    <row r="1210" spans="1:32" x14ac:dyDescent="0.2">
      <c r="A1210" t="s">
        <v>681</v>
      </c>
      <c r="B1210" t="s">
        <v>682</v>
      </c>
      <c r="C1210">
        <v>1942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7.5</v>
      </c>
      <c r="O1210">
        <v>3762</v>
      </c>
      <c r="P1210">
        <v>127</v>
      </c>
      <c r="Q1210" t="s">
        <v>683</v>
      </c>
      <c r="R1210" t="s">
        <v>39</v>
      </c>
      <c r="S1210">
        <v>0</v>
      </c>
      <c r="T1210">
        <v>0</v>
      </c>
      <c r="U1210">
        <v>1</v>
      </c>
      <c r="X1210">
        <v>5093000</v>
      </c>
      <c r="Y1210">
        <f>COUNTBLANK(Table13[[#This Row],[Budget]:[Gross_WW]])</f>
        <v>2</v>
      </c>
      <c r="AF1210">
        <v>1</v>
      </c>
    </row>
    <row r="1211" spans="1:32" x14ac:dyDescent="0.2">
      <c r="A1211" t="s">
        <v>6006</v>
      </c>
      <c r="B1211" t="s">
        <v>6007</v>
      </c>
      <c r="C1211">
        <v>2005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7.5</v>
      </c>
      <c r="O1211">
        <v>208153</v>
      </c>
      <c r="P1211">
        <v>103</v>
      </c>
      <c r="Q1211" t="s">
        <v>6008</v>
      </c>
      <c r="R1211" t="s">
        <v>39</v>
      </c>
      <c r="S1211">
        <v>0</v>
      </c>
      <c r="T1211">
        <v>0</v>
      </c>
      <c r="U1211">
        <v>1</v>
      </c>
      <c r="V1211">
        <v>15000000</v>
      </c>
      <c r="W1211">
        <v>4243756</v>
      </c>
      <c r="X1211">
        <v>15785148</v>
      </c>
      <c r="Y1211">
        <f>COUNTBLANK(Table13[[#This Row],[Budget]:[Gross_WW]])</f>
        <v>0</v>
      </c>
      <c r="AF1211">
        <v>1</v>
      </c>
    </row>
    <row r="1212" spans="1:32" x14ac:dyDescent="0.2">
      <c r="A1212" t="s">
        <v>1744</v>
      </c>
      <c r="B1212" t="s">
        <v>1745</v>
      </c>
      <c r="C1212">
        <v>1964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5.5</v>
      </c>
      <c r="O1212">
        <v>520</v>
      </c>
      <c r="P1212">
        <v>113</v>
      </c>
      <c r="Q1212" t="s">
        <v>680</v>
      </c>
      <c r="R1212" t="s">
        <v>39</v>
      </c>
      <c r="S1212">
        <v>0</v>
      </c>
      <c r="T1212">
        <v>0</v>
      </c>
      <c r="U1212">
        <v>1</v>
      </c>
      <c r="Y1212">
        <f>COUNTBLANK(Table13[[#This Row],[Budget]:[Gross_WW]])</f>
        <v>3</v>
      </c>
      <c r="AF1212">
        <v>1</v>
      </c>
    </row>
    <row r="1213" spans="1:32" x14ac:dyDescent="0.2">
      <c r="A1213" t="s">
        <v>4912</v>
      </c>
      <c r="B1213" t="s">
        <v>4913</v>
      </c>
      <c r="C1213">
        <v>1998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5.6</v>
      </c>
      <c r="O1213">
        <v>4696</v>
      </c>
      <c r="P1213">
        <v>99</v>
      </c>
      <c r="Q1213" t="s">
        <v>4914</v>
      </c>
      <c r="R1213" t="s">
        <v>3820</v>
      </c>
      <c r="S1213">
        <v>0</v>
      </c>
      <c r="T1213">
        <v>1</v>
      </c>
      <c r="U1213">
        <v>0</v>
      </c>
      <c r="V1213">
        <v>19000000</v>
      </c>
      <c r="W1213">
        <v>4106588</v>
      </c>
      <c r="X1213">
        <v>4106588</v>
      </c>
      <c r="Y1213">
        <f>COUNTBLANK(Table13[[#This Row],[Budget]:[Gross_WW]])</f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</row>
    <row r="1214" spans="1:32" x14ac:dyDescent="0.2">
      <c r="A1214" t="s">
        <v>6649</v>
      </c>
      <c r="B1214" t="s">
        <v>6650</v>
      </c>
      <c r="C1214">
        <v>2008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6.5</v>
      </c>
      <c r="O1214">
        <v>5423</v>
      </c>
      <c r="P1214">
        <v>101</v>
      </c>
      <c r="Q1214" t="s">
        <v>6651</v>
      </c>
      <c r="R1214" t="s">
        <v>6652</v>
      </c>
      <c r="S1214">
        <v>0</v>
      </c>
      <c r="T1214">
        <v>0</v>
      </c>
      <c r="U1214">
        <v>1</v>
      </c>
      <c r="V1214">
        <v>10000000</v>
      </c>
      <c r="W1214">
        <v>17657973</v>
      </c>
      <c r="X1214">
        <v>17657973</v>
      </c>
      <c r="Y1214">
        <f>COUNTBLANK(Table13[[#This Row],[Budget]:[Gross_WW]])</f>
        <v>0</v>
      </c>
      <c r="AF1214">
        <v>1</v>
      </c>
    </row>
    <row r="1215" spans="1:32" x14ac:dyDescent="0.2">
      <c r="A1215" t="s">
        <v>1746</v>
      </c>
      <c r="B1215" t="s">
        <v>1747</v>
      </c>
      <c r="C1215">
        <v>1964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4.8</v>
      </c>
      <c r="O1215">
        <v>1144</v>
      </c>
      <c r="P1215">
        <v>83</v>
      </c>
      <c r="Q1215" t="s">
        <v>1748</v>
      </c>
      <c r="R1215" t="s">
        <v>35</v>
      </c>
      <c r="S1215">
        <v>0</v>
      </c>
      <c r="T1215">
        <v>1</v>
      </c>
      <c r="U1215">
        <v>0</v>
      </c>
      <c r="Y1215">
        <f>COUNTBLANK(Table13[[#This Row],[Budget]:[Gross_WW]])</f>
        <v>3</v>
      </c>
      <c r="AF1215">
        <v>1</v>
      </c>
    </row>
    <row r="1216" spans="1:32" x14ac:dyDescent="0.2">
      <c r="A1216" t="s">
        <v>1997</v>
      </c>
      <c r="B1216" t="s">
        <v>1998</v>
      </c>
      <c r="C1216">
        <v>1971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7.1</v>
      </c>
      <c r="O1216">
        <v>20736</v>
      </c>
      <c r="P1216">
        <v>114</v>
      </c>
      <c r="Q1216" t="s">
        <v>1999</v>
      </c>
      <c r="R1216" t="s">
        <v>39</v>
      </c>
      <c r="S1216">
        <v>0</v>
      </c>
      <c r="T1216">
        <v>0</v>
      </c>
      <c r="U1216">
        <v>1</v>
      </c>
      <c r="V1216">
        <v>34050</v>
      </c>
      <c r="Y1216">
        <f>COUNTBLANK(Table13[[#This Row],[Budget]:[Gross_WW]])</f>
        <v>2</v>
      </c>
      <c r="AF1216">
        <v>1</v>
      </c>
    </row>
    <row r="1217" spans="1:32" x14ac:dyDescent="0.2">
      <c r="A1217" t="s">
        <v>6468</v>
      </c>
      <c r="B1217" t="s">
        <v>6469</v>
      </c>
      <c r="C1217">
        <v>2007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6.9</v>
      </c>
      <c r="O1217">
        <v>340835</v>
      </c>
      <c r="P1217">
        <v>129</v>
      </c>
      <c r="Q1217" t="s">
        <v>6141</v>
      </c>
      <c r="R1217" t="s">
        <v>35</v>
      </c>
      <c r="S1217">
        <v>0</v>
      </c>
      <c r="T1217">
        <v>1</v>
      </c>
      <c r="U1217">
        <v>0</v>
      </c>
      <c r="V1217">
        <v>30000000</v>
      </c>
      <c r="W1217">
        <v>148768917</v>
      </c>
      <c r="X1217">
        <v>219922417</v>
      </c>
      <c r="Y1217">
        <f>COUNTBLANK(Table13[[#This Row],[Budget]:[Gross_WW]])</f>
        <v>0</v>
      </c>
      <c r="AF1217">
        <v>1</v>
      </c>
    </row>
    <row r="1218" spans="1:32" x14ac:dyDescent="0.2">
      <c r="A1218" t="s">
        <v>526</v>
      </c>
      <c r="B1218" t="s">
        <v>527</v>
      </c>
      <c r="C1218">
        <v>1940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6.8</v>
      </c>
      <c r="O1218">
        <v>1676</v>
      </c>
      <c r="P1218">
        <v>98</v>
      </c>
      <c r="Q1218" t="s">
        <v>48</v>
      </c>
      <c r="R1218" t="s">
        <v>39</v>
      </c>
      <c r="S1218">
        <v>0</v>
      </c>
      <c r="T1218">
        <v>0</v>
      </c>
      <c r="U1218">
        <v>1</v>
      </c>
      <c r="Y1218">
        <f>COUNTBLANK(Table13[[#This Row],[Budget]:[Gross_WW]])</f>
        <v>3</v>
      </c>
      <c r="AF1218">
        <v>1</v>
      </c>
    </row>
    <row r="1219" spans="1:32" x14ac:dyDescent="0.2">
      <c r="A1219" t="s">
        <v>7800</v>
      </c>
      <c r="B1219" t="s">
        <v>7801</v>
      </c>
      <c r="C1219">
        <v>2017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6.6</v>
      </c>
      <c r="O1219">
        <v>255302</v>
      </c>
      <c r="P1219">
        <v>118</v>
      </c>
      <c r="Q1219" t="s">
        <v>7802</v>
      </c>
      <c r="R1219" t="s">
        <v>39</v>
      </c>
      <c r="S1219">
        <v>0</v>
      </c>
      <c r="T1219">
        <v>0</v>
      </c>
      <c r="U1219">
        <v>1</v>
      </c>
      <c r="V1219">
        <v>185000000</v>
      </c>
      <c r="W1219">
        <v>168052812</v>
      </c>
      <c r="X1219">
        <v>566652812</v>
      </c>
      <c r="Y1219">
        <f>COUNTBLANK(Table13[[#This Row],[Budget]:[Gross_WW]])</f>
        <v>0</v>
      </c>
      <c r="AF1219">
        <v>1</v>
      </c>
    </row>
    <row r="1220" spans="1:32" x14ac:dyDescent="0.2">
      <c r="A1220" t="s">
        <v>7810</v>
      </c>
      <c r="B1220" t="s">
        <v>7811</v>
      </c>
      <c r="C1220">
        <v>2015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6.1</v>
      </c>
      <c r="O1220">
        <v>59254</v>
      </c>
      <c r="P1220">
        <v>98</v>
      </c>
      <c r="Q1220" t="s">
        <v>6666</v>
      </c>
      <c r="R1220" t="s">
        <v>6607</v>
      </c>
      <c r="S1220">
        <v>0</v>
      </c>
      <c r="T1220">
        <v>1</v>
      </c>
      <c r="U1220">
        <v>0</v>
      </c>
      <c r="V1220">
        <v>15000000</v>
      </c>
      <c r="W1220">
        <v>42725475</v>
      </c>
      <c r="X1220">
        <v>61548707</v>
      </c>
      <c r="Y1220">
        <f>COUNTBLANK(Table13[[#This Row],[Budget]:[Gross_WW]])</f>
        <v>0</v>
      </c>
      <c r="AF1220">
        <v>1</v>
      </c>
    </row>
    <row r="1221" spans="1:32" x14ac:dyDescent="0.2">
      <c r="A1221" t="s">
        <v>4915</v>
      </c>
      <c r="B1221" t="s">
        <v>4916</v>
      </c>
      <c r="C1221">
        <v>1998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5</v>
      </c>
      <c r="O1221">
        <v>5096</v>
      </c>
      <c r="P1221">
        <v>94</v>
      </c>
      <c r="Q1221" t="s">
        <v>3265</v>
      </c>
      <c r="R1221" t="s">
        <v>4917</v>
      </c>
      <c r="S1221">
        <v>1</v>
      </c>
      <c r="T1221">
        <v>0</v>
      </c>
      <c r="U1221">
        <v>0</v>
      </c>
      <c r="V1221">
        <v>7571115</v>
      </c>
      <c r="Y1221">
        <f>COUNTBLANK(Table13[[#This Row],[Budget]:[Gross_WW]])</f>
        <v>2</v>
      </c>
      <c r="AF1221">
        <v>1</v>
      </c>
    </row>
    <row r="1222" spans="1:32" x14ac:dyDescent="0.2">
      <c r="A1222" t="s">
        <v>2828</v>
      </c>
      <c r="B1222" t="s">
        <v>2829</v>
      </c>
      <c r="C1222">
        <v>1985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6.5</v>
      </c>
      <c r="O1222">
        <v>2735</v>
      </c>
      <c r="P1222">
        <v>97</v>
      </c>
      <c r="Q1222" t="s">
        <v>2233</v>
      </c>
      <c r="R1222" t="s">
        <v>2830</v>
      </c>
      <c r="S1222">
        <v>0</v>
      </c>
      <c r="T1222">
        <v>0</v>
      </c>
      <c r="U1222">
        <v>1</v>
      </c>
      <c r="V1222">
        <v>2905293</v>
      </c>
      <c r="W1222">
        <v>11052713</v>
      </c>
      <c r="Y1222">
        <f>COUNTBLANK(Table13[[#This Row],[Budget]:[Gross_WW]])</f>
        <v>1</v>
      </c>
      <c r="AF1222">
        <v>1</v>
      </c>
    </row>
    <row r="1223" spans="1:32" x14ac:dyDescent="0.2">
      <c r="A1223" t="s">
        <v>3613</v>
      </c>
      <c r="B1223" t="s">
        <v>3614</v>
      </c>
      <c r="C1223">
        <v>1992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5.9</v>
      </c>
      <c r="O1223">
        <v>9515</v>
      </c>
      <c r="P1223">
        <v>102</v>
      </c>
      <c r="Q1223" t="s">
        <v>3615</v>
      </c>
      <c r="R1223" t="s">
        <v>3616</v>
      </c>
      <c r="S1223">
        <v>0</v>
      </c>
      <c r="T1223">
        <v>1</v>
      </c>
      <c r="U1223">
        <v>0</v>
      </c>
      <c r="V1223">
        <v>21142815</v>
      </c>
      <c r="Y1223">
        <f>COUNTBLANK(Table13[[#This Row],[Budget]:[Gross_WW]])</f>
        <v>2</v>
      </c>
      <c r="AF1223">
        <v>1</v>
      </c>
    </row>
    <row r="1224" spans="1:32" x14ac:dyDescent="0.2">
      <c r="A1224" t="s">
        <v>4703</v>
      </c>
      <c r="B1224" t="s">
        <v>4704</v>
      </c>
      <c r="C1224">
        <v>1997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4.9000000000000004</v>
      </c>
      <c r="O1224">
        <v>7520</v>
      </c>
      <c r="P1224">
        <v>95</v>
      </c>
      <c r="Q1224" t="s">
        <v>4705</v>
      </c>
      <c r="R1224" t="s">
        <v>35</v>
      </c>
      <c r="S1224">
        <v>0</v>
      </c>
      <c r="T1224">
        <v>1</v>
      </c>
      <c r="U1224">
        <v>0</v>
      </c>
      <c r="V1224">
        <v>3450145</v>
      </c>
      <c r="W1224">
        <v>6112613</v>
      </c>
      <c r="Y1224">
        <f>COUNTBLANK(Table13[[#This Row],[Budget]:[Gross_WW]])</f>
        <v>1</v>
      </c>
      <c r="AF1224">
        <v>1</v>
      </c>
    </row>
    <row r="1225" spans="1:32" x14ac:dyDescent="0.2">
      <c r="A1225" t="s">
        <v>4706</v>
      </c>
      <c r="B1225" t="s">
        <v>4707</v>
      </c>
      <c r="C1225">
        <v>1997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7</v>
      </c>
      <c r="O1225">
        <v>25210</v>
      </c>
      <c r="P1225">
        <v>134</v>
      </c>
      <c r="Q1225" t="s">
        <v>2139</v>
      </c>
      <c r="R1225" t="s">
        <v>4708</v>
      </c>
      <c r="S1225">
        <v>1</v>
      </c>
      <c r="T1225">
        <v>0</v>
      </c>
      <c r="U1225">
        <v>0</v>
      </c>
      <c r="V1225">
        <v>72095</v>
      </c>
      <c r="W1225">
        <v>5684789</v>
      </c>
      <c r="Y1225">
        <f>COUNTBLANK(Table13[[#This Row],[Budget]:[Gross_WW]])</f>
        <v>1</v>
      </c>
      <c r="AF1225">
        <v>1</v>
      </c>
    </row>
    <row r="1226" spans="1:32" x14ac:dyDescent="0.2">
      <c r="A1226" t="s">
        <v>6302</v>
      </c>
      <c r="B1226" t="s">
        <v>6303</v>
      </c>
      <c r="C1226">
        <v>2008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7.5</v>
      </c>
      <c r="O1226">
        <v>400770</v>
      </c>
      <c r="P1226">
        <v>92</v>
      </c>
      <c r="Q1226" t="s">
        <v>6304</v>
      </c>
      <c r="R1226" t="s">
        <v>4956</v>
      </c>
      <c r="S1226">
        <v>0</v>
      </c>
      <c r="T1226">
        <v>1</v>
      </c>
      <c r="U1226">
        <v>0</v>
      </c>
      <c r="V1226">
        <v>130000000</v>
      </c>
      <c r="W1226">
        <v>215434591</v>
      </c>
      <c r="X1226">
        <v>631746197</v>
      </c>
      <c r="Y1226">
        <f>COUNTBLANK(Table13[[#This Row],[Budget]:[Gross_WW]])</f>
        <v>0</v>
      </c>
      <c r="Z1226">
        <v>1</v>
      </c>
      <c r="AF1226">
        <v>1</v>
      </c>
    </row>
    <row r="1227" spans="1:32" x14ac:dyDescent="0.2">
      <c r="A1227" t="s">
        <v>7023</v>
      </c>
      <c r="B1227" t="s">
        <v>7024</v>
      </c>
      <c r="C1227">
        <v>2011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7.2</v>
      </c>
      <c r="O1227">
        <v>241325</v>
      </c>
      <c r="P1227">
        <v>90</v>
      </c>
      <c r="Q1227" t="s">
        <v>7025</v>
      </c>
      <c r="R1227" t="s">
        <v>4956</v>
      </c>
      <c r="S1227">
        <v>0</v>
      </c>
      <c r="T1227">
        <v>1</v>
      </c>
      <c r="U1227">
        <v>0</v>
      </c>
      <c r="V1227">
        <v>150000000</v>
      </c>
      <c r="W1227">
        <v>165249063</v>
      </c>
      <c r="X1227">
        <v>665692281</v>
      </c>
      <c r="Y1227">
        <f>COUNTBLANK(Table13[[#This Row],[Budget]:[Gross_WW]])</f>
        <v>0</v>
      </c>
      <c r="Z1227">
        <v>1</v>
      </c>
      <c r="AF1227">
        <v>1</v>
      </c>
    </row>
    <row r="1228" spans="1:32" x14ac:dyDescent="0.2">
      <c r="A1228" t="s">
        <v>4709</v>
      </c>
      <c r="B1228" t="s">
        <v>4710</v>
      </c>
      <c r="C1228">
        <v>1997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8.1999999999999993</v>
      </c>
      <c r="O1228">
        <v>511899</v>
      </c>
      <c r="P1228">
        <v>138</v>
      </c>
      <c r="Q1228" t="s">
        <v>3608</v>
      </c>
      <c r="R1228" t="s">
        <v>4385</v>
      </c>
      <c r="S1228">
        <v>0</v>
      </c>
      <c r="T1228">
        <v>0</v>
      </c>
      <c r="U1228">
        <v>1</v>
      </c>
      <c r="V1228">
        <v>35000000</v>
      </c>
      <c r="W1228">
        <v>64616940</v>
      </c>
      <c r="X1228">
        <v>126216940</v>
      </c>
      <c r="Y1228">
        <f>COUNTBLANK(Table13[[#This Row],[Budget]:[Gross_WW]])</f>
        <v>0</v>
      </c>
      <c r="AF1228">
        <v>1</v>
      </c>
    </row>
    <row r="1229" spans="1:32" x14ac:dyDescent="0.2">
      <c r="A1229" t="s">
        <v>7190</v>
      </c>
      <c r="B1229" t="s">
        <v>7191</v>
      </c>
      <c r="C1229">
        <v>2010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6.7</v>
      </c>
      <c r="O1229">
        <v>24669</v>
      </c>
      <c r="P1229">
        <v>105</v>
      </c>
      <c r="Q1229" t="s">
        <v>7192</v>
      </c>
      <c r="R1229" t="s">
        <v>7193</v>
      </c>
      <c r="S1229">
        <v>0</v>
      </c>
      <c r="T1229">
        <v>1</v>
      </c>
      <c r="U1229">
        <v>0</v>
      </c>
      <c r="V1229">
        <v>8700000</v>
      </c>
      <c r="W1229">
        <v>504030</v>
      </c>
      <c r="X1229">
        <v>57457528</v>
      </c>
      <c r="Y1229">
        <f>COUNTBLANK(Table13[[#This Row],[Budget]:[Gross_WW]])</f>
        <v>0</v>
      </c>
      <c r="AF1229">
        <v>1</v>
      </c>
    </row>
    <row r="1230" spans="1:32" x14ac:dyDescent="0.2">
      <c r="A1230" t="s">
        <v>6669</v>
      </c>
      <c r="B1230" t="s">
        <v>6670</v>
      </c>
      <c r="C1230">
        <v>2007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5.9</v>
      </c>
      <c r="O1230">
        <v>1187</v>
      </c>
      <c r="P1230">
        <v>95</v>
      </c>
      <c r="Q1230" t="s">
        <v>6671</v>
      </c>
      <c r="R1230" t="s">
        <v>6672</v>
      </c>
      <c r="S1230">
        <v>0</v>
      </c>
      <c r="T1230">
        <v>0</v>
      </c>
      <c r="U1230">
        <v>1</v>
      </c>
      <c r="X1230">
        <v>8152990</v>
      </c>
      <c r="Y1230">
        <f>COUNTBLANK(Table13[[#This Row],[Budget]:[Gross_WW]])</f>
        <v>2</v>
      </c>
      <c r="AF1230">
        <v>1</v>
      </c>
    </row>
    <row r="1231" spans="1:32" x14ac:dyDescent="0.2">
      <c r="A1231" t="s">
        <v>6887</v>
      </c>
      <c r="B1231" t="s">
        <v>6888</v>
      </c>
      <c r="C1231">
        <v>2008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5.8</v>
      </c>
      <c r="O1231">
        <v>1918</v>
      </c>
      <c r="P1231">
        <v>95</v>
      </c>
      <c r="Q1231" t="s">
        <v>6797</v>
      </c>
      <c r="R1231" t="s">
        <v>3839</v>
      </c>
      <c r="S1231">
        <v>0</v>
      </c>
      <c r="T1231">
        <v>0</v>
      </c>
      <c r="U1231">
        <v>1</v>
      </c>
      <c r="V1231">
        <v>602992</v>
      </c>
      <c r="Y1231">
        <f>COUNTBLANK(Table13[[#This Row],[Budget]:[Gross_WW]])</f>
        <v>2</v>
      </c>
      <c r="AF1231">
        <v>1</v>
      </c>
    </row>
    <row r="1232" spans="1:32" x14ac:dyDescent="0.2">
      <c r="A1232" t="s">
        <v>5908</v>
      </c>
      <c r="B1232" t="s">
        <v>5909</v>
      </c>
      <c r="C1232">
        <v>2004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6.5</v>
      </c>
      <c r="O1232">
        <v>53824</v>
      </c>
      <c r="P1232">
        <v>115</v>
      </c>
      <c r="Q1232" t="s">
        <v>5180</v>
      </c>
      <c r="R1232" t="s">
        <v>2783</v>
      </c>
      <c r="S1232">
        <v>1</v>
      </c>
      <c r="T1232">
        <v>0</v>
      </c>
      <c r="U1232">
        <v>0</v>
      </c>
      <c r="V1232">
        <v>22088204</v>
      </c>
      <c r="W1232">
        <v>100572044</v>
      </c>
      <c r="Y1232">
        <f>COUNTBLANK(Table13[[#This Row],[Budget]:[Gross_WW]])</f>
        <v>1</v>
      </c>
      <c r="AF1232">
        <v>1</v>
      </c>
    </row>
    <row r="1233" spans="1:32" x14ac:dyDescent="0.2">
      <c r="A1233" t="s">
        <v>169</v>
      </c>
      <c r="B1233" t="s">
        <v>170</v>
      </c>
      <c r="C1233">
        <v>1933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6.7</v>
      </c>
      <c r="O1233">
        <v>1296</v>
      </c>
      <c r="P1233">
        <v>69</v>
      </c>
      <c r="Q1233" t="s">
        <v>171</v>
      </c>
      <c r="R1233" t="s">
        <v>39</v>
      </c>
      <c r="S1233">
        <v>0</v>
      </c>
      <c r="T1233">
        <v>0</v>
      </c>
      <c r="U1233">
        <v>1</v>
      </c>
      <c r="Y1233">
        <f>COUNTBLANK(Table13[[#This Row],[Budget]:[Gross_WW]])</f>
        <v>3</v>
      </c>
      <c r="AF1233">
        <v>1</v>
      </c>
    </row>
    <row r="1234" spans="1:32" x14ac:dyDescent="0.2">
      <c r="A1234" t="s">
        <v>1373</v>
      </c>
      <c r="B1234" t="s">
        <v>1374</v>
      </c>
      <c r="C1234">
        <v>1955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7.3</v>
      </c>
      <c r="O1234">
        <v>116510</v>
      </c>
      <c r="P1234">
        <v>76</v>
      </c>
      <c r="Q1234" t="s">
        <v>1003</v>
      </c>
      <c r="R1234" t="s">
        <v>538</v>
      </c>
      <c r="S1234">
        <v>1</v>
      </c>
      <c r="T1234">
        <v>0</v>
      </c>
      <c r="U1234">
        <v>0</v>
      </c>
      <c r="V1234">
        <v>4000000</v>
      </c>
      <c r="W1234">
        <v>93602326</v>
      </c>
      <c r="X1234">
        <v>93933394</v>
      </c>
      <c r="Y1234">
        <f>COUNTBLANK(Table13[[#This Row],[Budget]:[Gross_WW]])</f>
        <v>0</v>
      </c>
      <c r="AF1234">
        <v>1</v>
      </c>
    </row>
    <row r="1235" spans="1:32" x14ac:dyDescent="0.2">
      <c r="A1235" t="s">
        <v>684</v>
      </c>
      <c r="B1235" t="s">
        <v>685</v>
      </c>
      <c r="C1235">
        <v>1942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5.8</v>
      </c>
      <c r="O1235">
        <v>434</v>
      </c>
      <c r="P1235">
        <v>62</v>
      </c>
      <c r="Q1235" t="s">
        <v>126</v>
      </c>
      <c r="R1235" t="s">
        <v>39</v>
      </c>
      <c r="S1235">
        <v>0</v>
      </c>
      <c r="T1235">
        <v>0</v>
      </c>
      <c r="U1235">
        <v>1</v>
      </c>
      <c r="Y1235">
        <f>COUNTBLANK(Table13[[#This Row],[Budget]:[Gross_WW]])</f>
        <v>3</v>
      </c>
      <c r="AF1235">
        <v>1</v>
      </c>
    </row>
    <row r="1236" spans="1:32" x14ac:dyDescent="0.2">
      <c r="A1236" t="s">
        <v>6348</v>
      </c>
      <c r="B1236" t="s">
        <v>6349</v>
      </c>
      <c r="C1236">
        <v>2006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5.5</v>
      </c>
      <c r="O1236">
        <v>92799</v>
      </c>
      <c r="P1236">
        <v>110</v>
      </c>
      <c r="Q1236" t="s">
        <v>4846</v>
      </c>
      <c r="R1236" t="s">
        <v>39</v>
      </c>
      <c r="S1236">
        <v>0</v>
      </c>
      <c r="T1236">
        <v>0</v>
      </c>
      <c r="U1236">
        <v>1</v>
      </c>
      <c r="V1236">
        <v>70000000</v>
      </c>
      <c r="W1236">
        <v>42285169</v>
      </c>
      <c r="X1236">
        <v>72785169</v>
      </c>
      <c r="Y1236">
        <f>COUNTBLANK(Table13[[#This Row],[Budget]:[Gross_WW]])</f>
        <v>0</v>
      </c>
      <c r="AF1236">
        <v>1</v>
      </c>
    </row>
    <row r="1237" spans="1:32" x14ac:dyDescent="0.2">
      <c r="A1237" t="s">
        <v>172</v>
      </c>
      <c r="B1237" t="s">
        <v>173</v>
      </c>
      <c r="C1237">
        <v>1933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7</v>
      </c>
      <c r="O1237">
        <v>1502</v>
      </c>
      <c r="P1237">
        <v>76</v>
      </c>
      <c r="Q1237" t="s">
        <v>51</v>
      </c>
      <c r="R1237" t="s">
        <v>39</v>
      </c>
      <c r="S1237">
        <v>0</v>
      </c>
      <c r="T1237">
        <v>0</v>
      </c>
      <c r="U1237">
        <v>1</v>
      </c>
      <c r="Y1237">
        <f>COUNTBLANK(Table13[[#This Row],[Budget]:[Gross_WW]])</f>
        <v>3</v>
      </c>
      <c r="AF1237">
        <v>1</v>
      </c>
    </row>
    <row r="1238" spans="1:32" x14ac:dyDescent="0.2">
      <c r="A1238" t="s">
        <v>857</v>
      </c>
      <c r="B1238" t="s">
        <v>858</v>
      </c>
      <c r="C1238">
        <v>1945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6.8</v>
      </c>
      <c r="O1238">
        <v>1538</v>
      </c>
      <c r="P1238">
        <v>94</v>
      </c>
      <c r="Q1238" t="s">
        <v>859</v>
      </c>
      <c r="R1238" t="s">
        <v>35</v>
      </c>
      <c r="S1238">
        <v>0</v>
      </c>
      <c r="T1238">
        <v>1</v>
      </c>
      <c r="U1238">
        <v>0</v>
      </c>
      <c r="Y1238">
        <f>COUNTBLANK(Table13[[#This Row],[Budget]:[Gross_WW]])</f>
        <v>3</v>
      </c>
      <c r="AF1238">
        <v>1</v>
      </c>
    </row>
    <row r="1239" spans="1:32" x14ac:dyDescent="0.2">
      <c r="A1239" t="s">
        <v>2831</v>
      </c>
      <c r="B1239" t="s">
        <v>2832</v>
      </c>
      <c r="C1239">
        <v>1985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7</v>
      </c>
      <c r="O1239">
        <v>41683</v>
      </c>
      <c r="P1239">
        <v>121</v>
      </c>
      <c r="Q1239" t="s">
        <v>2364</v>
      </c>
      <c r="R1239" t="s">
        <v>1427</v>
      </c>
      <c r="S1239">
        <v>0</v>
      </c>
      <c r="T1239">
        <v>0</v>
      </c>
      <c r="U1239">
        <v>1</v>
      </c>
      <c r="V1239">
        <v>3450536</v>
      </c>
      <c r="W1239">
        <v>18432000</v>
      </c>
      <c r="Y1239">
        <f>COUNTBLANK(Table13[[#This Row],[Budget]:[Gross_WW]])</f>
        <v>1</v>
      </c>
      <c r="AF1239">
        <v>1</v>
      </c>
    </row>
    <row r="1240" spans="1:32" x14ac:dyDescent="0.2">
      <c r="A1240" t="s">
        <v>1507</v>
      </c>
      <c r="B1240" t="s">
        <v>1508</v>
      </c>
      <c r="C1240">
        <v>1958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5.7</v>
      </c>
      <c r="O1240">
        <v>613</v>
      </c>
      <c r="P1240">
        <v>93</v>
      </c>
      <c r="Q1240" t="s">
        <v>79</v>
      </c>
      <c r="R1240" t="s">
        <v>39</v>
      </c>
      <c r="S1240">
        <v>0</v>
      </c>
      <c r="T1240">
        <v>0</v>
      </c>
      <c r="U1240">
        <v>1</v>
      </c>
      <c r="Y1240">
        <f>COUNTBLANK(Table13[[#This Row],[Budget]:[Gross_WW]])</f>
        <v>3</v>
      </c>
      <c r="AF1240">
        <v>1</v>
      </c>
    </row>
    <row r="1241" spans="1:32" x14ac:dyDescent="0.2">
      <c r="A1241" t="s">
        <v>6217</v>
      </c>
      <c r="B1241" t="s">
        <v>6218</v>
      </c>
      <c r="C1241">
        <v>2005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6.2</v>
      </c>
      <c r="O1241">
        <v>89319</v>
      </c>
      <c r="P1241">
        <v>93</v>
      </c>
      <c r="Q1241" t="s">
        <v>2605</v>
      </c>
      <c r="R1241" t="s">
        <v>35</v>
      </c>
      <c r="S1241">
        <v>0</v>
      </c>
      <c r="T1241">
        <v>1</v>
      </c>
      <c r="U1241">
        <v>0</v>
      </c>
      <c r="V1241">
        <v>15000000</v>
      </c>
      <c r="W1241">
        <v>20700082</v>
      </c>
      <c r="X1241">
        <v>47074133</v>
      </c>
      <c r="Y1241">
        <f>COUNTBLANK(Table13[[#This Row],[Budget]:[Gross_WW]])</f>
        <v>0</v>
      </c>
      <c r="AF1241">
        <v>1</v>
      </c>
    </row>
    <row r="1242" spans="1:32" x14ac:dyDescent="0.2">
      <c r="A1242" t="s">
        <v>6380</v>
      </c>
      <c r="B1242" t="s">
        <v>6381</v>
      </c>
      <c r="C1242">
        <v>2009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5.3</v>
      </c>
      <c r="O1242">
        <v>63262</v>
      </c>
      <c r="P1242">
        <v>102</v>
      </c>
      <c r="Q1242" t="s">
        <v>4183</v>
      </c>
      <c r="R1242" t="s">
        <v>35</v>
      </c>
      <c r="S1242">
        <v>0</v>
      </c>
      <c r="T1242">
        <v>1</v>
      </c>
      <c r="U1242">
        <v>0</v>
      </c>
      <c r="V1242">
        <v>100000000</v>
      </c>
      <c r="W1242">
        <v>49438370</v>
      </c>
      <c r="X1242">
        <v>68777554</v>
      </c>
      <c r="Y1242">
        <f>COUNTBLANK(Table13[[#This Row],[Budget]:[Gross_WW]])</f>
        <v>0</v>
      </c>
      <c r="AF1242">
        <v>1</v>
      </c>
    </row>
    <row r="1243" spans="1:32" x14ac:dyDescent="0.2">
      <c r="A1243" t="s">
        <v>1375</v>
      </c>
      <c r="B1243" t="s">
        <v>1376</v>
      </c>
      <c r="C1243">
        <v>1955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6.6</v>
      </c>
      <c r="O1243">
        <v>3492</v>
      </c>
      <c r="P1243">
        <v>106</v>
      </c>
      <c r="Q1243" t="s">
        <v>106</v>
      </c>
      <c r="R1243" t="s">
        <v>1377</v>
      </c>
      <c r="S1243">
        <v>0</v>
      </c>
      <c r="T1243">
        <v>0</v>
      </c>
      <c r="U1243">
        <v>1</v>
      </c>
      <c r="V1243">
        <v>2900000</v>
      </c>
      <c r="Y1243">
        <f>COUNTBLANK(Table13[[#This Row],[Budget]:[Gross_WW]])</f>
        <v>2</v>
      </c>
      <c r="AF1243">
        <v>1</v>
      </c>
    </row>
    <row r="1244" spans="1:32" x14ac:dyDescent="0.2">
      <c r="A1244" t="s">
        <v>7265</v>
      </c>
      <c r="B1244" t="s">
        <v>7266</v>
      </c>
      <c r="C1244">
        <v>2011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6.1</v>
      </c>
      <c r="O1244">
        <v>61090</v>
      </c>
      <c r="P1244">
        <v>98</v>
      </c>
      <c r="Q1244" t="s">
        <v>7267</v>
      </c>
      <c r="R1244" t="s">
        <v>35</v>
      </c>
      <c r="S1244">
        <v>0</v>
      </c>
      <c r="T1244">
        <v>1</v>
      </c>
      <c r="U1244">
        <v>0</v>
      </c>
      <c r="V1244">
        <v>30000000</v>
      </c>
      <c r="W1244">
        <v>35608245</v>
      </c>
      <c r="X1244">
        <v>75055070</v>
      </c>
      <c r="Y1244">
        <f>COUNTBLANK(Table13[[#This Row],[Budget]:[Gross_WW]])</f>
        <v>0</v>
      </c>
      <c r="AF1244">
        <v>1</v>
      </c>
    </row>
    <row r="1245" spans="1:32" x14ac:dyDescent="0.2">
      <c r="A1245" t="s">
        <v>4478</v>
      </c>
      <c r="B1245" t="s">
        <v>4479</v>
      </c>
      <c r="C1245">
        <v>1996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5.7</v>
      </c>
      <c r="O1245">
        <v>3817</v>
      </c>
      <c r="P1245">
        <v>103</v>
      </c>
      <c r="Q1245" t="s">
        <v>3191</v>
      </c>
      <c r="R1245" t="s">
        <v>2783</v>
      </c>
      <c r="S1245">
        <v>1</v>
      </c>
      <c r="T1245">
        <v>0</v>
      </c>
      <c r="U1245">
        <v>0</v>
      </c>
      <c r="V1245">
        <v>5939449</v>
      </c>
      <c r="Y1245">
        <f>COUNTBLANK(Table13[[#This Row],[Budget]:[Gross_WW]])</f>
        <v>2</v>
      </c>
      <c r="AF1245">
        <v>1</v>
      </c>
    </row>
    <row r="1246" spans="1:32" x14ac:dyDescent="0.2">
      <c r="A1246" t="s">
        <v>112</v>
      </c>
      <c r="B1246" t="s">
        <v>113</v>
      </c>
      <c r="C1246">
        <v>1932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6.6</v>
      </c>
      <c r="O1246">
        <v>660</v>
      </c>
      <c r="P1246">
        <v>72</v>
      </c>
      <c r="Q1246" t="s">
        <v>111</v>
      </c>
      <c r="R1246" t="s">
        <v>39</v>
      </c>
      <c r="S1246">
        <v>0</v>
      </c>
      <c r="T1246">
        <v>0</v>
      </c>
      <c r="U1246">
        <v>1</v>
      </c>
      <c r="Y1246">
        <f>COUNTBLANK(Table13[[#This Row],[Budget]:[Gross_WW]])</f>
        <v>3</v>
      </c>
      <c r="AF1246">
        <v>1</v>
      </c>
    </row>
    <row r="1247" spans="1:32" x14ac:dyDescent="0.2">
      <c r="A1247" t="s">
        <v>3216</v>
      </c>
      <c r="B1247" t="s">
        <v>3217</v>
      </c>
      <c r="C1247">
        <v>1989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7.4</v>
      </c>
      <c r="O1247">
        <v>17293</v>
      </c>
      <c r="P1247">
        <v>108</v>
      </c>
      <c r="Q1247" t="s">
        <v>3218</v>
      </c>
      <c r="R1247" t="s">
        <v>3219</v>
      </c>
      <c r="S1247">
        <v>0</v>
      </c>
      <c r="T1247">
        <v>0</v>
      </c>
      <c r="U1247">
        <v>1</v>
      </c>
      <c r="V1247">
        <v>5032605</v>
      </c>
      <c r="W1247">
        <v>31906454</v>
      </c>
      <c r="Y1247">
        <f>COUNTBLANK(Table13[[#This Row],[Budget]:[Gross_WW]])</f>
        <v>1</v>
      </c>
      <c r="AF1247">
        <v>1</v>
      </c>
    </row>
    <row r="1248" spans="1:32" x14ac:dyDescent="0.2">
      <c r="A1248" t="s">
        <v>6959</v>
      </c>
      <c r="B1248" t="s">
        <v>6960</v>
      </c>
      <c r="C1248">
        <v>2010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6.5</v>
      </c>
      <c r="O1248">
        <v>90258</v>
      </c>
      <c r="P1248">
        <v>100</v>
      </c>
      <c r="Q1248" t="s">
        <v>5871</v>
      </c>
      <c r="R1248" t="s">
        <v>35</v>
      </c>
      <c r="S1248">
        <v>0</v>
      </c>
      <c r="T1248">
        <v>1</v>
      </c>
      <c r="U1248">
        <v>0</v>
      </c>
      <c r="V1248">
        <v>19000000</v>
      </c>
      <c r="W1248">
        <v>25918920</v>
      </c>
      <c r="X1248">
        <v>32686500</v>
      </c>
      <c r="Y1248">
        <f>COUNTBLANK(Table13[[#This Row],[Budget]:[Gross_WW]])</f>
        <v>0</v>
      </c>
      <c r="AF1248">
        <v>1</v>
      </c>
    </row>
    <row r="1249" spans="1:32" x14ac:dyDescent="0.2">
      <c r="A1249" t="s">
        <v>6032</v>
      </c>
      <c r="B1249" t="s">
        <v>6033</v>
      </c>
      <c r="C1249">
        <v>2008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6</v>
      </c>
      <c r="O1249">
        <v>30464</v>
      </c>
      <c r="P1249">
        <v>114</v>
      </c>
      <c r="Q1249" t="s">
        <v>5588</v>
      </c>
      <c r="R1249" t="s">
        <v>35</v>
      </c>
      <c r="S1249">
        <v>0</v>
      </c>
      <c r="T1249">
        <v>1</v>
      </c>
      <c r="U1249">
        <v>0</v>
      </c>
      <c r="V1249">
        <v>58000000</v>
      </c>
      <c r="W1249">
        <v>31373938</v>
      </c>
      <c r="X1249">
        <v>41319039</v>
      </c>
      <c r="Y1249">
        <f>COUNTBLANK(Table13[[#This Row],[Budget]:[Gross_WW]])</f>
        <v>0</v>
      </c>
      <c r="AF1249">
        <v>1</v>
      </c>
    </row>
    <row r="1250" spans="1:32" x14ac:dyDescent="0.2">
      <c r="A1250" t="s">
        <v>4711</v>
      </c>
      <c r="B1250" t="s">
        <v>4712</v>
      </c>
      <c r="C1250">
        <v>1997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5.0999999999999996</v>
      </c>
      <c r="O1250">
        <v>3870</v>
      </c>
      <c r="P1250">
        <v>84</v>
      </c>
      <c r="Q1250" t="s">
        <v>4713</v>
      </c>
      <c r="R1250" t="s">
        <v>3524</v>
      </c>
      <c r="S1250">
        <v>0</v>
      </c>
      <c r="T1250">
        <v>1</v>
      </c>
      <c r="U1250">
        <v>0</v>
      </c>
      <c r="V1250">
        <v>3252450</v>
      </c>
      <c r="W1250">
        <v>10925060</v>
      </c>
      <c r="Y1250">
        <f>COUNTBLANK(Table13[[#This Row],[Budget]:[Gross_WW]])</f>
        <v>1</v>
      </c>
      <c r="AF1250">
        <v>1</v>
      </c>
    </row>
    <row r="1251" spans="1:32" x14ac:dyDescent="0.2">
      <c r="A1251" t="s">
        <v>3617</v>
      </c>
      <c r="B1251" t="s">
        <v>3618</v>
      </c>
      <c r="C1251">
        <v>1992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6.6</v>
      </c>
      <c r="O1251">
        <v>1276</v>
      </c>
      <c r="P1251">
        <v>110</v>
      </c>
      <c r="Q1251" t="s">
        <v>3619</v>
      </c>
      <c r="R1251" t="s">
        <v>3620</v>
      </c>
      <c r="S1251">
        <v>0</v>
      </c>
      <c r="T1251">
        <v>1</v>
      </c>
      <c r="U1251">
        <v>0</v>
      </c>
      <c r="V1251">
        <v>1514114</v>
      </c>
      <c r="Y1251">
        <f>COUNTBLANK(Table13[[#This Row],[Budget]:[Gross_WW]])</f>
        <v>2</v>
      </c>
      <c r="AF1251">
        <v>1</v>
      </c>
    </row>
    <row r="1252" spans="1:32" x14ac:dyDescent="0.2">
      <c r="A1252" t="s">
        <v>2896</v>
      </c>
      <c r="B1252" t="s">
        <v>2897</v>
      </c>
      <c r="C1252">
        <v>1986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6</v>
      </c>
      <c r="O1252">
        <v>9580</v>
      </c>
      <c r="P1252">
        <v>116</v>
      </c>
      <c r="Q1252" t="s">
        <v>2898</v>
      </c>
      <c r="R1252" t="s">
        <v>35</v>
      </c>
      <c r="S1252">
        <v>0</v>
      </c>
      <c r="T1252">
        <v>1</v>
      </c>
      <c r="U1252">
        <v>0</v>
      </c>
      <c r="V1252">
        <v>8043360</v>
      </c>
      <c r="W1252">
        <v>93151591</v>
      </c>
      <c r="Y1252">
        <f>COUNTBLANK(Table13[[#This Row],[Budget]:[Gross_WW]])</f>
        <v>1</v>
      </c>
      <c r="AF1252">
        <v>1</v>
      </c>
    </row>
    <row r="1253" spans="1:32" x14ac:dyDescent="0.2">
      <c r="A1253" t="s">
        <v>2833</v>
      </c>
      <c r="B1253" t="s">
        <v>2834</v>
      </c>
      <c r="C1253">
        <v>1985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6.5</v>
      </c>
      <c r="O1253">
        <v>57297</v>
      </c>
      <c r="P1253">
        <v>94</v>
      </c>
      <c r="Q1253" t="s">
        <v>2593</v>
      </c>
      <c r="R1253" t="s">
        <v>2835</v>
      </c>
      <c r="S1253">
        <v>0</v>
      </c>
      <c r="T1253">
        <v>1</v>
      </c>
      <c r="U1253">
        <v>0</v>
      </c>
      <c r="V1253">
        <v>24500000</v>
      </c>
      <c r="W1253">
        <v>15502112</v>
      </c>
      <c r="X1253">
        <v>15502112</v>
      </c>
      <c r="Y1253">
        <f>COUNTBLANK(Table13[[#This Row],[Budget]:[Gross_WW]])</f>
        <v>0</v>
      </c>
      <c r="AF1253">
        <v>1</v>
      </c>
    </row>
    <row r="1254" spans="1:32" x14ac:dyDescent="0.2">
      <c r="A1254" t="s">
        <v>7775</v>
      </c>
      <c r="B1254" t="s">
        <v>2834</v>
      </c>
      <c r="C1254">
        <v>2015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6.9</v>
      </c>
      <c r="O1254">
        <v>148608</v>
      </c>
      <c r="P1254">
        <v>132</v>
      </c>
      <c r="Q1254" t="s">
        <v>6363</v>
      </c>
      <c r="R1254" t="s">
        <v>7079</v>
      </c>
      <c r="S1254">
        <v>0</v>
      </c>
      <c r="T1254">
        <v>1</v>
      </c>
      <c r="U1254">
        <v>0</v>
      </c>
      <c r="V1254">
        <v>30000000</v>
      </c>
      <c r="W1254">
        <v>1872994</v>
      </c>
      <c r="X1254">
        <v>42972994</v>
      </c>
      <c r="Y1254">
        <f>COUNTBLANK(Table13[[#This Row],[Budget]:[Gross_WW]])</f>
        <v>0</v>
      </c>
      <c r="AF1254">
        <v>1</v>
      </c>
    </row>
    <row r="1255" spans="1:32" x14ac:dyDescent="0.2">
      <c r="A1255" t="s">
        <v>6964</v>
      </c>
      <c r="B1255" t="s">
        <v>6965</v>
      </c>
      <c r="C1255">
        <v>2010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6.9</v>
      </c>
      <c r="O1255">
        <v>75785</v>
      </c>
      <c r="P1255">
        <v>97</v>
      </c>
      <c r="Q1255" t="s">
        <v>6166</v>
      </c>
      <c r="R1255" t="s">
        <v>39</v>
      </c>
      <c r="S1255">
        <v>0</v>
      </c>
      <c r="T1255">
        <v>0</v>
      </c>
      <c r="U1255">
        <v>1</v>
      </c>
      <c r="V1255">
        <v>80000000</v>
      </c>
      <c r="W1255">
        <v>55675313</v>
      </c>
      <c r="X1255">
        <v>140073390</v>
      </c>
      <c r="Y1255">
        <f>COUNTBLANK(Table13[[#This Row],[Budget]:[Gross_WW]])</f>
        <v>0</v>
      </c>
      <c r="AF1255">
        <v>1</v>
      </c>
    </row>
    <row r="1256" spans="1:32" x14ac:dyDescent="0.2">
      <c r="A1256" t="s">
        <v>5877</v>
      </c>
      <c r="B1256" t="s">
        <v>5878</v>
      </c>
      <c r="C1256">
        <v>2004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6.8</v>
      </c>
      <c r="O1256">
        <v>190176</v>
      </c>
      <c r="P1256">
        <v>108</v>
      </c>
      <c r="Q1256" t="s">
        <v>4183</v>
      </c>
      <c r="R1256" t="s">
        <v>2483</v>
      </c>
      <c r="S1256">
        <v>0</v>
      </c>
      <c r="T1256">
        <v>1</v>
      </c>
      <c r="U1256">
        <v>0</v>
      </c>
      <c r="V1256">
        <v>140000000</v>
      </c>
      <c r="W1256">
        <v>118634549</v>
      </c>
      <c r="X1256">
        <v>211468235</v>
      </c>
      <c r="Y1256">
        <f>COUNTBLANK(Table13[[#This Row],[Budget]:[Gross_WW]])</f>
        <v>0</v>
      </c>
      <c r="AF1256">
        <v>1</v>
      </c>
    </row>
    <row r="1257" spans="1:32" x14ac:dyDescent="0.2">
      <c r="A1257" t="s">
        <v>7354</v>
      </c>
      <c r="B1257" t="s">
        <v>7355</v>
      </c>
      <c r="C1257">
        <v>2012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7.6</v>
      </c>
      <c r="O1257">
        <v>297262</v>
      </c>
      <c r="P1257">
        <v>158</v>
      </c>
      <c r="Q1257" t="s">
        <v>7356</v>
      </c>
      <c r="R1257" t="s">
        <v>35</v>
      </c>
      <c r="S1257">
        <v>0</v>
      </c>
      <c r="T1257">
        <v>1</v>
      </c>
      <c r="U1257">
        <v>0</v>
      </c>
      <c r="V1257">
        <v>61000000</v>
      </c>
      <c r="W1257">
        <v>148809770</v>
      </c>
      <c r="X1257">
        <v>441809770</v>
      </c>
      <c r="Y1257">
        <f>COUNTBLANK(Table13[[#This Row],[Budget]:[Gross_WW]])</f>
        <v>0</v>
      </c>
      <c r="AF1257">
        <v>0</v>
      </c>
    </row>
    <row r="1258" spans="1:32" x14ac:dyDescent="0.2">
      <c r="A1258" t="s">
        <v>2210</v>
      </c>
      <c r="B1258" t="s">
        <v>2211</v>
      </c>
      <c r="C1258">
        <v>1975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6.9</v>
      </c>
      <c r="O1258">
        <v>2675</v>
      </c>
      <c r="P1258">
        <v>110</v>
      </c>
      <c r="Q1258" t="s">
        <v>2212</v>
      </c>
      <c r="R1258" t="s">
        <v>2213</v>
      </c>
      <c r="S1258">
        <v>0</v>
      </c>
      <c r="T1258">
        <v>0</v>
      </c>
      <c r="U1258">
        <v>1</v>
      </c>
      <c r="V1258">
        <v>70000</v>
      </c>
      <c r="X1258">
        <v>852</v>
      </c>
      <c r="Y1258">
        <f>COUNTBLANK(Table13[[#This Row],[Budget]:[Gross_WW]])</f>
        <v>1</v>
      </c>
      <c r="AF1258">
        <v>1</v>
      </c>
    </row>
    <row r="1259" spans="1:32" x14ac:dyDescent="0.2">
      <c r="A1259" t="s">
        <v>6366</v>
      </c>
      <c r="B1259" t="s">
        <v>6367</v>
      </c>
      <c r="C1259">
        <v>2006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6</v>
      </c>
      <c r="O1259">
        <v>22339</v>
      </c>
      <c r="P1259">
        <v>84</v>
      </c>
      <c r="Q1259" t="s">
        <v>6368</v>
      </c>
      <c r="R1259" t="s">
        <v>6369</v>
      </c>
      <c r="S1259">
        <v>0</v>
      </c>
      <c r="T1259">
        <v>1</v>
      </c>
      <c r="U1259">
        <v>0</v>
      </c>
      <c r="V1259">
        <v>2220050</v>
      </c>
      <c r="W1259">
        <v>4630045</v>
      </c>
      <c r="Y1259">
        <f>COUNTBLANK(Table13[[#This Row],[Budget]:[Gross_WW]])</f>
        <v>1</v>
      </c>
      <c r="AF1259">
        <v>1</v>
      </c>
    </row>
    <row r="1260" spans="1:32" x14ac:dyDescent="0.2">
      <c r="A1260" t="s">
        <v>2979</v>
      </c>
      <c r="B1260" t="s">
        <v>2980</v>
      </c>
      <c r="C1260">
        <v>1987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7.6</v>
      </c>
      <c r="O1260">
        <v>227961</v>
      </c>
      <c r="P1260">
        <v>109</v>
      </c>
      <c r="Q1260" t="s">
        <v>2364</v>
      </c>
      <c r="R1260" t="s">
        <v>39</v>
      </c>
      <c r="S1260">
        <v>0</v>
      </c>
      <c r="T1260">
        <v>0</v>
      </c>
      <c r="U1260">
        <v>1</v>
      </c>
      <c r="V1260">
        <v>15000000</v>
      </c>
      <c r="W1260">
        <v>65207127</v>
      </c>
      <c r="X1260">
        <v>120207127</v>
      </c>
      <c r="Y1260">
        <f>COUNTBLANK(Table13[[#This Row],[Budget]:[Gross_WW]])</f>
        <v>0</v>
      </c>
      <c r="AF1260">
        <v>1</v>
      </c>
    </row>
    <row r="1261" spans="1:32" x14ac:dyDescent="0.2">
      <c r="A1261" t="s">
        <v>3220</v>
      </c>
      <c r="B1261" t="s">
        <v>3221</v>
      </c>
      <c r="C1261">
        <v>1989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7.2</v>
      </c>
      <c r="O1261">
        <v>155527</v>
      </c>
      <c r="P1261">
        <v>114</v>
      </c>
      <c r="Q1261" t="s">
        <v>2364</v>
      </c>
      <c r="R1261" t="s">
        <v>39</v>
      </c>
      <c r="S1261">
        <v>0</v>
      </c>
      <c r="T1261">
        <v>0</v>
      </c>
      <c r="U1261">
        <v>1</v>
      </c>
      <c r="V1261">
        <v>20388800</v>
      </c>
      <c r="W1261">
        <v>227853986</v>
      </c>
      <c r="Y1261">
        <f>COUNTBLANK(Table13[[#This Row],[Budget]:[Gross_WW]])</f>
        <v>1</v>
      </c>
      <c r="AF1261">
        <v>1</v>
      </c>
    </row>
    <row r="1262" spans="1:32" x14ac:dyDescent="0.2">
      <c r="A1262" t="s">
        <v>3621</v>
      </c>
      <c r="B1262" t="s">
        <v>3622</v>
      </c>
      <c r="C1262">
        <v>1992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6.7</v>
      </c>
      <c r="O1262">
        <v>151658</v>
      </c>
      <c r="P1262">
        <v>118</v>
      </c>
      <c r="Q1262" t="s">
        <v>2364</v>
      </c>
      <c r="R1262" t="s">
        <v>39</v>
      </c>
      <c r="S1262">
        <v>0</v>
      </c>
      <c r="T1262">
        <v>0</v>
      </c>
      <c r="U1262">
        <v>1</v>
      </c>
      <c r="V1262">
        <v>33243086</v>
      </c>
      <c r="W1262">
        <v>321731527</v>
      </c>
      <c r="Y1262">
        <f>COUNTBLANK(Table13[[#This Row],[Budget]:[Gross_WW]])</f>
        <v>1</v>
      </c>
      <c r="AF1262">
        <v>1</v>
      </c>
    </row>
    <row r="1263" spans="1:32" x14ac:dyDescent="0.2">
      <c r="A1263" t="s">
        <v>4990</v>
      </c>
      <c r="B1263" t="s">
        <v>4991</v>
      </c>
      <c r="C1263">
        <v>1998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6.6</v>
      </c>
      <c r="O1263">
        <v>148514</v>
      </c>
      <c r="P1263">
        <v>127</v>
      </c>
      <c r="Q1263" t="s">
        <v>2364</v>
      </c>
      <c r="R1263" t="s">
        <v>39</v>
      </c>
      <c r="S1263">
        <v>0</v>
      </c>
      <c r="T1263">
        <v>0</v>
      </c>
      <c r="U1263">
        <v>1</v>
      </c>
      <c r="V1263">
        <v>140000000</v>
      </c>
      <c r="W1263">
        <v>130444603</v>
      </c>
      <c r="X1263">
        <v>285444603</v>
      </c>
      <c r="Y1263">
        <f>COUNTBLANK(Table13[[#This Row],[Budget]:[Gross_WW]])</f>
        <v>0</v>
      </c>
      <c r="AF1263">
        <v>1</v>
      </c>
    </row>
    <row r="1264" spans="1:32" x14ac:dyDescent="0.2">
      <c r="A1264" t="s">
        <v>997</v>
      </c>
      <c r="B1264" t="s">
        <v>998</v>
      </c>
      <c r="C1264">
        <v>1948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8</v>
      </c>
      <c r="O1264">
        <v>10461</v>
      </c>
      <c r="P1264">
        <v>87</v>
      </c>
      <c r="Q1264" t="s">
        <v>999</v>
      </c>
      <c r="R1264" t="s">
        <v>1000</v>
      </c>
      <c r="S1264">
        <v>0</v>
      </c>
      <c r="T1264">
        <v>1</v>
      </c>
      <c r="U1264">
        <v>0</v>
      </c>
      <c r="X1264">
        <v>852</v>
      </c>
      <c r="Y1264">
        <f>COUNTBLANK(Table13[[#This Row],[Budget]:[Gross_WW]])</f>
        <v>2</v>
      </c>
      <c r="AF1264">
        <v>1</v>
      </c>
    </row>
    <row r="1265" spans="1:32" x14ac:dyDescent="0.2">
      <c r="A1265" t="s">
        <v>6534</v>
      </c>
      <c r="B1265" t="s">
        <v>6535</v>
      </c>
      <c r="C1265">
        <v>2006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7.9</v>
      </c>
      <c r="O1265">
        <v>149903</v>
      </c>
      <c r="P1265">
        <v>141</v>
      </c>
      <c r="Q1265" t="s">
        <v>2004</v>
      </c>
      <c r="R1265" t="s">
        <v>4856</v>
      </c>
      <c r="S1265">
        <v>0</v>
      </c>
      <c r="T1265">
        <v>0</v>
      </c>
      <c r="U1265">
        <v>1</v>
      </c>
      <c r="V1265">
        <v>19000000</v>
      </c>
      <c r="W1265">
        <v>13756082</v>
      </c>
      <c r="X1265">
        <v>68673228</v>
      </c>
      <c r="Y1265">
        <f>COUNTBLANK(Table13[[#This Row],[Budget]:[Gross_WW]])</f>
        <v>0</v>
      </c>
      <c r="AF1265">
        <v>1</v>
      </c>
    </row>
    <row r="1266" spans="1:32" x14ac:dyDescent="0.2">
      <c r="A1266" t="s">
        <v>4714</v>
      </c>
      <c r="B1266" t="s">
        <v>4715</v>
      </c>
      <c r="C1266">
        <v>1997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6.9</v>
      </c>
      <c r="O1266">
        <v>270765</v>
      </c>
      <c r="P1266">
        <v>86</v>
      </c>
      <c r="Q1266" t="s">
        <v>3915</v>
      </c>
      <c r="R1266" t="s">
        <v>35</v>
      </c>
      <c r="S1266">
        <v>0</v>
      </c>
      <c r="T1266">
        <v>1</v>
      </c>
      <c r="U1266">
        <v>0</v>
      </c>
      <c r="V1266">
        <v>45000000</v>
      </c>
      <c r="W1266">
        <v>181410615</v>
      </c>
      <c r="X1266">
        <v>302710615</v>
      </c>
      <c r="Y1266">
        <f>COUNTBLANK(Table13[[#This Row],[Budget]:[Gross_WW]])</f>
        <v>0</v>
      </c>
      <c r="AF1266">
        <v>1</v>
      </c>
    </row>
    <row r="1267" spans="1:32" x14ac:dyDescent="0.2">
      <c r="A1267" t="s">
        <v>5225</v>
      </c>
      <c r="B1267" t="s">
        <v>5226</v>
      </c>
      <c r="C1267">
        <v>1999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7</v>
      </c>
      <c r="O1267">
        <v>6258</v>
      </c>
      <c r="P1267">
        <v>127</v>
      </c>
      <c r="Q1267" t="s">
        <v>2871</v>
      </c>
      <c r="R1267" t="s">
        <v>4071</v>
      </c>
      <c r="S1267">
        <v>0</v>
      </c>
      <c r="T1267">
        <v>0</v>
      </c>
      <c r="U1267">
        <v>1</v>
      </c>
      <c r="V1267">
        <v>95247</v>
      </c>
      <c r="W1267">
        <v>3736868</v>
      </c>
      <c r="Y1267">
        <f>COUNTBLANK(Table13[[#This Row],[Budget]:[Gross_WW]])</f>
        <v>1</v>
      </c>
      <c r="AF1267">
        <v>1</v>
      </c>
    </row>
    <row r="1268" spans="1:32" x14ac:dyDescent="0.2">
      <c r="A1268" t="s">
        <v>6553</v>
      </c>
      <c r="B1268" t="s">
        <v>6554</v>
      </c>
      <c r="C1268">
        <v>2007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5.3</v>
      </c>
      <c r="O1268">
        <v>37047</v>
      </c>
      <c r="P1268">
        <v>91</v>
      </c>
      <c r="Q1268" t="s">
        <v>2858</v>
      </c>
      <c r="R1268" t="s">
        <v>39</v>
      </c>
      <c r="S1268">
        <v>0</v>
      </c>
      <c r="T1268">
        <v>0</v>
      </c>
      <c r="U1268">
        <v>1</v>
      </c>
      <c r="V1268">
        <v>35000000</v>
      </c>
      <c r="W1268">
        <v>43799818</v>
      </c>
      <c r="X1268">
        <v>70181325</v>
      </c>
      <c r="Y1268">
        <f>COUNTBLANK(Table13[[#This Row],[Budget]:[Gross_WW]])</f>
        <v>0</v>
      </c>
      <c r="AF1268">
        <v>1</v>
      </c>
    </row>
    <row r="1269" spans="1:32" x14ac:dyDescent="0.2">
      <c r="A1269" t="s">
        <v>5007</v>
      </c>
      <c r="B1269" t="s">
        <v>5008</v>
      </c>
      <c r="C1269">
        <v>1999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6.8</v>
      </c>
      <c r="O1269">
        <v>43538</v>
      </c>
      <c r="P1269">
        <v>108</v>
      </c>
      <c r="Q1269" t="s">
        <v>4083</v>
      </c>
      <c r="R1269" t="s">
        <v>3230</v>
      </c>
      <c r="S1269">
        <v>0</v>
      </c>
      <c r="T1269">
        <v>1</v>
      </c>
      <c r="U1269">
        <v>0</v>
      </c>
      <c r="V1269">
        <v>20414775</v>
      </c>
      <c r="W1269">
        <v>73475268</v>
      </c>
      <c r="Y1269">
        <f>COUNTBLANK(Table13[[#This Row],[Budget]:[Gross_WW]])</f>
        <v>1</v>
      </c>
      <c r="AF1269">
        <v>1</v>
      </c>
    </row>
    <row r="1270" spans="1:32" x14ac:dyDescent="0.2">
      <c r="A1270" t="s">
        <v>6813</v>
      </c>
      <c r="B1270" t="s">
        <v>6814</v>
      </c>
      <c r="C1270">
        <v>2010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6.5</v>
      </c>
      <c r="O1270">
        <v>117810</v>
      </c>
      <c r="P1270">
        <v>114</v>
      </c>
      <c r="Q1270" t="s">
        <v>6815</v>
      </c>
      <c r="R1270" t="s">
        <v>6816</v>
      </c>
      <c r="S1270">
        <v>0</v>
      </c>
      <c r="T1270">
        <v>0</v>
      </c>
      <c r="U1270">
        <v>1</v>
      </c>
      <c r="V1270">
        <v>38000000</v>
      </c>
      <c r="W1270">
        <v>53374681</v>
      </c>
      <c r="X1270">
        <v>105734416</v>
      </c>
      <c r="Y1270">
        <f>COUNTBLANK(Table13[[#This Row],[Budget]:[Gross_WW]])</f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</row>
    <row r="1271" spans="1:32" x14ac:dyDescent="0.2">
      <c r="A1271" t="s">
        <v>4621</v>
      </c>
      <c r="B1271" t="s">
        <v>4622</v>
      </c>
      <c r="C1271">
        <v>1997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8.6</v>
      </c>
      <c r="O1271">
        <v>588638</v>
      </c>
      <c r="P1271">
        <v>116</v>
      </c>
      <c r="Q1271" t="s">
        <v>4623</v>
      </c>
      <c r="R1271" t="s">
        <v>4624</v>
      </c>
      <c r="S1271">
        <v>1</v>
      </c>
      <c r="T1271">
        <v>0</v>
      </c>
      <c r="U1271">
        <v>0</v>
      </c>
      <c r="V1271">
        <v>20000000</v>
      </c>
      <c r="W1271">
        <v>57563264</v>
      </c>
      <c r="X1271">
        <v>230098753</v>
      </c>
      <c r="Y1271">
        <f>COUNTBLANK(Table13[[#This Row],[Budget]:[Gross_WW]])</f>
        <v>0</v>
      </c>
      <c r="AF1271">
        <v>1</v>
      </c>
    </row>
    <row r="1272" spans="1:32" x14ac:dyDescent="0.2">
      <c r="A1272" t="s">
        <v>7898</v>
      </c>
      <c r="B1272" t="s">
        <v>7899</v>
      </c>
      <c r="C1272">
        <v>2018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5.6</v>
      </c>
      <c r="O1272">
        <v>30316</v>
      </c>
      <c r="P1272">
        <v>105</v>
      </c>
      <c r="Q1272" t="s">
        <v>7506</v>
      </c>
      <c r="R1272" t="s">
        <v>5604</v>
      </c>
      <c r="S1272">
        <v>0</v>
      </c>
      <c r="T1272">
        <v>0</v>
      </c>
      <c r="U1272">
        <v>1</v>
      </c>
      <c r="V1272">
        <v>30000000</v>
      </c>
      <c r="W1272">
        <v>53059911</v>
      </c>
      <c r="X1272">
        <v>65859911</v>
      </c>
      <c r="Y1272">
        <f>COUNTBLANK(Table13[[#This Row],[Budget]:[Gross_WW]])</f>
        <v>0</v>
      </c>
      <c r="AF1272">
        <v>1</v>
      </c>
    </row>
    <row r="1273" spans="1:32" x14ac:dyDescent="0.2">
      <c r="A1273" t="s">
        <v>948</v>
      </c>
      <c r="B1273" t="s">
        <v>949</v>
      </c>
      <c r="C1273">
        <v>1947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7.2</v>
      </c>
      <c r="O1273">
        <v>4405</v>
      </c>
      <c r="P1273">
        <v>118</v>
      </c>
      <c r="Q1273" t="s">
        <v>45</v>
      </c>
      <c r="R1273" t="s">
        <v>39</v>
      </c>
      <c r="S1273">
        <v>0</v>
      </c>
      <c r="T1273">
        <v>0</v>
      </c>
      <c r="U1273">
        <v>1</v>
      </c>
      <c r="V1273">
        <v>4700000</v>
      </c>
      <c r="Y1273">
        <f>COUNTBLANK(Table13[[#This Row],[Budget]:[Gross_WW]])</f>
        <v>2</v>
      </c>
      <c r="AF1273">
        <v>1</v>
      </c>
    </row>
    <row r="1274" spans="1:32" x14ac:dyDescent="0.2">
      <c r="A1274" t="s">
        <v>3826</v>
      </c>
      <c r="B1274" t="s">
        <v>3827</v>
      </c>
      <c r="C1274">
        <v>1993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5.6</v>
      </c>
      <c r="O1274">
        <v>5210</v>
      </c>
      <c r="P1274">
        <v>91</v>
      </c>
      <c r="Q1274" t="s">
        <v>3828</v>
      </c>
      <c r="R1274" t="s">
        <v>2783</v>
      </c>
      <c r="S1274">
        <v>1</v>
      </c>
      <c r="T1274">
        <v>0</v>
      </c>
      <c r="U1274">
        <v>0</v>
      </c>
      <c r="V1274">
        <v>12440858</v>
      </c>
      <c r="Y1274">
        <f>COUNTBLANK(Table13[[#This Row],[Budget]:[Gross_WW]])</f>
        <v>2</v>
      </c>
      <c r="AF1274">
        <v>1</v>
      </c>
    </row>
    <row r="1275" spans="1:32" x14ac:dyDescent="0.2">
      <c r="A1275" t="s">
        <v>1168</v>
      </c>
      <c r="B1275" t="s">
        <v>1169</v>
      </c>
      <c r="C1275">
        <v>1951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6.6</v>
      </c>
      <c r="O1275">
        <v>631</v>
      </c>
      <c r="P1275">
        <v>91</v>
      </c>
      <c r="Q1275" t="s">
        <v>1030</v>
      </c>
      <c r="R1275" t="s">
        <v>39</v>
      </c>
      <c r="S1275">
        <v>0</v>
      </c>
      <c r="T1275">
        <v>0</v>
      </c>
      <c r="U1275">
        <v>1</v>
      </c>
      <c r="V1275">
        <v>1108000</v>
      </c>
      <c r="Y1275">
        <f>COUNTBLANK(Table13[[#This Row],[Budget]:[Gross_WW]])</f>
        <v>2</v>
      </c>
      <c r="AF1275">
        <v>1</v>
      </c>
    </row>
    <row r="1276" spans="1:32" x14ac:dyDescent="0.2">
      <c r="A1276" t="s">
        <v>7870</v>
      </c>
      <c r="B1276" t="s">
        <v>7871</v>
      </c>
      <c r="C1276">
        <v>2016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6.3</v>
      </c>
      <c r="O1276">
        <v>108168</v>
      </c>
      <c r="P1276">
        <v>81</v>
      </c>
      <c r="Q1276" t="s">
        <v>7872</v>
      </c>
      <c r="R1276" t="s">
        <v>5604</v>
      </c>
      <c r="S1276">
        <v>0</v>
      </c>
      <c r="T1276">
        <v>0</v>
      </c>
      <c r="U1276">
        <v>1</v>
      </c>
      <c r="V1276">
        <v>4900000</v>
      </c>
      <c r="W1276">
        <v>67268835</v>
      </c>
      <c r="X1276">
        <v>148868835</v>
      </c>
      <c r="Y1276">
        <f>COUNTBLANK(Table13[[#This Row],[Budget]:[Gross_WW]])</f>
        <v>0</v>
      </c>
      <c r="AF1276">
        <v>1</v>
      </c>
    </row>
    <row r="1277" spans="1:32" x14ac:dyDescent="0.2">
      <c r="A1277" t="s">
        <v>6308</v>
      </c>
      <c r="B1277" t="s">
        <v>6309</v>
      </c>
      <c r="C1277">
        <v>2012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7.3</v>
      </c>
      <c r="O1277">
        <v>236399</v>
      </c>
      <c r="P1277">
        <v>150</v>
      </c>
      <c r="Q1277" t="s">
        <v>2168</v>
      </c>
      <c r="R1277" t="s">
        <v>4856</v>
      </c>
      <c r="S1277">
        <v>0</v>
      </c>
      <c r="T1277">
        <v>1</v>
      </c>
      <c r="U1277">
        <v>0</v>
      </c>
      <c r="V1277">
        <v>65000000</v>
      </c>
      <c r="W1277">
        <v>182207973</v>
      </c>
      <c r="X1277">
        <v>275293450</v>
      </c>
      <c r="Y1277">
        <f>COUNTBLANK(Table13[[#This Row],[Budget]:[Gross_WW]])</f>
        <v>0</v>
      </c>
      <c r="AF1277">
        <v>1</v>
      </c>
    </row>
    <row r="1278" spans="1:32" x14ac:dyDescent="0.2">
      <c r="A1278" t="s">
        <v>3330</v>
      </c>
      <c r="B1278" t="s">
        <v>3331</v>
      </c>
      <c r="C1278">
        <v>1990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6.2</v>
      </c>
      <c r="O1278">
        <v>31311</v>
      </c>
      <c r="P1278">
        <v>108</v>
      </c>
      <c r="Q1278" t="s">
        <v>3332</v>
      </c>
      <c r="R1278" t="s">
        <v>3333</v>
      </c>
      <c r="S1278">
        <v>0</v>
      </c>
      <c r="T1278">
        <v>1</v>
      </c>
      <c r="U1278">
        <v>0</v>
      </c>
      <c r="V1278">
        <v>7094552</v>
      </c>
      <c r="W1278">
        <v>24271196</v>
      </c>
      <c r="Y1278">
        <f>COUNTBLANK(Table13[[#This Row],[Budget]:[Gross_WW]])</f>
        <v>1</v>
      </c>
      <c r="AF1278">
        <v>1</v>
      </c>
    </row>
    <row r="1279" spans="1:32" x14ac:dyDescent="0.2">
      <c r="A1279" t="s">
        <v>260</v>
      </c>
      <c r="B1279" t="s">
        <v>261</v>
      </c>
      <c r="C1279">
        <v>1935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6.1</v>
      </c>
      <c r="O1279">
        <v>207</v>
      </c>
      <c r="P1279">
        <v>78</v>
      </c>
      <c r="Q1279" t="s">
        <v>45</v>
      </c>
      <c r="R1279" t="s">
        <v>39</v>
      </c>
      <c r="S1279">
        <v>0</v>
      </c>
      <c r="T1279">
        <v>0</v>
      </c>
      <c r="U1279">
        <v>1</v>
      </c>
      <c r="Y1279">
        <f>COUNTBLANK(Table13[[#This Row],[Budget]:[Gross_WW]])</f>
        <v>3</v>
      </c>
      <c r="AF1279">
        <v>1</v>
      </c>
    </row>
    <row r="1280" spans="1:32" x14ac:dyDescent="0.2">
      <c r="A1280" t="s">
        <v>3829</v>
      </c>
      <c r="B1280" t="s">
        <v>3830</v>
      </c>
      <c r="C1280">
        <v>1993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6.1</v>
      </c>
      <c r="O1280">
        <v>15011</v>
      </c>
      <c r="P1280">
        <v>123</v>
      </c>
      <c r="Q1280" t="s">
        <v>3372</v>
      </c>
      <c r="R1280" t="s">
        <v>3831</v>
      </c>
      <c r="S1280">
        <v>1</v>
      </c>
      <c r="T1280">
        <v>0</v>
      </c>
      <c r="U1280">
        <v>0</v>
      </c>
      <c r="V1280">
        <v>873983</v>
      </c>
      <c r="W1280">
        <v>4858139</v>
      </c>
      <c r="Y1280">
        <f>COUNTBLANK(Table13[[#This Row],[Budget]:[Gross_WW]])</f>
        <v>1</v>
      </c>
      <c r="AF1280">
        <v>1</v>
      </c>
    </row>
    <row r="1281" spans="1:32" x14ac:dyDescent="0.2">
      <c r="A1281" t="s">
        <v>6723</v>
      </c>
      <c r="B1281" t="s">
        <v>6724</v>
      </c>
      <c r="C1281">
        <v>2010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5.5</v>
      </c>
      <c r="O1281">
        <v>102792</v>
      </c>
      <c r="P1281">
        <v>98</v>
      </c>
      <c r="Q1281" t="s">
        <v>5219</v>
      </c>
      <c r="R1281" t="s">
        <v>35</v>
      </c>
      <c r="S1281">
        <v>0</v>
      </c>
      <c r="T1281">
        <v>1</v>
      </c>
      <c r="U1281">
        <v>0</v>
      </c>
      <c r="V1281">
        <v>100000000</v>
      </c>
      <c r="W1281">
        <v>148438600</v>
      </c>
      <c r="X1281">
        <v>310650585</v>
      </c>
      <c r="Y1281">
        <f>COUNTBLANK(Table13[[#This Row],[Budget]:[Gross_WW]])</f>
        <v>0</v>
      </c>
      <c r="AF1281">
        <v>1</v>
      </c>
    </row>
    <row r="1282" spans="1:32" x14ac:dyDescent="0.2">
      <c r="A1282" t="s">
        <v>903</v>
      </c>
      <c r="B1282" t="s">
        <v>904</v>
      </c>
      <c r="C1282">
        <v>1946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7</v>
      </c>
      <c r="O1282">
        <v>1129</v>
      </c>
      <c r="P1282">
        <v>91</v>
      </c>
      <c r="Q1282" t="s">
        <v>905</v>
      </c>
      <c r="R1282" t="s">
        <v>906</v>
      </c>
      <c r="S1282">
        <v>0</v>
      </c>
      <c r="T1282">
        <v>1</v>
      </c>
      <c r="U1282">
        <v>0</v>
      </c>
      <c r="Y1282">
        <f>COUNTBLANK(Table13[[#This Row],[Budget]:[Gross_WW]])</f>
        <v>3</v>
      </c>
      <c r="AF1282">
        <v>1</v>
      </c>
    </row>
    <row r="1283" spans="1:32" x14ac:dyDescent="0.2">
      <c r="A1283" t="s">
        <v>4017</v>
      </c>
      <c r="B1283" t="s">
        <v>4018</v>
      </c>
      <c r="C1283">
        <v>1994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6.4</v>
      </c>
      <c r="O1283">
        <v>24723</v>
      </c>
      <c r="P1283">
        <v>107</v>
      </c>
      <c r="Q1283" t="s">
        <v>4019</v>
      </c>
      <c r="R1283" t="s">
        <v>39</v>
      </c>
      <c r="S1283">
        <v>0</v>
      </c>
      <c r="T1283">
        <v>0</v>
      </c>
      <c r="U1283">
        <v>1</v>
      </c>
      <c r="V1283">
        <v>4778029</v>
      </c>
      <c r="W1283">
        <v>19306362</v>
      </c>
      <c r="Y1283">
        <f>COUNTBLANK(Table13[[#This Row],[Budget]:[Gross_WW]])</f>
        <v>1</v>
      </c>
      <c r="AF1283">
        <v>1</v>
      </c>
    </row>
    <row r="1284" spans="1:32" x14ac:dyDescent="0.2">
      <c r="A1284" t="s">
        <v>2467</v>
      </c>
      <c r="B1284" t="s">
        <v>2468</v>
      </c>
      <c r="C1284">
        <v>1980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6.4</v>
      </c>
      <c r="O1284">
        <v>1247</v>
      </c>
      <c r="P1284">
        <v>103</v>
      </c>
      <c r="Q1284" t="s">
        <v>2469</v>
      </c>
      <c r="R1284" t="s">
        <v>35</v>
      </c>
      <c r="S1284">
        <v>0</v>
      </c>
      <c r="T1284">
        <v>1</v>
      </c>
      <c r="U1284">
        <v>0</v>
      </c>
      <c r="V1284">
        <v>6321392</v>
      </c>
      <c r="Y1284">
        <f>COUNTBLANK(Table13[[#This Row],[Budget]:[Gross_WW]])</f>
        <v>2</v>
      </c>
      <c r="AF1284">
        <v>1</v>
      </c>
    </row>
    <row r="1285" spans="1:32" x14ac:dyDescent="0.2">
      <c r="A1285" t="s">
        <v>2899</v>
      </c>
      <c r="B1285" t="s">
        <v>2900</v>
      </c>
      <c r="C1285">
        <v>1986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7</v>
      </c>
      <c r="O1285">
        <v>61815</v>
      </c>
      <c r="P1285">
        <v>94</v>
      </c>
      <c r="Q1285" t="s">
        <v>2901</v>
      </c>
      <c r="R1285" t="s">
        <v>2902</v>
      </c>
      <c r="S1285">
        <v>0</v>
      </c>
      <c r="T1285">
        <v>0</v>
      </c>
      <c r="U1285">
        <v>1</v>
      </c>
      <c r="V1285">
        <v>25000000</v>
      </c>
      <c r="W1285">
        <v>38982260</v>
      </c>
      <c r="X1285">
        <v>38982260</v>
      </c>
      <c r="Y1285">
        <f>COUNTBLANK(Table13[[#This Row],[Budget]:[Gross_WW]])</f>
        <v>0</v>
      </c>
      <c r="AF1285">
        <v>1</v>
      </c>
    </row>
    <row r="1286" spans="1:32" x14ac:dyDescent="0.2">
      <c r="A1286" t="s">
        <v>5160</v>
      </c>
      <c r="B1286" t="s">
        <v>5161</v>
      </c>
      <c r="C1286">
        <v>1998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6.9</v>
      </c>
      <c r="O1286">
        <v>15407</v>
      </c>
      <c r="P1286">
        <v>97</v>
      </c>
      <c r="Q1286" t="s">
        <v>3555</v>
      </c>
      <c r="R1286" t="s">
        <v>3859</v>
      </c>
      <c r="S1286">
        <v>1</v>
      </c>
      <c r="T1286">
        <v>0</v>
      </c>
      <c r="U1286">
        <v>0</v>
      </c>
      <c r="V1286">
        <v>93722</v>
      </c>
      <c r="W1286">
        <v>4611784</v>
      </c>
      <c r="Y1286">
        <f>COUNTBLANK(Table13[[#This Row],[Budget]:[Gross_WW]])</f>
        <v>1</v>
      </c>
      <c r="AF1286">
        <v>1</v>
      </c>
    </row>
    <row r="1287" spans="1:32" x14ac:dyDescent="0.2">
      <c r="A1287" t="s">
        <v>4480</v>
      </c>
      <c r="B1287" t="s">
        <v>4481</v>
      </c>
      <c r="C1287">
        <v>1996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7.4</v>
      </c>
      <c r="O1287">
        <v>27075</v>
      </c>
      <c r="P1287">
        <v>135</v>
      </c>
      <c r="Q1287" t="s">
        <v>4482</v>
      </c>
      <c r="R1287" t="s">
        <v>2273</v>
      </c>
      <c r="S1287">
        <v>0</v>
      </c>
      <c r="T1287">
        <v>0</v>
      </c>
      <c r="U1287">
        <v>1</v>
      </c>
      <c r="V1287">
        <v>232184</v>
      </c>
      <c r="W1287">
        <v>12408986</v>
      </c>
      <c r="Y1287">
        <f>COUNTBLANK(Table13[[#This Row],[Budget]:[Gross_WW]])</f>
        <v>1</v>
      </c>
      <c r="AF1287">
        <v>1</v>
      </c>
    </row>
    <row r="1288" spans="1:32" x14ac:dyDescent="0.2">
      <c r="A1288" t="s">
        <v>6842</v>
      </c>
      <c r="B1288" t="s">
        <v>6843</v>
      </c>
      <c r="C1288">
        <v>2013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7.5</v>
      </c>
      <c r="O1288">
        <v>256605</v>
      </c>
      <c r="P1288">
        <v>121</v>
      </c>
      <c r="Q1288" t="s">
        <v>5821</v>
      </c>
      <c r="R1288" t="s">
        <v>6844</v>
      </c>
      <c r="S1288">
        <v>0</v>
      </c>
      <c r="T1288">
        <v>1</v>
      </c>
      <c r="U1288">
        <v>0</v>
      </c>
      <c r="V1288">
        <v>40000000</v>
      </c>
      <c r="W1288">
        <v>125095601</v>
      </c>
      <c r="X1288">
        <v>154802912</v>
      </c>
      <c r="Y1288">
        <f>COUNTBLANK(Table13[[#This Row],[Budget]:[Gross_WW]])</f>
        <v>0</v>
      </c>
      <c r="AF1288">
        <v>1</v>
      </c>
    </row>
    <row r="1289" spans="1:32" x14ac:dyDescent="0.2">
      <c r="A1289" t="s">
        <v>5505</v>
      </c>
      <c r="B1289" t="s">
        <v>5506</v>
      </c>
      <c r="C1289">
        <v>2002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4.7</v>
      </c>
      <c r="O1289">
        <v>5427</v>
      </c>
      <c r="P1289">
        <v>94</v>
      </c>
      <c r="Q1289" t="s">
        <v>5507</v>
      </c>
      <c r="R1289" t="s">
        <v>2913</v>
      </c>
      <c r="S1289">
        <v>0</v>
      </c>
      <c r="T1289">
        <v>1</v>
      </c>
      <c r="U1289">
        <v>0</v>
      </c>
      <c r="X1289">
        <v>22667193</v>
      </c>
      <c r="Y1289">
        <f>COUNTBLANK(Table13[[#This Row],[Budget]:[Gross_WW]])</f>
        <v>2</v>
      </c>
      <c r="AF1289">
        <v>1</v>
      </c>
    </row>
    <row r="1290" spans="1:32" x14ac:dyDescent="0.2">
      <c r="A1290" t="s">
        <v>2559</v>
      </c>
      <c r="B1290" t="s">
        <v>2560</v>
      </c>
      <c r="C1290">
        <v>1981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6.1</v>
      </c>
      <c r="O1290">
        <v>4470</v>
      </c>
      <c r="P1290">
        <v>93</v>
      </c>
      <c r="Q1290" t="s">
        <v>2561</v>
      </c>
      <c r="R1290" t="s">
        <v>2513</v>
      </c>
      <c r="S1290">
        <v>0</v>
      </c>
      <c r="T1290">
        <v>0</v>
      </c>
      <c r="U1290">
        <v>1</v>
      </c>
      <c r="W1290">
        <v>3282232</v>
      </c>
      <c r="Y1290">
        <f>COUNTBLANK(Table13[[#This Row],[Budget]:[Gross_WW]])</f>
        <v>2</v>
      </c>
      <c r="AF1290">
        <v>1</v>
      </c>
    </row>
    <row r="1291" spans="1:32" x14ac:dyDescent="0.2">
      <c r="A1291" t="s">
        <v>5784</v>
      </c>
      <c r="B1291" t="s">
        <v>5785</v>
      </c>
      <c r="C1291">
        <v>2003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5.7</v>
      </c>
      <c r="O1291">
        <v>31556</v>
      </c>
      <c r="P1291">
        <v>93</v>
      </c>
      <c r="Q1291" t="s">
        <v>2713</v>
      </c>
      <c r="R1291" t="s">
        <v>39</v>
      </c>
      <c r="S1291">
        <v>0</v>
      </c>
      <c r="T1291">
        <v>0</v>
      </c>
      <c r="U1291">
        <v>1</v>
      </c>
      <c r="V1291">
        <v>80000000</v>
      </c>
      <c r="W1291">
        <v>20991364</v>
      </c>
      <c r="X1291">
        <v>68514844</v>
      </c>
      <c r="Y1291">
        <f>COUNTBLANK(Table13[[#This Row],[Budget]:[Gross_WW]])</f>
        <v>0</v>
      </c>
      <c r="AF1291">
        <v>1</v>
      </c>
    </row>
    <row r="1292" spans="1:32" x14ac:dyDescent="0.2">
      <c r="A1292" t="s">
        <v>7873</v>
      </c>
      <c r="B1292" t="s">
        <v>7874</v>
      </c>
      <c r="C1292">
        <v>2015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5.8</v>
      </c>
      <c r="O1292">
        <v>780</v>
      </c>
      <c r="P1292">
        <v>74</v>
      </c>
      <c r="Q1292" t="s">
        <v>7875</v>
      </c>
      <c r="R1292" t="s">
        <v>2565</v>
      </c>
      <c r="S1292">
        <v>0</v>
      </c>
      <c r="T1292">
        <v>0</v>
      </c>
      <c r="U1292">
        <v>1</v>
      </c>
      <c r="Y1292">
        <f>COUNTBLANK(Table13[[#This Row],[Budget]:[Gross_WW]])</f>
        <v>3</v>
      </c>
      <c r="AF1292">
        <v>1</v>
      </c>
    </row>
    <row r="1293" spans="1:32" x14ac:dyDescent="0.2">
      <c r="A1293" t="s">
        <v>3623</v>
      </c>
      <c r="B1293" t="s">
        <v>3624</v>
      </c>
      <c r="C1293">
        <v>1992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7.3</v>
      </c>
      <c r="O1293">
        <v>19719</v>
      </c>
      <c r="P1293">
        <v>129</v>
      </c>
      <c r="Q1293" t="s">
        <v>3025</v>
      </c>
      <c r="R1293" t="s">
        <v>35</v>
      </c>
      <c r="S1293">
        <v>0</v>
      </c>
      <c r="T1293">
        <v>1</v>
      </c>
      <c r="U1293">
        <v>0</v>
      </c>
      <c r="V1293">
        <v>79353</v>
      </c>
      <c r="W1293">
        <v>7286388</v>
      </c>
      <c r="Y1293">
        <f>COUNTBLANK(Table13[[#This Row],[Budget]:[Gross_WW]])</f>
        <v>1</v>
      </c>
      <c r="AF1293">
        <v>1</v>
      </c>
    </row>
    <row r="1294" spans="1:32" x14ac:dyDescent="0.2">
      <c r="A1294" t="s">
        <v>4483</v>
      </c>
      <c r="B1294" t="s">
        <v>4484</v>
      </c>
      <c r="C1294">
        <v>1997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7.6</v>
      </c>
      <c r="O1294">
        <v>124256</v>
      </c>
      <c r="P1294">
        <v>134</v>
      </c>
      <c r="Q1294" t="s">
        <v>4485</v>
      </c>
      <c r="R1294" t="s">
        <v>3831</v>
      </c>
      <c r="S1294">
        <v>0</v>
      </c>
      <c r="T1294">
        <v>1</v>
      </c>
      <c r="U1294">
        <v>0</v>
      </c>
      <c r="V1294">
        <v>212710</v>
      </c>
      <c r="W1294">
        <v>3703548</v>
      </c>
      <c r="Y1294">
        <f>COUNTBLANK(Table13[[#This Row],[Budget]:[Gross_WW]])</f>
        <v>1</v>
      </c>
      <c r="AF1294">
        <v>1</v>
      </c>
    </row>
    <row r="1295" spans="1:32" x14ac:dyDescent="0.2">
      <c r="A1295" t="s">
        <v>7576</v>
      </c>
      <c r="B1295" t="s">
        <v>7577</v>
      </c>
      <c r="C1295">
        <v>2014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5.8</v>
      </c>
      <c r="O1295">
        <v>16399</v>
      </c>
      <c r="P1295">
        <v>95</v>
      </c>
      <c r="Q1295" t="s">
        <v>7578</v>
      </c>
      <c r="R1295" t="s">
        <v>7579</v>
      </c>
      <c r="S1295">
        <v>0</v>
      </c>
      <c r="T1295">
        <v>0</v>
      </c>
      <c r="U1295">
        <v>1</v>
      </c>
      <c r="V1295">
        <v>2000000</v>
      </c>
      <c r="W1295">
        <v>45431</v>
      </c>
      <c r="X1295">
        <v>615500</v>
      </c>
      <c r="Y1295">
        <f>COUNTBLANK(Table13[[#This Row],[Budget]:[Gross_WW]])</f>
        <v>0</v>
      </c>
      <c r="AF1295">
        <v>1</v>
      </c>
    </row>
    <row r="1296" spans="1:32" x14ac:dyDescent="0.2">
      <c r="A1296" t="s">
        <v>6732</v>
      </c>
      <c r="B1296" t="s">
        <v>6733</v>
      </c>
      <c r="C1296">
        <v>2010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5</v>
      </c>
      <c r="O1296">
        <v>10253</v>
      </c>
      <c r="P1296">
        <v>99</v>
      </c>
      <c r="Q1296" t="s">
        <v>6734</v>
      </c>
      <c r="R1296" t="s">
        <v>5181</v>
      </c>
      <c r="S1296">
        <v>0</v>
      </c>
      <c r="T1296">
        <v>0</v>
      </c>
      <c r="U1296">
        <v>1</v>
      </c>
      <c r="V1296">
        <v>17000000</v>
      </c>
      <c r="W1296">
        <v>24719879</v>
      </c>
      <c r="X1296">
        <v>24719879</v>
      </c>
      <c r="Y1296">
        <f>COUNTBLANK(Table13[[#This Row],[Budget]:[Gross_WW]])</f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</row>
    <row r="1297" spans="1:32" x14ac:dyDescent="0.2">
      <c r="A1297" t="s">
        <v>5760</v>
      </c>
      <c r="B1297" t="s">
        <v>5761</v>
      </c>
      <c r="C1297">
        <v>2003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7.6</v>
      </c>
      <c r="O1297">
        <v>409795</v>
      </c>
      <c r="P1297">
        <v>135</v>
      </c>
      <c r="Q1297" t="s">
        <v>5762</v>
      </c>
      <c r="R1297" t="s">
        <v>35</v>
      </c>
      <c r="S1297">
        <v>0</v>
      </c>
      <c r="T1297">
        <v>1</v>
      </c>
      <c r="U1297">
        <v>0</v>
      </c>
      <c r="V1297">
        <v>40000000</v>
      </c>
      <c r="W1297">
        <v>59696144</v>
      </c>
      <c r="X1297">
        <v>244931766</v>
      </c>
      <c r="Y1297">
        <f>COUNTBLANK(Table13[[#This Row],[Budget]:[Gross_WW]])</f>
        <v>0</v>
      </c>
      <c r="AF1297">
        <v>1</v>
      </c>
    </row>
    <row r="1298" spans="1:32" x14ac:dyDescent="0.2">
      <c r="A1298" t="s">
        <v>4023</v>
      </c>
      <c r="B1298" t="s">
        <v>4024</v>
      </c>
      <c r="C1298">
        <v>1994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6</v>
      </c>
      <c r="O1298">
        <v>4276</v>
      </c>
      <c r="P1298">
        <v>108</v>
      </c>
      <c r="Q1298" t="s">
        <v>3057</v>
      </c>
      <c r="R1298" t="s">
        <v>4025</v>
      </c>
      <c r="S1298">
        <v>0</v>
      </c>
      <c r="T1298">
        <v>0</v>
      </c>
      <c r="U1298">
        <v>1</v>
      </c>
      <c r="V1298">
        <v>5438758</v>
      </c>
      <c r="W1298">
        <v>18272894</v>
      </c>
      <c r="Y1298">
        <f>COUNTBLANK(Table13[[#This Row],[Budget]:[Gross_WW]])</f>
        <v>1</v>
      </c>
      <c r="AF1298">
        <v>1</v>
      </c>
    </row>
    <row r="1299" spans="1:32" x14ac:dyDescent="0.2">
      <c r="A1299" t="s">
        <v>313</v>
      </c>
      <c r="B1299" t="s">
        <v>314</v>
      </c>
      <c r="C1299">
        <v>1936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6.4</v>
      </c>
      <c r="O1299">
        <v>609</v>
      </c>
      <c r="P1299">
        <v>70</v>
      </c>
      <c r="Q1299" t="s">
        <v>315</v>
      </c>
      <c r="R1299" t="s">
        <v>35</v>
      </c>
      <c r="S1299">
        <v>0</v>
      </c>
      <c r="T1299">
        <v>1</v>
      </c>
      <c r="U1299">
        <v>0</v>
      </c>
      <c r="Y1299">
        <f>COUNTBLANK(Table13[[#This Row],[Budget]:[Gross_WW]])</f>
        <v>3</v>
      </c>
      <c r="AF1299">
        <v>1</v>
      </c>
    </row>
    <row r="1300" spans="1:32" x14ac:dyDescent="0.2">
      <c r="A1300" t="s">
        <v>6689</v>
      </c>
      <c r="B1300" t="s">
        <v>6690</v>
      </c>
      <c r="C1300">
        <v>2009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5.7</v>
      </c>
      <c r="O1300">
        <v>29966</v>
      </c>
      <c r="P1300">
        <v>109</v>
      </c>
      <c r="Q1300" t="s">
        <v>6691</v>
      </c>
      <c r="R1300" t="s">
        <v>35</v>
      </c>
      <c r="S1300">
        <v>0</v>
      </c>
      <c r="T1300">
        <v>1</v>
      </c>
      <c r="U1300">
        <v>0</v>
      </c>
      <c r="V1300">
        <v>18000000</v>
      </c>
      <c r="W1300">
        <v>22965110</v>
      </c>
      <c r="X1300">
        <v>36088028</v>
      </c>
      <c r="Y1300">
        <f>COUNTBLANK(Table13[[#This Row],[Budget]:[Gross_WW]])</f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</row>
    <row r="1301" spans="1:32" x14ac:dyDescent="0.2">
      <c r="A1301" t="s">
        <v>5291</v>
      </c>
      <c r="B1301" t="s">
        <v>5292</v>
      </c>
      <c r="C1301">
        <v>2000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6</v>
      </c>
      <c r="O1301">
        <v>4255</v>
      </c>
      <c r="P1301">
        <v>93</v>
      </c>
      <c r="Q1301" t="s">
        <v>4465</v>
      </c>
      <c r="R1301" t="s">
        <v>5293</v>
      </c>
      <c r="S1301">
        <v>1</v>
      </c>
      <c r="T1301">
        <v>0</v>
      </c>
      <c r="U1301">
        <v>0</v>
      </c>
      <c r="V1301">
        <v>24496</v>
      </c>
      <c r="W1301">
        <v>299792</v>
      </c>
      <c r="Y1301">
        <f>COUNTBLANK(Table13[[#This Row],[Budget]:[Gross_WW]])</f>
        <v>1</v>
      </c>
      <c r="AF1301">
        <v>1</v>
      </c>
    </row>
    <row r="1302" spans="1:32" x14ac:dyDescent="0.2">
      <c r="A1302" t="s">
        <v>1636</v>
      </c>
      <c r="B1302" t="s">
        <v>1637</v>
      </c>
      <c r="C1302">
        <v>1961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7.2</v>
      </c>
      <c r="O1302">
        <v>6604</v>
      </c>
      <c r="P1302">
        <v>107</v>
      </c>
      <c r="Q1302" t="s">
        <v>1583</v>
      </c>
      <c r="R1302" t="s">
        <v>1621</v>
      </c>
      <c r="S1302">
        <v>0</v>
      </c>
      <c r="T1302">
        <v>1</v>
      </c>
      <c r="U1302">
        <v>0</v>
      </c>
      <c r="W1302">
        <v>16937969</v>
      </c>
      <c r="Y1302">
        <f>COUNTBLANK(Table13[[#This Row],[Budget]:[Gross_WW]])</f>
        <v>2</v>
      </c>
      <c r="AF1302">
        <v>1</v>
      </c>
    </row>
    <row r="1303" spans="1:32" x14ac:dyDescent="0.2">
      <c r="A1303" t="s">
        <v>2656</v>
      </c>
      <c r="B1303" t="s">
        <v>2657</v>
      </c>
      <c r="C1303">
        <v>1983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5.2</v>
      </c>
      <c r="O1303">
        <v>710</v>
      </c>
      <c r="P1303">
        <v>95</v>
      </c>
      <c r="Q1303" t="s">
        <v>2658</v>
      </c>
      <c r="R1303" t="s">
        <v>2513</v>
      </c>
      <c r="S1303">
        <v>0</v>
      </c>
      <c r="T1303">
        <v>0</v>
      </c>
      <c r="U1303">
        <v>1</v>
      </c>
      <c r="V1303">
        <v>3093281</v>
      </c>
      <c r="W1303">
        <v>10171304</v>
      </c>
      <c r="Y1303">
        <f>COUNTBLANK(Table13[[#This Row],[Budget]:[Gross_WW]])</f>
        <v>1</v>
      </c>
      <c r="AF1303">
        <v>1</v>
      </c>
    </row>
    <row r="1304" spans="1:32" x14ac:dyDescent="0.2">
      <c r="A1304" t="s">
        <v>1814</v>
      </c>
      <c r="B1304" t="s">
        <v>1815</v>
      </c>
      <c r="C1304">
        <v>1966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6.1</v>
      </c>
      <c r="O1304">
        <v>1180</v>
      </c>
      <c r="P1304">
        <v>110</v>
      </c>
      <c r="Q1304" t="s">
        <v>1816</v>
      </c>
      <c r="R1304" t="s">
        <v>376</v>
      </c>
      <c r="S1304">
        <v>1</v>
      </c>
      <c r="T1304">
        <v>0</v>
      </c>
      <c r="U1304">
        <v>0</v>
      </c>
      <c r="W1304">
        <v>22565634</v>
      </c>
      <c r="X1304">
        <v>22565634</v>
      </c>
      <c r="Y1304">
        <f>COUNTBLANK(Table13[[#This Row],[Budget]:[Gross_WW]])</f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</row>
    <row r="1305" spans="1:32" x14ac:dyDescent="0.2">
      <c r="A1305" t="s">
        <v>5867</v>
      </c>
      <c r="B1305" t="s">
        <v>5868</v>
      </c>
      <c r="C1305">
        <v>2007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5.9</v>
      </c>
      <c r="O1305">
        <v>19812</v>
      </c>
      <c r="P1305">
        <v>124</v>
      </c>
      <c r="Q1305" t="s">
        <v>3608</v>
      </c>
      <c r="R1305" t="s">
        <v>39</v>
      </c>
      <c r="S1305">
        <v>0</v>
      </c>
      <c r="T1305">
        <v>0</v>
      </c>
      <c r="U1305">
        <v>1</v>
      </c>
      <c r="V1305">
        <v>55000000</v>
      </c>
      <c r="W1305">
        <v>5758950</v>
      </c>
      <c r="X1305">
        <v>8461686</v>
      </c>
      <c r="Y1305">
        <f>COUNTBLANK(Table13[[#This Row],[Budget]:[Gross_WW]])</f>
        <v>0</v>
      </c>
      <c r="AF1305">
        <v>1</v>
      </c>
    </row>
    <row r="1306" spans="1:32" x14ac:dyDescent="0.2">
      <c r="A1306" t="s">
        <v>7677</v>
      </c>
      <c r="B1306" t="s">
        <v>7678</v>
      </c>
      <c r="C1306">
        <v>2014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6.4</v>
      </c>
      <c r="O1306">
        <v>423399</v>
      </c>
      <c r="P1306">
        <v>89</v>
      </c>
      <c r="Q1306" t="s">
        <v>7679</v>
      </c>
      <c r="R1306" t="s">
        <v>7680</v>
      </c>
      <c r="S1306">
        <v>0</v>
      </c>
      <c r="T1306">
        <v>1</v>
      </c>
      <c r="U1306">
        <v>0</v>
      </c>
      <c r="V1306">
        <v>40000000</v>
      </c>
      <c r="W1306">
        <v>126663600</v>
      </c>
      <c r="X1306">
        <v>458863600</v>
      </c>
      <c r="Y1306">
        <f>COUNTBLANK(Table13[[#This Row],[Budget]:[Gross_WW]])</f>
        <v>0</v>
      </c>
      <c r="AF1306">
        <v>1</v>
      </c>
    </row>
    <row r="1307" spans="1:32" x14ac:dyDescent="0.2">
      <c r="A1307" t="s">
        <v>6615</v>
      </c>
      <c r="B1307" t="s">
        <v>6616</v>
      </c>
      <c r="C1307">
        <v>2007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7.5</v>
      </c>
      <c r="O1307">
        <v>35748</v>
      </c>
      <c r="P1307">
        <v>157</v>
      </c>
      <c r="Q1307" t="s">
        <v>5086</v>
      </c>
      <c r="R1307" t="s">
        <v>6617</v>
      </c>
      <c r="S1307">
        <v>0</v>
      </c>
      <c r="T1307">
        <v>1</v>
      </c>
      <c r="U1307">
        <v>0</v>
      </c>
      <c r="V1307">
        <v>15000000</v>
      </c>
      <c r="W1307">
        <v>4604982</v>
      </c>
      <c r="X1307">
        <v>67091915</v>
      </c>
      <c r="Y1307">
        <f>COUNTBLANK(Table13[[#This Row],[Budget]:[Gross_WW]])</f>
        <v>0</v>
      </c>
      <c r="AF1307">
        <v>1</v>
      </c>
    </row>
    <row r="1308" spans="1:32" x14ac:dyDescent="0.2">
      <c r="A1308" t="s">
        <v>3832</v>
      </c>
      <c r="B1308" t="s">
        <v>3833</v>
      </c>
      <c r="C1308">
        <v>1993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6.8</v>
      </c>
      <c r="O1308">
        <v>8274</v>
      </c>
      <c r="P1308">
        <v>101</v>
      </c>
      <c r="Q1308" t="s">
        <v>2717</v>
      </c>
      <c r="R1308" t="s">
        <v>3430</v>
      </c>
      <c r="S1308">
        <v>0</v>
      </c>
      <c r="T1308">
        <v>0</v>
      </c>
      <c r="U1308">
        <v>1</v>
      </c>
      <c r="V1308">
        <v>1498795</v>
      </c>
      <c r="Y1308">
        <f>COUNTBLANK(Table13[[#This Row],[Budget]:[Gross_WW]])</f>
        <v>2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">
      <c r="A1309" t="s">
        <v>1107</v>
      </c>
      <c r="B1309" t="s">
        <v>1108</v>
      </c>
      <c r="C1309">
        <v>1950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6.9</v>
      </c>
      <c r="O1309">
        <v>685</v>
      </c>
      <c r="P1309">
        <v>79</v>
      </c>
      <c r="Q1309" t="s">
        <v>750</v>
      </c>
      <c r="R1309" t="s">
        <v>945</v>
      </c>
      <c r="S1309">
        <v>0</v>
      </c>
      <c r="T1309">
        <v>1</v>
      </c>
      <c r="U1309">
        <v>0</v>
      </c>
      <c r="Y1309">
        <f>COUNTBLANK(Table13[[#This Row],[Budget]:[Gross_WW]])</f>
        <v>3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</row>
    <row r="1310" spans="1:32" x14ac:dyDescent="0.2">
      <c r="A1310" t="s">
        <v>2297</v>
      </c>
      <c r="B1310" t="s">
        <v>2298</v>
      </c>
      <c r="C1310">
        <v>1977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6.6</v>
      </c>
      <c r="O1310">
        <v>4158</v>
      </c>
      <c r="P1310">
        <v>130</v>
      </c>
      <c r="Q1310" t="s">
        <v>1923</v>
      </c>
      <c r="R1310" t="s">
        <v>35</v>
      </c>
      <c r="S1310">
        <v>0</v>
      </c>
      <c r="T1310">
        <v>1</v>
      </c>
      <c r="U1310">
        <v>0</v>
      </c>
      <c r="V1310">
        <v>9000000</v>
      </c>
      <c r="Y1310">
        <f>COUNTBLANK(Table13[[#This Row],[Budget]:[Gross_WW]])</f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</row>
    <row r="1311" spans="1:32" x14ac:dyDescent="0.2">
      <c r="A1311" t="s">
        <v>4718</v>
      </c>
      <c r="B1311" t="s">
        <v>4719</v>
      </c>
      <c r="C1311">
        <v>1997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6.3</v>
      </c>
      <c r="O1311">
        <v>18729</v>
      </c>
      <c r="P1311">
        <v>114</v>
      </c>
      <c r="Q1311" t="s">
        <v>2624</v>
      </c>
      <c r="R1311" t="s">
        <v>39</v>
      </c>
      <c r="S1311">
        <v>0</v>
      </c>
      <c r="T1311">
        <v>0</v>
      </c>
      <c r="U1311">
        <v>1</v>
      </c>
      <c r="V1311">
        <v>50000000</v>
      </c>
      <c r="W1311">
        <v>10541523</v>
      </c>
      <c r="X1311">
        <v>10541523</v>
      </c>
      <c r="Y1311">
        <f>COUNTBLANK(Table13[[#This Row],[Budget]:[Gross_WW]])</f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</row>
    <row r="1312" spans="1:32" x14ac:dyDescent="0.2">
      <c r="A1312" t="s">
        <v>3834</v>
      </c>
      <c r="B1312" t="s">
        <v>3835</v>
      </c>
      <c r="C1312">
        <v>1993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6.2</v>
      </c>
      <c r="O1312">
        <v>19831</v>
      </c>
      <c r="P1312">
        <v>97</v>
      </c>
      <c r="Q1312" t="s">
        <v>3836</v>
      </c>
      <c r="R1312" t="s">
        <v>35</v>
      </c>
      <c r="S1312">
        <v>0</v>
      </c>
      <c r="T1312">
        <v>1</v>
      </c>
      <c r="U1312">
        <v>0</v>
      </c>
      <c r="V1312">
        <v>19000000</v>
      </c>
      <c r="W1312">
        <v>11081586</v>
      </c>
      <c r="X1312">
        <v>11081186</v>
      </c>
      <c r="Y1312">
        <f>COUNTBLANK(Table13[[#This Row],[Budget]:[Gross_WW]])</f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</row>
    <row r="1313" spans="1:32" x14ac:dyDescent="0.2">
      <c r="A1313" t="s">
        <v>4268</v>
      </c>
      <c r="B1313" t="s">
        <v>4269</v>
      </c>
      <c r="C1313">
        <v>1995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5.4</v>
      </c>
      <c r="O1313">
        <v>5961</v>
      </c>
      <c r="P1313">
        <v>93</v>
      </c>
      <c r="Q1313" t="s">
        <v>4065</v>
      </c>
      <c r="R1313" t="s">
        <v>2783</v>
      </c>
      <c r="S1313">
        <v>1</v>
      </c>
      <c r="T1313">
        <v>0</v>
      </c>
      <c r="U1313">
        <v>0</v>
      </c>
      <c r="V1313">
        <v>6820171</v>
      </c>
      <c r="W1313">
        <v>1545374</v>
      </c>
      <c r="X1313">
        <v>1545374</v>
      </c>
      <c r="Y1313">
        <f>COUNTBLANK(Table13[[#This Row],[Budget]:[Gross_WW]])</f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</row>
    <row r="1314" spans="1:32" x14ac:dyDescent="0.2">
      <c r="A1314" t="s">
        <v>7102</v>
      </c>
      <c r="B1314" t="s">
        <v>7103</v>
      </c>
      <c r="C1314">
        <v>2015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8.1</v>
      </c>
      <c r="O1314">
        <v>829685</v>
      </c>
      <c r="P1314">
        <v>120</v>
      </c>
      <c r="Q1314" t="s">
        <v>3025</v>
      </c>
      <c r="R1314" t="s">
        <v>39</v>
      </c>
      <c r="S1314">
        <v>0</v>
      </c>
      <c r="T1314">
        <v>0</v>
      </c>
      <c r="U1314">
        <v>1</v>
      </c>
      <c r="V1314">
        <v>150000000</v>
      </c>
      <c r="W1314">
        <v>154058340</v>
      </c>
      <c r="X1314">
        <v>375209362</v>
      </c>
      <c r="Y1314">
        <f>COUNTBLANK(Table13[[#This Row],[Budget]:[Gross_WW]])</f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</row>
    <row r="1315" spans="1:32" x14ac:dyDescent="0.2">
      <c r="A1315" t="s">
        <v>5921</v>
      </c>
      <c r="B1315" t="s">
        <v>5922</v>
      </c>
      <c r="C1315">
        <v>2005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6.9</v>
      </c>
      <c r="O1315">
        <v>349983</v>
      </c>
      <c r="P1315">
        <v>86</v>
      </c>
      <c r="Q1315" t="s">
        <v>4855</v>
      </c>
      <c r="R1315" t="s">
        <v>4956</v>
      </c>
      <c r="S1315">
        <v>0</v>
      </c>
      <c r="T1315">
        <v>1</v>
      </c>
      <c r="U1315">
        <v>0</v>
      </c>
      <c r="V1315">
        <v>75000000</v>
      </c>
      <c r="W1315">
        <v>193595521</v>
      </c>
      <c r="X1315">
        <v>542063846</v>
      </c>
      <c r="Y1315">
        <f>COUNTBLANK(Table13[[#This Row],[Budget]:[Gross_WW]])</f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</row>
    <row r="1316" spans="1:32" x14ac:dyDescent="0.2">
      <c r="A1316" t="s">
        <v>7003</v>
      </c>
      <c r="B1316" t="s">
        <v>7004</v>
      </c>
      <c r="C1316">
        <v>2012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6.8</v>
      </c>
      <c r="O1316">
        <v>155166</v>
      </c>
      <c r="P1316">
        <v>93</v>
      </c>
      <c r="Q1316" t="s">
        <v>4855</v>
      </c>
      <c r="R1316" t="s">
        <v>4956</v>
      </c>
      <c r="S1316">
        <v>0</v>
      </c>
      <c r="T1316">
        <v>1</v>
      </c>
      <c r="U1316">
        <v>0</v>
      </c>
      <c r="V1316">
        <v>145000000</v>
      </c>
      <c r="W1316">
        <v>216391482</v>
      </c>
      <c r="X1316">
        <v>746921274</v>
      </c>
      <c r="Y1316">
        <f>COUNTBLANK(Table13[[#This Row],[Budget]:[Gross_WW]])</f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</row>
    <row r="1317" spans="1:32" x14ac:dyDescent="0.2">
      <c r="A1317" t="s">
        <v>6475</v>
      </c>
      <c r="B1317" t="s">
        <v>6476</v>
      </c>
      <c r="C1317">
        <v>2008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6.6</v>
      </c>
      <c r="O1317">
        <v>195040</v>
      </c>
      <c r="P1317">
        <v>89</v>
      </c>
      <c r="Q1317" t="s">
        <v>4855</v>
      </c>
      <c r="R1317" t="s">
        <v>4956</v>
      </c>
      <c r="S1317">
        <v>0</v>
      </c>
      <c r="T1317">
        <v>1</v>
      </c>
      <c r="U1317">
        <v>0</v>
      </c>
      <c r="V1317">
        <v>150000000</v>
      </c>
      <c r="W1317">
        <v>180010950</v>
      </c>
      <c r="X1317">
        <v>603900354</v>
      </c>
      <c r="Y1317">
        <f>COUNTBLANK(Table13[[#This Row],[Budget]:[Gross_WW]])</f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</row>
    <row r="1318" spans="1:32" x14ac:dyDescent="0.2">
      <c r="A1318" t="s">
        <v>3111</v>
      </c>
      <c r="B1318" t="s">
        <v>3112</v>
      </c>
      <c r="C1318">
        <v>1988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6.7</v>
      </c>
      <c r="O1318">
        <v>1272</v>
      </c>
      <c r="P1318">
        <v>122</v>
      </c>
      <c r="Q1318" t="s">
        <v>2436</v>
      </c>
      <c r="R1318" t="s">
        <v>3113</v>
      </c>
      <c r="S1318">
        <v>0</v>
      </c>
      <c r="T1318">
        <v>1</v>
      </c>
      <c r="U1318">
        <v>0</v>
      </c>
      <c r="V1318">
        <v>9000000</v>
      </c>
      <c r="W1318">
        <v>3548238</v>
      </c>
      <c r="X1318">
        <v>3548238</v>
      </c>
      <c r="Y1318">
        <f>COUNTBLANK(Table13[[#This Row],[Budget]:[Gross_WW]])</f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</row>
    <row r="1319" spans="1:32" x14ac:dyDescent="0.2">
      <c r="A1319" t="s">
        <v>3837</v>
      </c>
      <c r="B1319" t="s">
        <v>3838</v>
      </c>
      <c r="C1319">
        <v>1993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5.0999999999999996</v>
      </c>
      <c r="O1319">
        <v>15190</v>
      </c>
      <c r="P1319">
        <v>111</v>
      </c>
      <c r="Q1319" t="s">
        <v>2729</v>
      </c>
      <c r="R1319" t="s">
        <v>3839</v>
      </c>
      <c r="S1319">
        <v>0</v>
      </c>
      <c r="T1319">
        <v>0</v>
      </c>
      <c r="U1319">
        <v>1</v>
      </c>
      <c r="V1319">
        <v>22000000</v>
      </c>
      <c r="W1319">
        <v>44942695</v>
      </c>
      <c r="X1319">
        <v>104942695</v>
      </c>
      <c r="Y1319">
        <f>COUNTBLANK(Table13[[#This Row],[Budget]:[Gross_WW]])</f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</row>
    <row r="1320" spans="1:32" x14ac:dyDescent="0.2">
      <c r="A1320" t="s">
        <v>1906</v>
      </c>
      <c r="B1320" t="s">
        <v>1907</v>
      </c>
      <c r="C1320">
        <v>1968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6.5</v>
      </c>
      <c r="O1320">
        <v>3145</v>
      </c>
      <c r="P1320">
        <v>101</v>
      </c>
      <c r="Q1320" t="s">
        <v>930</v>
      </c>
      <c r="R1320" t="s">
        <v>35</v>
      </c>
      <c r="S1320">
        <v>0</v>
      </c>
      <c r="T1320">
        <v>1</v>
      </c>
      <c r="U1320">
        <v>0</v>
      </c>
      <c r="W1320">
        <v>1100000</v>
      </c>
      <c r="Y1320">
        <f>COUNTBLANK(Table13[[#This Row],[Budget]:[Gross_WW]])</f>
        <v>2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</row>
    <row r="1321" spans="1:32" x14ac:dyDescent="0.2">
      <c r="A1321" t="s">
        <v>4921</v>
      </c>
      <c r="B1321" t="s">
        <v>4922</v>
      </c>
      <c r="C1321">
        <v>1998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5.6</v>
      </c>
      <c r="O1321">
        <v>14183</v>
      </c>
      <c r="P1321">
        <v>87</v>
      </c>
      <c r="Q1321" t="s">
        <v>2925</v>
      </c>
      <c r="R1321" t="s">
        <v>4923</v>
      </c>
      <c r="S1321">
        <v>1</v>
      </c>
      <c r="T1321">
        <v>0</v>
      </c>
      <c r="U1321">
        <v>0</v>
      </c>
      <c r="V1321">
        <v>10000000</v>
      </c>
      <c r="W1321">
        <v>19889299</v>
      </c>
      <c r="X1321">
        <v>19889299</v>
      </c>
      <c r="Y1321">
        <f>COUNTBLANK(Table13[[#This Row],[Budget]:[Gross_WW]])</f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</row>
    <row r="1322" spans="1:32" x14ac:dyDescent="0.2">
      <c r="A1322" t="s">
        <v>7437</v>
      </c>
      <c r="B1322" t="s">
        <v>7438</v>
      </c>
      <c r="C1322">
        <v>2012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6.1</v>
      </c>
      <c r="O1322">
        <v>127455</v>
      </c>
      <c r="P1322">
        <v>110</v>
      </c>
      <c r="Q1322" t="s">
        <v>3825</v>
      </c>
      <c r="R1322" t="s">
        <v>7439</v>
      </c>
      <c r="S1322">
        <v>0</v>
      </c>
      <c r="T1322">
        <v>0</v>
      </c>
      <c r="U1322">
        <v>1</v>
      </c>
      <c r="V1322">
        <v>7000000</v>
      </c>
      <c r="W1322">
        <v>113721571</v>
      </c>
      <c r="X1322">
        <v>167739368</v>
      </c>
      <c r="Y1322">
        <f>COUNTBLANK(Table13[[#This Row],[Budget]:[Gross_WW]])</f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</row>
    <row r="1323" spans="1:32" x14ac:dyDescent="0.2">
      <c r="A1323" t="s">
        <v>7550</v>
      </c>
      <c r="B1323" t="s">
        <v>7551</v>
      </c>
      <c r="C1323">
        <v>2015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5.6</v>
      </c>
      <c r="O1323">
        <v>50259</v>
      </c>
      <c r="P1323">
        <v>115</v>
      </c>
      <c r="Q1323" t="s">
        <v>5961</v>
      </c>
      <c r="R1323" t="s">
        <v>39</v>
      </c>
      <c r="S1323">
        <v>0</v>
      </c>
      <c r="T1323">
        <v>0</v>
      </c>
      <c r="U1323">
        <v>1</v>
      </c>
      <c r="V1323">
        <v>14800000</v>
      </c>
      <c r="W1323">
        <v>66013057</v>
      </c>
      <c r="X1323">
        <v>117813057</v>
      </c>
      <c r="Y1323">
        <f>COUNTBLANK(Table13[[#This Row],[Budget]:[Gross_WW]])</f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</row>
    <row r="1324" spans="1:32" x14ac:dyDescent="0.2">
      <c r="A1324" t="s">
        <v>262</v>
      </c>
      <c r="B1324" t="s">
        <v>263</v>
      </c>
      <c r="C1324">
        <v>1935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6.9</v>
      </c>
      <c r="O1324">
        <v>722</v>
      </c>
      <c r="P1324">
        <v>112</v>
      </c>
      <c r="Q1324" t="s">
        <v>218</v>
      </c>
      <c r="R1324" t="s">
        <v>35</v>
      </c>
      <c r="S1324">
        <v>0</v>
      </c>
      <c r="T1324">
        <v>1</v>
      </c>
      <c r="U1324">
        <v>0</v>
      </c>
      <c r="Y1324">
        <f>COUNTBLANK(Table13[[#This Row],[Budget]:[Gross_WW]])</f>
        <v>3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</row>
    <row r="1325" spans="1:32" x14ac:dyDescent="0.2">
      <c r="A1325" t="s">
        <v>2107</v>
      </c>
      <c r="B1325" t="s">
        <v>2108</v>
      </c>
      <c r="C1325">
        <v>1973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7.2</v>
      </c>
      <c r="O1325">
        <v>53490</v>
      </c>
      <c r="P1325">
        <v>124</v>
      </c>
      <c r="Q1325" t="s">
        <v>2109</v>
      </c>
      <c r="R1325" t="s">
        <v>1992</v>
      </c>
      <c r="S1325">
        <v>0</v>
      </c>
      <c r="T1325">
        <v>0</v>
      </c>
      <c r="U1325">
        <v>1</v>
      </c>
      <c r="W1325">
        <v>39768000</v>
      </c>
      <c r="X1325">
        <v>39768000</v>
      </c>
      <c r="Y1325">
        <f>COUNTBLANK(Table13[[#This Row],[Budget]:[Gross_WW]])</f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</row>
    <row r="1326" spans="1:32" x14ac:dyDescent="0.2">
      <c r="A1326" t="s">
        <v>4029</v>
      </c>
      <c r="B1326" t="s">
        <v>4030</v>
      </c>
      <c r="C1326">
        <v>1994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5.6</v>
      </c>
      <c r="O1326">
        <v>24264</v>
      </c>
      <c r="P1326">
        <v>105</v>
      </c>
      <c r="Q1326" t="s">
        <v>3462</v>
      </c>
      <c r="R1326" t="s">
        <v>39</v>
      </c>
      <c r="S1326">
        <v>0</v>
      </c>
      <c r="T1326">
        <v>0</v>
      </c>
      <c r="U1326">
        <v>1</v>
      </c>
      <c r="V1326">
        <v>25000000</v>
      </c>
      <c r="W1326">
        <v>30626182</v>
      </c>
      <c r="X1326">
        <v>30626182</v>
      </c>
      <c r="Y1326">
        <f>COUNTBLANK(Table13[[#This Row],[Budget]:[Gross_WW]])</f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</row>
    <row r="1327" spans="1:32" x14ac:dyDescent="0.2">
      <c r="A1327" t="s">
        <v>4924</v>
      </c>
      <c r="B1327" t="s">
        <v>4925</v>
      </c>
      <c r="C1327">
        <v>1998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4.5999999999999996</v>
      </c>
      <c r="O1327">
        <v>6888</v>
      </c>
      <c r="P1327">
        <v>100</v>
      </c>
      <c r="Q1327" t="s">
        <v>4926</v>
      </c>
      <c r="R1327" t="s">
        <v>3240</v>
      </c>
      <c r="S1327">
        <v>0</v>
      </c>
      <c r="T1327">
        <v>0</v>
      </c>
      <c r="U1327">
        <v>1</v>
      </c>
      <c r="V1327">
        <v>18000000</v>
      </c>
      <c r="W1327">
        <v>3572443</v>
      </c>
      <c r="X1327">
        <v>3572443</v>
      </c>
      <c r="Y1327">
        <f>COUNTBLANK(Table13[[#This Row],[Budget]:[Gross_WW]])</f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</row>
    <row r="1328" spans="1:32" x14ac:dyDescent="0.2">
      <c r="A1328" t="s">
        <v>4031</v>
      </c>
      <c r="B1328" t="s">
        <v>4032</v>
      </c>
      <c r="C1328">
        <v>1995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6.2</v>
      </c>
      <c r="O1328">
        <v>29232</v>
      </c>
      <c r="P1328">
        <v>95</v>
      </c>
      <c r="Q1328" t="s">
        <v>2756</v>
      </c>
      <c r="R1328" t="s">
        <v>35</v>
      </c>
      <c r="S1328">
        <v>0</v>
      </c>
      <c r="T1328">
        <v>1</v>
      </c>
      <c r="U1328">
        <v>0</v>
      </c>
      <c r="V1328">
        <v>7011225</v>
      </c>
      <c r="W1328">
        <v>29412050</v>
      </c>
      <c r="X1328">
        <v>30112050</v>
      </c>
      <c r="Y1328">
        <f>COUNTBLANK(Table13[[#This Row],[Budget]:[Gross_WW]])</f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</row>
    <row r="1329" spans="1:32" x14ac:dyDescent="0.2">
      <c r="A1329" t="s">
        <v>3625</v>
      </c>
      <c r="B1329" t="s">
        <v>3626</v>
      </c>
      <c r="C1329">
        <v>1992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7.7</v>
      </c>
      <c r="O1329">
        <v>79383</v>
      </c>
      <c r="P1329">
        <v>202</v>
      </c>
      <c r="Q1329" t="s">
        <v>3185</v>
      </c>
      <c r="R1329" t="s">
        <v>3627</v>
      </c>
      <c r="S1329">
        <v>0</v>
      </c>
      <c r="T1329">
        <v>0</v>
      </c>
      <c r="U1329">
        <v>1</v>
      </c>
      <c r="V1329">
        <v>33000000</v>
      </c>
      <c r="W1329">
        <v>48169910</v>
      </c>
      <c r="X1329">
        <v>48169910</v>
      </c>
      <c r="Y1329">
        <f>COUNTBLANK(Table13[[#This Row],[Budget]:[Gross_WW]])</f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</row>
    <row r="1330" spans="1:32" x14ac:dyDescent="0.2">
      <c r="A1330" t="s">
        <v>7270</v>
      </c>
      <c r="B1330" t="s">
        <v>7271</v>
      </c>
      <c r="C1330">
        <v>2014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7</v>
      </c>
      <c r="O1330">
        <v>329264</v>
      </c>
      <c r="P1330">
        <v>97</v>
      </c>
      <c r="Q1330" t="s">
        <v>7272</v>
      </c>
      <c r="R1330" t="s">
        <v>7273</v>
      </c>
      <c r="S1330">
        <v>1</v>
      </c>
      <c r="T1330">
        <v>0</v>
      </c>
      <c r="U1330">
        <v>0</v>
      </c>
      <c r="V1330">
        <v>180000000</v>
      </c>
      <c r="W1330">
        <v>241410378</v>
      </c>
      <c r="X1330">
        <v>758410378</v>
      </c>
      <c r="Y1330">
        <f>COUNTBLANK(Table13[[#This Row],[Budget]:[Gross_WW]])</f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</row>
    <row r="1331" spans="1:32" x14ac:dyDescent="0.2">
      <c r="A1331" t="s">
        <v>5392</v>
      </c>
      <c r="B1331" t="s">
        <v>5393</v>
      </c>
      <c r="C1331">
        <v>2000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7.5</v>
      </c>
      <c r="O1331">
        <v>84795</v>
      </c>
      <c r="P1331">
        <v>108</v>
      </c>
      <c r="Q1331" t="s">
        <v>5394</v>
      </c>
      <c r="R1331" t="s">
        <v>5395</v>
      </c>
      <c r="S1331">
        <v>1</v>
      </c>
      <c r="T1331">
        <v>0</v>
      </c>
      <c r="U1331">
        <v>0</v>
      </c>
      <c r="W1331">
        <v>3448233</v>
      </c>
      <c r="X1331">
        <v>14493284</v>
      </c>
      <c r="Y1331">
        <f>COUNTBLANK(Table13[[#This Row],[Budget]:[Gross_WW]])</f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</row>
    <row r="1332" spans="1:32" x14ac:dyDescent="0.2">
      <c r="A1332" t="s">
        <v>5822</v>
      </c>
      <c r="B1332" t="s">
        <v>5823</v>
      </c>
      <c r="C1332">
        <v>2003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5.0999999999999996</v>
      </c>
      <c r="O1332">
        <v>18111</v>
      </c>
      <c r="P1332">
        <v>86</v>
      </c>
      <c r="Q1332" t="s">
        <v>5504</v>
      </c>
      <c r="R1332" t="s">
        <v>39</v>
      </c>
      <c r="S1332">
        <v>0</v>
      </c>
      <c r="T1332">
        <v>0</v>
      </c>
      <c r="U1332">
        <v>1</v>
      </c>
      <c r="V1332">
        <v>15000000</v>
      </c>
      <c r="W1332">
        <v>34432201</v>
      </c>
      <c r="X1332">
        <v>34622504</v>
      </c>
      <c r="Y1332">
        <f>COUNTBLANK(Table13[[#This Row],[Budget]:[Gross_WW]])</f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</row>
    <row r="1333" spans="1:32" x14ac:dyDescent="0.2">
      <c r="A1333" t="s">
        <v>4270</v>
      </c>
      <c r="B1333" t="s">
        <v>4271</v>
      </c>
      <c r="C1333">
        <v>1995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7.1</v>
      </c>
      <c r="O1333">
        <v>112651</v>
      </c>
      <c r="P1333">
        <v>94</v>
      </c>
      <c r="Q1333" t="s">
        <v>3944</v>
      </c>
      <c r="R1333" t="s">
        <v>3757</v>
      </c>
      <c r="S1333">
        <v>0</v>
      </c>
      <c r="T1333">
        <v>1</v>
      </c>
      <c r="U1333">
        <v>0</v>
      </c>
      <c r="V1333">
        <v>6000000</v>
      </c>
      <c r="W1333">
        <v>2122561</v>
      </c>
      <c r="X1333">
        <v>2122561</v>
      </c>
      <c r="Y1333">
        <f>COUNTBLANK(Table13[[#This Row],[Budget]:[Gross_WW]])</f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</row>
    <row r="1334" spans="1:32" x14ac:dyDescent="0.2">
      <c r="A1334" t="s">
        <v>7477</v>
      </c>
      <c r="B1334" t="s">
        <v>7478</v>
      </c>
      <c r="C1334">
        <v>2013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6.2</v>
      </c>
      <c r="O1334">
        <v>164368</v>
      </c>
      <c r="P1334">
        <v>100</v>
      </c>
      <c r="Q1334" t="s">
        <v>7109</v>
      </c>
      <c r="R1334" t="s">
        <v>35</v>
      </c>
      <c r="S1334">
        <v>0</v>
      </c>
      <c r="T1334">
        <v>1</v>
      </c>
      <c r="U1334">
        <v>0</v>
      </c>
      <c r="V1334">
        <v>15000000</v>
      </c>
      <c r="W1334">
        <v>71628180</v>
      </c>
      <c r="X1334">
        <v>146428180</v>
      </c>
      <c r="Y1334">
        <f>COUNTBLANK(Table13[[#This Row],[Budget]:[Gross_WW]])</f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</row>
    <row r="1335" spans="1:32" x14ac:dyDescent="0.2">
      <c r="A1335" t="s">
        <v>6588</v>
      </c>
      <c r="B1335" t="s">
        <v>6589</v>
      </c>
      <c r="C1335">
        <v>2008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6.4</v>
      </c>
      <c r="O1335">
        <v>204585</v>
      </c>
      <c r="P1335">
        <v>108</v>
      </c>
      <c r="Q1335" t="s">
        <v>6590</v>
      </c>
      <c r="R1335" t="s">
        <v>35</v>
      </c>
      <c r="S1335">
        <v>0</v>
      </c>
      <c r="T1335">
        <v>1</v>
      </c>
      <c r="U1335">
        <v>0</v>
      </c>
      <c r="V1335">
        <v>52000000</v>
      </c>
      <c r="W1335">
        <v>144169664</v>
      </c>
      <c r="X1335">
        <v>609896805</v>
      </c>
      <c r="Y1335">
        <f>COUNTBLANK(Table13[[#This Row],[Budget]:[Gross_WW]])</f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">
      <c r="A1336" t="s">
        <v>7924</v>
      </c>
      <c r="B1336" t="s">
        <v>7925</v>
      </c>
      <c r="C1336">
        <v>2018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6.7</v>
      </c>
      <c r="O1336">
        <v>70448</v>
      </c>
      <c r="P1336">
        <v>114</v>
      </c>
      <c r="Q1336" t="s">
        <v>6229</v>
      </c>
      <c r="R1336" t="s">
        <v>35</v>
      </c>
      <c r="S1336">
        <v>0</v>
      </c>
      <c r="T1336">
        <v>1</v>
      </c>
      <c r="U1336">
        <v>0</v>
      </c>
      <c r="V1336">
        <v>75000000</v>
      </c>
      <c r="W1336">
        <v>120634935</v>
      </c>
      <c r="X1336">
        <v>395044706</v>
      </c>
      <c r="Y1336">
        <f>COUNTBLANK(Table13[[#This Row],[Budget]:[Gross_WW]])</f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</row>
    <row r="1337" spans="1:32" x14ac:dyDescent="0.2">
      <c r="A1337" t="s">
        <v>43</v>
      </c>
      <c r="B1337" t="s">
        <v>44</v>
      </c>
      <c r="C1337">
        <v>1930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5.8</v>
      </c>
      <c r="O1337">
        <v>140</v>
      </c>
      <c r="P1337">
        <v>84</v>
      </c>
      <c r="Q1337" t="s">
        <v>45</v>
      </c>
      <c r="R1337" t="s">
        <v>39</v>
      </c>
      <c r="S1337">
        <v>0</v>
      </c>
      <c r="T1337">
        <v>0</v>
      </c>
      <c r="U1337">
        <v>1</v>
      </c>
      <c r="V1337">
        <v>786000</v>
      </c>
      <c r="W1337">
        <v>947000</v>
      </c>
      <c r="X1337">
        <v>947000</v>
      </c>
      <c r="Y1337">
        <f>COUNTBLANK(Table13[[#This Row],[Budget]:[Gross_WW]])</f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</row>
    <row r="1338" spans="1:32" x14ac:dyDescent="0.2">
      <c r="A1338" t="s">
        <v>604</v>
      </c>
      <c r="B1338" t="s">
        <v>605</v>
      </c>
      <c r="C1338">
        <v>1941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6.2</v>
      </c>
      <c r="O1338">
        <v>1169</v>
      </c>
      <c r="P1338">
        <v>60</v>
      </c>
      <c r="Q1338" t="s">
        <v>592</v>
      </c>
      <c r="R1338" t="s">
        <v>35</v>
      </c>
      <c r="S1338">
        <v>0</v>
      </c>
      <c r="T1338">
        <v>1</v>
      </c>
      <c r="U1338">
        <v>0</v>
      </c>
      <c r="V1338">
        <v>84000</v>
      </c>
      <c r="Y1338">
        <f>COUNTBLANK(Table13[[#This Row],[Budget]:[Gross_WW]])</f>
        <v>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">
      <c r="A1339" t="s">
        <v>6562</v>
      </c>
      <c r="B1339" t="s">
        <v>6563</v>
      </c>
      <c r="C1339">
        <v>2013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7</v>
      </c>
      <c r="O1339">
        <v>668742</v>
      </c>
      <c r="P1339">
        <v>143</v>
      </c>
      <c r="Q1339" t="s">
        <v>6166</v>
      </c>
      <c r="R1339" t="s">
        <v>39</v>
      </c>
      <c r="S1339">
        <v>0</v>
      </c>
      <c r="T1339">
        <v>0</v>
      </c>
      <c r="U1339">
        <v>1</v>
      </c>
      <c r="V1339">
        <v>225000000</v>
      </c>
      <c r="W1339">
        <v>291045518</v>
      </c>
      <c r="X1339">
        <v>668045518</v>
      </c>
      <c r="Y1339">
        <f>COUNTBLANK(Table13[[#This Row],[Budget]:[Gross_WW]])</f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">
      <c r="A1340" t="s">
        <v>6506</v>
      </c>
      <c r="B1340" t="s">
        <v>6507</v>
      </c>
      <c r="C1340">
        <v>2006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6.2</v>
      </c>
      <c r="O1340">
        <v>31162</v>
      </c>
      <c r="P1340">
        <v>115</v>
      </c>
      <c r="Q1340" t="s">
        <v>2871</v>
      </c>
      <c r="R1340" t="s">
        <v>35</v>
      </c>
      <c r="S1340">
        <v>0</v>
      </c>
      <c r="T1340">
        <v>1</v>
      </c>
      <c r="U1340">
        <v>0</v>
      </c>
      <c r="V1340">
        <v>20000000</v>
      </c>
      <c r="W1340">
        <v>37327390</v>
      </c>
      <c r="X1340">
        <v>42472472</v>
      </c>
      <c r="Y1340">
        <f>COUNTBLANK(Table13[[#This Row],[Budget]:[Gross_WW]])</f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</row>
    <row r="1341" spans="1:32" x14ac:dyDescent="0.2">
      <c r="A1341" t="s">
        <v>114</v>
      </c>
      <c r="B1341" t="s">
        <v>115</v>
      </c>
      <c r="C1341">
        <v>1932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6.5</v>
      </c>
      <c r="O1341">
        <v>500</v>
      </c>
      <c r="P1341">
        <v>62</v>
      </c>
      <c r="Q1341" t="s">
        <v>111</v>
      </c>
      <c r="R1341" t="s">
        <v>39</v>
      </c>
      <c r="S1341">
        <v>0</v>
      </c>
      <c r="T1341">
        <v>0</v>
      </c>
      <c r="U1341">
        <v>1</v>
      </c>
      <c r="Y1341">
        <f>COUNTBLANK(Table13[[#This Row],[Budget]:[Gross_WW]])</f>
        <v>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</row>
    <row r="1342" spans="1:32" x14ac:dyDescent="0.2">
      <c r="A1342" t="s">
        <v>1749</v>
      </c>
      <c r="B1342" t="s">
        <v>1750</v>
      </c>
      <c r="C1342">
        <v>1964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7.2</v>
      </c>
      <c r="O1342">
        <v>4522</v>
      </c>
      <c r="P1342">
        <v>120</v>
      </c>
      <c r="Q1342" t="s">
        <v>106</v>
      </c>
      <c r="R1342" t="s">
        <v>1751</v>
      </c>
      <c r="S1342">
        <v>0</v>
      </c>
      <c r="T1342">
        <v>1</v>
      </c>
      <c r="U1342">
        <v>0</v>
      </c>
      <c r="X1342">
        <v>6000000</v>
      </c>
      <c r="Y1342">
        <f>COUNTBLANK(Table13[[#This Row],[Budget]:[Gross_WW]])</f>
        <v>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</row>
    <row r="1343" spans="1:32" x14ac:dyDescent="0.2">
      <c r="A1343" t="s">
        <v>223</v>
      </c>
      <c r="B1343" t="s">
        <v>224</v>
      </c>
      <c r="C1343">
        <v>1934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6.7</v>
      </c>
      <c r="O1343">
        <v>608</v>
      </c>
      <c r="P1343">
        <v>65</v>
      </c>
      <c r="Q1343" t="s">
        <v>45</v>
      </c>
      <c r="R1343" t="s">
        <v>147</v>
      </c>
      <c r="S1343">
        <v>0</v>
      </c>
      <c r="T1343">
        <v>0</v>
      </c>
      <c r="U1343">
        <v>1</v>
      </c>
      <c r="V1343">
        <v>294000</v>
      </c>
      <c r="W1343">
        <v>629000</v>
      </c>
      <c r="X1343">
        <v>629000</v>
      </c>
      <c r="Y1343">
        <f>COUNTBLANK(Table13[[#This Row],[Budget]:[Gross_WW]])</f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</row>
    <row r="1344" spans="1:32" x14ac:dyDescent="0.2">
      <c r="A1344" t="s">
        <v>3632</v>
      </c>
      <c r="B1344" t="s">
        <v>3633</v>
      </c>
      <c r="C1344">
        <v>1992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7.1</v>
      </c>
      <c r="O1344">
        <v>2987</v>
      </c>
      <c r="P1344">
        <v>109</v>
      </c>
      <c r="Q1344" t="s">
        <v>3634</v>
      </c>
      <c r="R1344" t="s">
        <v>3635</v>
      </c>
      <c r="S1344">
        <v>1</v>
      </c>
      <c r="T1344">
        <v>0</v>
      </c>
      <c r="U1344">
        <v>0</v>
      </c>
      <c r="W1344">
        <v>2806881</v>
      </c>
      <c r="X1344">
        <v>2806881</v>
      </c>
      <c r="Y1344">
        <f>COUNTBLANK(Table13[[#This Row],[Budget]:[Gross_WW]])</f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</row>
    <row r="1345" spans="1:32" x14ac:dyDescent="0.2">
      <c r="A1345" t="s">
        <v>1513</v>
      </c>
      <c r="B1345" t="s">
        <v>1514</v>
      </c>
      <c r="C1345">
        <v>1958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6.2</v>
      </c>
      <c r="O1345">
        <v>894</v>
      </c>
      <c r="P1345">
        <v>128</v>
      </c>
      <c r="Q1345" t="s">
        <v>614</v>
      </c>
      <c r="R1345" t="s">
        <v>1515</v>
      </c>
      <c r="S1345">
        <v>0</v>
      </c>
      <c r="T1345">
        <v>0</v>
      </c>
      <c r="U1345">
        <v>1</v>
      </c>
      <c r="W1345">
        <v>3000000</v>
      </c>
      <c r="Y1345">
        <f>COUNTBLANK(Table13[[#This Row],[Budget]:[Gross_WW]])</f>
        <v>2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</row>
    <row r="1346" spans="1:32" x14ac:dyDescent="0.2">
      <c r="A1346" t="s">
        <v>361</v>
      </c>
      <c r="B1346" t="s">
        <v>362</v>
      </c>
      <c r="C1346">
        <v>1937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7.2</v>
      </c>
      <c r="O1346">
        <v>3284</v>
      </c>
      <c r="P1346">
        <v>96</v>
      </c>
      <c r="Q1346" t="s">
        <v>48</v>
      </c>
      <c r="R1346" t="s">
        <v>147</v>
      </c>
      <c r="S1346">
        <v>0</v>
      </c>
      <c r="T1346">
        <v>0</v>
      </c>
      <c r="U1346">
        <v>1</v>
      </c>
      <c r="Y1346">
        <f>COUNTBLANK(Table13[[#This Row],[Budget]:[Gross_WW]])</f>
        <v>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</row>
    <row r="1347" spans="1:32" x14ac:dyDescent="0.2">
      <c r="A1347" t="s">
        <v>1752</v>
      </c>
      <c r="B1347" t="s">
        <v>1753</v>
      </c>
      <c r="C1347">
        <v>1964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7.2</v>
      </c>
      <c r="O1347">
        <v>42369</v>
      </c>
      <c r="P1347">
        <v>130</v>
      </c>
      <c r="Q1347" t="s">
        <v>706</v>
      </c>
      <c r="R1347" t="s">
        <v>1754</v>
      </c>
      <c r="S1347">
        <v>0</v>
      </c>
      <c r="T1347">
        <v>1</v>
      </c>
      <c r="U1347">
        <v>0</v>
      </c>
      <c r="V1347">
        <v>3000000</v>
      </c>
      <c r="X1347">
        <v>7095</v>
      </c>
      <c r="Y1347">
        <f>COUNTBLANK(Table13[[#This Row],[Budget]:[Gross_WW]])</f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</row>
    <row r="1348" spans="1:32" x14ac:dyDescent="0.2">
      <c r="A1348" t="s">
        <v>7028</v>
      </c>
      <c r="B1348" t="s">
        <v>7029</v>
      </c>
      <c r="C1348">
        <v>2011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5.4</v>
      </c>
      <c r="O1348">
        <v>20375</v>
      </c>
      <c r="P1348">
        <v>88</v>
      </c>
      <c r="Q1348" t="s">
        <v>4165</v>
      </c>
      <c r="R1348" t="s">
        <v>2671</v>
      </c>
      <c r="S1348">
        <v>1</v>
      </c>
      <c r="T1348">
        <v>0</v>
      </c>
      <c r="U1348">
        <v>0</v>
      </c>
      <c r="V1348">
        <v>150000000</v>
      </c>
      <c r="W1348">
        <v>21392758</v>
      </c>
      <c r="X1348">
        <v>39233678</v>
      </c>
      <c r="Y1348">
        <f>COUNTBLANK(Table13[[#This Row],[Budget]:[Gross_WW]])</f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</row>
    <row r="1349" spans="1:32" x14ac:dyDescent="0.2">
      <c r="A1349" t="s">
        <v>4486</v>
      </c>
      <c r="B1349" t="s">
        <v>4487</v>
      </c>
      <c r="C1349">
        <v>1996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6.7</v>
      </c>
      <c r="O1349">
        <v>24548</v>
      </c>
      <c r="P1349">
        <v>98</v>
      </c>
      <c r="Q1349" t="s">
        <v>4488</v>
      </c>
      <c r="R1349" t="s">
        <v>4489</v>
      </c>
      <c r="S1349">
        <v>1</v>
      </c>
      <c r="T1349">
        <v>0</v>
      </c>
      <c r="U1349">
        <v>0</v>
      </c>
      <c r="V1349">
        <v>23000000</v>
      </c>
      <c r="W1349">
        <v>12803305</v>
      </c>
      <c r="X1349">
        <v>12803305</v>
      </c>
      <c r="Y1349">
        <f>COUNTBLANK(Table13[[#This Row],[Budget]:[Gross_WW]])</f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">
      <c r="A1350" t="s">
        <v>7884</v>
      </c>
      <c r="B1350" t="s">
        <v>7885</v>
      </c>
      <c r="C1350">
        <v>2018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6.7</v>
      </c>
      <c r="O1350">
        <v>69549</v>
      </c>
      <c r="P1350">
        <v>130</v>
      </c>
      <c r="Q1350" t="s">
        <v>5710</v>
      </c>
      <c r="R1350" t="s">
        <v>7530</v>
      </c>
      <c r="S1350">
        <v>1</v>
      </c>
      <c r="T1350">
        <v>0</v>
      </c>
      <c r="U1350">
        <v>0</v>
      </c>
      <c r="V1350">
        <v>130000000</v>
      </c>
      <c r="W1350">
        <v>171958438</v>
      </c>
      <c r="X1350">
        <v>349537494</v>
      </c>
      <c r="Y1350">
        <f>COUNTBLANK(Table13[[#This Row],[Budget]:[Gross_WW]])</f>
        <v>0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</row>
    <row r="1351" spans="1:32" x14ac:dyDescent="0.2">
      <c r="A1351" t="s">
        <v>177</v>
      </c>
      <c r="B1351" t="s">
        <v>178</v>
      </c>
      <c r="C1351">
        <v>1933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6.5</v>
      </c>
      <c r="O1351">
        <v>348</v>
      </c>
      <c r="P1351">
        <v>72</v>
      </c>
      <c r="Q1351" t="s">
        <v>48</v>
      </c>
      <c r="R1351" t="s">
        <v>39</v>
      </c>
      <c r="S1351">
        <v>0</v>
      </c>
      <c r="T1351">
        <v>0</v>
      </c>
      <c r="U1351">
        <v>1</v>
      </c>
      <c r="Y1351">
        <f>COUNTBLANK(Table13[[#This Row],[Budget]:[Gross_WW]])</f>
        <v>3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</row>
    <row r="1352" spans="1:32" x14ac:dyDescent="0.2">
      <c r="A1352" t="s">
        <v>2836</v>
      </c>
      <c r="B1352" t="s">
        <v>2837</v>
      </c>
      <c r="C1352">
        <v>1985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7.2</v>
      </c>
      <c r="O1352">
        <v>24946</v>
      </c>
      <c r="P1352">
        <v>120</v>
      </c>
      <c r="Q1352" t="s">
        <v>2072</v>
      </c>
      <c r="R1352" t="s">
        <v>35</v>
      </c>
      <c r="S1352">
        <v>0</v>
      </c>
      <c r="T1352">
        <v>1</v>
      </c>
      <c r="U1352">
        <v>0</v>
      </c>
      <c r="V1352">
        <v>8000000</v>
      </c>
      <c r="W1352">
        <v>48230162</v>
      </c>
      <c r="X1352">
        <v>48230162</v>
      </c>
      <c r="Y1352">
        <f>COUNTBLANK(Table13[[#This Row],[Budget]:[Gross_WW]])</f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</row>
    <row r="1353" spans="1:32" x14ac:dyDescent="0.2">
      <c r="A1353" t="s">
        <v>5747</v>
      </c>
      <c r="B1353" t="s">
        <v>5748</v>
      </c>
      <c r="C1353">
        <v>2003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7.4</v>
      </c>
      <c r="O1353">
        <v>194867</v>
      </c>
      <c r="P1353">
        <v>138</v>
      </c>
      <c r="Q1353" t="s">
        <v>2910</v>
      </c>
      <c r="R1353" t="s">
        <v>1427</v>
      </c>
      <c r="S1353">
        <v>0</v>
      </c>
      <c r="T1353">
        <v>1</v>
      </c>
      <c r="U1353">
        <v>0</v>
      </c>
      <c r="V1353">
        <v>150000000</v>
      </c>
      <c r="W1353">
        <v>93927920</v>
      </c>
      <c r="X1353">
        <v>211622535</v>
      </c>
      <c r="Y1353">
        <f>COUNTBLANK(Table13[[#This Row],[Budget]:[Gross_WW]])</f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</row>
    <row r="1354" spans="1:32" x14ac:dyDescent="0.2">
      <c r="A1354" t="s">
        <v>5802</v>
      </c>
      <c r="B1354" t="s">
        <v>5803</v>
      </c>
      <c r="C1354">
        <v>2003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7.3</v>
      </c>
      <c r="O1354">
        <v>120565</v>
      </c>
      <c r="P1354">
        <v>116</v>
      </c>
      <c r="Q1354" t="s">
        <v>2593</v>
      </c>
      <c r="R1354" t="s">
        <v>39</v>
      </c>
      <c r="S1354">
        <v>0</v>
      </c>
      <c r="T1354">
        <v>0</v>
      </c>
      <c r="U1354">
        <v>1</v>
      </c>
      <c r="V1354">
        <v>62000000</v>
      </c>
      <c r="W1354">
        <v>36906460</v>
      </c>
      <c r="X1354">
        <v>65565672</v>
      </c>
      <c r="Y1354">
        <f>COUNTBLANK(Table13[[#This Row],[Budget]:[Gross_WW]])</f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</row>
    <row r="1355" spans="1:32" x14ac:dyDescent="0.2">
      <c r="A1355" t="s">
        <v>3844</v>
      </c>
      <c r="B1355" t="s">
        <v>3845</v>
      </c>
      <c r="C1355">
        <v>1993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6.9</v>
      </c>
      <c r="O1355">
        <v>8972</v>
      </c>
      <c r="P1355">
        <v>99</v>
      </c>
      <c r="Q1355" t="s">
        <v>2713</v>
      </c>
      <c r="R1355" t="s">
        <v>35</v>
      </c>
      <c r="S1355">
        <v>0</v>
      </c>
      <c r="T1355">
        <v>1</v>
      </c>
      <c r="U1355">
        <v>0</v>
      </c>
      <c r="V1355">
        <v>130000000</v>
      </c>
      <c r="W1355">
        <v>9532895</v>
      </c>
      <c r="X1355">
        <v>9532895</v>
      </c>
      <c r="Y1355">
        <f>COUNTBLANK(Table13[[#This Row],[Budget]:[Gross_WW]])</f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</row>
    <row r="1356" spans="1:32" x14ac:dyDescent="0.2">
      <c r="A1356" t="s">
        <v>4033</v>
      </c>
      <c r="B1356" t="s">
        <v>4034</v>
      </c>
      <c r="C1356">
        <v>1994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7</v>
      </c>
      <c r="O1356">
        <v>98148</v>
      </c>
      <c r="P1356">
        <v>127</v>
      </c>
      <c r="Q1356" t="s">
        <v>2364</v>
      </c>
      <c r="R1356" t="s">
        <v>4035</v>
      </c>
      <c r="S1356">
        <v>0</v>
      </c>
      <c r="T1356">
        <v>0</v>
      </c>
      <c r="U1356">
        <v>1</v>
      </c>
      <c r="V1356">
        <v>75000000</v>
      </c>
      <c r="W1356">
        <v>101631272</v>
      </c>
      <c r="X1356">
        <v>183031272</v>
      </c>
      <c r="Y1356">
        <f>COUNTBLANK(Table13[[#This Row],[Budget]:[Gross_WW]])</f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">
      <c r="A1357" t="s">
        <v>7743</v>
      </c>
      <c r="B1357" t="s">
        <v>7744</v>
      </c>
      <c r="C1357">
        <v>2015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6.7</v>
      </c>
      <c r="O1357">
        <v>24894</v>
      </c>
      <c r="P1357">
        <v>111</v>
      </c>
      <c r="Q1357" t="s">
        <v>3974</v>
      </c>
      <c r="R1357" t="s">
        <v>620</v>
      </c>
      <c r="S1357">
        <v>0</v>
      </c>
      <c r="T1357">
        <v>0</v>
      </c>
      <c r="U1357">
        <v>1</v>
      </c>
      <c r="V1357">
        <v>20000000</v>
      </c>
      <c r="W1357">
        <v>42656255</v>
      </c>
      <c r="X1357">
        <v>43967255</v>
      </c>
      <c r="Y1357">
        <f>COUNTBLANK(Table13[[#This Row],[Budget]:[Gross_WW]])</f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</row>
    <row r="1358" spans="1:32" x14ac:dyDescent="0.2">
      <c r="A1358" t="s">
        <v>7501</v>
      </c>
      <c r="B1358" t="s">
        <v>7502</v>
      </c>
      <c r="C1358">
        <v>2015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7.4</v>
      </c>
      <c r="O1358">
        <v>33588</v>
      </c>
      <c r="P1358">
        <v>129</v>
      </c>
      <c r="Q1358" t="s">
        <v>6097</v>
      </c>
      <c r="R1358" t="s">
        <v>7503</v>
      </c>
      <c r="S1358">
        <v>1</v>
      </c>
      <c r="T1358">
        <v>0</v>
      </c>
      <c r="U1358">
        <v>0</v>
      </c>
      <c r="V1358">
        <v>17000000</v>
      </c>
      <c r="W1358">
        <v>44482410</v>
      </c>
      <c r="X1358">
        <v>45710059</v>
      </c>
      <c r="Y1358">
        <f>COUNTBLANK(Table13[[#This Row],[Budget]:[Gross_WW]])</f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</row>
    <row r="1359" spans="1:32" x14ac:dyDescent="0.2">
      <c r="A1359" t="s">
        <v>4720</v>
      </c>
      <c r="B1359" t="s">
        <v>4721</v>
      </c>
      <c r="C1359">
        <v>1997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4.5999999999999996</v>
      </c>
      <c r="O1359">
        <v>6236</v>
      </c>
      <c r="P1359">
        <v>108</v>
      </c>
      <c r="Q1359" t="s">
        <v>4668</v>
      </c>
      <c r="R1359" t="s">
        <v>4722</v>
      </c>
      <c r="S1359">
        <v>0</v>
      </c>
      <c r="T1359">
        <v>1</v>
      </c>
      <c r="U1359">
        <v>0</v>
      </c>
      <c r="V1359">
        <v>31190000</v>
      </c>
      <c r="W1359">
        <v>4529843</v>
      </c>
      <c r="X1359">
        <v>4529843</v>
      </c>
      <c r="Y1359">
        <f>COUNTBLANK(Table13[[#This Row],[Budget]:[Gross_WW]])</f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</row>
    <row r="1360" spans="1:32" x14ac:dyDescent="0.2">
      <c r="A1360" t="s">
        <v>2159</v>
      </c>
      <c r="B1360" t="s">
        <v>2160</v>
      </c>
      <c r="C1360">
        <v>1974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6.3</v>
      </c>
      <c r="O1360">
        <v>4523</v>
      </c>
      <c r="P1360">
        <v>111</v>
      </c>
      <c r="Q1360" t="s">
        <v>1407</v>
      </c>
      <c r="R1360" t="s">
        <v>2161</v>
      </c>
      <c r="S1360">
        <v>0</v>
      </c>
      <c r="T1360">
        <v>0</v>
      </c>
      <c r="U1360">
        <v>1</v>
      </c>
      <c r="W1360">
        <v>9280710</v>
      </c>
      <c r="Y1360">
        <f>COUNTBLANK(Table13[[#This Row],[Budget]:[Gross_WW]])</f>
        <v>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</row>
    <row r="1361" spans="1:32" x14ac:dyDescent="0.2">
      <c r="A1361" t="s">
        <v>7636</v>
      </c>
      <c r="B1361" t="s">
        <v>7637</v>
      </c>
      <c r="C1361">
        <v>2016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7.4</v>
      </c>
      <c r="O1361">
        <v>191748</v>
      </c>
      <c r="P1361">
        <v>106</v>
      </c>
      <c r="Q1361" t="s">
        <v>7638</v>
      </c>
      <c r="R1361" t="s">
        <v>620</v>
      </c>
      <c r="S1361">
        <v>0</v>
      </c>
      <c r="T1361">
        <v>0</v>
      </c>
      <c r="U1361">
        <v>1</v>
      </c>
      <c r="V1361">
        <v>20000000</v>
      </c>
      <c r="W1361">
        <v>56245075</v>
      </c>
      <c r="X1361">
        <v>208314186</v>
      </c>
      <c r="Y1361">
        <f>COUNTBLANK(Table13[[#This Row],[Budget]:[Gross_WW]])</f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</row>
    <row r="1362" spans="1:32" x14ac:dyDescent="0.2">
      <c r="A1362" t="s">
        <v>3636</v>
      </c>
      <c r="B1362" t="s">
        <v>3637</v>
      </c>
      <c r="C1362">
        <v>1992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6</v>
      </c>
      <c r="O1362">
        <v>20444</v>
      </c>
      <c r="P1362">
        <v>106</v>
      </c>
      <c r="Q1362" t="s">
        <v>3638</v>
      </c>
      <c r="R1362" t="s">
        <v>3273</v>
      </c>
      <c r="S1362">
        <v>1</v>
      </c>
      <c r="T1362">
        <v>0</v>
      </c>
      <c r="U1362">
        <v>0</v>
      </c>
      <c r="V1362">
        <v>40000000</v>
      </c>
      <c r="W1362">
        <v>45500797</v>
      </c>
      <c r="X1362">
        <v>45500797</v>
      </c>
      <c r="Y1362">
        <f>COUNTBLANK(Table13[[#This Row],[Budget]:[Gross_WW]])</f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</row>
    <row r="1363" spans="1:32" x14ac:dyDescent="0.2">
      <c r="A1363" t="s">
        <v>4723</v>
      </c>
      <c r="B1363" t="s">
        <v>4724</v>
      </c>
      <c r="C1363">
        <v>1998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7.2</v>
      </c>
      <c r="O1363">
        <v>204459</v>
      </c>
      <c r="P1363">
        <v>178</v>
      </c>
      <c r="Q1363" t="s">
        <v>2399</v>
      </c>
      <c r="R1363" t="s">
        <v>35</v>
      </c>
      <c r="S1363">
        <v>0</v>
      </c>
      <c r="T1363">
        <v>1</v>
      </c>
      <c r="U1363">
        <v>0</v>
      </c>
      <c r="V1363">
        <v>90000000</v>
      </c>
      <c r="W1363">
        <v>44619100</v>
      </c>
      <c r="X1363">
        <v>142940100</v>
      </c>
      <c r="Y1363">
        <f>COUNTBLANK(Table13[[#This Row],[Budget]:[Gross_WW]])</f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</row>
    <row r="1364" spans="1:32" x14ac:dyDescent="0.2">
      <c r="A1364" t="s">
        <v>606</v>
      </c>
      <c r="B1364" t="s">
        <v>607</v>
      </c>
      <c r="C1364">
        <v>1941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7.7</v>
      </c>
      <c r="O1364">
        <v>11442</v>
      </c>
      <c r="P1364">
        <v>122</v>
      </c>
      <c r="Q1364" t="s">
        <v>608</v>
      </c>
      <c r="R1364" t="s">
        <v>609</v>
      </c>
      <c r="S1364">
        <v>0</v>
      </c>
      <c r="T1364">
        <v>0</v>
      </c>
      <c r="U1364">
        <v>1</v>
      </c>
      <c r="Y1364">
        <f>COUNTBLANK(Table13[[#This Row],[Budget]:[Gross_WW]])</f>
        <v>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</row>
    <row r="1365" spans="1:32" x14ac:dyDescent="0.2">
      <c r="A1365" t="s">
        <v>5698</v>
      </c>
      <c r="B1365" t="s">
        <v>5699</v>
      </c>
      <c r="C1365">
        <v>2004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6.3</v>
      </c>
      <c r="O1365">
        <v>245049</v>
      </c>
      <c r="P1365">
        <v>115</v>
      </c>
      <c r="Q1365" t="s">
        <v>5089</v>
      </c>
      <c r="R1365" t="s">
        <v>35</v>
      </c>
      <c r="S1365">
        <v>0</v>
      </c>
      <c r="T1365">
        <v>1</v>
      </c>
      <c r="U1365">
        <v>0</v>
      </c>
      <c r="V1365">
        <v>80000000</v>
      </c>
      <c r="W1365">
        <v>279261160</v>
      </c>
      <c r="X1365">
        <v>522657936</v>
      </c>
      <c r="Y1365">
        <f>COUNTBLANK(Table13[[#This Row],[Budget]:[Gross_WW]])</f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</row>
    <row r="1366" spans="1:32" x14ac:dyDescent="0.2">
      <c r="A1366" t="s">
        <v>5384</v>
      </c>
      <c r="B1366" t="s">
        <v>5385</v>
      </c>
      <c r="C1366">
        <v>2000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7</v>
      </c>
      <c r="O1366">
        <v>301271</v>
      </c>
      <c r="P1366">
        <v>108</v>
      </c>
      <c r="Q1366" t="s">
        <v>5089</v>
      </c>
      <c r="R1366" t="s">
        <v>35</v>
      </c>
      <c r="S1366">
        <v>0</v>
      </c>
      <c r="T1366">
        <v>1</v>
      </c>
      <c r="U1366">
        <v>0</v>
      </c>
      <c r="V1366">
        <v>55000000</v>
      </c>
      <c r="W1366">
        <v>166244045</v>
      </c>
      <c r="X1366">
        <v>330444045</v>
      </c>
      <c r="Y1366">
        <f>COUNTBLANK(Table13[[#This Row],[Budget]:[Gross_WW]])</f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</row>
    <row r="1367" spans="1:32" x14ac:dyDescent="0.2">
      <c r="A1367" t="s">
        <v>6098</v>
      </c>
      <c r="B1367" t="s">
        <v>6099</v>
      </c>
      <c r="C1367">
        <v>2007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6.8</v>
      </c>
      <c r="O1367">
        <v>83568</v>
      </c>
      <c r="P1367">
        <v>95</v>
      </c>
      <c r="Q1367" t="s">
        <v>6100</v>
      </c>
      <c r="R1367" t="s">
        <v>538</v>
      </c>
      <c r="S1367">
        <v>1</v>
      </c>
      <c r="T1367">
        <v>0</v>
      </c>
      <c r="U1367">
        <v>0</v>
      </c>
      <c r="V1367">
        <v>150000000</v>
      </c>
      <c r="W1367">
        <v>97822171</v>
      </c>
      <c r="X1367">
        <v>169333034</v>
      </c>
      <c r="Y1367">
        <f>COUNTBLANK(Table13[[#This Row],[Budget]:[Gross_WW]])</f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</row>
    <row r="1368" spans="1:32" x14ac:dyDescent="0.2">
      <c r="A1368" t="s">
        <v>6751</v>
      </c>
      <c r="B1368" t="s">
        <v>6752</v>
      </c>
      <c r="C1368">
        <v>2010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7.2</v>
      </c>
      <c r="O1368">
        <v>217606</v>
      </c>
      <c r="P1368">
        <v>95</v>
      </c>
      <c r="Q1368" t="s">
        <v>6753</v>
      </c>
      <c r="R1368" t="s">
        <v>4956</v>
      </c>
      <c r="S1368">
        <v>0</v>
      </c>
      <c r="T1368">
        <v>1</v>
      </c>
      <c r="U1368">
        <v>0</v>
      </c>
      <c r="V1368">
        <v>130000000</v>
      </c>
      <c r="W1368">
        <v>148415853</v>
      </c>
      <c r="X1368">
        <v>321885765</v>
      </c>
      <c r="Y1368">
        <f>COUNTBLANK(Table13[[#This Row],[Budget]:[Gross_WW]])</f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</row>
    <row r="1369" spans="1:32" x14ac:dyDescent="0.2">
      <c r="A1369" t="s">
        <v>1001</v>
      </c>
      <c r="B1369" t="s">
        <v>1002</v>
      </c>
      <c r="C1369">
        <v>1948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6.4</v>
      </c>
      <c r="O1369">
        <v>4450</v>
      </c>
      <c r="P1369">
        <v>72</v>
      </c>
      <c r="Q1369" t="s">
        <v>1003</v>
      </c>
      <c r="R1369" t="s">
        <v>538</v>
      </c>
      <c r="S1369">
        <v>1</v>
      </c>
      <c r="T1369">
        <v>0</v>
      </c>
      <c r="U1369">
        <v>0</v>
      </c>
      <c r="Y1369">
        <f>COUNTBLANK(Table13[[#This Row],[Budget]:[Gross_WW]])</f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</row>
    <row r="1370" spans="1:32" x14ac:dyDescent="0.2">
      <c r="A1370" t="s">
        <v>2470</v>
      </c>
      <c r="B1370" t="s">
        <v>2471</v>
      </c>
      <c r="C1370">
        <v>1980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6.8</v>
      </c>
      <c r="O1370">
        <v>4219</v>
      </c>
      <c r="P1370">
        <v>95</v>
      </c>
      <c r="Q1370" t="s">
        <v>2472</v>
      </c>
      <c r="R1370" t="s">
        <v>35</v>
      </c>
      <c r="S1370">
        <v>0</v>
      </c>
      <c r="T1370">
        <v>1</v>
      </c>
      <c r="U1370">
        <v>0</v>
      </c>
      <c r="V1370">
        <v>7000000</v>
      </c>
      <c r="W1370">
        <v>4309490</v>
      </c>
      <c r="X1370">
        <v>4309490</v>
      </c>
      <c r="Y1370">
        <f>COUNTBLANK(Table13[[#This Row],[Budget]:[Gross_WW]])</f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</row>
    <row r="1371" spans="1:32" x14ac:dyDescent="0.2">
      <c r="A1371" t="s">
        <v>3639</v>
      </c>
      <c r="B1371" t="s">
        <v>3640</v>
      </c>
      <c r="C1371">
        <v>1992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6</v>
      </c>
      <c r="O1371">
        <v>21531</v>
      </c>
      <c r="P1371">
        <v>99</v>
      </c>
      <c r="Q1371" t="s">
        <v>2225</v>
      </c>
      <c r="R1371" t="s">
        <v>39</v>
      </c>
      <c r="S1371">
        <v>0</v>
      </c>
      <c r="T1371">
        <v>0</v>
      </c>
      <c r="U1371">
        <v>1</v>
      </c>
      <c r="V1371">
        <v>40000000</v>
      </c>
      <c r="W1371">
        <v>14358033</v>
      </c>
      <c r="X1371">
        <v>14358033</v>
      </c>
      <c r="Y1371">
        <f>COUNTBLANK(Table13[[#This Row],[Budget]:[Gross_WW]])</f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</row>
    <row r="1372" spans="1:32" x14ac:dyDescent="0.2">
      <c r="A1372" t="s">
        <v>3334</v>
      </c>
      <c r="B1372" t="s">
        <v>3335</v>
      </c>
      <c r="C1372">
        <v>1990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6.9</v>
      </c>
      <c r="O1372">
        <v>25923</v>
      </c>
      <c r="P1372">
        <v>107</v>
      </c>
      <c r="Q1372" t="s">
        <v>3336</v>
      </c>
      <c r="R1372" t="s">
        <v>3337</v>
      </c>
      <c r="S1372">
        <v>0</v>
      </c>
      <c r="T1372">
        <v>0</v>
      </c>
      <c r="U1372">
        <v>1</v>
      </c>
      <c r="V1372">
        <v>23000000</v>
      </c>
      <c r="W1372">
        <v>27441977</v>
      </c>
      <c r="X1372">
        <v>27441977</v>
      </c>
      <c r="Y1372">
        <f>COUNTBLANK(Table13[[#This Row],[Budget]:[Gross_WW]])</f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</row>
    <row r="1373" spans="1:32" x14ac:dyDescent="0.2">
      <c r="A1373" t="s">
        <v>3338</v>
      </c>
      <c r="B1373" t="s">
        <v>3339</v>
      </c>
      <c r="C1373">
        <v>1990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6.6</v>
      </c>
      <c r="O1373">
        <v>2287</v>
      </c>
      <c r="P1373">
        <v>115</v>
      </c>
      <c r="Q1373" t="s">
        <v>3340</v>
      </c>
      <c r="R1373" t="s">
        <v>2902</v>
      </c>
      <c r="S1373">
        <v>0</v>
      </c>
      <c r="T1373">
        <v>0</v>
      </c>
      <c r="U1373">
        <v>1</v>
      </c>
      <c r="W1373">
        <v>6070725</v>
      </c>
      <c r="X1373">
        <v>6070725</v>
      </c>
      <c r="Y1373">
        <f>COUNTBLANK(Table13[[#This Row],[Budget]:[Gross_WW]])</f>
        <v>1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</row>
    <row r="1374" spans="1:32" x14ac:dyDescent="0.2">
      <c r="A1374" t="s">
        <v>4927</v>
      </c>
      <c r="B1374" t="s">
        <v>4928</v>
      </c>
      <c r="C1374">
        <v>1998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6.1</v>
      </c>
      <c r="O1374">
        <v>64960</v>
      </c>
      <c r="P1374">
        <v>111</v>
      </c>
      <c r="Q1374" t="s">
        <v>2866</v>
      </c>
      <c r="R1374" t="s">
        <v>35</v>
      </c>
      <c r="S1374">
        <v>0</v>
      </c>
      <c r="T1374">
        <v>1</v>
      </c>
      <c r="U1374">
        <v>0</v>
      </c>
      <c r="V1374">
        <v>60000000</v>
      </c>
      <c r="W1374">
        <v>32935289</v>
      </c>
      <c r="X1374">
        <v>93107289</v>
      </c>
      <c r="Y1374">
        <f>COUNTBLANK(Table13[[#This Row],[Budget]:[Gross_WW]])</f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</row>
    <row r="1375" spans="1:32" x14ac:dyDescent="0.2">
      <c r="A1375" t="s">
        <v>4725</v>
      </c>
      <c r="B1375" t="s">
        <v>4726</v>
      </c>
      <c r="C1375">
        <v>1997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5.5</v>
      </c>
      <c r="O1375">
        <v>24825</v>
      </c>
      <c r="P1375">
        <v>117</v>
      </c>
      <c r="Q1375" t="s">
        <v>3893</v>
      </c>
      <c r="R1375" t="s">
        <v>2783</v>
      </c>
      <c r="S1375">
        <v>1</v>
      </c>
      <c r="T1375">
        <v>0</v>
      </c>
      <c r="U1375">
        <v>0</v>
      </c>
      <c r="V1375">
        <v>55000000</v>
      </c>
      <c r="W1375">
        <v>32000301</v>
      </c>
      <c r="X1375">
        <v>32000301</v>
      </c>
      <c r="Y1375">
        <f>COUNTBLANK(Table13[[#This Row],[Budget]:[Gross_WW]])</f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</row>
    <row r="1376" spans="1:32" x14ac:dyDescent="0.2">
      <c r="A1376" t="s">
        <v>1004</v>
      </c>
      <c r="B1376" t="s">
        <v>1005</v>
      </c>
      <c r="C1376">
        <v>1948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6.4</v>
      </c>
      <c r="O1376">
        <v>1055</v>
      </c>
      <c r="P1376">
        <v>77</v>
      </c>
      <c r="Q1376" t="s">
        <v>927</v>
      </c>
      <c r="R1376" t="s">
        <v>945</v>
      </c>
      <c r="S1376">
        <v>0</v>
      </c>
      <c r="T1376">
        <v>1</v>
      </c>
      <c r="U1376">
        <v>0</v>
      </c>
      <c r="V1376">
        <v>1032000</v>
      </c>
      <c r="W1376">
        <v>2200000</v>
      </c>
      <c r="X1376">
        <v>2200000</v>
      </c>
      <c r="Y1376">
        <f>COUNTBLANK(Table13[[#This Row],[Budget]:[Gross_WW]])</f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">
      <c r="A1377" t="s">
        <v>4272</v>
      </c>
      <c r="B1377" t="s">
        <v>4273</v>
      </c>
      <c r="C1377">
        <v>1995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5.4</v>
      </c>
      <c r="O1377">
        <v>3021</v>
      </c>
      <c r="P1377">
        <v>95</v>
      </c>
      <c r="Q1377" t="s">
        <v>4274</v>
      </c>
      <c r="R1377" t="s">
        <v>4275</v>
      </c>
      <c r="S1377">
        <v>1</v>
      </c>
      <c r="T1377">
        <v>0</v>
      </c>
      <c r="U1377">
        <v>0</v>
      </c>
      <c r="V1377">
        <v>6000000</v>
      </c>
      <c r="W1377">
        <v>5221281</v>
      </c>
      <c r="X1377">
        <v>5221281</v>
      </c>
      <c r="Y1377">
        <f>COUNTBLANK(Table13[[#This Row],[Budget]:[Gross_WW]])</f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</row>
    <row r="1378" spans="1:32" x14ac:dyDescent="0.2">
      <c r="A1378" t="s">
        <v>6254</v>
      </c>
      <c r="B1378" t="s">
        <v>6255</v>
      </c>
      <c r="C1378">
        <v>2006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6</v>
      </c>
      <c r="O1378">
        <v>106452</v>
      </c>
      <c r="P1378">
        <v>132</v>
      </c>
      <c r="Q1378" t="s">
        <v>4239</v>
      </c>
      <c r="R1378" t="s">
        <v>35</v>
      </c>
      <c r="S1378">
        <v>0</v>
      </c>
      <c r="T1378">
        <v>1</v>
      </c>
      <c r="U1378">
        <v>0</v>
      </c>
      <c r="V1378">
        <v>135000000</v>
      </c>
      <c r="W1378">
        <v>63450470</v>
      </c>
      <c r="X1378">
        <v>164231296</v>
      </c>
      <c r="Y1378">
        <f>COUNTBLANK(Table13[[#This Row],[Budget]:[Gross_WW]])</f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">
      <c r="A1379" t="s">
        <v>4490</v>
      </c>
      <c r="B1379" t="s">
        <v>4491</v>
      </c>
      <c r="C1379">
        <v>1996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5.7</v>
      </c>
      <c r="O1379">
        <v>39552</v>
      </c>
      <c r="P1379">
        <v>105</v>
      </c>
      <c r="Q1379" t="s">
        <v>4492</v>
      </c>
      <c r="R1379" t="s">
        <v>4493</v>
      </c>
      <c r="S1379">
        <v>0</v>
      </c>
      <c r="T1379">
        <v>0</v>
      </c>
      <c r="U1379">
        <v>1</v>
      </c>
      <c r="V1379">
        <v>17435711</v>
      </c>
      <c r="W1379">
        <v>95318203</v>
      </c>
      <c r="X1379">
        <v>119718203</v>
      </c>
      <c r="Y1379">
        <f>COUNTBLANK(Table13[[#This Row],[Budget]:[Gross_WW]])</f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</row>
    <row r="1380" spans="1:32" x14ac:dyDescent="0.2">
      <c r="A1380" t="s">
        <v>6407</v>
      </c>
      <c r="B1380" t="s">
        <v>6408</v>
      </c>
      <c r="C1380">
        <v>2007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7.2</v>
      </c>
      <c r="O1380">
        <v>151972</v>
      </c>
      <c r="P1380">
        <v>119</v>
      </c>
      <c r="Q1380" t="s">
        <v>6409</v>
      </c>
      <c r="R1380" t="s">
        <v>6410</v>
      </c>
      <c r="S1380">
        <v>0</v>
      </c>
      <c r="T1380">
        <v>0</v>
      </c>
      <c r="U1380">
        <v>1</v>
      </c>
      <c r="V1380">
        <v>25000000</v>
      </c>
      <c r="W1380">
        <v>49033882</v>
      </c>
      <c r="X1380">
        <v>92991835</v>
      </c>
      <c r="Y1380">
        <f>COUNTBLANK(Table13[[#This Row],[Budget]:[Gross_WW]])</f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</row>
    <row r="1381" spans="1:32" x14ac:dyDescent="0.2">
      <c r="A1381" t="s">
        <v>4494</v>
      </c>
      <c r="B1381" t="s">
        <v>4495</v>
      </c>
      <c r="C1381">
        <v>1996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7.2</v>
      </c>
      <c r="O1381">
        <v>28501</v>
      </c>
      <c r="P1381">
        <v>133</v>
      </c>
      <c r="Q1381" t="s">
        <v>4496</v>
      </c>
      <c r="R1381" t="s">
        <v>39</v>
      </c>
      <c r="S1381">
        <v>0</v>
      </c>
      <c r="T1381">
        <v>0</v>
      </c>
      <c r="U1381">
        <v>1</v>
      </c>
      <c r="V1381">
        <v>25000000</v>
      </c>
      <c r="W1381">
        <v>11092559</v>
      </c>
      <c r="X1381">
        <v>11135803</v>
      </c>
      <c r="Y1381">
        <f>COUNTBLANK(Table13[[#This Row],[Budget]:[Gross_WW]])</f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</row>
    <row r="1382" spans="1:32" x14ac:dyDescent="0.2">
      <c r="A1382" t="s">
        <v>5055</v>
      </c>
      <c r="B1382" t="s">
        <v>5056</v>
      </c>
      <c r="C1382">
        <v>1999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5.8</v>
      </c>
      <c r="O1382">
        <v>33671</v>
      </c>
      <c r="P1382">
        <v>102</v>
      </c>
      <c r="Q1382" t="s">
        <v>5057</v>
      </c>
      <c r="R1382" t="s">
        <v>4109</v>
      </c>
      <c r="S1382">
        <v>0</v>
      </c>
      <c r="T1382">
        <v>0</v>
      </c>
      <c r="U1382">
        <v>1</v>
      </c>
      <c r="V1382">
        <v>75000000</v>
      </c>
      <c r="W1382">
        <v>33864342</v>
      </c>
      <c r="X1382">
        <v>54264342</v>
      </c>
      <c r="Y1382">
        <f>COUNTBLANK(Table13[[#This Row],[Budget]:[Gross_WW]])</f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</row>
    <row r="1383" spans="1:32" x14ac:dyDescent="0.2">
      <c r="A1383" t="s">
        <v>6894</v>
      </c>
      <c r="B1383" t="s">
        <v>6895</v>
      </c>
      <c r="C1383">
        <v>2009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7.2</v>
      </c>
      <c r="O1383">
        <v>28127</v>
      </c>
      <c r="P1383">
        <v>105</v>
      </c>
      <c r="Q1383" t="s">
        <v>5890</v>
      </c>
      <c r="R1383" t="s">
        <v>6896</v>
      </c>
      <c r="S1383">
        <v>0</v>
      </c>
      <c r="T1383">
        <v>0</v>
      </c>
      <c r="U1383">
        <v>1</v>
      </c>
      <c r="V1383">
        <v>42000000</v>
      </c>
      <c r="W1383">
        <v>1262079</v>
      </c>
      <c r="X1383">
        <v>20550145</v>
      </c>
      <c r="Y1383">
        <f>COUNTBLANK(Table13[[#This Row],[Budget]:[Gross_WW]])</f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</row>
    <row r="1384" spans="1:32" x14ac:dyDescent="0.2">
      <c r="A1384" t="s">
        <v>4727</v>
      </c>
      <c r="B1384" t="s">
        <v>4728</v>
      </c>
      <c r="C1384">
        <v>1997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6.6</v>
      </c>
      <c r="O1384">
        <v>35785</v>
      </c>
      <c r="P1384">
        <v>155</v>
      </c>
      <c r="Q1384" t="s">
        <v>2004</v>
      </c>
      <c r="R1384" t="s">
        <v>39</v>
      </c>
      <c r="S1384">
        <v>0</v>
      </c>
      <c r="T1384">
        <v>0</v>
      </c>
      <c r="U1384">
        <v>1</v>
      </c>
      <c r="V1384">
        <v>35000000</v>
      </c>
      <c r="W1384">
        <v>25105255</v>
      </c>
      <c r="X1384">
        <v>25105255</v>
      </c>
      <c r="Y1384">
        <f>COUNTBLANK(Table13[[#This Row],[Budget]:[Gross_WW]])</f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</row>
    <row r="1385" spans="1:32" x14ac:dyDescent="0.2">
      <c r="A1385" t="s">
        <v>1591</v>
      </c>
      <c r="B1385" t="s">
        <v>1592</v>
      </c>
      <c r="C1385">
        <v>1960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6.8</v>
      </c>
      <c r="O1385">
        <v>4306</v>
      </c>
      <c r="P1385">
        <v>103</v>
      </c>
      <c r="Q1385" t="s">
        <v>1593</v>
      </c>
      <c r="R1385" t="s">
        <v>1557</v>
      </c>
      <c r="S1385">
        <v>0</v>
      </c>
      <c r="T1385">
        <v>1</v>
      </c>
      <c r="U1385">
        <v>0</v>
      </c>
      <c r="V1385">
        <v>3500000</v>
      </c>
      <c r="W1385">
        <v>7400000</v>
      </c>
      <c r="X1385">
        <v>7400000</v>
      </c>
      <c r="Y1385">
        <f>COUNTBLANK(Table13[[#This Row],[Budget]:[Gross_WW]])</f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">
      <c r="A1386" t="s">
        <v>2473</v>
      </c>
      <c r="B1386" t="s">
        <v>2474</v>
      </c>
      <c r="C1386">
        <v>1980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6.4</v>
      </c>
      <c r="O1386">
        <v>3049</v>
      </c>
      <c r="P1386">
        <v>112</v>
      </c>
      <c r="Q1386" t="s">
        <v>2475</v>
      </c>
      <c r="R1386" t="s">
        <v>376</v>
      </c>
      <c r="S1386">
        <v>1</v>
      </c>
      <c r="T1386">
        <v>0</v>
      </c>
      <c r="U1386">
        <v>0</v>
      </c>
      <c r="W1386">
        <v>2900000</v>
      </c>
      <c r="X1386">
        <v>2900000</v>
      </c>
      <c r="Y1386">
        <f>COUNTBLANK(Table13[[#This Row],[Budget]:[Gross_WW]])</f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</row>
    <row r="1387" spans="1:32" x14ac:dyDescent="0.2">
      <c r="A1387" t="s">
        <v>3114</v>
      </c>
      <c r="B1387" t="s">
        <v>3115</v>
      </c>
      <c r="C1387">
        <v>1988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7.5</v>
      </c>
      <c r="O1387">
        <v>69317</v>
      </c>
      <c r="P1387">
        <v>126</v>
      </c>
      <c r="Q1387" t="s">
        <v>2399</v>
      </c>
      <c r="R1387" t="s">
        <v>35</v>
      </c>
      <c r="S1387">
        <v>0</v>
      </c>
      <c r="T1387">
        <v>1</v>
      </c>
      <c r="U1387">
        <v>0</v>
      </c>
      <c r="V1387">
        <v>30000000</v>
      </c>
      <c r="W1387">
        <v>38413606</v>
      </c>
      <c r="X1387">
        <v>81613606</v>
      </c>
      <c r="Y1387">
        <f>COUNTBLANK(Table13[[#This Row],[Budget]:[Gross_WW]])</f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</row>
    <row r="1388" spans="1:32" x14ac:dyDescent="0.2">
      <c r="A1388" t="s">
        <v>2242</v>
      </c>
      <c r="B1388" t="s">
        <v>2243</v>
      </c>
      <c r="C1388">
        <v>1976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6.8</v>
      </c>
      <c r="O1388">
        <v>17022</v>
      </c>
      <c r="P1388">
        <v>132</v>
      </c>
      <c r="Q1388" t="s">
        <v>1812</v>
      </c>
      <c r="R1388" t="s">
        <v>2244</v>
      </c>
      <c r="S1388">
        <v>0</v>
      </c>
      <c r="T1388">
        <v>1</v>
      </c>
      <c r="U1388">
        <v>0</v>
      </c>
      <c r="W1388">
        <v>4356666</v>
      </c>
      <c r="X1388">
        <v>43220000</v>
      </c>
      <c r="Y1388">
        <f>COUNTBLANK(Table13[[#This Row],[Budget]:[Gross_WW]])</f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</row>
    <row r="1389" spans="1:32" x14ac:dyDescent="0.2">
      <c r="A1389" t="s">
        <v>4276</v>
      </c>
      <c r="B1389" t="s">
        <v>4277</v>
      </c>
      <c r="C1389">
        <v>1995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7</v>
      </c>
      <c r="O1389">
        <v>36816</v>
      </c>
      <c r="P1389">
        <v>95</v>
      </c>
      <c r="Q1389" t="s">
        <v>3227</v>
      </c>
      <c r="R1389" t="s">
        <v>4278</v>
      </c>
      <c r="S1389">
        <v>1</v>
      </c>
      <c r="T1389">
        <v>0</v>
      </c>
      <c r="U1389">
        <v>0</v>
      </c>
      <c r="V1389">
        <v>15000000</v>
      </c>
      <c r="W1389">
        <v>6468498</v>
      </c>
      <c r="X1389">
        <v>6468498</v>
      </c>
      <c r="Y1389">
        <f>COUNTBLANK(Table13[[#This Row],[Budget]:[Gross_WW]])</f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</row>
    <row r="1390" spans="1:32" x14ac:dyDescent="0.2">
      <c r="A1390" t="s">
        <v>4929</v>
      </c>
      <c r="B1390" t="s">
        <v>4930</v>
      </c>
      <c r="C1390">
        <v>1998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5.6</v>
      </c>
      <c r="O1390">
        <v>26732</v>
      </c>
      <c r="P1390">
        <v>114</v>
      </c>
      <c r="Q1390" t="s">
        <v>3384</v>
      </c>
      <c r="R1390" t="s">
        <v>2602</v>
      </c>
      <c r="S1390">
        <v>1</v>
      </c>
      <c r="T1390">
        <v>0</v>
      </c>
      <c r="U1390">
        <v>0</v>
      </c>
      <c r="V1390">
        <v>90000000</v>
      </c>
      <c r="W1390">
        <v>50632037</v>
      </c>
      <c r="X1390">
        <v>50632037</v>
      </c>
      <c r="Y1390">
        <f>COUNTBLANK(Table13[[#This Row],[Budget]:[Gross_WW]])</f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</row>
    <row r="1391" spans="1:32" x14ac:dyDescent="0.2">
      <c r="A1391" t="s">
        <v>2760</v>
      </c>
      <c r="B1391" t="s">
        <v>2761</v>
      </c>
      <c r="C1391">
        <v>1984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5.8</v>
      </c>
      <c r="O1391">
        <v>742</v>
      </c>
      <c r="P1391">
        <v>109</v>
      </c>
      <c r="Q1391" t="s">
        <v>2762</v>
      </c>
      <c r="R1391" t="s">
        <v>2763</v>
      </c>
      <c r="S1391">
        <v>0</v>
      </c>
      <c r="T1391">
        <v>0</v>
      </c>
      <c r="U1391">
        <v>1</v>
      </c>
      <c r="V1391">
        <v>6300000</v>
      </c>
      <c r="W1391">
        <v>1059966</v>
      </c>
      <c r="X1391">
        <v>1059966</v>
      </c>
      <c r="Y1391">
        <f>COUNTBLANK(Table13[[#This Row],[Budget]:[Gross_WW]])</f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</row>
    <row r="1392" spans="1:32" x14ac:dyDescent="0.2">
      <c r="A1392" t="s">
        <v>6762</v>
      </c>
      <c r="B1392" t="s">
        <v>6763</v>
      </c>
      <c r="C1392">
        <v>2008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7.5</v>
      </c>
      <c r="O1392">
        <v>160220</v>
      </c>
      <c r="P1392">
        <v>128</v>
      </c>
      <c r="Q1392" t="s">
        <v>4678</v>
      </c>
      <c r="R1392" t="s">
        <v>5459</v>
      </c>
      <c r="S1392">
        <v>0</v>
      </c>
      <c r="T1392">
        <v>1</v>
      </c>
      <c r="U1392">
        <v>0</v>
      </c>
      <c r="V1392">
        <v>20000000</v>
      </c>
      <c r="W1392">
        <v>31841299</v>
      </c>
      <c r="X1392">
        <v>54589558</v>
      </c>
      <c r="Y1392">
        <f>COUNTBLANK(Table13[[#This Row],[Budget]:[Gross_WW]])</f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</row>
    <row r="1393" spans="1:32" x14ac:dyDescent="0.2">
      <c r="A1393" t="s">
        <v>7325</v>
      </c>
      <c r="B1393" t="s">
        <v>7326</v>
      </c>
      <c r="C1393">
        <v>2014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7</v>
      </c>
      <c r="O1393">
        <v>42087</v>
      </c>
      <c r="P1393">
        <v>124</v>
      </c>
      <c r="Q1393" t="s">
        <v>7159</v>
      </c>
      <c r="R1393" t="s">
        <v>2671</v>
      </c>
      <c r="S1393">
        <v>1</v>
      </c>
      <c r="T1393">
        <v>0</v>
      </c>
      <c r="U1393">
        <v>0</v>
      </c>
      <c r="V1393">
        <v>25000000</v>
      </c>
      <c r="W1393">
        <v>36457627</v>
      </c>
      <c r="X1393">
        <v>38483455</v>
      </c>
      <c r="Y1393">
        <f>COUNTBLANK(Table13[[#This Row],[Budget]:[Gross_WW]])</f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</row>
    <row r="1394" spans="1:32" x14ac:dyDescent="0.2">
      <c r="A1394" t="s">
        <v>6135</v>
      </c>
      <c r="B1394" t="s">
        <v>6136</v>
      </c>
      <c r="C1394">
        <v>2004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8.1</v>
      </c>
      <c r="O1394">
        <v>610228</v>
      </c>
      <c r="P1394">
        <v>132</v>
      </c>
      <c r="Q1394" t="s">
        <v>2004</v>
      </c>
      <c r="R1394" t="s">
        <v>39</v>
      </c>
      <c r="S1394">
        <v>0</v>
      </c>
      <c r="T1394">
        <v>0</v>
      </c>
      <c r="U1394">
        <v>1</v>
      </c>
      <c r="V1394">
        <v>30000000</v>
      </c>
      <c r="W1394">
        <v>100492203</v>
      </c>
      <c r="X1394">
        <v>216763646</v>
      </c>
      <c r="Y1394">
        <f>COUNTBLANK(Table13[[#This Row],[Budget]:[Gross_WW]])</f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</row>
    <row r="1395" spans="1:32" x14ac:dyDescent="0.2">
      <c r="A1395" t="s">
        <v>4732</v>
      </c>
      <c r="B1395" t="s">
        <v>4733</v>
      </c>
      <c r="C1395">
        <v>1997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5.9</v>
      </c>
      <c r="O1395">
        <v>44387</v>
      </c>
      <c r="P1395">
        <v>105</v>
      </c>
      <c r="Q1395" t="s">
        <v>4734</v>
      </c>
      <c r="R1395" t="s">
        <v>4453</v>
      </c>
      <c r="S1395">
        <v>1</v>
      </c>
      <c r="T1395">
        <v>0</v>
      </c>
      <c r="U1395">
        <v>0</v>
      </c>
      <c r="V1395">
        <v>30000000</v>
      </c>
      <c r="W1395">
        <v>25480490</v>
      </c>
      <c r="X1395">
        <v>25480490</v>
      </c>
      <c r="Y1395">
        <f>COUNTBLANK(Table13[[#This Row],[Budget]:[Gross_WW]])</f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</row>
    <row r="1396" spans="1:32" x14ac:dyDescent="0.2">
      <c r="A1396" t="s">
        <v>7556</v>
      </c>
      <c r="B1396" t="s">
        <v>7557</v>
      </c>
      <c r="C1396">
        <v>2015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6.4</v>
      </c>
      <c r="O1396">
        <v>203493</v>
      </c>
      <c r="P1396">
        <v>91</v>
      </c>
      <c r="Q1396" t="s">
        <v>7558</v>
      </c>
      <c r="R1396" t="s">
        <v>7559</v>
      </c>
      <c r="S1396">
        <v>0</v>
      </c>
      <c r="T1396">
        <v>1</v>
      </c>
      <c r="U1396">
        <v>0</v>
      </c>
      <c r="V1396">
        <v>74000000</v>
      </c>
      <c r="W1396">
        <v>336045770</v>
      </c>
      <c r="X1396">
        <v>1159398397</v>
      </c>
      <c r="Y1396">
        <f>COUNTBLANK(Table13[[#This Row],[Budget]:[Gross_WW]])</f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</row>
    <row r="1397" spans="1:32" x14ac:dyDescent="0.2">
      <c r="A1397" t="s">
        <v>5278</v>
      </c>
      <c r="B1397" t="s">
        <v>5279</v>
      </c>
      <c r="C1397">
        <v>2002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7.6</v>
      </c>
      <c r="O1397">
        <v>487776</v>
      </c>
      <c r="P1397">
        <v>145</v>
      </c>
      <c r="Q1397" t="s">
        <v>2168</v>
      </c>
      <c r="R1397" t="s">
        <v>1427</v>
      </c>
      <c r="S1397">
        <v>0</v>
      </c>
      <c r="T1397">
        <v>1</v>
      </c>
      <c r="U1397">
        <v>0</v>
      </c>
      <c r="V1397">
        <v>102000000</v>
      </c>
      <c r="W1397">
        <v>132072926</v>
      </c>
      <c r="X1397">
        <v>358372926</v>
      </c>
      <c r="Y1397">
        <f>COUNTBLANK(Table13[[#This Row],[Budget]:[Gross_WW]])</f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</row>
    <row r="1398" spans="1:32" x14ac:dyDescent="0.2">
      <c r="A1398" t="s">
        <v>6803</v>
      </c>
      <c r="B1398" t="s">
        <v>6804</v>
      </c>
      <c r="C1398">
        <v>2008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6.1</v>
      </c>
      <c r="O1398">
        <v>17508</v>
      </c>
      <c r="P1398">
        <v>160</v>
      </c>
      <c r="Q1398" t="s">
        <v>3185</v>
      </c>
      <c r="R1398" t="s">
        <v>3186</v>
      </c>
      <c r="S1398">
        <v>1</v>
      </c>
      <c r="T1398">
        <v>0</v>
      </c>
      <c r="U1398">
        <v>0</v>
      </c>
      <c r="V1398">
        <v>45000000</v>
      </c>
      <c r="W1398">
        <v>7919117</v>
      </c>
      <c r="X1398">
        <v>9333654</v>
      </c>
      <c r="Y1398">
        <f>COUNTBLANK(Table13[[#This Row],[Budget]:[Gross_WW]])</f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</row>
    <row r="1399" spans="1:32" x14ac:dyDescent="0.2">
      <c r="A1399" t="s">
        <v>1428</v>
      </c>
      <c r="B1399" t="s">
        <v>1429</v>
      </c>
      <c r="C1399">
        <v>1956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7.1</v>
      </c>
      <c r="O1399">
        <v>1084</v>
      </c>
      <c r="P1399">
        <v>108</v>
      </c>
      <c r="Q1399" t="s">
        <v>1257</v>
      </c>
      <c r="R1399" t="s">
        <v>39</v>
      </c>
      <c r="S1399">
        <v>0</v>
      </c>
      <c r="T1399">
        <v>0</v>
      </c>
      <c r="U1399">
        <v>1</v>
      </c>
      <c r="Y1399">
        <f>COUNTBLANK(Table13[[#This Row],[Budget]:[Gross_WW]])</f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</row>
    <row r="1400" spans="1:32" x14ac:dyDescent="0.2">
      <c r="A1400" t="s">
        <v>5386</v>
      </c>
      <c r="B1400" t="s">
        <v>5387</v>
      </c>
      <c r="C1400">
        <v>2000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6.2</v>
      </c>
      <c r="O1400">
        <v>178675</v>
      </c>
      <c r="P1400">
        <v>109</v>
      </c>
      <c r="Q1400" t="s">
        <v>3356</v>
      </c>
      <c r="R1400" t="s">
        <v>4109</v>
      </c>
      <c r="S1400">
        <v>0</v>
      </c>
      <c r="T1400">
        <v>0</v>
      </c>
      <c r="U1400">
        <v>1</v>
      </c>
      <c r="V1400">
        <v>45000000</v>
      </c>
      <c r="W1400">
        <v>106807667</v>
      </c>
      <c r="X1400">
        <v>212742720</v>
      </c>
      <c r="Y1400">
        <f>COUNTBLANK(Table13[[#This Row],[Budget]:[Gross_WW]])</f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</row>
    <row r="1401" spans="1:32" x14ac:dyDescent="0.2">
      <c r="A1401" t="s">
        <v>6060</v>
      </c>
      <c r="B1401" t="s">
        <v>6061</v>
      </c>
      <c r="C1401">
        <v>2005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5.0999999999999996</v>
      </c>
      <c r="O1401">
        <v>66946</v>
      </c>
      <c r="P1401">
        <v>115</v>
      </c>
      <c r="Q1401" t="s">
        <v>4100</v>
      </c>
      <c r="R1401" t="s">
        <v>4109</v>
      </c>
      <c r="S1401">
        <v>0</v>
      </c>
      <c r="T1401">
        <v>0</v>
      </c>
      <c r="U1401">
        <v>1</v>
      </c>
      <c r="V1401">
        <v>45000000</v>
      </c>
      <c r="W1401">
        <v>48478006</v>
      </c>
      <c r="X1401">
        <v>101393569</v>
      </c>
      <c r="Y1401">
        <f>COUNTBLANK(Table13[[#This Row],[Budget]:[Gross_WW]])</f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</row>
    <row r="1402" spans="1:32" x14ac:dyDescent="0.2">
      <c r="A1402" t="s">
        <v>6720</v>
      </c>
      <c r="B1402" t="s">
        <v>6721</v>
      </c>
      <c r="C1402">
        <v>2008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7.1</v>
      </c>
      <c r="O1402">
        <v>25632</v>
      </c>
      <c r="P1402">
        <v>92</v>
      </c>
      <c r="Q1402" t="s">
        <v>6722</v>
      </c>
      <c r="R1402" t="s">
        <v>5459</v>
      </c>
      <c r="S1402">
        <v>0</v>
      </c>
      <c r="T1402">
        <v>1</v>
      </c>
      <c r="U1402">
        <v>0</v>
      </c>
      <c r="W1402">
        <v>12313694</v>
      </c>
      <c r="X1402">
        <v>16724933</v>
      </c>
      <c r="Y1402">
        <f>COUNTBLANK(Table13[[#This Row],[Budget]:[Gross_WW]])</f>
        <v>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</row>
    <row r="1403" spans="1:32" x14ac:dyDescent="0.2">
      <c r="A1403" t="s">
        <v>2622</v>
      </c>
      <c r="B1403" t="s">
        <v>2623</v>
      </c>
      <c r="C1403">
        <v>1982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7.7</v>
      </c>
      <c r="O1403">
        <v>17605</v>
      </c>
      <c r="P1403">
        <v>122</v>
      </c>
      <c r="Q1403" t="s">
        <v>2624</v>
      </c>
      <c r="R1403" t="s">
        <v>2533</v>
      </c>
      <c r="S1403">
        <v>0</v>
      </c>
      <c r="T1403">
        <v>1</v>
      </c>
      <c r="U1403">
        <v>0</v>
      </c>
      <c r="V1403">
        <v>9500000</v>
      </c>
      <c r="W1403">
        <v>14000000</v>
      </c>
      <c r="X1403">
        <v>14000000</v>
      </c>
      <c r="Y1403">
        <f>COUNTBLANK(Table13[[#This Row],[Budget]:[Gross_WW]])</f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</row>
    <row r="1404" spans="1:32" x14ac:dyDescent="0.2">
      <c r="A1404" t="s">
        <v>5297</v>
      </c>
      <c r="B1404" t="s">
        <v>5298</v>
      </c>
      <c r="C1404">
        <v>2000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5.7</v>
      </c>
      <c r="O1404">
        <v>68594</v>
      </c>
      <c r="P1404">
        <v>114</v>
      </c>
      <c r="Q1404" t="s">
        <v>2697</v>
      </c>
      <c r="R1404" t="s">
        <v>2783</v>
      </c>
      <c r="S1404">
        <v>1</v>
      </c>
      <c r="T1404">
        <v>0</v>
      </c>
      <c r="U1404">
        <v>0</v>
      </c>
      <c r="V1404">
        <v>100000000</v>
      </c>
      <c r="W1404">
        <v>60883407</v>
      </c>
      <c r="X1404">
        <v>110983407</v>
      </c>
      <c r="Y1404">
        <f>COUNTBLANK(Table13[[#This Row],[Budget]:[Gross_WW]])</f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</row>
    <row r="1405" spans="1:32" x14ac:dyDescent="0.2">
      <c r="A1405" t="s">
        <v>751</v>
      </c>
      <c r="B1405" t="s">
        <v>752</v>
      </c>
      <c r="C1405">
        <v>1943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5.4</v>
      </c>
      <c r="O1405">
        <v>814</v>
      </c>
      <c r="P1405">
        <v>123</v>
      </c>
      <c r="Q1405" t="s">
        <v>45</v>
      </c>
      <c r="R1405" t="s">
        <v>39</v>
      </c>
      <c r="S1405">
        <v>0</v>
      </c>
      <c r="T1405">
        <v>0</v>
      </c>
      <c r="U1405">
        <v>1</v>
      </c>
      <c r="V1405">
        <v>1516000</v>
      </c>
      <c r="W1405">
        <v>1200000</v>
      </c>
      <c r="X1405">
        <v>1649000</v>
      </c>
      <c r="Y1405">
        <f>COUNTBLANK(Table13[[#This Row],[Budget]:[Gross_WW]])</f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</row>
    <row r="1406" spans="1:32" x14ac:dyDescent="0.2">
      <c r="A1406" t="s">
        <v>1378</v>
      </c>
      <c r="B1406" t="s">
        <v>1379</v>
      </c>
      <c r="C1406">
        <v>1955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7.7</v>
      </c>
      <c r="O1406">
        <v>14729</v>
      </c>
      <c r="P1406">
        <v>123</v>
      </c>
      <c r="Q1406" t="s">
        <v>1380</v>
      </c>
      <c r="R1406" t="s">
        <v>1381</v>
      </c>
      <c r="S1406">
        <v>0</v>
      </c>
      <c r="T1406">
        <v>0</v>
      </c>
      <c r="U1406">
        <v>1</v>
      </c>
      <c r="V1406">
        <v>2300000</v>
      </c>
      <c r="W1406">
        <v>21200000</v>
      </c>
      <c r="Y1406">
        <f>COUNTBLANK(Table13[[#This Row],[Budget]:[Gross_WW]])</f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</row>
    <row r="1407" spans="1:32" x14ac:dyDescent="0.2">
      <c r="A1407" t="s">
        <v>3341</v>
      </c>
      <c r="B1407" t="s">
        <v>3342</v>
      </c>
      <c r="C1407">
        <v>1990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6.6</v>
      </c>
      <c r="O1407">
        <v>10391</v>
      </c>
      <c r="P1407">
        <v>129</v>
      </c>
      <c r="Q1407" t="s">
        <v>3185</v>
      </c>
      <c r="R1407" t="s">
        <v>35</v>
      </c>
      <c r="S1407">
        <v>0</v>
      </c>
      <c r="T1407">
        <v>1</v>
      </c>
      <c r="U1407">
        <v>0</v>
      </c>
      <c r="V1407">
        <v>10000000</v>
      </c>
      <c r="W1407">
        <v>16153593</v>
      </c>
      <c r="X1407">
        <v>16153593</v>
      </c>
      <c r="Y1407">
        <f>COUNTBLANK(Table13[[#This Row],[Budget]:[Gross_WW]])</f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</row>
    <row r="1408" spans="1:32" x14ac:dyDescent="0.2">
      <c r="A1408" t="s">
        <v>7764</v>
      </c>
      <c r="B1408" t="s">
        <v>7765</v>
      </c>
      <c r="C1408">
        <v>2016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7.6</v>
      </c>
      <c r="O1408">
        <v>248076</v>
      </c>
      <c r="P1408">
        <v>107</v>
      </c>
      <c r="Q1408" t="s">
        <v>6573</v>
      </c>
      <c r="R1408" t="s">
        <v>7766</v>
      </c>
      <c r="S1408">
        <v>1</v>
      </c>
      <c r="T1408">
        <v>0</v>
      </c>
      <c r="U1408">
        <v>0</v>
      </c>
      <c r="V1408">
        <v>150000000</v>
      </c>
      <c r="W1408">
        <v>248757044</v>
      </c>
      <c r="X1408">
        <v>690845539</v>
      </c>
      <c r="Y1408">
        <f>COUNTBLANK(Table13[[#This Row],[Budget]:[Gross_WW]])</f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</row>
    <row r="1409" spans="1:33" x14ac:dyDescent="0.2">
      <c r="A1409" t="s">
        <v>3472</v>
      </c>
      <c r="B1409" t="s">
        <v>3473</v>
      </c>
      <c r="C1409">
        <v>1991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6</v>
      </c>
      <c r="O1409">
        <v>8126</v>
      </c>
      <c r="P1409">
        <v>104</v>
      </c>
      <c r="Q1409" t="s">
        <v>3474</v>
      </c>
      <c r="R1409" t="s">
        <v>35</v>
      </c>
      <c r="S1409">
        <v>0</v>
      </c>
      <c r="T1409">
        <v>1</v>
      </c>
      <c r="U1409">
        <v>0</v>
      </c>
      <c r="V1409">
        <v>23000000</v>
      </c>
      <c r="W1409">
        <v>20246790</v>
      </c>
      <c r="X1409">
        <v>20246790</v>
      </c>
      <c r="Y1409">
        <f>COUNTBLANK(Table13[[#This Row],[Budget]:[Gross_WW]])</f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</row>
    <row r="1410" spans="1:33" x14ac:dyDescent="0.2">
      <c r="A1410" t="s">
        <v>3846</v>
      </c>
      <c r="B1410" t="s">
        <v>3847</v>
      </c>
      <c r="C1410">
        <v>1993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5.8</v>
      </c>
      <c r="O1410">
        <v>3599</v>
      </c>
      <c r="P1410">
        <v>100</v>
      </c>
      <c r="Q1410" t="s">
        <v>3005</v>
      </c>
      <c r="R1410" t="s">
        <v>3848</v>
      </c>
      <c r="S1410">
        <v>1</v>
      </c>
      <c r="T1410">
        <v>0</v>
      </c>
      <c r="U1410">
        <v>0</v>
      </c>
      <c r="V1410">
        <v>11000000</v>
      </c>
      <c r="W1410">
        <v>1039824</v>
      </c>
      <c r="X1410">
        <v>1039824</v>
      </c>
      <c r="Y1410">
        <f>COUNTBLANK(Table13[[#This Row],[Budget]:[Gross_WW]])</f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</row>
    <row r="1411" spans="1:33" x14ac:dyDescent="0.2">
      <c r="A1411" t="s">
        <v>7175</v>
      </c>
      <c r="B1411" t="s">
        <v>7176</v>
      </c>
      <c r="C1411">
        <v>2013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7.3</v>
      </c>
      <c r="O1411">
        <v>307293</v>
      </c>
      <c r="P1411">
        <v>104</v>
      </c>
      <c r="Q1411" t="s">
        <v>7177</v>
      </c>
      <c r="R1411" t="s">
        <v>2671</v>
      </c>
      <c r="S1411">
        <v>1</v>
      </c>
      <c r="T1411">
        <v>0</v>
      </c>
      <c r="U1411">
        <v>0</v>
      </c>
      <c r="V1411">
        <v>200000000</v>
      </c>
      <c r="W1411">
        <v>268492764</v>
      </c>
      <c r="X1411">
        <v>743559607</v>
      </c>
      <c r="Y1411">
        <f>COUNTBLANK(Table13[[#This Row],[Budget]:[Gross_WW]])</f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</row>
    <row r="1412" spans="1:33" x14ac:dyDescent="0.2">
      <c r="A1412" t="s">
        <v>6684</v>
      </c>
      <c r="B1412" t="s">
        <v>6685</v>
      </c>
      <c r="C1412">
        <v>2009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6.4</v>
      </c>
      <c r="O1412">
        <v>141547</v>
      </c>
      <c r="P1412">
        <v>94</v>
      </c>
      <c r="Q1412" t="s">
        <v>6686</v>
      </c>
      <c r="R1412" t="s">
        <v>4956</v>
      </c>
      <c r="S1412">
        <v>0</v>
      </c>
      <c r="T1412">
        <v>1</v>
      </c>
      <c r="U1412">
        <v>0</v>
      </c>
      <c r="V1412">
        <v>175000000</v>
      </c>
      <c r="W1412">
        <v>198351526</v>
      </c>
      <c r="X1412">
        <v>381509870</v>
      </c>
      <c r="Y1412">
        <f>COUNTBLANK(Table13[[#This Row],[Budget]:[Gross_WW]])</f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</row>
    <row r="1413" spans="1:33" x14ac:dyDescent="0.2">
      <c r="A1413" t="s">
        <v>5347</v>
      </c>
      <c r="B1413" t="s">
        <v>5348</v>
      </c>
      <c r="C1413">
        <v>2001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8</v>
      </c>
      <c r="O1413">
        <v>778760</v>
      </c>
      <c r="P1413">
        <v>92</v>
      </c>
      <c r="Q1413" t="s">
        <v>5349</v>
      </c>
      <c r="R1413" t="s">
        <v>4337</v>
      </c>
      <c r="S1413">
        <v>1</v>
      </c>
      <c r="T1413">
        <v>0</v>
      </c>
      <c r="U1413">
        <v>0</v>
      </c>
      <c r="V1413">
        <v>115000000</v>
      </c>
      <c r="W1413">
        <v>289916256</v>
      </c>
      <c r="X1413">
        <v>632316649</v>
      </c>
      <c r="Y1413">
        <f>COUNTBLANK(Table13[[#This Row],[Budget]:[Gross_WW]])</f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</row>
    <row r="1414" spans="1:33" x14ac:dyDescent="0.2">
      <c r="A1414" t="s">
        <v>1109</v>
      </c>
      <c r="B1414" t="s">
        <v>1110</v>
      </c>
      <c r="C1414">
        <v>1950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6.2</v>
      </c>
      <c r="O1414">
        <v>1012</v>
      </c>
      <c r="P1414">
        <v>76</v>
      </c>
      <c r="Q1414" t="s">
        <v>189</v>
      </c>
      <c r="R1414" t="s">
        <v>39</v>
      </c>
      <c r="S1414">
        <v>0</v>
      </c>
      <c r="T1414">
        <v>0</v>
      </c>
      <c r="U1414">
        <v>1</v>
      </c>
      <c r="V1414">
        <v>2000000</v>
      </c>
      <c r="W1414">
        <v>3647000</v>
      </c>
      <c r="X1414">
        <v>3647000</v>
      </c>
      <c r="Y1414">
        <f>COUNTBLANK(Table13[[#This Row],[Budget]:[Gross_WW]])</f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</row>
    <row r="1415" spans="1:33" x14ac:dyDescent="0.2">
      <c r="A1415" t="s">
        <v>3120</v>
      </c>
      <c r="B1415" t="s">
        <v>3121</v>
      </c>
      <c r="C1415">
        <v>1988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6</v>
      </c>
      <c r="O1415">
        <v>5238</v>
      </c>
      <c r="P1415">
        <v>103</v>
      </c>
      <c r="Q1415" t="s">
        <v>2080</v>
      </c>
      <c r="R1415" t="s">
        <v>35</v>
      </c>
      <c r="S1415">
        <v>0</v>
      </c>
      <c r="T1415">
        <v>1</v>
      </c>
      <c r="U1415">
        <v>0</v>
      </c>
      <c r="V1415">
        <v>20000000</v>
      </c>
      <c r="W1415">
        <v>11444204</v>
      </c>
      <c r="X1415">
        <v>11444204</v>
      </c>
      <c r="Y1415">
        <f>COUNTBLANK(Table13[[#This Row],[Budget]:[Gross_WW]])</f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50</v>
      </c>
    </row>
    <row r="1416" spans="1:33" x14ac:dyDescent="0.2">
      <c r="A1416" t="s">
        <v>811</v>
      </c>
      <c r="B1416" t="s">
        <v>812</v>
      </c>
      <c r="C1416">
        <v>1944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7</v>
      </c>
      <c r="O1416">
        <v>28</v>
      </c>
      <c r="P1416">
        <v>60</v>
      </c>
      <c r="Q1416" t="s">
        <v>492</v>
      </c>
      <c r="R1416" t="s">
        <v>35</v>
      </c>
      <c r="S1416">
        <v>0</v>
      </c>
      <c r="T1416">
        <v>1</v>
      </c>
      <c r="U1416">
        <v>0</v>
      </c>
      <c r="Y1416">
        <f>COUNTBLANK(Table13[[#This Row],[Budget]:[Gross_WW]])</f>
        <v>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</row>
    <row r="1417" spans="1:33" x14ac:dyDescent="0.2">
      <c r="A1417" t="s">
        <v>5274</v>
      </c>
      <c r="B1417" t="s">
        <v>5275</v>
      </c>
      <c r="C1417">
        <v>2002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6.6</v>
      </c>
      <c r="O1417">
        <v>13212</v>
      </c>
      <c r="P1417">
        <v>112</v>
      </c>
      <c r="Q1417" t="s">
        <v>4183</v>
      </c>
      <c r="R1417" t="s">
        <v>2783</v>
      </c>
      <c r="S1417">
        <v>1</v>
      </c>
      <c r="T1417">
        <v>0</v>
      </c>
      <c r="U1417">
        <v>0</v>
      </c>
      <c r="V1417">
        <v>21000000</v>
      </c>
      <c r="W1417">
        <v>6835856</v>
      </c>
      <c r="X1417">
        <v>10011050</v>
      </c>
      <c r="Y1417">
        <f>COUNTBLANK(Table13[[#This Row],[Budget]:[Gross_WW]])</f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</row>
    <row r="1418" spans="1:33" x14ac:dyDescent="0.2">
      <c r="A1418" t="s">
        <v>2411</v>
      </c>
      <c r="B1418" t="s">
        <v>2412</v>
      </c>
      <c r="C1418">
        <v>1979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5.3</v>
      </c>
      <c r="O1418">
        <v>3868</v>
      </c>
      <c r="P1418">
        <v>110</v>
      </c>
      <c r="Q1418" t="s">
        <v>2413</v>
      </c>
      <c r="R1418" t="s">
        <v>2414</v>
      </c>
      <c r="S1418">
        <v>0</v>
      </c>
      <c r="T1418">
        <v>1</v>
      </c>
      <c r="U1418">
        <v>0</v>
      </c>
      <c r="V1418">
        <v>3000000</v>
      </c>
      <c r="W1418">
        <v>15014674</v>
      </c>
      <c r="X1418">
        <v>15014674</v>
      </c>
      <c r="Y1418">
        <f>COUNTBLANK(Table13[[#This Row],[Budget]:[Gross_WW]])</f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</row>
    <row r="1419" spans="1:33" x14ac:dyDescent="0.2">
      <c r="A1419" t="s">
        <v>7255</v>
      </c>
      <c r="B1419" t="s">
        <v>7256</v>
      </c>
      <c r="C1419">
        <v>2018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6.1</v>
      </c>
      <c r="O1419">
        <v>92657</v>
      </c>
      <c r="P1419">
        <v>128</v>
      </c>
      <c r="Q1419" t="s">
        <v>7257</v>
      </c>
      <c r="R1419" t="s">
        <v>7258</v>
      </c>
      <c r="S1419">
        <v>0</v>
      </c>
      <c r="T1419">
        <v>1</v>
      </c>
      <c r="U1419">
        <v>0</v>
      </c>
      <c r="V1419">
        <v>100000000</v>
      </c>
      <c r="W1419">
        <v>15951040</v>
      </c>
      <c r="X1419">
        <v>83672673</v>
      </c>
      <c r="Y1419">
        <f>COUNTBLANK(Table13[[#This Row],[Budget]:[Gross_WW]])</f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</row>
    <row r="1420" spans="1:33" x14ac:dyDescent="0.2">
      <c r="A1420" t="s">
        <v>3122</v>
      </c>
      <c r="B1420" t="s">
        <v>3123</v>
      </c>
      <c r="C1420">
        <v>1988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6.2</v>
      </c>
      <c r="O1420">
        <v>4902</v>
      </c>
      <c r="P1420">
        <v>89</v>
      </c>
      <c r="Q1420" t="s">
        <v>3124</v>
      </c>
      <c r="R1420" t="s">
        <v>39</v>
      </c>
      <c r="S1420">
        <v>0</v>
      </c>
      <c r="T1420">
        <v>0</v>
      </c>
      <c r="U1420">
        <v>1</v>
      </c>
      <c r="W1420">
        <v>10815378</v>
      </c>
      <c r="X1420">
        <v>10815378</v>
      </c>
      <c r="Y1420">
        <f>COUNTBLANK(Table13[[#This Row],[Budget]:[Gross_WW]])</f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</row>
    <row r="1421" spans="1:33" x14ac:dyDescent="0.2">
      <c r="A1421" t="s">
        <v>7588</v>
      </c>
      <c r="B1421" t="s">
        <v>7589</v>
      </c>
      <c r="C1421">
        <v>2018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6.5</v>
      </c>
      <c r="O1421">
        <v>52223</v>
      </c>
      <c r="P1421">
        <v>104</v>
      </c>
      <c r="Q1421" t="s">
        <v>7590</v>
      </c>
      <c r="R1421" t="s">
        <v>7591</v>
      </c>
      <c r="S1421">
        <v>0</v>
      </c>
      <c r="T1421">
        <v>0</v>
      </c>
      <c r="U1421">
        <v>1</v>
      </c>
      <c r="Y1421">
        <f>COUNTBLANK(Table13[[#This Row],[Budget]:[Gross_WW]])</f>
        <v>3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</row>
    <row r="1422" spans="1:33" x14ac:dyDescent="0.2">
      <c r="A1422" t="s">
        <v>5879</v>
      </c>
      <c r="B1422" t="s">
        <v>5880</v>
      </c>
      <c r="C1422">
        <v>2004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5.5</v>
      </c>
      <c r="O1422">
        <v>13538</v>
      </c>
      <c r="P1422">
        <v>104</v>
      </c>
      <c r="Q1422" t="s">
        <v>5881</v>
      </c>
      <c r="R1422" t="s">
        <v>2783</v>
      </c>
      <c r="S1422">
        <v>1</v>
      </c>
      <c r="T1422">
        <v>0</v>
      </c>
      <c r="U1422">
        <v>0</v>
      </c>
      <c r="V1422">
        <v>30000000</v>
      </c>
      <c r="W1422">
        <v>21811187</v>
      </c>
      <c r="X1422">
        <v>21839377</v>
      </c>
      <c r="Y1422">
        <f>COUNTBLANK(Table13[[#This Row],[Budget]:[Gross_WW]])</f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</row>
    <row r="1423" spans="1:33" x14ac:dyDescent="0.2">
      <c r="A1423" t="s">
        <v>3641</v>
      </c>
      <c r="B1423" t="s">
        <v>3642</v>
      </c>
      <c r="C1423">
        <v>1992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6</v>
      </c>
      <c r="O1423">
        <v>9672</v>
      </c>
      <c r="P1423">
        <v>108</v>
      </c>
      <c r="Q1423" t="s">
        <v>2749</v>
      </c>
      <c r="R1423" t="s">
        <v>3643</v>
      </c>
      <c r="S1423">
        <v>0</v>
      </c>
      <c r="T1423">
        <v>1</v>
      </c>
      <c r="U1423">
        <v>0</v>
      </c>
      <c r="V1423">
        <v>40000000</v>
      </c>
      <c r="W1423">
        <v>20883046</v>
      </c>
      <c r="X1423">
        <v>20883046</v>
      </c>
      <c r="Y1423">
        <f>COUNTBLANK(Table13[[#This Row],[Budget]:[Gross_WW]])</f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</row>
    <row r="1424" spans="1:33" x14ac:dyDescent="0.2">
      <c r="A1424" t="s">
        <v>6352</v>
      </c>
      <c r="B1424" t="s">
        <v>6353</v>
      </c>
      <c r="C1424">
        <v>2007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6.4</v>
      </c>
      <c r="O1424">
        <v>110817</v>
      </c>
      <c r="P1424">
        <v>90</v>
      </c>
      <c r="Q1424" t="s">
        <v>6354</v>
      </c>
      <c r="R1424" t="s">
        <v>35</v>
      </c>
      <c r="S1424">
        <v>0</v>
      </c>
      <c r="T1424">
        <v>1</v>
      </c>
      <c r="U1424">
        <v>0</v>
      </c>
      <c r="V1424">
        <v>25000000</v>
      </c>
      <c r="W1424">
        <v>33302167</v>
      </c>
      <c r="X1424">
        <v>232225908</v>
      </c>
      <c r="Y1424">
        <f>COUNTBLANK(Table13[[#This Row],[Budget]:[Gross_WW]])</f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">
      <c r="A1425" t="s">
        <v>3343</v>
      </c>
      <c r="B1425" t="s">
        <v>3344</v>
      </c>
      <c r="C1425">
        <v>1990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6.4</v>
      </c>
      <c r="O1425">
        <v>11180</v>
      </c>
      <c r="P1425">
        <v>110</v>
      </c>
      <c r="Q1425" t="s">
        <v>3345</v>
      </c>
      <c r="R1425" t="s">
        <v>3346</v>
      </c>
      <c r="S1425">
        <v>1</v>
      </c>
      <c r="T1425">
        <v>0</v>
      </c>
      <c r="U1425">
        <v>0</v>
      </c>
      <c r="V1425">
        <v>20000000</v>
      </c>
      <c r="W1425">
        <v>15379253</v>
      </c>
      <c r="X1425">
        <v>15379253</v>
      </c>
      <c r="Y1425">
        <f>COUNTBLANK(Table13[[#This Row],[Budget]:[Gross_WW]])</f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</row>
    <row r="1426" spans="1:32" x14ac:dyDescent="0.2">
      <c r="A1426" t="s">
        <v>4282</v>
      </c>
      <c r="B1426" t="s">
        <v>4283</v>
      </c>
      <c r="C1426">
        <v>1995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7.3</v>
      </c>
      <c r="O1426">
        <v>34424</v>
      </c>
      <c r="P1426">
        <v>143</v>
      </c>
      <c r="Q1426" t="s">
        <v>3899</v>
      </c>
      <c r="R1426" t="s">
        <v>3273</v>
      </c>
      <c r="S1426">
        <v>1</v>
      </c>
      <c r="T1426">
        <v>0</v>
      </c>
      <c r="U1426">
        <v>0</v>
      </c>
      <c r="V1426">
        <v>23000000</v>
      </c>
      <c r="W1426">
        <v>82569971</v>
      </c>
      <c r="X1426">
        <v>106269971</v>
      </c>
      <c r="Y1426">
        <f>COUNTBLANK(Table13[[#This Row],[Budget]:[Gross_WW]])</f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</row>
    <row r="1427" spans="1:32" x14ac:dyDescent="0.2">
      <c r="A1427" t="s">
        <v>813</v>
      </c>
      <c r="B1427" t="s">
        <v>814</v>
      </c>
      <c r="C1427">
        <v>1944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7.7</v>
      </c>
      <c r="O1427">
        <v>5156</v>
      </c>
      <c r="P1427">
        <v>146</v>
      </c>
      <c r="Q1427" t="s">
        <v>468</v>
      </c>
      <c r="R1427" t="s">
        <v>39</v>
      </c>
      <c r="S1427">
        <v>0</v>
      </c>
      <c r="T1427">
        <v>0</v>
      </c>
      <c r="U1427">
        <v>1</v>
      </c>
      <c r="V1427">
        <v>1521000</v>
      </c>
      <c r="W1427">
        <v>3871000</v>
      </c>
      <c r="X1427">
        <v>3871000</v>
      </c>
      <c r="Y1427">
        <f>COUNTBLANK(Table13[[#This Row],[Budget]:[Gross_WW]])</f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</row>
    <row r="1428" spans="1:32" x14ac:dyDescent="0.2">
      <c r="A1428" t="s">
        <v>3849</v>
      </c>
      <c r="B1428" t="s">
        <v>3850</v>
      </c>
      <c r="C1428">
        <v>1993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5.9</v>
      </c>
      <c r="O1428">
        <v>2992</v>
      </c>
      <c r="P1428">
        <v>98</v>
      </c>
      <c r="Q1428" t="s">
        <v>3851</v>
      </c>
      <c r="R1428" t="s">
        <v>3852</v>
      </c>
      <c r="S1428">
        <v>0</v>
      </c>
      <c r="T1428">
        <v>0</v>
      </c>
      <c r="U1428">
        <v>1</v>
      </c>
      <c r="V1428">
        <v>13000000</v>
      </c>
      <c r="W1428">
        <v>3125424</v>
      </c>
      <c r="X1428">
        <v>3125424</v>
      </c>
      <c r="Y1428">
        <f>COUNTBLANK(Table13[[#This Row],[Budget]:[Gross_WW]])</f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</row>
    <row r="1429" spans="1:32" x14ac:dyDescent="0.2">
      <c r="A1429" t="s">
        <v>4497</v>
      </c>
      <c r="B1429" t="s">
        <v>4498</v>
      </c>
      <c r="C1429">
        <v>1996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3.9</v>
      </c>
      <c r="O1429">
        <v>4728</v>
      </c>
      <c r="P1429">
        <v>96</v>
      </c>
      <c r="Q1429" t="s">
        <v>2756</v>
      </c>
      <c r="R1429" t="s">
        <v>4499</v>
      </c>
      <c r="S1429">
        <v>1</v>
      </c>
      <c r="T1429">
        <v>0</v>
      </c>
      <c r="U1429">
        <v>0</v>
      </c>
      <c r="V1429">
        <v>19000000</v>
      </c>
      <c r="W1429">
        <v>12825141</v>
      </c>
      <c r="X1429">
        <v>12825141</v>
      </c>
      <c r="Y1429">
        <f>COUNTBLANK(Table13[[#This Row],[Budget]:[Gross_WW]])</f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</row>
    <row r="1430" spans="1:32" x14ac:dyDescent="0.2">
      <c r="A1430" t="s">
        <v>4685</v>
      </c>
      <c r="B1430" t="s">
        <v>4686</v>
      </c>
      <c r="C1430">
        <v>1997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7.2</v>
      </c>
      <c r="O1430">
        <v>12940</v>
      </c>
      <c r="P1430">
        <v>101</v>
      </c>
      <c r="Q1430" t="s">
        <v>3773</v>
      </c>
      <c r="R1430" t="s">
        <v>4687</v>
      </c>
      <c r="S1430">
        <v>1</v>
      </c>
      <c r="T1430">
        <v>0</v>
      </c>
      <c r="U1430">
        <v>0</v>
      </c>
      <c r="W1430">
        <v>9229808</v>
      </c>
      <c r="X1430">
        <v>9229808</v>
      </c>
      <c r="Y1430">
        <f>COUNTBLANK(Table13[[#This Row],[Budget]:[Gross_WW]])</f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</row>
    <row r="1431" spans="1:32" x14ac:dyDescent="0.2">
      <c r="A1431" t="s">
        <v>4036</v>
      </c>
      <c r="B1431" t="s">
        <v>4037</v>
      </c>
      <c r="C1431">
        <v>1994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6.4</v>
      </c>
      <c r="O1431">
        <v>4134</v>
      </c>
      <c r="P1431">
        <v>125</v>
      </c>
      <c r="Q1431" t="s">
        <v>4038</v>
      </c>
      <c r="R1431" t="s">
        <v>4039</v>
      </c>
      <c r="S1431">
        <v>1</v>
      </c>
      <c r="T1431">
        <v>0</v>
      </c>
      <c r="U1431">
        <v>0</v>
      </c>
      <c r="V1431">
        <v>7000000</v>
      </c>
      <c r="W1431">
        <v>2144667</v>
      </c>
      <c r="X1431">
        <v>2144667</v>
      </c>
      <c r="Y1431">
        <f>COUNTBLANK(Table13[[#This Row],[Budget]:[Gross_WW]])</f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</row>
    <row r="1432" spans="1:32" x14ac:dyDescent="0.2">
      <c r="A1432" t="s">
        <v>5119</v>
      </c>
      <c r="B1432" t="s">
        <v>5120</v>
      </c>
      <c r="C1432">
        <v>1999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6.8</v>
      </c>
      <c r="O1432">
        <v>8692</v>
      </c>
      <c r="P1432">
        <v>112</v>
      </c>
      <c r="Q1432" t="s">
        <v>2512</v>
      </c>
      <c r="R1432" t="s">
        <v>2783</v>
      </c>
      <c r="S1432">
        <v>1</v>
      </c>
      <c r="T1432">
        <v>0</v>
      </c>
      <c r="U1432">
        <v>0</v>
      </c>
      <c r="V1432">
        <v>28000000</v>
      </c>
      <c r="W1432">
        <v>4555459</v>
      </c>
      <c r="X1432">
        <v>4555459</v>
      </c>
      <c r="Y1432">
        <f>COUNTBLANK(Table13[[#This Row],[Budget]:[Gross_WW]])</f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</row>
    <row r="1433" spans="1:32" x14ac:dyDescent="0.2">
      <c r="A1433" t="s">
        <v>6153</v>
      </c>
      <c r="B1433" t="s">
        <v>6154</v>
      </c>
      <c r="C1433">
        <v>2005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7.5</v>
      </c>
      <c r="O1433">
        <v>204656</v>
      </c>
      <c r="P1433">
        <v>164</v>
      </c>
      <c r="Q1433" t="s">
        <v>2168</v>
      </c>
      <c r="R1433" t="s">
        <v>4856</v>
      </c>
      <c r="S1433">
        <v>0</v>
      </c>
      <c r="T1433">
        <v>1</v>
      </c>
      <c r="U1433">
        <v>0</v>
      </c>
      <c r="V1433">
        <v>70000000</v>
      </c>
      <c r="W1433">
        <v>47403685</v>
      </c>
      <c r="X1433">
        <v>130982129</v>
      </c>
      <c r="Y1433">
        <f>COUNTBLANK(Table13[[#This Row],[Budget]:[Gross_WW]])</f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</row>
    <row r="1434" spans="1:32" x14ac:dyDescent="0.2">
      <c r="A1434" t="s">
        <v>1817</v>
      </c>
      <c r="B1434" t="s">
        <v>1818</v>
      </c>
      <c r="C1434">
        <v>1966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6.5</v>
      </c>
      <c r="O1434">
        <v>1696</v>
      </c>
      <c r="P1434">
        <v>96</v>
      </c>
      <c r="Q1434" t="s">
        <v>1819</v>
      </c>
      <c r="R1434" t="s">
        <v>35</v>
      </c>
      <c r="S1434">
        <v>0</v>
      </c>
      <c r="T1434">
        <v>1</v>
      </c>
      <c r="U1434">
        <v>0</v>
      </c>
      <c r="V1434">
        <v>600000</v>
      </c>
      <c r="Y1434">
        <f>COUNTBLANK(Table13[[#This Row],[Budget]:[Gross_WW]])</f>
        <v>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">
      <c r="A1435" t="s">
        <v>7554</v>
      </c>
      <c r="B1435" t="s">
        <v>7555</v>
      </c>
      <c r="C1435">
        <v>2014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6.4</v>
      </c>
      <c r="O1435">
        <v>30255</v>
      </c>
      <c r="P1435">
        <v>107</v>
      </c>
      <c r="Q1435" t="s">
        <v>6937</v>
      </c>
      <c r="R1435" t="s">
        <v>2671</v>
      </c>
      <c r="S1435">
        <v>1</v>
      </c>
      <c r="T1435">
        <v>0</v>
      </c>
      <c r="U1435">
        <v>0</v>
      </c>
      <c r="V1435">
        <v>50000000</v>
      </c>
      <c r="W1435">
        <v>51183113</v>
      </c>
      <c r="X1435">
        <v>80383113</v>
      </c>
      <c r="Y1435">
        <f>COUNTBLANK(Table13[[#This Row],[Budget]:[Gross_WW]])</f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</row>
    <row r="1436" spans="1:32" x14ac:dyDescent="0.2">
      <c r="A1436" t="s">
        <v>4742</v>
      </c>
      <c r="B1436" t="s">
        <v>4743</v>
      </c>
      <c r="C1436">
        <v>1997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6.1</v>
      </c>
      <c r="O1436">
        <v>27602</v>
      </c>
      <c r="P1436">
        <v>107</v>
      </c>
      <c r="Q1436" t="s">
        <v>4220</v>
      </c>
      <c r="R1436" t="s">
        <v>39</v>
      </c>
      <c r="S1436">
        <v>0</v>
      </c>
      <c r="T1436">
        <v>0</v>
      </c>
      <c r="U1436">
        <v>1</v>
      </c>
      <c r="V1436">
        <v>40000000</v>
      </c>
      <c r="W1436">
        <v>25804707</v>
      </c>
      <c r="X1436">
        <v>25804707</v>
      </c>
      <c r="Y1436">
        <f>COUNTBLANK(Table13[[#This Row],[Budget]:[Gross_WW]])</f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</row>
    <row r="1437" spans="1:32" x14ac:dyDescent="0.2">
      <c r="A1437" t="s">
        <v>5547</v>
      </c>
      <c r="B1437" t="s">
        <v>5548</v>
      </c>
      <c r="C1437">
        <v>2002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6.2</v>
      </c>
      <c r="O1437">
        <v>51327</v>
      </c>
      <c r="P1437">
        <v>115</v>
      </c>
      <c r="Q1437" t="s">
        <v>4370</v>
      </c>
      <c r="R1437" t="s">
        <v>39</v>
      </c>
      <c r="S1437">
        <v>0</v>
      </c>
      <c r="T1437">
        <v>0</v>
      </c>
      <c r="U1437">
        <v>1</v>
      </c>
      <c r="V1437">
        <v>50000000</v>
      </c>
      <c r="W1437">
        <v>31945749</v>
      </c>
      <c r="X1437">
        <v>56714147</v>
      </c>
      <c r="Y1437">
        <f>COUNTBLANK(Table13[[#This Row],[Budget]:[Gross_WW]])</f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">
      <c r="A1438" t="s">
        <v>4284</v>
      </c>
      <c r="B1438" t="s">
        <v>4285</v>
      </c>
      <c r="C1438">
        <v>1995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7.3</v>
      </c>
      <c r="O1438">
        <v>25580</v>
      </c>
      <c r="P1438">
        <v>122</v>
      </c>
      <c r="Q1438" t="s">
        <v>4286</v>
      </c>
      <c r="R1438" t="s">
        <v>39</v>
      </c>
      <c r="S1438">
        <v>0</v>
      </c>
      <c r="T1438">
        <v>0</v>
      </c>
      <c r="U1438">
        <v>1</v>
      </c>
      <c r="V1438">
        <v>23000000</v>
      </c>
      <c r="W1438">
        <v>17381942</v>
      </c>
      <c r="X1438">
        <v>17381942</v>
      </c>
      <c r="Y1438">
        <f>COUNTBLANK(Table13[[#This Row],[Budget]:[Gross_WW]])</f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</row>
    <row r="1439" spans="1:32" x14ac:dyDescent="0.2">
      <c r="A1439" t="s">
        <v>124</v>
      </c>
      <c r="B1439" t="s">
        <v>125</v>
      </c>
      <c r="C1439">
        <v>1932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6.4</v>
      </c>
      <c r="O1439">
        <v>3509</v>
      </c>
      <c r="P1439">
        <v>61</v>
      </c>
      <c r="Q1439" t="s">
        <v>126</v>
      </c>
      <c r="R1439" t="s">
        <v>35</v>
      </c>
      <c r="S1439">
        <v>0</v>
      </c>
      <c r="T1439">
        <v>1</v>
      </c>
      <c r="U1439">
        <v>0</v>
      </c>
      <c r="V1439">
        <v>190000</v>
      </c>
      <c r="Y1439">
        <f>COUNTBLANK(Table13[[#This Row],[Budget]:[Gross_WW]])</f>
        <v>2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</row>
    <row r="1440" spans="1:32" x14ac:dyDescent="0.2">
      <c r="A1440" t="s">
        <v>6543</v>
      </c>
      <c r="B1440" t="s">
        <v>6544</v>
      </c>
      <c r="C1440">
        <v>2007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6.5</v>
      </c>
      <c r="O1440">
        <v>94045</v>
      </c>
      <c r="P1440">
        <v>104</v>
      </c>
      <c r="Q1440" t="s">
        <v>5759</v>
      </c>
      <c r="R1440" t="s">
        <v>4109</v>
      </c>
      <c r="S1440">
        <v>0</v>
      </c>
      <c r="T1440">
        <v>0</v>
      </c>
      <c r="U1440">
        <v>1</v>
      </c>
      <c r="V1440">
        <v>40000000</v>
      </c>
      <c r="W1440">
        <v>50572589</v>
      </c>
      <c r="X1440">
        <v>145896422</v>
      </c>
      <c r="Y1440">
        <f>COUNTBLANK(Table13[[#This Row],[Budget]:[Gross_WW]])</f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</row>
    <row r="1441" spans="1:32" x14ac:dyDescent="0.2">
      <c r="A1441" t="s">
        <v>5236</v>
      </c>
      <c r="B1441" t="s">
        <v>5237</v>
      </c>
      <c r="C1441">
        <v>1999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6.8</v>
      </c>
      <c r="O1441">
        <v>11579</v>
      </c>
      <c r="P1441">
        <v>124</v>
      </c>
      <c r="Q1441" t="s">
        <v>2890</v>
      </c>
      <c r="R1441" t="s">
        <v>5238</v>
      </c>
      <c r="S1441">
        <v>1</v>
      </c>
      <c r="T1441">
        <v>0</v>
      </c>
      <c r="U1441">
        <v>0</v>
      </c>
      <c r="V1441">
        <v>27000000</v>
      </c>
      <c r="W1441">
        <v>14859394</v>
      </c>
      <c r="X1441">
        <v>14936407</v>
      </c>
      <c r="Y1441">
        <f>COUNTBLANK(Table13[[#This Row],[Budget]:[Gross_WW]])</f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</row>
    <row r="1442" spans="1:32" x14ac:dyDescent="0.2">
      <c r="A1442" t="s">
        <v>6193</v>
      </c>
      <c r="B1442" t="s">
        <v>6194</v>
      </c>
      <c r="C1442">
        <v>2005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5.9</v>
      </c>
      <c r="O1442">
        <v>29840</v>
      </c>
      <c r="P1442">
        <v>98</v>
      </c>
      <c r="Q1442" t="s">
        <v>6195</v>
      </c>
      <c r="R1442" t="s">
        <v>39</v>
      </c>
      <c r="S1442">
        <v>0</v>
      </c>
      <c r="T1442">
        <v>0</v>
      </c>
      <c r="U1442">
        <v>1</v>
      </c>
      <c r="V1442">
        <v>30000000</v>
      </c>
      <c r="W1442">
        <v>43894863</v>
      </c>
      <c r="X1442">
        <v>58231520</v>
      </c>
      <c r="Y1442">
        <f>COUNTBLANK(Table13[[#This Row],[Budget]:[Gross_WW]])</f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</row>
    <row r="1443" spans="1:32" x14ac:dyDescent="0.2">
      <c r="A1443" t="s">
        <v>3347</v>
      </c>
      <c r="B1443" t="s">
        <v>3348</v>
      </c>
      <c r="C1443">
        <v>1990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6.3</v>
      </c>
      <c r="O1443">
        <v>17979</v>
      </c>
      <c r="P1443">
        <v>97</v>
      </c>
      <c r="Q1443" t="s">
        <v>2106</v>
      </c>
      <c r="R1443" t="s">
        <v>2772</v>
      </c>
      <c r="S1443">
        <v>0</v>
      </c>
      <c r="T1443">
        <v>0</v>
      </c>
      <c r="U1443">
        <v>1</v>
      </c>
      <c r="W1443">
        <v>23591472</v>
      </c>
      <c r="X1443">
        <v>23591472</v>
      </c>
      <c r="Y1443">
        <f>COUNTBLANK(Table13[[#This Row],[Budget]:[Gross_WW]])</f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</row>
    <row r="1444" spans="1:32" x14ac:dyDescent="0.2">
      <c r="A1444" t="s">
        <v>3853</v>
      </c>
      <c r="B1444" t="s">
        <v>3854</v>
      </c>
      <c r="C1444">
        <v>1993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5.4</v>
      </c>
      <c r="O1444">
        <v>4124</v>
      </c>
      <c r="P1444">
        <v>85</v>
      </c>
      <c r="Q1444" t="s">
        <v>3855</v>
      </c>
      <c r="R1444" t="s">
        <v>2783</v>
      </c>
      <c r="S1444">
        <v>1</v>
      </c>
      <c r="T1444">
        <v>0</v>
      </c>
      <c r="U1444">
        <v>0</v>
      </c>
      <c r="V1444">
        <v>1465476</v>
      </c>
      <c r="W1444">
        <v>3335984</v>
      </c>
      <c r="Y1444">
        <f>COUNTBLANK(Table13[[#This Row],[Budget]:[Gross_WW]])</f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</row>
    <row r="1445" spans="1:32" x14ac:dyDescent="0.2">
      <c r="A1445" t="s">
        <v>5178</v>
      </c>
      <c r="B1445" t="s">
        <v>5179</v>
      </c>
      <c r="C1445">
        <v>2000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7</v>
      </c>
      <c r="O1445">
        <v>18761</v>
      </c>
      <c r="P1445">
        <v>95</v>
      </c>
      <c r="Q1445" t="s">
        <v>5180</v>
      </c>
      <c r="R1445" t="s">
        <v>5181</v>
      </c>
      <c r="S1445">
        <v>0</v>
      </c>
      <c r="T1445">
        <v>0</v>
      </c>
      <c r="U1445">
        <v>1</v>
      </c>
      <c r="V1445">
        <v>6000000</v>
      </c>
      <c r="W1445">
        <v>34134641</v>
      </c>
      <c r="X1445">
        <v>35547761</v>
      </c>
      <c r="Y1445">
        <f>COUNTBLANK(Table13[[#This Row],[Budget]:[Gross_WW]])</f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1</v>
      </c>
      <c r="AF1445">
        <v>0</v>
      </c>
    </row>
    <row r="1446" spans="1:32" x14ac:dyDescent="0.2">
      <c r="A1446" t="s">
        <v>1757</v>
      </c>
      <c r="B1446" t="s">
        <v>1758</v>
      </c>
      <c r="C1446">
        <v>1964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7.8</v>
      </c>
      <c r="O1446">
        <v>83055</v>
      </c>
      <c r="P1446">
        <v>170</v>
      </c>
      <c r="Q1446" t="s">
        <v>940</v>
      </c>
      <c r="R1446" t="s">
        <v>39</v>
      </c>
      <c r="S1446">
        <v>0</v>
      </c>
      <c r="T1446">
        <v>0</v>
      </c>
      <c r="U1446">
        <v>1</v>
      </c>
      <c r="V1446">
        <v>17000000</v>
      </c>
      <c r="W1446">
        <v>72560711</v>
      </c>
      <c r="X1446">
        <v>72661442</v>
      </c>
      <c r="Y1446">
        <f>COUNTBLANK(Table13[[#This Row],[Budget]:[Gross_WW]])</f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">
      <c r="A1447" t="s">
        <v>4040</v>
      </c>
      <c r="B1447" t="s">
        <v>4041</v>
      </c>
      <c r="C1447">
        <v>1994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5.5</v>
      </c>
      <c r="O1447">
        <v>10220</v>
      </c>
      <c r="P1447">
        <v>90</v>
      </c>
      <c r="Q1447" t="s">
        <v>3598</v>
      </c>
      <c r="R1447" t="s">
        <v>2783</v>
      </c>
      <c r="S1447">
        <v>1</v>
      </c>
      <c r="T1447">
        <v>0</v>
      </c>
      <c r="U1447">
        <v>0</v>
      </c>
      <c r="W1447">
        <v>25479558</v>
      </c>
      <c r="X1447">
        <v>25479558</v>
      </c>
      <c r="Y1447">
        <f>COUNTBLANK(Table13[[#This Row],[Budget]:[Gross_WW]])</f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</row>
    <row r="1448" spans="1:32" x14ac:dyDescent="0.2">
      <c r="A1448" t="s">
        <v>4500</v>
      </c>
      <c r="B1448" t="s">
        <v>4501</v>
      </c>
      <c r="C1448">
        <v>1996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6.5</v>
      </c>
      <c r="O1448">
        <v>13744</v>
      </c>
      <c r="P1448">
        <v>101</v>
      </c>
      <c r="Q1448" t="s">
        <v>4502</v>
      </c>
      <c r="R1448" t="s">
        <v>4503</v>
      </c>
      <c r="S1448">
        <v>0</v>
      </c>
      <c r="T1448">
        <v>0</v>
      </c>
      <c r="U1448">
        <v>1</v>
      </c>
      <c r="V1448">
        <v>21500000</v>
      </c>
      <c r="W1448">
        <v>22313201</v>
      </c>
      <c r="X1448">
        <v>22313201</v>
      </c>
      <c r="Y1448">
        <f>COUNTBLANK(Table13[[#This Row],[Budget]:[Gross_WW]])</f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</row>
    <row r="1449" spans="1:32" x14ac:dyDescent="0.2">
      <c r="A1449" t="s">
        <v>4931</v>
      </c>
      <c r="B1449" t="s">
        <v>4932</v>
      </c>
      <c r="C1449">
        <v>1998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5</v>
      </c>
      <c r="O1449">
        <v>6449</v>
      </c>
      <c r="P1449">
        <v>103</v>
      </c>
      <c r="Q1449" t="s">
        <v>4933</v>
      </c>
      <c r="R1449" t="s">
        <v>4109</v>
      </c>
      <c r="S1449">
        <v>0</v>
      </c>
      <c r="T1449">
        <v>0</v>
      </c>
      <c r="U1449">
        <v>1</v>
      </c>
      <c r="W1449">
        <v>3117795</v>
      </c>
      <c r="X1449">
        <v>8072007</v>
      </c>
      <c r="Y1449">
        <f>COUNTBLANK(Table13[[#This Row],[Budget]:[Gross_WW]])</f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</row>
    <row r="1450" spans="1:32" x14ac:dyDescent="0.2">
      <c r="A1450" t="s">
        <v>533</v>
      </c>
      <c r="B1450" t="s">
        <v>534</v>
      </c>
      <c r="C1450">
        <v>1940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6.9</v>
      </c>
      <c r="O1450">
        <v>2457</v>
      </c>
      <c r="P1450">
        <v>83</v>
      </c>
      <c r="Q1450" t="s">
        <v>492</v>
      </c>
      <c r="R1450" t="s">
        <v>35</v>
      </c>
      <c r="S1450">
        <v>0</v>
      </c>
      <c r="T1450">
        <v>1</v>
      </c>
      <c r="U1450">
        <v>0</v>
      </c>
      <c r="V1450">
        <v>625000</v>
      </c>
      <c r="W1450">
        <v>2000000</v>
      </c>
      <c r="X1450">
        <v>2000000</v>
      </c>
      <c r="Y1450">
        <f>COUNTBLANK(Table13[[#This Row],[Budget]:[Gross_WW]])</f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</row>
    <row r="1451" spans="1:32" x14ac:dyDescent="0.2">
      <c r="A1451" t="s">
        <v>1467</v>
      </c>
      <c r="B1451" t="s">
        <v>1468</v>
      </c>
      <c r="C1451">
        <v>1957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6.3</v>
      </c>
      <c r="O1451">
        <v>759</v>
      </c>
      <c r="P1451">
        <v>92</v>
      </c>
      <c r="Q1451" t="s">
        <v>331</v>
      </c>
      <c r="R1451" t="s">
        <v>945</v>
      </c>
      <c r="S1451">
        <v>0</v>
      </c>
      <c r="T1451">
        <v>1</v>
      </c>
      <c r="U1451">
        <v>0</v>
      </c>
      <c r="Y1451">
        <f>COUNTBLANK(Table13[[#This Row],[Budget]:[Gross_WW]])</f>
        <v>3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</row>
    <row r="1452" spans="1:32" x14ac:dyDescent="0.2">
      <c r="A1452" t="s">
        <v>907</v>
      </c>
      <c r="B1452" t="s">
        <v>908</v>
      </c>
      <c r="C1452">
        <v>1946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7</v>
      </c>
      <c r="O1452">
        <v>1226</v>
      </c>
      <c r="P1452">
        <v>94</v>
      </c>
      <c r="Q1452" t="s">
        <v>680</v>
      </c>
      <c r="R1452" t="s">
        <v>39</v>
      </c>
      <c r="S1452">
        <v>0</v>
      </c>
      <c r="T1452">
        <v>0</v>
      </c>
      <c r="U1452">
        <v>1</v>
      </c>
      <c r="V1452">
        <v>1106000</v>
      </c>
      <c r="W1452">
        <v>3000000</v>
      </c>
      <c r="X1452">
        <v>4001000</v>
      </c>
      <c r="Y1452">
        <f>COUNTBLANK(Table13[[#This Row],[Budget]:[Gross_WW]])</f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</row>
    <row r="1453" spans="1:32" x14ac:dyDescent="0.2">
      <c r="A1453" t="s">
        <v>2838</v>
      </c>
      <c r="B1453" t="s">
        <v>2839</v>
      </c>
      <c r="C1453">
        <v>1985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6.1</v>
      </c>
      <c r="O1453">
        <v>5083</v>
      </c>
      <c r="P1453">
        <v>94</v>
      </c>
      <c r="Q1453" t="s">
        <v>2840</v>
      </c>
      <c r="R1453" t="s">
        <v>2783</v>
      </c>
      <c r="S1453">
        <v>1</v>
      </c>
      <c r="T1453">
        <v>0</v>
      </c>
      <c r="U1453">
        <v>0</v>
      </c>
      <c r="W1453">
        <v>4122748</v>
      </c>
      <c r="X1453">
        <v>4122748</v>
      </c>
      <c r="Y1453">
        <f>COUNTBLANK(Table13[[#This Row],[Budget]:[Gross_WW]])</f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</row>
    <row r="1454" spans="1:32" x14ac:dyDescent="0.2">
      <c r="A1454" t="s">
        <v>5070</v>
      </c>
      <c r="B1454" t="s">
        <v>5071</v>
      </c>
      <c r="C1454">
        <v>1999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6.1</v>
      </c>
      <c r="O1454">
        <v>60277</v>
      </c>
      <c r="P1454">
        <v>121</v>
      </c>
      <c r="Q1454" t="s">
        <v>5072</v>
      </c>
      <c r="R1454" t="s">
        <v>35</v>
      </c>
      <c r="S1454">
        <v>0</v>
      </c>
      <c r="T1454">
        <v>1</v>
      </c>
      <c r="U1454">
        <v>0</v>
      </c>
      <c r="V1454">
        <v>68000000</v>
      </c>
      <c r="W1454">
        <v>29762011</v>
      </c>
      <c r="X1454">
        <v>33461011</v>
      </c>
      <c r="Y1454">
        <f>COUNTBLANK(Table13[[#This Row],[Budget]:[Gross_WW]])</f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">
      <c r="A1455" t="s">
        <v>267</v>
      </c>
      <c r="B1455" t="s">
        <v>268</v>
      </c>
      <c r="C1455">
        <v>1935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6.6</v>
      </c>
      <c r="O1455">
        <v>382</v>
      </c>
      <c r="P1455">
        <v>87</v>
      </c>
      <c r="Q1455" t="s">
        <v>269</v>
      </c>
      <c r="R1455" t="s">
        <v>35</v>
      </c>
      <c r="S1455">
        <v>0</v>
      </c>
      <c r="T1455">
        <v>1</v>
      </c>
      <c r="U1455">
        <v>0</v>
      </c>
      <c r="V1455">
        <v>213375</v>
      </c>
      <c r="Y1455">
        <f>COUNTBLANK(Table13[[#This Row],[Budget]:[Gross_WW]])</f>
        <v>2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</row>
    <row r="1456" spans="1:32" x14ac:dyDescent="0.2">
      <c r="A1456" t="s">
        <v>181</v>
      </c>
      <c r="B1456" t="s">
        <v>182</v>
      </c>
      <c r="C1456">
        <v>1933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6.8</v>
      </c>
      <c r="O1456">
        <v>4339</v>
      </c>
      <c r="P1456">
        <v>77</v>
      </c>
      <c r="Q1456" t="s">
        <v>45</v>
      </c>
      <c r="R1456" t="s">
        <v>39</v>
      </c>
      <c r="S1456">
        <v>0</v>
      </c>
      <c r="T1456">
        <v>0</v>
      </c>
      <c r="U1456">
        <v>1</v>
      </c>
      <c r="V1456">
        <v>279000</v>
      </c>
      <c r="W1456">
        <v>1106000</v>
      </c>
      <c r="X1456">
        <v>1106000</v>
      </c>
      <c r="Y1456">
        <f>COUNTBLANK(Table13[[#This Row],[Budget]:[Gross_WW]])</f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</row>
    <row r="1457" spans="1:32" x14ac:dyDescent="0.2">
      <c r="A1457" t="s">
        <v>5087</v>
      </c>
      <c r="B1457" t="s">
        <v>5088</v>
      </c>
      <c r="C1457">
        <v>1999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6.7</v>
      </c>
      <c r="O1457">
        <v>24831</v>
      </c>
      <c r="P1457">
        <v>119</v>
      </c>
      <c r="Q1457" t="s">
        <v>5089</v>
      </c>
      <c r="R1457" t="s">
        <v>5090</v>
      </c>
      <c r="S1457">
        <v>1</v>
      </c>
      <c r="T1457">
        <v>0</v>
      </c>
      <c r="U1457">
        <v>0</v>
      </c>
      <c r="V1457">
        <v>28000000</v>
      </c>
      <c r="W1457">
        <v>8891623</v>
      </c>
      <c r="X1457">
        <v>8891623</v>
      </c>
      <c r="Y1457">
        <f>COUNTBLANK(Table13[[#This Row],[Budget]:[Gross_WW]])</f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</row>
    <row r="1458" spans="1:32" x14ac:dyDescent="0.2">
      <c r="A1458" t="s">
        <v>6473</v>
      </c>
      <c r="B1458" t="s">
        <v>6474</v>
      </c>
      <c r="C1458">
        <v>2007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5.9</v>
      </c>
      <c r="O1458">
        <v>18762</v>
      </c>
      <c r="P1458">
        <v>99</v>
      </c>
      <c r="Q1458" t="s">
        <v>5767</v>
      </c>
      <c r="R1458" t="s">
        <v>39</v>
      </c>
      <c r="S1458">
        <v>0</v>
      </c>
      <c r="T1458">
        <v>0</v>
      </c>
      <c r="U1458">
        <v>1</v>
      </c>
      <c r="V1458">
        <v>20000000</v>
      </c>
      <c r="W1458">
        <v>25612520</v>
      </c>
      <c r="X1458">
        <v>30666930</v>
      </c>
      <c r="Y1458">
        <f>COUNTBLANK(Table13[[#This Row],[Budget]:[Gross_WW]])</f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1</v>
      </c>
    </row>
    <row r="1459" spans="1:32" x14ac:dyDescent="0.2">
      <c r="A1459" t="s">
        <v>454</v>
      </c>
      <c r="B1459" t="s">
        <v>455</v>
      </c>
      <c r="C1459">
        <v>1939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7</v>
      </c>
      <c r="O1459">
        <v>631</v>
      </c>
      <c r="P1459">
        <v>60</v>
      </c>
      <c r="Q1459" t="s">
        <v>294</v>
      </c>
      <c r="R1459" t="s">
        <v>39</v>
      </c>
      <c r="S1459">
        <v>0</v>
      </c>
      <c r="T1459">
        <v>0</v>
      </c>
      <c r="U1459">
        <v>1</v>
      </c>
      <c r="W1459">
        <v>60</v>
      </c>
      <c r="Y1459">
        <f>COUNTBLANK(Table13[[#This Row],[Budget]:[Gross_WW]])</f>
        <v>2</v>
      </c>
      <c r="Z1459">
        <v>1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1</v>
      </c>
    </row>
    <row r="1460" spans="1:32" x14ac:dyDescent="0.2">
      <c r="A1460" t="s">
        <v>417</v>
      </c>
      <c r="B1460" t="s">
        <v>418</v>
      </c>
      <c r="C1460">
        <v>1938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6.9</v>
      </c>
      <c r="O1460">
        <v>771</v>
      </c>
      <c r="P1460">
        <v>66</v>
      </c>
      <c r="Q1460" t="s">
        <v>294</v>
      </c>
      <c r="R1460" t="s">
        <v>39</v>
      </c>
      <c r="S1460">
        <v>0</v>
      </c>
      <c r="T1460">
        <v>0</v>
      </c>
      <c r="U1460">
        <v>1</v>
      </c>
      <c r="W1460">
        <v>66</v>
      </c>
      <c r="Y1460">
        <f>COUNTBLANK(Table13[[#This Row],[Budget]:[Gross_WW]])</f>
        <v>2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1</v>
      </c>
    </row>
    <row r="1461" spans="1:32" x14ac:dyDescent="0.2">
      <c r="A1461" t="s">
        <v>456</v>
      </c>
      <c r="B1461" t="s">
        <v>457</v>
      </c>
      <c r="C1461">
        <v>1939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6.7</v>
      </c>
      <c r="O1461">
        <v>989</v>
      </c>
      <c r="P1461">
        <v>68</v>
      </c>
      <c r="Q1461" t="s">
        <v>294</v>
      </c>
      <c r="R1461" t="s">
        <v>147</v>
      </c>
      <c r="S1461">
        <v>0</v>
      </c>
      <c r="T1461">
        <v>0</v>
      </c>
      <c r="U1461">
        <v>1</v>
      </c>
      <c r="W1461">
        <v>68</v>
      </c>
      <c r="Y1461">
        <f>COUNTBLANK(Table13[[#This Row],[Budget]:[Gross_WW]])</f>
        <v>2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</v>
      </c>
    </row>
    <row r="1462" spans="1:32" x14ac:dyDescent="0.2">
      <c r="A1462" t="s">
        <v>458</v>
      </c>
      <c r="B1462" t="s">
        <v>459</v>
      </c>
      <c r="C1462">
        <v>1939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7</v>
      </c>
      <c r="O1462">
        <v>536</v>
      </c>
      <c r="P1462">
        <v>68</v>
      </c>
      <c r="Q1462" t="s">
        <v>294</v>
      </c>
      <c r="R1462" t="s">
        <v>39</v>
      </c>
      <c r="S1462">
        <v>0</v>
      </c>
      <c r="T1462">
        <v>0</v>
      </c>
      <c r="U1462">
        <v>1</v>
      </c>
      <c r="W1462">
        <v>68</v>
      </c>
      <c r="Y1462">
        <f>COUNTBLANK(Table13[[#This Row],[Budget]:[Gross_WW]])</f>
        <v>2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1</v>
      </c>
    </row>
    <row r="1463" spans="1:32" x14ac:dyDescent="0.2">
      <c r="A1463" t="s">
        <v>7134</v>
      </c>
      <c r="B1463" t="s">
        <v>7135</v>
      </c>
      <c r="C1463">
        <v>2010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6.1</v>
      </c>
      <c r="O1463">
        <v>26674</v>
      </c>
      <c r="P1463">
        <v>109</v>
      </c>
      <c r="Q1463" t="s">
        <v>7136</v>
      </c>
      <c r="R1463" t="s">
        <v>35</v>
      </c>
      <c r="S1463">
        <v>0</v>
      </c>
      <c r="T1463">
        <v>1</v>
      </c>
      <c r="U1463">
        <v>0</v>
      </c>
      <c r="V1463">
        <v>35000000</v>
      </c>
      <c r="W1463">
        <v>29011215</v>
      </c>
      <c r="X1463">
        <v>93251121</v>
      </c>
      <c r="Y1463">
        <f>COUNTBLANK(Table13[[#This Row],[Budget]:[Gross_WW]])</f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</row>
    <row r="1464" spans="1:32" x14ac:dyDescent="0.2">
      <c r="A1464" t="s">
        <v>6014</v>
      </c>
      <c r="B1464" t="s">
        <v>6015</v>
      </c>
      <c r="C1464">
        <v>2004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6.9</v>
      </c>
      <c r="O1464">
        <v>191373</v>
      </c>
      <c r="P1464">
        <v>96</v>
      </c>
      <c r="Q1464" t="s">
        <v>6016</v>
      </c>
      <c r="R1464" t="s">
        <v>5827</v>
      </c>
      <c r="S1464">
        <v>1</v>
      </c>
      <c r="T1464">
        <v>0</v>
      </c>
      <c r="U1464">
        <v>0</v>
      </c>
      <c r="V1464">
        <v>400000</v>
      </c>
      <c r="W1464">
        <v>44540956</v>
      </c>
      <c r="X1464">
        <v>46138887</v>
      </c>
      <c r="Y1464">
        <f>COUNTBLANK(Table13[[#This Row],[Budget]:[Gross_WW]])</f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</row>
    <row r="1465" spans="1:32" x14ac:dyDescent="0.2">
      <c r="A1465" t="s">
        <v>3349</v>
      </c>
      <c r="B1465" t="s">
        <v>3350</v>
      </c>
      <c r="C1465">
        <v>1990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6.6</v>
      </c>
      <c r="O1465">
        <v>7305</v>
      </c>
      <c r="P1465">
        <v>97</v>
      </c>
      <c r="Q1465" t="s">
        <v>3351</v>
      </c>
      <c r="R1465" t="s">
        <v>3266</v>
      </c>
      <c r="S1465">
        <v>0</v>
      </c>
      <c r="T1465">
        <v>1</v>
      </c>
      <c r="U1465">
        <v>0</v>
      </c>
      <c r="W1465">
        <v>10873237</v>
      </c>
      <c r="X1465">
        <v>10873237</v>
      </c>
      <c r="Y1465">
        <f>COUNTBLANK(Table13[[#This Row],[Budget]:[Gross_WW]])</f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</row>
    <row r="1466" spans="1:32" x14ac:dyDescent="0.2">
      <c r="A1466" t="s">
        <v>2354</v>
      </c>
      <c r="B1466" t="s">
        <v>2355</v>
      </c>
      <c r="C1466">
        <v>1978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7.5</v>
      </c>
      <c r="O1466">
        <v>108195</v>
      </c>
      <c r="P1466">
        <v>109</v>
      </c>
      <c r="Q1466" t="s">
        <v>2356</v>
      </c>
      <c r="R1466" t="s">
        <v>35</v>
      </c>
      <c r="S1466">
        <v>0</v>
      </c>
      <c r="T1466">
        <v>1</v>
      </c>
      <c r="U1466">
        <v>0</v>
      </c>
      <c r="V1466">
        <v>3000000</v>
      </c>
      <c r="W1466">
        <v>141600000</v>
      </c>
      <c r="X1466">
        <v>141600000</v>
      </c>
      <c r="Y1466">
        <f>COUNTBLANK(Table13[[#This Row],[Budget]:[Gross_WW]])</f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</row>
    <row r="1467" spans="1:32" x14ac:dyDescent="0.2">
      <c r="A1467" t="s">
        <v>3222</v>
      </c>
      <c r="B1467" t="s">
        <v>3223</v>
      </c>
      <c r="C1467">
        <v>1989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7.6</v>
      </c>
      <c r="O1467">
        <v>146777</v>
      </c>
      <c r="P1467">
        <v>97</v>
      </c>
      <c r="Q1467" t="s">
        <v>3224</v>
      </c>
      <c r="R1467" t="s">
        <v>39</v>
      </c>
      <c r="S1467">
        <v>0</v>
      </c>
      <c r="T1467">
        <v>0</v>
      </c>
      <c r="U1467">
        <v>1</v>
      </c>
      <c r="V1467">
        <v>11750203</v>
      </c>
      <c r="W1467">
        <v>72705146</v>
      </c>
      <c r="Y1467">
        <f>COUNTBLANK(Table13[[#This Row],[Budget]:[Gross_WW]])</f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</row>
    <row r="1468" spans="1:32" x14ac:dyDescent="0.2">
      <c r="A1468" t="s">
        <v>2841</v>
      </c>
      <c r="B1468" t="s">
        <v>2842</v>
      </c>
      <c r="C1468">
        <v>1985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6.2</v>
      </c>
      <c r="O1468">
        <v>55428</v>
      </c>
      <c r="P1468">
        <v>95</v>
      </c>
      <c r="Q1468" t="s">
        <v>2620</v>
      </c>
      <c r="R1468" t="s">
        <v>2667</v>
      </c>
      <c r="S1468">
        <v>0</v>
      </c>
      <c r="T1468">
        <v>0</v>
      </c>
      <c r="U1468">
        <v>1</v>
      </c>
      <c r="V1468">
        <v>12329627</v>
      </c>
      <c r="W1468">
        <v>49364621</v>
      </c>
      <c r="Y1468">
        <f>COUNTBLANK(Table13[[#This Row],[Budget]:[Gross_WW]])</f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</row>
    <row r="1469" spans="1:32" x14ac:dyDescent="0.2">
      <c r="A1469" t="s">
        <v>2665</v>
      </c>
      <c r="B1469" t="s">
        <v>2666</v>
      </c>
      <c r="C1469">
        <v>1983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7.4</v>
      </c>
      <c r="O1469">
        <v>91623</v>
      </c>
      <c r="P1469">
        <v>98</v>
      </c>
      <c r="Q1469" t="s">
        <v>2449</v>
      </c>
      <c r="R1469" t="s">
        <v>2667</v>
      </c>
      <c r="S1469">
        <v>0</v>
      </c>
      <c r="T1469">
        <v>0</v>
      </c>
      <c r="U1469">
        <v>1</v>
      </c>
      <c r="V1469">
        <v>8333358</v>
      </c>
      <c r="W1469">
        <v>61399552</v>
      </c>
      <c r="Y1469">
        <f>COUNTBLANK(Table13[[#This Row],[Budget]:[Gross_WW]])</f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</row>
    <row r="1470" spans="1:32" x14ac:dyDescent="0.2">
      <c r="A1470" t="s">
        <v>4042</v>
      </c>
      <c r="B1470" t="s">
        <v>4043</v>
      </c>
      <c r="C1470">
        <v>1994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7.3</v>
      </c>
      <c r="O1470">
        <v>208271</v>
      </c>
      <c r="P1470">
        <v>118</v>
      </c>
      <c r="Q1470" t="s">
        <v>2551</v>
      </c>
      <c r="R1470" t="s">
        <v>39</v>
      </c>
      <c r="S1470">
        <v>0</v>
      </c>
      <c r="T1470">
        <v>0</v>
      </c>
      <c r="U1470">
        <v>1</v>
      </c>
      <c r="V1470">
        <v>34000000</v>
      </c>
      <c r="W1470">
        <v>50282766</v>
      </c>
      <c r="X1470">
        <v>50282766</v>
      </c>
      <c r="Y1470">
        <f>COUNTBLANK(Table13[[#This Row],[Budget]:[Gross_WW]])</f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</row>
    <row r="1471" spans="1:32" x14ac:dyDescent="0.2">
      <c r="A1471" t="s">
        <v>5618</v>
      </c>
      <c r="B1471" t="s">
        <v>5619</v>
      </c>
      <c r="C1471">
        <v>2003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6.5</v>
      </c>
      <c r="O1471">
        <v>24918</v>
      </c>
      <c r="P1471">
        <v>110</v>
      </c>
      <c r="Q1471" t="s">
        <v>5620</v>
      </c>
      <c r="R1471" t="s">
        <v>3635</v>
      </c>
      <c r="S1471">
        <v>0</v>
      </c>
      <c r="T1471">
        <v>1</v>
      </c>
      <c r="U1471">
        <v>0</v>
      </c>
      <c r="V1471">
        <v>43704</v>
      </c>
      <c r="W1471">
        <v>86959</v>
      </c>
      <c r="X1471">
        <v>6585516</v>
      </c>
      <c r="Y1471">
        <f>COUNTBLANK(Table13[[#This Row],[Budget]:[Gross_WW]])</f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</row>
    <row r="1472" spans="1:32" x14ac:dyDescent="0.2">
      <c r="A1472" t="s">
        <v>7469</v>
      </c>
      <c r="B1472" t="s">
        <v>7470</v>
      </c>
      <c r="C1472">
        <v>2014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6.3</v>
      </c>
      <c r="O1472">
        <v>275918</v>
      </c>
      <c r="P1472">
        <v>97</v>
      </c>
      <c r="Q1472" t="s">
        <v>6595</v>
      </c>
      <c r="R1472" t="s">
        <v>7471</v>
      </c>
      <c r="S1472">
        <v>0</v>
      </c>
      <c r="T1472">
        <v>1</v>
      </c>
      <c r="U1472">
        <v>0</v>
      </c>
      <c r="V1472">
        <v>18000000</v>
      </c>
      <c r="W1472">
        <v>150157400</v>
      </c>
      <c r="X1472">
        <v>270665134</v>
      </c>
      <c r="Y1472">
        <f>COUNTBLANK(Table13[[#This Row],[Budget]:[Gross_WW]])</f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</row>
    <row r="1473" spans="1:32" x14ac:dyDescent="0.2">
      <c r="A1473" t="s">
        <v>7841</v>
      </c>
      <c r="B1473" t="s">
        <v>7842</v>
      </c>
      <c r="C1473">
        <v>2016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5.7</v>
      </c>
      <c r="O1473">
        <v>108721</v>
      </c>
      <c r="P1473">
        <v>92</v>
      </c>
      <c r="Q1473" t="s">
        <v>6595</v>
      </c>
      <c r="R1473" t="s">
        <v>35</v>
      </c>
      <c r="S1473">
        <v>0</v>
      </c>
      <c r="T1473">
        <v>1</v>
      </c>
      <c r="U1473">
        <v>0</v>
      </c>
      <c r="V1473">
        <v>35000000</v>
      </c>
      <c r="W1473">
        <v>55455765</v>
      </c>
      <c r="X1473">
        <v>108007109</v>
      </c>
      <c r="Y1473">
        <f>COUNTBLANK(Table13[[#This Row],[Budget]:[Gross_WW]])</f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</row>
    <row r="1474" spans="1:32" x14ac:dyDescent="0.2">
      <c r="A1474" t="s">
        <v>2668</v>
      </c>
      <c r="B1474" t="s">
        <v>2669</v>
      </c>
      <c r="C1474">
        <v>1983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7.5</v>
      </c>
      <c r="O1474">
        <v>7380</v>
      </c>
      <c r="P1474">
        <v>105</v>
      </c>
      <c r="Q1474" t="s">
        <v>2670</v>
      </c>
      <c r="R1474" t="s">
        <v>2671</v>
      </c>
      <c r="S1474">
        <v>1</v>
      </c>
      <c r="T1474">
        <v>0</v>
      </c>
      <c r="U1474">
        <v>0</v>
      </c>
      <c r="V1474">
        <v>11000000</v>
      </c>
      <c r="W1474">
        <v>29600000</v>
      </c>
      <c r="X1474">
        <v>29600000</v>
      </c>
      <c r="Y1474">
        <f>COUNTBLANK(Table13[[#This Row],[Budget]:[Gross_WW]])</f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</v>
      </c>
      <c r="AF1474">
        <v>0</v>
      </c>
    </row>
    <row r="1475" spans="1:32" x14ac:dyDescent="0.2">
      <c r="A1475" t="s">
        <v>610</v>
      </c>
      <c r="B1475" t="s">
        <v>611</v>
      </c>
      <c r="C1475">
        <v>1941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7.2</v>
      </c>
      <c r="O1475">
        <v>2056</v>
      </c>
      <c r="P1475">
        <v>71</v>
      </c>
      <c r="Q1475" t="s">
        <v>492</v>
      </c>
      <c r="R1475" t="s">
        <v>35</v>
      </c>
      <c r="S1475">
        <v>0</v>
      </c>
      <c r="T1475">
        <v>1</v>
      </c>
      <c r="U1475">
        <v>0</v>
      </c>
      <c r="Y1475">
        <f>COUNTBLANK(Table13[[#This Row],[Budget]:[Gross_WW]])</f>
        <v>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</row>
    <row r="1476" spans="1:32" x14ac:dyDescent="0.2">
      <c r="A1476" t="s">
        <v>909</v>
      </c>
      <c r="B1476" t="s">
        <v>910</v>
      </c>
      <c r="C1476">
        <v>1946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6.8</v>
      </c>
      <c r="O1476">
        <v>743</v>
      </c>
      <c r="P1476">
        <v>97</v>
      </c>
      <c r="Q1476" t="s">
        <v>911</v>
      </c>
      <c r="R1476" t="s">
        <v>39</v>
      </c>
      <c r="S1476">
        <v>0</v>
      </c>
      <c r="T1476">
        <v>0</v>
      </c>
      <c r="U1476">
        <v>1</v>
      </c>
      <c r="V1476">
        <v>1011000</v>
      </c>
      <c r="W1476">
        <v>2603000</v>
      </c>
      <c r="X1476">
        <v>2603000</v>
      </c>
      <c r="Y1476">
        <f>COUNTBLANK(Table13[[#This Row],[Budget]:[Gross_WW]])</f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</row>
    <row r="1477" spans="1:32" x14ac:dyDescent="0.2">
      <c r="A1477" t="s">
        <v>3475</v>
      </c>
      <c r="B1477" t="s">
        <v>3476</v>
      </c>
      <c r="C1477">
        <v>1991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6.7</v>
      </c>
      <c r="O1477">
        <v>30079</v>
      </c>
      <c r="P1477">
        <v>97</v>
      </c>
      <c r="Q1477" t="s">
        <v>3477</v>
      </c>
      <c r="R1477" t="s">
        <v>39</v>
      </c>
      <c r="S1477">
        <v>0</v>
      </c>
      <c r="T1477">
        <v>0</v>
      </c>
      <c r="U1477">
        <v>1</v>
      </c>
      <c r="V1477">
        <v>8000000</v>
      </c>
      <c r="W1477">
        <v>47624353</v>
      </c>
      <c r="X1477">
        <v>47624353</v>
      </c>
      <c r="Y1477">
        <f>COUNTBLANK(Table13[[#This Row],[Budget]:[Gross_WW]])</f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</row>
    <row r="1478" spans="1:32" x14ac:dyDescent="0.2">
      <c r="A1478" t="s">
        <v>7278</v>
      </c>
      <c r="B1478" t="s">
        <v>7279</v>
      </c>
      <c r="C1478">
        <v>2011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5.7</v>
      </c>
      <c r="O1478">
        <v>79309</v>
      </c>
      <c r="P1478">
        <v>118</v>
      </c>
      <c r="Q1478" t="s">
        <v>3035</v>
      </c>
      <c r="R1478" t="s">
        <v>5604</v>
      </c>
      <c r="S1478">
        <v>0</v>
      </c>
      <c r="T1478">
        <v>0</v>
      </c>
      <c r="U1478">
        <v>1</v>
      </c>
      <c r="V1478">
        <v>56000000</v>
      </c>
      <c r="W1478">
        <v>54544638</v>
      </c>
      <c r="X1478">
        <v>142044638</v>
      </c>
      <c r="Y1478">
        <f>COUNTBLANK(Table13[[#This Row],[Budget]:[Gross_WW]])</f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</row>
    <row r="1479" spans="1:32" x14ac:dyDescent="0.2">
      <c r="A1479" t="s">
        <v>1382</v>
      </c>
      <c r="B1479" t="s">
        <v>1383</v>
      </c>
      <c r="C1479">
        <v>1955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7</v>
      </c>
      <c r="O1479">
        <v>456</v>
      </c>
      <c r="P1479">
        <v>88</v>
      </c>
      <c r="Q1479" t="s">
        <v>1384</v>
      </c>
      <c r="R1479" t="s">
        <v>1385</v>
      </c>
      <c r="S1479">
        <v>0</v>
      </c>
      <c r="T1479">
        <v>0</v>
      </c>
      <c r="U1479">
        <v>1</v>
      </c>
      <c r="W1479">
        <v>1300000</v>
      </c>
      <c r="Y1479">
        <f>COUNTBLANK(Table13[[#This Row],[Budget]:[Gross_WW]])</f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</row>
    <row r="1480" spans="1:32" x14ac:dyDescent="0.2">
      <c r="A1480" t="s">
        <v>5963</v>
      </c>
      <c r="B1480" t="s">
        <v>5964</v>
      </c>
      <c r="C1480">
        <v>2004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5</v>
      </c>
      <c r="O1480">
        <v>21029</v>
      </c>
      <c r="P1480">
        <v>91</v>
      </c>
      <c r="Q1480" t="s">
        <v>5687</v>
      </c>
      <c r="R1480" t="s">
        <v>39</v>
      </c>
      <c r="S1480">
        <v>0</v>
      </c>
      <c r="T1480">
        <v>0</v>
      </c>
      <c r="U1480">
        <v>1</v>
      </c>
      <c r="V1480">
        <v>30000000</v>
      </c>
      <c r="W1480">
        <v>14071441</v>
      </c>
      <c r="X1480">
        <v>21289826</v>
      </c>
      <c r="Y1480">
        <f>COUNTBLANK(Table13[[#This Row],[Budget]:[Gross_WW]])</f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</row>
    <row r="1481" spans="1:32" x14ac:dyDescent="0.2">
      <c r="A1481" t="s">
        <v>3225</v>
      </c>
      <c r="B1481" t="s">
        <v>3226</v>
      </c>
      <c r="C1481">
        <v>1989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6.4</v>
      </c>
      <c r="O1481">
        <v>16316</v>
      </c>
      <c r="P1481">
        <v>124</v>
      </c>
      <c r="Q1481" t="s">
        <v>3227</v>
      </c>
      <c r="R1481" t="s">
        <v>2783</v>
      </c>
      <c r="S1481">
        <v>1</v>
      </c>
      <c r="T1481">
        <v>0</v>
      </c>
      <c r="U1481">
        <v>0</v>
      </c>
      <c r="V1481">
        <v>15000000</v>
      </c>
      <c r="W1481">
        <v>10763469</v>
      </c>
      <c r="X1481">
        <v>10763469</v>
      </c>
      <c r="Y1481">
        <f>COUNTBLANK(Table13[[#This Row],[Budget]:[Gross_WW]])</f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</row>
    <row r="1482" spans="1:32" x14ac:dyDescent="0.2">
      <c r="A1482" t="s">
        <v>912</v>
      </c>
      <c r="B1482" t="s">
        <v>913</v>
      </c>
      <c r="C1482">
        <v>1946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6.2</v>
      </c>
      <c r="O1482">
        <v>2570</v>
      </c>
      <c r="P1482">
        <v>128</v>
      </c>
      <c r="Q1482" t="s">
        <v>45</v>
      </c>
      <c r="R1482" t="s">
        <v>39</v>
      </c>
      <c r="S1482">
        <v>0</v>
      </c>
      <c r="T1482">
        <v>0</v>
      </c>
      <c r="U1482">
        <v>1</v>
      </c>
      <c r="Y1482">
        <f>COUNTBLANK(Table13[[#This Row],[Budget]:[Gross_WW]])</f>
        <v>3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</row>
    <row r="1483" spans="1:32" x14ac:dyDescent="0.2">
      <c r="A1483" t="s">
        <v>2566</v>
      </c>
      <c r="B1483" t="s">
        <v>2567</v>
      </c>
      <c r="C1483">
        <v>1982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6.5</v>
      </c>
      <c r="O1483">
        <v>1187</v>
      </c>
      <c r="P1483">
        <v>107</v>
      </c>
      <c r="Q1483" t="s">
        <v>1583</v>
      </c>
      <c r="R1483" t="s">
        <v>376</v>
      </c>
      <c r="S1483">
        <v>1</v>
      </c>
      <c r="T1483">
        <v>0</v>
      </c>
      <c r="U1483">
        <v>0</v>
      </c>
      <c r="V1483">
        <v>10000000</v>
      </c>
      <c r="W1483">
        <v>8000000</v>
      </c>
      <c r="X1483">
        <v>8000000</v>
      </c>
      <c r="Y1483">
        <f>COUNTBLANK(Table13[[#This Row],[Budget]:[Gross_WW]])</f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</row>
    <row r="1484" spans="1:32" x14ac:dyDescent="0.2">
      <c r="A1484" t="s">
        <v>695</v>
      </c>
      <c r="B1484" t="s">
        <v>696</v>
      </c>
      <c r="C1484">
        <v>1942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6.3</v>
      </c>
      <c r="O1484">
        <v>1094</v>
      </c>
      <c r="P1484">
        <v>73</v>
      </c>
      <c r="Q1484" t="s">
        <v>405</v>
      </c>
      <c r="R1484" t="s">
        <v>35</v>
      </c>
      <c r="S1484">
        <v>0</v>
      </c>
      <c r="T1484">
        <v>1</v>
      </c>
      <c r="U1484">
        <v>0</v>
      </c>
      <c r="Y1484">
        <f>COUNTBLANK(Table13[[#This Row],[Budget]:[Gross_WW]])</f>
        <v>3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</row>
    <row r="1485" spans="1:32" x14ac:dyDescent="0.2">
      <c r="A1485" t="s">
        <v>77</v>
      </c>
      <c r="B1485" t="s">
        <v>78</v>
      </c>
      <c r="C1485">
        <v>1931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7.1</v>
      </c>
      <c r="O1485">
        <v>3137</v>
      </c>
      <c r="P1485">
        <v>72</v>
      </c>
      <c r="Q1485" t="s">
        <v>79</v>
      </c>
      <c r="R1485" t="s">
        <v>39</v>
      </c>
      <c r="S1485">
        <v>0</v>
      </c>
      <c r="T1485">
        <v>0</v>
      </c>
      <c r="U1485">
        <v>1</v>
      </c>
      <c r="V1485">
        <v>260000</v>
      </c>
      <c r="Y1485">
        <f>COUNTBLANK(Table13[[#This Row],[Budget]:[Gross_WW]])</f>
        <v>2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</row>
    <row r="1486" spans="1:32" x14ac:dyDescent="0.2">
      <c r="A1486" t="s">
        <v>1469</v>
      </c>
      <c r="B1486" t="s">
        <v>1470</v>
      </c>
      <c r="C1486">
        <v>1957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6.7</v>
      </c>
      <c r="O1486">
        <v>3339</v>
      </c>
      <c r="P1486">
        <v>90</v>
      </c>
      <c r="Q1486" t="s">
        <v>1471</v>
      </c>
      <c r="R1486" t="s">
        <v>945</v>
      </c>
      <c r="S1486">
        <v>0</v>
      </c>
      <c r="T1486">
        <v>1</v>
      </c>
      <c r="U1486">
        <v>0</v>
      </c>
      <c r="W1486">
        <v>2600000</v>
      </c>
      <c r="Y1486">
        <f>COUNTBLANK(Table13[[#This Row],[Budget]:[Gross_WW]])</f>
        <v>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</row>
    <row r="1487" spans="1:32" x14ac:dyDescent="0.2">
      <c r="A1487" t="s">
        <v>2625</v>
      </c>
      <c r="B1487" t="s">
        <v>2626</v>
      </c>
      <c r="C1487">
        <v>1982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6.6</v>
      </c>
      <c r="O1487">
        <v>13301</v>
      </c>
      <c r="P1487">
        <v>106</v>
      </c>
      <c r="Q1487" t="s">
        <v>2627</v>
      </c>
      <c r="R1487" t="s">
        <v>2165</v>
      </c>
      <c r="S1487">
        <v>0</v>
      </c>
      <c r="T1487">
        <v>0</v>
      </c>
      <c r="U1487">
        <v>1</v>
      </c>
      <c r="W1487">
        <v>21095638</v>
      </c>
      <c r="X1487">
        <v>21095638</v>
      </c>
      <c r="Y1487">
        <f>COUNTBLANK(Table13[[#This Row],[Budget]:[Gross_WW]])</f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</row>
    <row r="1488" spans="1:32" x14ac:dyDescent="0.2">
      <c r="A1488" t="s">
        <v>950</v>
      </c>
      <c r="B1488" t="s">
        <v>951</v>
      </c>
      <c r="C1488">
        <v>1949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5.8</v>
      </c>
      <c r="O1488">
        <v>325</v>
      </c>
      <c r="P1488">
        <v>84</v>
      </c>
      <c r="Q1488" t="s">
        <v>930</v>
      </c>
      <c r="R1488" t="s">
        <v>39</v>
      </c>
      <c r="S1488">
        <v>0</v>
      </c>
      <c r="T1488">
        <v>0</v>
      </c>
      <c r="U1488">
        <v>1</v>
      </c>
      <c r="V1488">
        <v>1810000</v>
      </c>
      <c r="W1488">
        <v>449000</v>
      </c>
      <c r="X1488">
        <v>698000</v>
      </c>
      <c r="Y1488">
        <f>COUNTBLANK(Table13[[#This Row],[Budget]:[Gross_WW]])</f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</row>
    <row r="1489" spans="1:32" x14ac:dyDescent="0.2">
      <c r="A1489" t="s">
        <v>127</v>
      </c>
      <c r="B1489" t="s">
        <v>128</v>
      </c>
      <c r="C1489">
        <v>1932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6.9</v>
      </c>
      <c r="O1489">
        <v>308</v>
      </c>
      <c r="P1489">
        <v>58</v>
      </c>
      <c r="Q1489" t="s">
        <v>129</v>
      </c>
      <c r="R1489" t="s">
        <v>35</v>
      </c>
      <c r="S1489">
        <v>0</v>
      </c>
      <c r="T1489">
        <v>1</v>
      </c>
      <c r="U1489">
        <v>0</v>
      </c>
      <c r="Y1489">
        <f>COUNTBLANK(Table13[[#This Row],[Budget]:[Gross_WW]])</f>
        <v>3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</row>
    <row r="1490" spans="1:32" x14ac:dyDescent="0.2">
      <c r="A1490" t="s">
        <v>2568</v>
      </c>
      <c r="B1490" t="s">
        <v>2569</v>
      </c>
      <c r="C1490">
        <v>1981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6.4</v>
      </c>
      <c r="O1490">
        <v>16421</v>
      </c>
      <c r="P1490">
        <v>99</v>
      </c>
      <c r="Q1490" t="s">
        <v>2570</v>
      </c>
      <c r="R1490" t="s">
        <v>35</v>
      </c>
      <c r="S1490">
        <v>0</v>
      </c>
      <c r="T1490">
        <v>1</v>
      </c>
      <c r="U1490">
        <v>0</v>
      </c>
      <c r="V1490">
        <v>5000000</v>
      </c>
      <c r="W1490">
        <v>14905359</v>
      </c>
      <c r="X1490">
        <v>19905359</v>
      </c>
      <c r="Y1490">
        <f>COUNTBLANK(Table13[[#This Row],[Budget]:[Gross_WW]])</f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</row>
    <row r="1491" spans="1:32" x14ac:dyDescent="0.2">
      <c r="A1491" t="s">
        <v>2672</v>
      </c>
      <c r="B1491" t="s">
        <v>2673</v>
      </c>
      <c r="C1491">
        <v>1983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5.8</v>
      </c>
      <c r="O1491">
        <v>2777</v>
      </c>
      <c r="P1491">
        <v>99</v>
      </c>
      <c r="Q1491" t="s">
        <v>1923</v>
      </c>
      <c r="R1491" t="s">
        <v>35</v>
      </c>
      <c r="S1491">
        <v>0</v>
      </c>
      <c r="T1491">
        <v>1</v>
      </c>
      <c r="U1491">
        <v>0</v>
      </c>
      <c r="V1491">
        <v>6000000</v>
      </c>
      <c r="W1491">
        <v>6670680</v>
      </c>
      <c r="X1491">
        <v>6670680</v>
      </c>
      <c r="Y1491">
        <f>COUNTBLANK(Table13[[#This Row],[Budget]:[Gross_WW]])</f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</row>
    <row r="1492" spans="1:32" x14ac:dyDescent="0.2">
      <c r="A1492" t="s">
        <v>6712</v>
      </c>
      <c r="B1492" t="s">
        <v>6713</v>
      </c>
      <c r="C1492">
        <v>2008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6</v>
      </c>
      <c r="O1492">
        <v>22156</v>
      </c>
      <c r="P1492">
        <v>97</v>
      </c>
      <c r="Q1492" t="s">
        <v>6714</v>
      </c>
      <c r="R1492" t="s">
        <v>39</v>
      </c>
      <c r="S1492">
        <v>0</v>
      </c>
      <c r="T1492">
        <v>0</v>
      </c>
      <c r="U1492">
        <v>1</v>
      </c>
      <c r="V1492">
        <v>30000000</v>
      </c>
      <c r="W1492">
        <v>41850659</v>
      </c>
      <c r="X1492">
        <v>84375346</v>
      </c>
      <c r="Y1492">
        <f>COUNTBLANK(Table13[[#This Row],[Budget]:[Gross_WW]])</f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</row>
    <row r="1493" spans="1:32" x14ac:dyDescent="0.2">
      <c r="A1493" t="s">
        <v>6918</v>
      </c>
      <c r="B1493" t="s">
        <v>6919</v>
      </c>
      <c r="C1493">
        <v>2009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6.3</v>
      </c>
      <c r="O1493">
        <v>66408</v>
      </c>
      <c r="P1493">
        <v>99</v>
      </c>
      <c r="Q1493" t="s">
        <v>6276</v>
      </c>
      <c r="R1493" t="s">
        <v>39</v>
      </c>
      <c r="S1493">
        <v>0</v>
      </c>
      <c r="T1493">
        <v>0</v>
      </c>
      <c r="U1493">
        <v>1</v>
      </c>
      <c r="V1493">
        <v>40000000</v>
      </c>
      <c r="W1493">
        <v>38122883</v>
      </c>
      <c r="X1493">
        <v>61601280</v>
      </c>
      <c r="Y1493">
        <f>COUNTBLANK(Table13[[#This Row],[Budget]:[Gross_WW]])</f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</row>
    <row r="1494" spans="1:32" x14ac:dyDescent="0.2">
      <c r="A1494" t="s">
        <v>4287</v>
      </c>
      <c r="B1494" t="s">
        <v>4288</v>
      </c>
      <c r="C1494">
        <v>1995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7.1</v>
      </c>
      <c r="O1494">
        <v>27809</v>
      </c>
      <c r="P1494">
        <v>192</v>
      </c>
      <c r="Q1494" t="s">
        <v>2551</v>
      </c>
      <c r="R1494" t="s">
        <v>3952</v>
      </c>
      <c r="S1494">
        <v>1</v>
      </c>
      <c r="T1494">
        <v>0</v>
      </c>
      <c r="U1494">
        <v>0</v>
      </c>
      <c r="V1494">
        <v>44000000</v>
      </c>
      <c r="W1494">
        <v>13681765</v>
      </c>
      <c r="X1494">
        <v>13681765</v>
      </c>
      <c r="Y1494">
        <f>COUNTBLANK(Table13[[#This Row],[Budget]:[Gross_WW]])</f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</row>
    <row r="1495" spans="1:32" x14ac:dyDescent="0.2">
      <c r="A1495" t="s">
        <v>1969</v>
      </c>
      <c r="B1495" t="s">
        <v>1970</v>
      </c>
      <c r="C1495">
        <v>1970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6</v>
      </c>
      <c r="O1495">
        <v>1377</v>
      </c>
      <c r="P1495">
        <v>96</v>
      </c>
      <c r="Q1495" t="s">
        <v>1971</v>
      </c>
      <c r="R1495" t="s">
        <v>1972</v>
      </c>
      <c r="S1495">
        <v>0</v>
      </c>
      <c r="T1495">
        <v>0</v>
      </c>
      <c r="U1495">
        <v>1</v>
      </c>
      <c r="V1495">
        <v>1500000</v>
      </c>
      <c r="Y1495">
        <f>COUNTBLANK(Table13[[#This Row],[Budget]:[Gross_WW]])</f>
        <v>2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</row>
    <row r="1496" spans="1:32" x14ac:dyDescent="0.2">
      <c r="A1496" t="s">
        <v>6463</v>
      </c>
      <c r="B1496" t="s">
        <v>6464</v>
      </c>
      <c r="C1496">
        <v>2007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8.1</v>
      </c>
      <c r="O1496">
        <v>807729</v>
      </c>
      <c r="P1496">
        <v>122</v>
      </c>
      <c r="Q1496" t="s">
        <v>5853</v>
      </c>
      <c r="R1496" t="s">
        <v>6426</v>
      </c>
      <c r="S1496">
        <v>1</v>
      </c>
      <c r="T1496">
        <v>0</v>
      </c>
      <c r="U1496">
        <v>0</v>
      </c>
      <c r="V1496">
        <v>25000000</v>
      </c>
      <c r="W1496">
        <v>74283625</v>
      </c>
      <c r="X1496">
        <v>171627166</v>
      </c>
      <c r="Y1496">
        <f>COUNTBLANK(Table13[[#This Row],[Budget]:[Gross_WW]])</f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</row>
    <row r="1497" spans="1:32" x14ac:dyDescent="0.2">
      <c r="A1497" t="s">
        <v>1516</v>
      </c>
      <c r="B1497" t="s">
        <v>1517</v>
      </c>
      <c r="C1497">
        <v>1959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7.2</v>
      </c>
      <c r="O1497">
        <v>1944</v>
      </c>
      <c r="P1497">
        <v>77</v>
      </c>
      <c r="Q1497" t="s">
        <v>1260</v>
      </c>
      <c r="R1497" t="s">
        <v>945</v>
      </c>
      <c r="S1497">
        <v>0</v>
      </c>
      <c r="T1497">
        <v>1</v>
      </c>
      <c r="U1497">
        <v>0</v>
      </c>
      <c r="Y1497">
        <f>COUNTBLANK(Table13[[#This Row],[Budget]:[Gross_WW]])</f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</row>
    <row r="1498" spans="1:32" x14ac:dyDescent="0.2">
      <c r="A1498" t="s">
        <v>6487</v>
      </c>
      <c r="B1498" t="s">
        <v>6488</v>
      </c>
      <c r="C1498">
        <v>2007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6.3</v>
      </c>
      <c r="O1498">
        <v>68490</v>
      </c>
      <c r="P1498">
        <v>104</v>
      </c>
      <c r="Q1498" t="s">
        <v>4974</v>
      </c>
      <c r="R1498" t="s">
        <v>4109</v>
      </c>
      <c r="S1498">
        <v>0</v>
      </c>
      <c r="T1498">
        <v>0</v>
      </c>
      <c r="U1498">
        <v>1</v>
      </c>
      <c r="V1498">
        <v>28000000</v>
      </c>
      <c r="W1498">
        <v>43107979</v>
      </c>
      <c r="X1498">
        <v>92601050</v>
      </c>
      <c r="Y1498">
        <f>COUNTBLANK(Table13[[#This Row],[Budget]:[Gross_WW]])</f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</row>
    <row r="1499" spans="1:32" x14ac:dyDescent="0.2">
      <c r="A1499" t="s">
        <v>1518</v>
      </c>
      <c r="B1499" t="s">
        <v>1519</v>
      </c>
      <c r="C1499">
        <v>1958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7.6</v>
      </c>
      <c r="O1499">
        <v>3486</v>
      </c>
      <c r="P1499">
        <v>119</v>
      </c>
      <c r="Q1499" t="s">
        <v>97</v>
      </c>
      <c r="R1499" t="s">
        <v>39</v>
      </c>
      <c r="S1499">
        <v>0</v>
      </c>
      <c r="T1499">
        <v>0</v>
      </c>
      <c r="U1499">
        <v>1</v>
      </c>
      <c r="W1499">
        <v>7500000</v>
      </c>
      <c r="Y1499">
        <f>COUNTBLANK(Table13[[#This Row],[Budget]:[Gross_WW]])</f>
        <v>2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">
      <c r="A1500" t="s">
        <v>914</v>
      </c>
      <c r="B1500" t="s">
        <v>915</v>
      </c>
      <c r="C1500">
        <v>1946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7</v>
      </c>
      <c r="O1500">
        <v>1226</v>
      </c>
      <c r="P1500">
        <v>100</v>
      </c>
      <c r="Q1500" t="s">
        <v>793</v>
      </c>
      <c r="R1500" t="s">
        <v>39</v>
      </c>
      <c r="S1500">
        <v>0</v>
      </c>
      <c r="T1500">
        <v>0</v>
      </c>
      <c r="U1500">
        <v>1</v>
      </c>
      <c r="Y1500">
        <f>COUNTBLANK(Table13[[#This Row],[Budget]:[Gross_WW]])</f>
        <v>3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</row>
    <row r="1501" spans="1:32" x14ac:dyDescent="0.2">
      <c r="A1501" t="s">
        <v>3644</v>
      </c>
      <c r="B1501" t="s">
        <v>3645</v>
      </c>
      <c r="C1501">
        <v>1992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7.6</v>
      </c>
      <c r="O1501">
        <v>9823</v>
      </c>
      <c r="P1501">
        <v>101</v>
      </c>
      <c r="Q1501" t="s">
        <v>2072</v>
      </c>
      <c r="R1501" t="s">
        <v>2783</v>
      </c>
      <c r="S1501">
        <v>1</v>
      </c>
      <c r="T1501">
        <v>0</v>
      </c>
      <c r="U1501">
        <v>0</v>
      </c>
      <c r="V1501">
        <v>12000000</v>
      </c>
      <c r="W1501">
        <v>2280148</v>
      </c>
      <c r="X1501">
        <v>2280148</v>
      </c>
      <c r="Y1501">
        <f>COUNTBLANK(Table13[[#This Row],[Budget]:[Gross_WW]])</f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">
      <c r="A1502" t="s">
        <v>7482</v>
      </c>
      <c r="B1502" t="s">
        <v>7483</v>
      </c>
      <c r="C1502">
        <v>2014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6.9</v>
      </c>
      <c r="O1502">
        <v>242501</v>
      </c>
      <c r="P1502">
        <v>106</v>
      </c>
      <c r="Q1502" t="s">
        <v>7116</v>
      </c>
      <c r="R1502" t="s">
        <v>3729</v>
      </c>
      <c r="S1502">
        <v>0</v>
      </c>
      <c r="T1502">
        <v>1</v>
      </c>
      <c r="U1502">
        <v>0</v>
      </c>
      <c r="V1502">
        <v>50000000</v>
      </c>
      <c r="W1502">
        <v>92168600</v>
      </c>
      <c r="X1502">
        <v>222809600</v>
      </c>
      <c r="Y1502">
        <f>COUNTBLANK(Table13[[#This Row],[Budget]:[Gross_WW]])</f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</row>
    <row r="1503" spans="1:32" x14ac:dyDescent="0.2">
      <c r="A1503" t="s">
        <v>6095</v>
      </c>
      <c r="B1503" t="s">
        <v>6096</v>
      </c>
      <c r="C1503">
        <v>2005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7.3</v>
      </c>
      <c r="O1503">
        <v>38347</v>
      </c>
      <c r="P1503">
        <v>126</v>
      </c>
      <c r="Q1503" t="s">
        <v>6097</v>
      </c>
      <c r="R1503" t="s">
        <v>39</v>
      </c>
      <c r="S1503">
        <v>0</v>
      </c>
      <c r="T1503">
        <v>0</v>
      </c>
      <c r="U1503">
        <v>1</v>
      </c>
      <c r="V1503">
        <v>35000000</v>
      </c>
      <c r="W1503">
        <v>18337722</v>
      </c>
      <c r="X1503">
        <v>25211175</v>
      </c>
      <c r="Y1503">
        <f>COUNTBLANK(Table13[[#This Row],[Budget]:[Gross_WW]])</f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</row>
    <row r="1504" spans="1:32" x14ac:dyDescent="0.2">
      <c r="A1504" t="s">
        <v>4322</v>
      </c>
      <c r="B1504" t="s">
        <v>4323</v>
      </c>
      <c r="C1504">
        <v>1996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4.9000000000000004</v>
      </c>
      <c r="O1504">
        <v>1109</v>
      </c>
      <c r="P1504">
        <v>90</v>
      </c>
      <c r="Q1504" t="s">
        <v>4324</v>
      </c>
      <c r="R1504" t="s">
        <v>39</v>
      </c>
      <c r="S1504">
        <v>0</v>
      </c>
      <c r="T1504">
        <v>0</v>
      </c>
      <c r="U1504">
        <v>1</v>
      </c>
      <c r="V1504">
        <v>18000000</v>
      </c>
      <c r="Y1504">
        <f>COUNTBLANK(Table13[[#This Row],[Budget]:[Gross_WW]])</f>
        <v>2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</row>
    <row r="1505" spans="1:33" x14ac:dyDescent="0.2">
      <c r="A1505" t="s">
        <v>3478</v>
      </c>
      <c r="B1505" t="s">
        <v>3479</v>
      </c>
      <c r="C1505">
        <v>1991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5.0999999999999996</v>
      </c>
      <c r="O1505">
        <v>21754</v>
      </c>
      <c r="P1505">
        <v>94</v>
      </c>
      <c r="Q1505" t="s">
        <v>3480</v>
      </c>
      <c r="R1505" t="s">
        <v>2957</v>
      </c>
      <c r="S1505">
        <v>0</v>
      </c>
      <c r="T1505">
        <v>0</v>
      </c>
      <c r="U1505">
        <v>1</v>
      </c>
      <c r="V1505">
        <v>40000000</v>
      </c>
      <c r="W1505">
        <v>8479793</v>
      </c>
      <c r="X1505">
        <v>8479793</v>
      </c>
      <c r="Y1505">
        <f>COUNTBLANK(Table13[[#This Row],[Budget]:[Gross_WW]])</f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</row>
    <row r="1506" spans="1:33" x14ac:dyDescent="0.2">
      <c r="A1506" t="s">
        <v>4744</v>
      </c>
      <c r="B1506" t="s">
        <v>4745</v>
      </c>
      <c r="C1506">
        <v>1997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6.7</v>
      </c>
      <c r="O1506">
        <v>42561</v>
      </c>
      <c r="P1506">
        <v>98</v>
      </c>
      <c r="Q1506" t="s">
        <v>4151</v>
      </c>
      <c r="R1506" t="s">
        <v>4746</v>
      </c>
      <c r="S1506">
        <v>1</v>
      </c>
      <c r="T1506">
        <v>0</v>
      </c>
      <c r="U1506">
        <v>0</v>
      </c>
      <c r="V1506">
        <v>25000000</v>
      </c>
      <c r="W1506">
        <v>44480039</v>
      </c>
      <c r="X1506">
        <v>44480039</v>
      </c>
      <c r="Y1506">
        <f>COUNTBLANK(Table13[[#This Row],[Budget]:[Gross_WW]])</f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</row>
    <row r="1507" spans="1:33" x14ac:dyDescent="0.2">
      <c r="A1507" t="s">
        <v>5021</v>
      </c>
      <c r="B1507" t="s">
        <v>5022</v>
      </c>
      <c r="C1507">
        <v>1999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7.1</v>
      </c>
      <c r="O1507">
        <v>258802</v>
      </c>
      <c r="P1507">
        <v>124</v>
      </c>
      <c r="Q1507" t="s">
        <v>5023</v>
      </c>
      <c r="R1507" t="s">
        <v>4097</v>
      </c>
      <c r="S1507">
        <v>0</v>
      </c>
      <c r="T1507">
        <v>1</v>
      </c>
      <c r="U1507">
        <v>0</v>
      </c>
      <c r="V1507">
        <v>42000000</v>
      </c>
      <c r="W1507">
        <v>116089678</v>
      </c>
      <c r="X1507">
        <v>363944522</v>
      </c>
      <c r="Y1507">
        <f>COUNTBLANK(Table13[[#This Row],[Budget]:[Gross_WW]])</f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</row>
    <row r="1508" spans="1:33" x14ac:dyDescent="0.2">
      <c r="A1508" t="s">
        <v>2053</v>
      </c>
      <c r="B1508" t="s">
        <v>2054</v>
      </c>
      <c r="C1508">
        <v>1972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6.3</v>
      </c>
      <c r="O1508">
        <v>1702</v>
      </c>
      <c r="P1508">
        <v>88</v>
      </c>
      <c r="Q1508" t="s">
        <v>2055</v>
      </c>
      <c r="R1508" t="s">
        <v>376</v>
      </c>
      <c r="S1508">
        <v>1</v>
      </c>
      <c r="T1508">
        <v>0</v>
      </c>
      <c r="U1508">
        <v>0</v>
      </c>
      <c r="Y1508">
        <f>COUNTBLANK(Table13[[#This Row],[Budget]:[Gross_WW]])</f>
        <v>3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</row>
    <row r="1509" spans="1:33" x14ac:dyDescent="0.2">
      <c r="A1509" t="s">
        <v>697</v>
      </c>
      <c r="B1509" t="s">
        <v>698</v>
      </c>
      <c r="C1509">
        <v>1942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7.9</v>
      </c>
      <c r="O1509">
        <v>14346</v>
      </c>
      <c r="P1509">
        <v>117</v>
      </c>
      <c r="Q1509" t="s">
        <v>614</v>
      </c>
      <c r="R1509" t="s">
        <v>39</v>
      </c>
      <c r="S1509">
        <v>0</v>
      </c>
      <c r="T1509">
        <v>0</v>
      </c>
      <c r="U1509">
        <v>1</v>
      </c>
      <c r="V1509">
        <v>877000</v>
      </c>
      <c r="W1509">
        <v>4177000</v>
      </c>
      <c r="X1509">
        <v>4177000</v>
      </c>
      <c r="Y1509">
        <f>COUNTBLANK(Table13[[#This Row],[Budget]:[Gross_WW]])</f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</row>
    <row r="1510" spans="1:33" x14ac:dyDescent="0.2">
      <c r="A1510" t="s">
        <v>2983</v>
      </c>
      <c r="B1510" t="s">
        <v>2984</v>
      </c>
      <c r="C1510">
        <v>1987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6.6</v>
      </c>
      <c r="O1510">
        <v>5663</v>
      </c>
      <c r="P1510">
        <v>116</v>
      </c>
      <c r="Q1510" t="s">
        <v>2985</v>
      </c>
      <c r="R1510" t="s">
        <v>39</v>
      </c>
      <c r="S1510">
        <v>0</v>
      </c>
      <c r="T1510">
        <v>0</v>
      </c>
      <c r="U1510">
        <v>1</v>
      </c>
      <c r="V1510">
        <v>25000000</v>
      </c>
      <c r="W1510">
        <v>30950002</v>
      </c>
      <c r="X1510">
        <v>30950002</v>
      </c>
      <c r="Y1510">
        <f>COUNTBLANK(Table13[[#This Row],[Budget]:[Gross_WW]])</f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3" x14ac:dyDescent="0.2">
      <c r="A1511" t="s">
        <v>5138</v>
      </c>
      <c r="B1511" t="s">
        <v>5139</v>
      </c>
      <c r="C1511">
        <v>2000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4.4000000000000004</v>
      </c>
      <c r="O1511">
        <v>47042</v>
      </c>
      <c r="P1511">
        <v>106</v>
      </c>
      <c r="Q1511" t="s">
        <v>4502</v>
      </c>
      <c r="R1511" t="s">
        <v>35</v>
      </c>
      <c r="S1511">
        <v>0</v>
      </c>
      <c r="T1511">
        <v>1</v>
      </c>
      <c r="U1511">
        <v>0</v>
      </c>
      <c r="V1511">
        <v>84000000</v>
      </c>
      <c r="W1511">
        <v>123309890</v>
      </c>
      <c r="X1511">
        <v>166339890</v>
      </c>
      <c r="Y1511">
        <f>COUNTBLANK(Table13[[#This Row],[Budget]:[Gross_WW]])</f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</row>
    <row r="1512" spans="1:33" x14ac:dyDescent="0.2">
      <c r="A1512" t="s">
        <v>5329</v>
      </c>
      <c r="B1512" t="s">
        <v>5330</v>
      </c>
      <c r="C1512">
        <v>2000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7.7</v>
      </c>
      <c r="O1512">
        <v>273785</v>
      </c>
      <c r="P1512">
        <v>107</v>
      </c>
      <c r="Q1512" t="s">
        <v>3402</v>
      </c>
      <c r="R1512" t="s">
        <v>2783</v>
      </c>
      <c r="S1512">
        <v>1</v>
      </c>
      <c r="T1512">
        <v>1</v>
      </c>
      <c r="U1512">
        <v>0</v>
      </c>
      <c r="V1512">
        <v>26000000</v>
      </c>
      <c r="W1512">
        <v>45512588</v>
      </c>
      <c r="X1512">
        <v>71868327</v>
      </c>
      <c r="Y1512">
        <f>COUNTBLANK(Table13[[#This Row],[Budget]:[Gross_WW]])</f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</row>
    <row r="1513" spans="1:33" x14ac:dyDescent="0.2">
      <c r="A1513" t="s">
        <v>860</v>
      </c>
      <c r="B1513" t="s">
        <v>861</v>
      </c>
      <c r="C1513">
        <v>1945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7.3</v>
      </c>
      <c r="O1513">
        <v>4198</v>
      </c>
      <c r="P1513">
        <v>142</v>
      </c>
      <c r="Q1513" t="s">
        <v>474</v>
      </c>
      <c r="R1513" t="s">
        <v>39</v>
      </c>
      <c r="S1513">
        <v>0</v>
      </c>
      <c r="T1513">
        <v>0</v>
      </c>
      <c r="U1513">
        <v>1</v>
      </c>
      <c r="V1513">
        <v>1592000</v>
      </c>
      <c r="X1513">
        <v>3961000</v>
      </c>
      <c r="Y1513">
        <f>COUNTBLANK(Table13[[#This Row],[Budget]:[Gross_WW]])</f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</row>
    <row r="1514" spans="1:33" x14ac:dyDescent="0.2">
      <c r="A1514" t="s">
        <v>7205</v>
      </c>
      <c r="B1514" t="s">
        <v>7206</v>
      </c>
      <c r="C1514">
        <v>2013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7</v>
      </c>
      <c r="O1514">
        <v>469534</v>
      </c>
      <c r="P1514">
        <v>124</v>
      </c>
      <c r="Q1514" t="s">
        <v>6859</v>
      </c>
      <c r="R1514" t="s">
        <v>35</v>
      </c>
      <c r="S1514">
        <v>0</v>
      </c>
      <c r="T1514">
        <v>1</v>
      </c>
      <c r="U1514">
        <v>0</v>
      </c>
      <c r="V1514">
        <v>120000000</v>
      </c>
      <c r="W1514">
        <v>89107235</v>
      </c>
      <c r="X1514">
        <v>286168572</v>
      </c>
      <c r="Y1514">
        <f>COUNTBLANK(Table13[[#This Row],[Budget]:[Gross_WW]])</f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</row>
    <row r="1515" spans="1:33" x14ac:dyDescent="0.2">
      <c r="A1515" t="s">
        <v>1594</v>
      </c>
      <c r="B1515" t="s">
        <v>1595</v>
      </c>
      <c r="C1515">
        <v>1960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6.6</v>
      </c>
      <c r="O1515">
        <v>19071</v>
      </c>
      <c r="P1515">
        <v>127</v>
      </c>
      <c r="Q1515" t="s">
        <v>34</v>
      </c>
      <c r="R1515" t="s">
        <v>1596</v>
      </c>
      <c r="S1515">
        <v>0</v>
      </c>
      <c r="T1515">
        <v>0</v>
      </c>
      <c r="U1515">
        <v>1</v>
      </c>
      <c r="V1515">
        <v>2800000</v>
      </c>
      <c r="W1515">
        <v>5000000</v>
      </c>
      <c r="Y1515">
        <f>COUNTBLANK(Table13[[#This Row],[Budget]:[Gross_WW]])</f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</row>
    <row r="1516" spans="1:33" x14ac:dyDescent="0.2">
      <c r="A1516" t="s">
        <v>7946</v>
      </c>
      <c r="B1516" t="s">
        <v>7947</v>
      </c>
      <c r="C1516">
        <v>2001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7.7</v>
      </c>
      <c r="O1516">
        <v>495058</v>
      </c>
      <c r="P1516">
        <v>116</v>
      </c>
      <c r="Q1516" t="s">
        <v>3825</v>
      </c>
      <c r="R1516" t="s">
        <v>39</v>
      </c>
      <c r="S1516">
        <v>0</v>
      </c>
      <c r="T1516">
        <v>0</v>
      </c>
      <c r="U1516">
        <v>1</v>
      </c>
      <c r="V1516">
        <v>85000000</v>
      </c>
      <c r="W1516">
        <v>183417150</v>
      </c>
      <c r="X1516">
        <v>450717150</v>
      </c>
      <c r="Y1516">
        <f>COUNTBLANK(Table13[[#This Row],[Budget]:[Gross_WW]])</f>
        <v>0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41</v>
      </c>
    </row>
    <row r="1517" spans="1:33" x14ac:dyDescent="0.2">
      <c r="A1517" t="s">
        <v>7891</v>
      </c>
      <c r="B1517" t="s">
        <v>7892</v>
      </c>
      <c r="C1517">
        <v>2018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6.2</v>
      </c>
      <c r="O1517">
        <v>165119</v>
      </c>
      <c r="P1517">
        <v>110</v>
      </c>
      <c r="Q1517" t="s">
        <v>5834</v>
      </c>
      <c r="R1517" t="s">
        <v>39</v>
      </c>
      <c r="S1517">
        <v>0</v>
      </c>
      <c r="T1517">
        <v>0</v>
      </c>
      <c r="U1517">
        <v>1</v>
      </c>
      <c r="V1517">
        <v>70000000</v>
      </c>
      <c r="W1517">
        <v>140218711</v>
      </c>
      <c r="X1517">
        <v>297718711</v>
      </c>
      <c r="Y1517">
        <f>COUNTBLANK(Table13[[#This Row],[Budget]:[Gross_WW]])</f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</row>
    <row r="1518" spans="1:33" x14ac:dyDescent="0.2">
      <c r="A1518" t="s">
        <v>6532</v>
      </c>
      <c r="B1518" t="s">
        <v>6533</v>
      </c>
      <c r="C1518">
        <v>2007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6.9</v>
      </c>
      <c r="O1518">
        <v>308411</v>
      </c>
      <c r="P1518">
        <v>122</v>
      </c>
      <c r="Q1518" t="s">
        <v>3825</v>
      </c>
      <c r="R1518" t="s">
        <v>39</v>
      </c>
      <c r="S1518">
        <v>0</v>
      </c>
      <c r="T1518">
        <v>0</v>
      </c>
      <c r="U1518">
        <v>1</v>
      </c>
      <c r="V1518">
        <v>85000000</v>
      </c>
      <c r="W1518">
        <v>117154724</v>
      </c>
      <c r="X1518">
        <v>311312624</v>
      </c>
      <c r="Y1518">
        <f>COUNTBLANK(Table13[[#This Row],[Budget]:[Gross_WW]])</f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</row>
    <row r="1519" spans="1:33" x14ac:dyDescent="0.2">
      <c r="A1519" t="s">
        <v>5910</v>
      </c>
      <c r="B1519" t="s">
        <v>5911</v>
      </c>
      <c r="C1519">
        <v>2004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6.5</v>
      </c>
      <c r="O1519">
        <v>344283</v>
      </c>
      <c r="P1519">
        <v>125</v>
      </c>
      <c r="Q1519" t="s">
        <v>3825</v>
      </c>
      <c r="R1519" t="s">
        <v>39</v>
      </c>
      <c r="S1519">
        <v>0</v>
      </c>
      <c r="T1519">
        <v>0</v>
      </c>
      <c r="U1519">
        <v>1</v>
      </c>
      <c r="V1519">
        <v>110000000</v>
      </c>
      <c r="W1519">
        <v>125544280</v>
      </c>
      <c r="X1519">
        <v>362744280</v>
      </c>
      <c r="Y1519">
        <f>COUNTBLANK(Table13[[#This Row],[Budget]:[Gross_WW]])</f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</row>
    <row r="1520" spans="1:33" x14ac:dyDescent="0.2">
      <c r="A1520" t="s">
        <v>5073</v>
      </c>
      <c r="B1520" t="s">
        <v>5074</v>
      </c>
      <c r="C1520">
        <v>1999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7.8</v>
      </c>
      <c r="O1520">
        <v>78320</v>
      </c>
      <c r="P1520">
        <v>108</v>
      </c>
      <c r="Q1520" t="s">
        <v>5075</v>
      </c>
      <c r="R1520" t="s">
        <v>35</v>
      </c>
      <c r="S1520">
        <v>0</v>
      </c>
      <c r="T1520">
        <v>1</v>
      </c>
      <c r="U1520">
        <v>0</v>
      </c>
      <c r="V1520">
        <v>25000000</v>
      </c>
      <c r="W1520">
        <v>32570685</v>
      </c>
      <c r="X1520">
        <v>34698685</v>
      </c>
      <c r="Y1520">
        <f>COUNTBLANK(Table13[[#This Row],[Budget]:[Gross_WW]])</f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</row>
    <row r="1521" spans="1:32" x14ac:dyDescent="0.2">
      <c r="A1521" t="s">
        <v>4051</v>
      </c>
      <c r="B1521" t="s">
        <v>4052</v>
      </c>
      <c r="C1521">
        <v>1994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5.0999999999999996</v>
      </c>
      <c r="O1521">
        <v>1825</v>
      </c>
      <c r="P1521">
        <v>103</v>
      </c>
      <c r="Q1521" t="s">
        <v>4053</v>
      </c>
      <c r="R1521" t="s">
        <v>4054</v>
      </c>
      <c r="S1521">
        <v>1</v>
      </c>
      <c r="T1521">
        <v>0</v>
      </c>
      <c r="U1521">
        <v>0</v>
      </c>
      <c r="V1521">
        <v>6357</v>
      </c>
      <c r="W1521">
        <v>19710</v>
      </c>
      <c r="X1521">
        <v>1181182</v>
      </c>
      <c r="Y1521">
        <f>COUNTBLANK(Table13[[#This Row],[Budget]:[Gross_WW]])</f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</row>
    <row r="1522" spans="1:32" x14ac:dyDescent="0.2">
      <c r="A1522" t="s">
        <v>2674</v>
      </c>
      <c r="B1522" t="s">
        <v>2675</v>
      </c>
      <c r="C1522">
        <v>1983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6.1</v>
      </c>
      <c r="O1522">
        <v>2616</v>
      </c>
      <c r="P1522">
        <v>89</v>
      </c>
      <c r="Q1522" t="s">
        <v>2676</v>
      </c>
      <c r="R1522" t="s">
        <v>39</v>
      </c>
      <c r="S1522">
        <v>0</v>
      </c>
      <c r="T1522">
        <v>0</v>
      </c>
      <c r="U1522">
        <v>1</v>
      </c>
      <c r="V1522">
        <v>4000000</v>
      </c>
      <c r="W1522">
        <v>1080470</v>
      </c>
      <c r="X1522">
        <v>1080470</v>
      </c>
      <c r="Y1522">
        <f>COUNTBLANK(Table13[[#This Row],[Budget]:[Gross_WW]])</f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</row>
    <row r="1523" spans="1:32" x14ac:dyDescent="0.2">
      <c r="A1523" t="s">
        <v>2914</v>
      </c>
      <c r="B1523" t="s">
        <v>2915</v>
      </c>
      <c r="C1523">
        <v>1986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5</v>
      </c>
      <c r="O1523">
        <v>826</v>
      </c>
      <c r="P1523">
        <v>92</v>
      </c>
      <c r="Q1523" t="s">
        <v>2916</v>
      </c>
      <c r="R1523" t="s">
        <v>2805</v>
      </c>
      <c r="S1523">
        <v>1</v>
      </c>
      <c r="T1523">
        <v>0</v>
      </c>
      <c r="U1523">
        <v>0</v>
      </c>
      <c r="V1523">
        <v>2011192</v>
      </c>
      <c r="W1523">
        <v>4842778</v>
      </c>
      <c r="X1523">
        <v>4842778</v>
      </c>
      <c r="Y1523">
        <f>COUNTBLANK(Table13[[#This Row],[Budget]:[Gross_WW]])</f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</row>
    <row r="1524" spans="1:32" x14ac:dyDescent="0.2">
      <c r="A1524" t="s">
        <v>2299</v>
      </c>
      <c r="B1524" t="s">
        <v>2300</v>
      </c>
      <c r="C1524">
        <v>1977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6.6</v>
      </c>
      <c r="O1524">
        <v>8309</v>
      </c>
      <c r="P1524">
        <v>98</v>
      </c>
      <c r="Q1524" t="s">
        <v>2301</v>
      </c>
      <c r="R1524" t="s">
        <v>39</v>
      </c>
      <c r="S1524">
        <v>0</v>
      </c>
      <c r="T1524">
        <v>0</v>
      </c>
      <c r="U1524">
        <v>1</v>
      </c>
      <c r="W1524">
        <v>41687243</v>
      </c>
      <c r="X1524">
        <v>41687243</v>
      </c>
      <c r="Y1524">
        <f>COUNTBLANK(Table13[[#This Row],[Budget]:[Gross_WW]])</f>
        <v>1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</row>
    <row r="1525" spans="1:32" x14ac:dyDescent="0.2">
      <c r="A1525" t="s">
        <v>2476</v>
      </c>
      <c r="B1525" t="s">
        <v>2477</v>
      </c>
      <c r="C1525">
        <v>1980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5.2</v>
      </c>
      <c r="O1525">
        <v>2021</v>
      </c>
      <c r="P1525">
        <v>94</v>
      </c>
      <c r="Q1525" t="s">
        <v>2422</v>
      </c>
      <c r="R1525" t="s">
        <v>39</v>
      </c>
      <c r="S1525">
        <v>0</v>
      </c>
      <c r="T1525">
        <v>0</v>
      </c>
      <c r="U1525">
        <v>1</v>
      </c>
      <c r="W1525">
        <v>14504277</v>
      </c>
      <c r="X1525">
        <v>14504277</v>
      </c>
      <c r="Y1525">
        <f>COUNTBLANK(Table13[[#This Row],[Budget]:[Gross_WW]])</f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</row>
    <row r="1526" spans="1:32" x14ac:dyDescent="0.2">
      <c r="A1526" t="s">
        <v>753</v>
      </c>
      <c r="B1526" t="s">
        <v>754</v>
      </c>
      <c r="C1526">
        <v>1943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7.5</v>
      </c>
      <c r="O1526">
        <v>2796</v>
      </c>
      <c r="P1526">
        <v>110</v>
      </c>
      <c r="Q1526" t="s">
        <v>468</v>
      </c>
      <c r="R1526" t="s">
        <v>39</v>
      </c>
      <c r="S1526">
        <v>0</v>
      </c>
      <c r="T1526">
        <v>0</v>
      </c>
      <c r="U1526">
        <v>1</v>
      </c>
      <c r="V1526">
        <v>1070000</v>
      </c>
      <c r="W1526">
        <v>2700000</v>
      </c>
      <c r="X1526">
        <v>3639000</v>
      </c>
      <c r="Y1526">
        <f>COUNTBLANK(Table13[[#This Row],[Budget]:[Gross_WW]])</f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">
      <c r="A1527" t="s">
        <v>1472</v>
      </c>
      <c r="B1527" t="s">
        <v>1473</v>
      </c>
      <c r="C1527">
        <v>1957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7.3</v>
      </c>
      <c r="O1527">
        <v>11173</v>
      </c>
      <c r="P1527">
        <v>83</v>
      </c>
      <c r="Q1527" t="s">
        <v>557</v>
      </c>
      <c r="R1527" t="s">
        <v>376</v>
      </c>
      <c r="S1527">
        <v>1</v>
      </c>
      <c r="T1527">
        <v>0</v>
      </c>
      <c r="U1527">
        <v>0</v>
      </c>
      <c r="W1527">
        <v>21909000</v>
      </c>
      <c r="Y1527">
        <f>COUNTBLANK(Table13[[#This Row],[Budget]:[Gross_WW]])</f>
        <v>2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</row>
    <row r="1528" spans="1:32" x14ac:dyDescent="0.2">
      <c r="A1528" t="s">
        <v>4055</v>
      </c>
      <c r="B1528" t="s">
        <v>4056</v>
      </c>
      <c r="C1528">
        <v>1994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4.5999999999999996</v>
      </c>
      <c r="O1528">
        <v>21438</v>
      </c>
      <c r="P1528">
        <v>101</v>
      </c>
      <c r="Q1528" t="s">
        <v>4057</v>
      </c>
      <c r="R1528" t="s">
        <v>4058</v>
      </c>
      <c r="S1528">
        <v>0</v>
      </c>
      <c r="T1528">
        <v>0</v>
      </c>
      <c r="U1528">
        <v>1</v>
      </c>
      <c r="V1528">
        <v>50000000</v>
      </c>
      <c r="W1528">
        <v>38590458</v>
      </c>
      <c r="X1528">
        <v>38590458</v>
      </c>
      <c r="Y1528">
        <f>COUNTBLANK(Table13[[#This Row],[Budget]:[Gross_WW]])</f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</row>
    <row r="1529" spans="1:32" x14ac:dyDescent="0.2">
      <c r="A1529" t="s">
        <v>429</v>
      </c>
      <c r="B1529" t="s">
        <v>430</v>
      </c>
      <c r="C1529">
        <v>1939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6.2</v>
      </c>
      <c r="O1529">
        <v>280</v>
      </c>
      <c r="P1529">
        <v>62</v>
      </c>
      <c r="Q1529" t="s">
        <v>294</v>
      </c>
      <c r="R1529" t="s">
        <v>39</v>
      </c>
      <c r="S1529">
        <v>0</v>
      </c>
      <c r="T1529">
        <v>0</v>
      </c>
      <c r="U1529">
        <v>1</v>
      </c>
      <c r="W1529">
        <v>95100</v>
      </c>
      <c r="Y1529">
        <f>COUNTBLANK(Table13[[#This Row],[Budget]:[Gross_WW]])</f>
        <v>2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</row>
    <row r="1530" spans="1:32" x14ac:dyDescent="0.2">
      <c r="A1530" t="s">
        <v>2571</v>
      </c>
      <c r="B1530" t="s">
        <v>2572</v>
      </c>
      <c r="C1530">
        <v>1981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7.6</v>
      </c>
      <c r="O1530">
        <v>26386</v>
      </c>
      <c r="P1530">
        <v>109</v>
      </c>
      <c r="Q1530" t="s">
        <v>2032</v>
      </c>
      <c r="R1530" t="s">
        <v>2573</v>
      </c>
      <c r="S1530">
        <v>0</v>
      </c>
      <c r="T1530">
        <v>1</v>
      </c>
      <c r="U1530">
        <v>0</v>
      </c>
      <c r="V1530">
        <v>15000000</v>
      </c>
      <c r="W1530">
        <v>119285432</v>
      </c>
      <c r="X1530">
        <v>119285432</v>
      </c>
      <c r="Y1530">
        <f>COUNTBLANK(Table13[[#This Row],[Budget]:[Gross_WW]])</f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</row>
    <row r="1531" spans="1:32" x14ac:dyDescent="0.2">
      <c r="A1531" t="s">
        <v>5630</v>
      </c>
      <c r="B1531" t="s">
        <v>5631</v>
      </c>
      <c r="C1531">
        <v>2001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4.2</v>
      </c>
      <c r="O1531">
        <v>3936</v>
      </c>
      <c r="P1531">
        <v>85</v>
      </c>
      <c r="Q1531" t="s">
        <v>5632</v>
      </c>
      <c r="R1531" t="s">
        <v>5633</v>
      </c>
      <c r="S1531">
        <v>1</v>
      </c>
      <c r="T1531">
        <v>0</v>
      </c>
      <c r="U1531">
        <v>0</v>
      </c>
      <c r="V1531">
        <v>16000000</v>
      </c>
      <c r="W1531">
        <v>4365455</v>
      </c>
      <c r="X1531">
        <v>4544601</v>
      </c>
      <c r="Y1531">
        <f>COUNTBLANK(Table13[[#This Row],[Budget]:[Gross_WW]])</f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</row>
    <row r="1532" spans="1:32" x14ac:dyDescent="0.2">
      <c r="A1532" t="s">
        <v>3481</v>
      </c>
      <c r="B1532" t="s">
        <v>3482</v>
      </c>
      <c r="C1532">
        <v>1991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6.5</v>
      </c>
      <c r="O1532">
        <v>3873</v>
      </c>
      <c r="P1532">
        <v>115</v>
      </c>
      <c r="Q1532" t="s">
        <v>3483</v>
      </c>
      <c r="R1532" t="s">
        <v>3484</v>
      </c>
      <c r="S1532">
        <v>0</v>
      </c>
      <c r="T1532">
        <v>1</v>
      </c>
      <c r="U1532">
        <v>0</v>
      </c>
      <c r="V1532">
        <v>16000000</v>
      </c>
      <c r="W1532">
        <v>14851083</v>
      </c>
      <c r="X1532">
        <v>14851083</v>
      </c>
      <c r="Y1532">
        <f>COUNTBLANK(Table13[[#This Row],[Budget]:[Gross_WW]])</f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</row>
    <row r="1533" spans="1:32" x14ac:dyDescent="0.2">
      <c r="A1533" t="s">
        <v>2764</v>
      </c>
      <c r="B1533" t="s">
        <v>2765</v>
      </c>
      <c r="C1533">
        <v>1984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8.4</v>
      </c>
      <c r="O1533">
        <v>293927</v>
      </c>
      <c r="P1533">
        <v>229</v>
      </c>
      <c r="Q1533" t="s">
        <v>2766</v>
      </c>
      <c r="R1533" t="s">
        <v>2513</v>
      </c>
      <c r="S1533">
        <v>0</v>
      </c>
      <c r="T1533">
        <v>0</v>
      </c>
      <c r="U1533">
        <v>1</v>
      </c>
      <c r="V1533">
        <v>30000000</v>
      </c>
      <c r="W1533">
        <v>5472914</v>
      </c>
      <c r="X1533">
        <v>5472914</v>
      </c>
      <c r="Y1533">
        <f>COUNTBLANK(Table13[[#This Row],[Budget]:[Gross_WW]])</f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">
      <c r="A1534" t="s">
        <v>2214</v>
      </c>
      <c r="B1534" t="s">
        <v>2215</v>
      </c>
      <c r="C1534">
        <v>1975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8.6999999999999993</v>
      </c>
      <c r="O1534">
        <v>872227</v>
      </c>
      <c r="P1534">
        <v>133</v>
      </c>
      <c r="Q1534" t="s">
        <v>2216</v>
      </c>
      <c r="R1534" t="s">
        <v>2217</v>
      </c>
      <c r="S1534">
        <v>0</v>
      </c>
      <c r="T1534">
        <v>0</v>
      </c>
      <c r="U1534">
        <v>1</v>
      </c>
      <c r="V1534">
        <v>3000000</v>
      </c>
      <c r="W1534">
        <v>108981275</v>
      </c>
      <c r="X1534">
        <v>108981275</v>
      </c>
      <c r="Y1534">
        <f>COUNTBLANK(Table13[[#This Row],[Budget]:[Gross_WW]])</f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</row>
    <row r="1535" spans="1:32" x14ac:dyDescent="0.2">
      <c r="A1535" t="s">
        <v>612</v>
      </c>
      <c r="B1535" t="s">
        <v>613</v>
      </c>
      <c r="C1535">
        <v>1941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6.8</v>
      </c>
      <c r="O1535">
        <v>1075</v>
      </c>
      <c r="P1535">
        <v>108</v>
      </c>
      <c r="Q1535" t="s">
        <v>614</v>
      </c>
      <c r="R1535" t="s">
        <v>39</v>
      </c>
      <c r="S1535">
        <v>0</v>
      </c>
      <c r="T1535">
        <v>0</v>
      </c>
      <c r="U1535">
        <v>1</v>
      </c>
      <c r="Y1535">
        <f>COUNTBLANK(Table13[[#This Row],[Budget]:[Gross_WW]])</f>
        <v>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</row>
    <row r="1536" spans="1:32" x14ac:dyDescent="0.2">
      <c r="A1536" t="s">
        <v>3485</v>
      </c>
      <c r="B1536" t="s">
        <v>3486</v>
      </c>
      <c r="C1536">
        <v>1991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5.9</v>
      </c>
      <c r="O1536">
        <v>3696</v>
      </c>
      <c r="P1536">
        <v>114</v>
      </c>
      <c r="Q1536" t="s">
        <v>3487</v>
      </c>
      <c r="R1536" t="s">
        <v>3273</v>
      </c>
      <c r="S1536">
        <v>1</v>
      </c>
      <c r="T1536">
        <v>0</v>
      </c>
      <c r="U1536">
        <v>0</v>
      </c>
      <c r="V1536">
        <v>4000000</v>
      </c>
      <c r="W1536">
        <v>11276846</v>
      </c>
      <c r="X1536">
        <v>11276846</v>
      </c>
      <c r="Y1536">
        <f>COUNTBLANK(Table13[[#This Row],[Budget]:[Gross_WW]])</f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</row>
    <row r="1537" spans="1:32" x14ac:dyDescent="0.2">
      <c r="A1537" t="s">
        <v>1640</v>
      </c>
      <c r="B1537" t="s">
        <v>1641</v>
      </c>
      <c r="C1537">
        <v>1961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7.2</v>
      </c>
      <c r="O1537">
        <v>145614</v>
      </c>
      <c r="P1537">
        <v>79</v>
      </c>
      <c r="Q1537" t="s">
        <v>1003</v>
      </c>
      <c r="R1537" t="s">
        <v>376</v>
      </c>
      <c r="S1537">
        <v>1</v>
      </c>
      <c r="T1537">
        <v>0</v>
      </c>
      <c r="U1537">
        <v>0</v>
      </c>
      <c r="V1537">
        <v>4000000</v>
      </c>
      <c r="W1537">
        <v>144880014</v>
      </c>
      <c r="X1537">
        <v>216026182</v>
      </c>
      <c r="Y1537">
        <f>COUNTBLANK(Table13[[#This Row],[Budget]:[Gross_WW]])</f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</row>
    <row r="1538" spans="1:32" x14ac:dyDescent="0.2">
      <c r="A1538" t="s">
        <v>363</v>
      </c>
      <c r="B1538" t="s">
        <v>364</v>
      </c>
      <c r="C1538">
        <v>1937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6.7</v>
      </c>
      <c r="O1538">
        <v>878</v>
      </c>
      <c r="P1538">
        <v>84</v>
      </c>
      <c r="Q1538" t="s">
        <v>331</v>
      </c>
      <c r="R1538" t="s">
        <v>35</v>
      </c>
      <c r="S1538">
        <v>0</v>
      </c>
      <c r="T1538">
        <v>1</v>
      </c>
      <c r="U1538">
        <v>0</v>
      </c>
      <c r="V1538">
        <v>762000</v>
      </c>
      <c r="W1538">
        <v>2270200</v>
      </c>
      <c r="X1538">
        <v>2270200</v>
      </c>
      <c r="Y1538">
        <f>COUNTBLANK(Table13[[#This Row],[Budget]:[Gross_WW]])</f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</row>
    <row r="1539" spans="1:32" x14ac:dyDescent="0.2">
      <c r="A1539" t="s">
        <v>2110</v>
      </c>
      <c r="B1539" t="s">
        <v>2111</v>
      </c>
      <c r="C1539">
        <v>1973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6.3</v>
      </c>
      <c r="O1539">
        <v>492</v>
      </c>
      <c r="P1539">
        <v>90</v>
      </c>
      <c r="Q1539" t="s">
        <v>2112</v>
      </c>
      <c r="R1539" t="s">
        <v>376</v>
      </c>
      <c r="S1539">
        <v>1</v>
      </c>
      <c r="T1539">
        <v>0</v>
      </c>
      <c r="U1539">
        <v>0</v>
      </c>
      <c r="W1539">
        <v>2000000</v>
      </c>
      <c r="X1539">
        <v>2000000</v>
      </c>
      <c r="Y1539">
        <f>COUNTBLANK(Table13[[#This Row],[Budget]:[Gross_WW]])</f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</row>
    <row r="1540" spans="1:32" x14ac:dyDescent="0.2">
      <c r="A1540" t="s">
        <v>4937</v>
      </c>
      <c r="B1540" t="s">
        <v>4938</v>
      </c>
      <c r="C1540">
        <v>1998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7</v>
      </c>
      <c r="O1540">
        <v>10983</v>
      </c>
      <c r="P1540">
        <v>127</v>
      </c>
      <c r="Q1540" t="s">
        <v>4939</v>
      </c>
      <c r="R1540" t="s">
        <v>4940</v>
      </c>
      <c r="S1540">
        <v>0</v>
      </c>
      <c r="T1540">
        <v>1</v>
      </c>
      <c r="U1540">
        <v>0</v>
      </c>
      <c r="V1540">
        <v>30000000</v>
      </c>
      <c r="W1540">
        <v>23245840</v>
      </c>
      <c r="X1540">
        <v>26616840</v>
      </c>
      <c r="Y1540">
        <f>COUNTBLANK(Table13[[#This Row],[Budget]:[Gross_WW]])</f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</row>
    <row r="1541" spans="1:32" x14ac:dyDescent="0.2">
      <c r="A1541" t="s">
        <v>132</v>
      </c>
      <c r="B1541" t="s">
        <v>133</v>
      </c>
      <c r="C1541">
        <v>1932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7.5</v>
      </c>
      <c r="O1541">
        <v>3237</v>
      </c>
      <c r="P1541">
        <v>67</v>
      </c>
      <c r="Q1541" t="s">
        <v>134</v>
      </c>
      <c r="R1541" t="s">
        <v>39</v>
      </c>
      <c r="S1541">
        <v>0</v>
      </c>
      <c r="T1541">
        <v>0</v>
      </c>
      <c r="U1541">
        <v>1</v>
      </c>
      <c r="V1541">
        <v>350000</v>
      </c>
      <c r="W1541">
        <v>1108000</v>
      </c>
      <c r="X1541">
        <v>1108000</v>
      </c>
      <c r="Y1541">
        <f>COUNTBLANK(Table13[[#This Row],[Budget]:[Gross_WW]])</f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</row>
    <row r="1542" spans="1:32" x14ac:dyDescent="0.2">
      <c r="A1542" t="s">
        <v>1111</v>
      </c>
      <c r="B1542" t="s">
        <v>1112</v>
      </c>
      <c r="C1542">
        <v>1950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6.8</v>
      </c>
      <c r="O1542">
        <v>350</v>
      </c>
      <c r="P1542">
        <v>79</v>
      </c>
      <c r="Q1542" t="s">
        <v>1113</v>
      </c>
      <c r="R1542" t="s">
        <v>945</v>
      </c>
      <c r="S1542">
        <v>0</v>
      </c>
      <c r="T1542">
        <v>1</v>
      </c>
      <c r="U1542">
        <v>0</v>
      </c>
      <c r="Y1542">
        <f>COUNTBLANK(Table13[[#This Row],[Budget]:[Gross_WW]])</f>
        <v>3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</row>
    <row r="1543" spans="1:32" x14ac:dyDescent="0.2">
      <c r="A1543" t="s">
        <v>2478</v>
      </c>
      <c r="B1543" t="s">
        <v>2479</v>
      </c>
      <c r="C1543">
        <v>1980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6.1</v>
      </c>
      <c r="O1543">
        <v>569</v>
      </c>
      <c r="P1543">
        <v>98</v>
      </c>
      <c r="Q1543" t="s">
        <v>2480</v>
      </c>
      <c r="R1543" t="s">
        <v>39</v>
      </c>
      <c r="S1543">
        <v>0</v>
      </c>
      <c r="T1543">
        <v>0</v>
      </c>
      <c r="U1543">
        <v>1</v>
      </c>
      <c r="W1543">
        <v>843215</v>
      </c>
      <c r="X1543">
        <v>843215</v>
      </c>
      <c r="Y1543">
        <f>COUNTBLANK(Table13[[#This Row],[Budget]:[Gross_WW]])</f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</row>
    <row r="1544" spans="1:32" x14ac:dyDescent="0.2">
      <c r="A1544" t="s">
        <v>1522</v>
      </c>
      <c r="B1544" t="s">
        <v>1523</v>
      </c>
      <c r="C1544">
        <v>1958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6</v>
      </c>
      <c r="O1544">
        <v>497</v>
      </c>
      <c r="P1544">
        <v>111</v>
      </c>
      <c r="Q1544" t="s">
        <v>1224</v>
      </c>
      <c r="R1544" t="s">
        <v>39</v>
      </c>
      <c r="S1544">
        <v>0</v>
      </c>
      <c r="T1544">
        <v>0</v>
      </c>
      <c r="U1544">
        <v>1</v>
      </c>
      <c r="V1544">
        <v>960000</v>
      </c>
      <c r="Y1544">
        <f>COUNTBLANK(Table13[[#This Row],[Budget]:[Gross_WW]])</f>
        <v>2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</row>
    <row r="1545" spans="1:32" x14ac:dyDescent="0.2">
      <c r="A1545" t="s">
        <v>5770</v>
      </c>
      <c r="B1545" t="s">
        <v>5771</v>
      </c>
      <c r="C1545">
        <v>2003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7.4</v>
      </c>
      <c r="O1545">
        <v>64358</v>
      </c>
      <c r="P1545">
        <v>139</v>
      </c>
      <c r="Q1545" t="s">
        <v>4759</v>
      </c>
      <c r="R1545" t="s">
        <v>2783</v>
      </c>
      <c r="S1545">
        <v>1</v>
      </c>
      <c r="T1545">
        <v>0</v>
      </c>
      <c r="U1545">
        <v>0</v>
      </c>
      <c r="V1545">
        <v>22000000</v>
      </c>
      <c r="W1545">
        <v>58331254</v>
      </c>
      <c r="X1545">
        <v>68296293</v>
      </c>
      <c r="Y1545">
        <f>COUNTBLANK(Table13[[#This Row],[Budget]:[Gross_WW]])</f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</row>
    <row r="1546" spans="1:32" x14ac:dyDescent="0.2">
      <c r="A1546" t="s">
        <v>1170</v>
      </c>
      <c r="B1546" t="s">
        <v>1171</v>
      </c>
      <c r="C1546">
        <v>1951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6.7</v>
      </c>
      <c r="O1546">
        <v>3053</v>
      </c>
      <c r="P1546">
        <v>111</v>
      </c>
      <c r="Q1546" t="s">
        <v>592</v>
      </c>
      <c r="R1546" t="s">
        <v>39</v>
      </c>
      <c r="S1546">
        <v>0</v>
      </c>
      <c r="T1546">
        <v>0</v>
      </c>
      <c r="U1546">
        <v>1</v>
      </c>
      <c r="V1546">
        <v>1465000</v>
      </c>
      <c r="W1546">
        <v>2450000</v>
      </c>
      <c r="X1546">
        <v>3863000</v>
      </c>
      <c r="Y1546">
        <f>COUNTBLANK(Table13[[#This Row],[Budget]:[Gross_WW]])</f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</row>
    <row r="1547" spans="1:32" x14ac:dyDescent="0.2">
      <c r="A1547" t="s">
        <v>1551</v>
      </c>
      <c r="B1547" t="s">
        <v>1552</v>
      </c>
      <c r="C1547">
        <v>1959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7.3</v>
      </c>
      <c r="O1547">
        <v>11875</v>
      </c>
      <c r="P1547">
        <v>124</v>
      </c>
      <c r="Q1547" t="s">
        <v>1553</v>
      </c>
      <c r="R1547" t="s">
        <v>1554</v>
      </c>
      <c r="S1547">
        <v>0</v>
      </c>
      <c r="T1547">
        <v>1</v>
      </c>
      <c r="U1547">
        <v>0</v>
      </c>
      <c r="W1547">
        <v>23300000</v>
      </c>
      <c r="Y1547">
        <f>COUNTBLANK(Table13[[#This Row],[Budget]:[Gross_WW]])</f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</row>
    <row r="1548" spans="1:32" x14ac:dyDescent="0.2">
      <c r="A1548" t="s">
        <v>3354</v>
      </c>
      <c r="B1548" t="s">
        <v>3355</v>
      </c>
      <c r="C1548">
        <v>1990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6.1</v>
      </c>
      <c r="O1548">
        <v>2750</v>
      </c>
      <c r="P1548">
        <v>103</v>
      </c>
      <c r="Q1548" t="s">
        <v>3356</v>
      </c>
      <c r="R1548" t="s">
        <v>3058</v>
      </c>
      <c r="S1548">
        <v>0</v>
      </c>
      <c r="T1548">
        <v>1</v>
      </c>
      <c r="U1548">
        <v>0</v>
      </c>
      <c r="V1548">
        <v>13000000</v>
      </c>
      <c r="W1548">
        <v>11359129</v>
      </c>
      <c r="X1548">
        <v>11359129</v>
      </c>
      <c r="Y1548">
        <f>COUNTBLANK(Table13[[#This Row],[Budget]:[Gross_WW]])</f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</row>
    <row r="1549" spans="1:32" x14ac:dyDescent="0.2">
      <c r="A1549" t="s">
        <v>5014</v>
      </c>
      <c r="B1549" t="s">
        <v>5015</v>
      </c>
      <c r="C1549">
        <v>1997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6.2</v>
      </c>
      <c r="O1549">
        <v>33529</v>
      </c>
      <c r="P1549">
        <v>94</v>
      </c>
      <c r="Q1549" t="s">
        <v>5016</v>
      </c>
      <c r="R1549" t="s">
        <v>5017</v>
      </c>
      <c r="S1549">
        <v>0</v>
      </c>
      <c r="T1549">
        <v>1</v>
      </c>
      <c r="U1549">
        <v>0</v>
      </c>
      <c r="V1549">
        <v>1000000</v>
      </c>
      <c r="W1549">
        <v>602302</v>
      </c>
      <c r="X1549">
        <v>602302</v>
      </c>
      <c r="Y1549">
        <f>COUNTBLANK(Table13[[#This Row],[Budget]:[Gross_WW]])</f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</row>
    <row r="1550" spans="1:32" x14ac:dyDescent="0.2">
      <c r="A1550" t="s">
        <v>3488</v>
      </c>
      <c r="B1550" t="s">
        <v>3489</v>
      </c>
      <c r="C1550">
        <v>1991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6.5</v>
      </c>
      <c r="O1550">
        <v>28682</v>
      </c>
      <c r="P1550">
        <v>109</v>
      </c>
      <c r="Q1550" t="s">
        <v>2356</v>
      </c>
      <c r="R1550" t="s">
        <v>3490</v>
      </c>
      <c r="S1550">
        <v>1</v>
      </c>
      <c r="T1550">
        <v>0</v>
      </c>
      <c r="U1550">
        <v>0</v>
      </c>
      <c r="V1550">
        <v>35000000</v>
      </c>
      <c r="W1550">
        <v>23562716</v>
      </c>
      <c r="X1550">
        <v>23562716</v>
      </c>
      <c r="Y1550">
        <f>COUNTBLANK(Table13[[#This Row],[Budget]:[Gross_WW]])</f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">
      <c r="A1551" t="s">
        <v>5280</v>
      </c>
      <c r="B1551" t="s">
        <v>5281</v>
      </c>
      <c r="C1551">
        <v>2001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6.3</v>
      </c>
      <c r="O1551">
        <v>31095</v>
      </c>
      <c r="P1551">
        <v>95</v>
      </c>
      <c r="Q1551" t="s">
        <v>5282</v>
      </c>
      <c r="R1551" t="s">
        <v>39</v>
      </c>
      <c r="S1551">
        <v>0</v>
      </c>
      <c r="T1551">
        <v>0</v>
      </c>
      <c r="U1551">
        <v>1</v>
      </c>
      <c r="V1551">
        <v>70000000</v>
      </c>
      <c r="W1551">
        <v>13596911</v>
      </c>
      <c r="X1551">
        <v>14026418</v>
      </c>
      <c r="Y1551">
        <f>COUNTBLANK(Table13[[#This Row],[Budget]:[Gross_WW]])</f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</row>
    <row r="1552" spans="1:32" x14ac:dyDescent="0.2">
      <c r="A1552" t="s">
        <v>80</v>
      </c>
      <c r="B1552" t="s">
        <v>81</v>
      </c>
      <c r="C1552">
        <v>1931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6.6</v>
      </c>
      <c r="O1552">
        <v>1043</v>
      </c>
      <c r="P1552">
        <v>71</v>
      </c>
      <c r="Q1552" t="s">
        <v>79</v>
      </c>
      <c r="R1552" t="s">
        <v>39</v>
      </c>
      <c r="S1552">
        <v>0</v>
      </c>
      <c r="T1552">
        <v>0</v>
      </c>
      <c r="U1552">
        <v>1</v>
      </c>
      <c r="Y1552">
        <f>COUNTBLANK(Table13[[#This Row],[Budget]:[Gross_WW]])</f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</row>
    <row r="1553" spans="1:32" x14ac:dyDescent="0.2">
      <c r="A1553" t="s">
        <v>3491</v>
      </c>
      <c r="B1553" t="s">
        <v>3492</v>
      </c>
      <c r="C1553">
        <v>1991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6.2</v>
      </c>
      <c r="O1553">
        <v>7618</v>
      </c>
      <c r="P1553">
        <v>103</v>
      </c>
      <c r="Q1553" t="s">
        <v>1721</v>
      </c>
      <c r="R1553" t="s">
        <v>39</v>
      </c>
      <c r="S1553">
        <v>0</v>
      </c>
      <c r="T1553">
        <v>0</v>
      </c>
      <c r="U1553">
        <v>1</v>
      </c>
      <c r="W1553">
        <v>25682090</v>
      </c>
      <c r="X1553">
        <v>25682090</v>
      </c>
      <c r="Y1553">
        <f>COUNTBLANK(Table13[[#This Row],[Budget]:[Gross_WW]])</f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">
      <c r="A1554" t="s">
        <v>6938</v>
      </c>
      <c r="B1554" t="s">
        <v>6939</v>
      </c>
      <c r="C1554">
        <v>2014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4.5</v>
      </c>
      <c r="O1554">
        <v>45906</v>
      </c>
      <c r="P1554">
        <v>89</v>
      </c>
      <c r="Q1554" t="s">
        <v>6940</v>
      </c>
      <c r="R1554" t="s">
        <v>35</v>
      </c>
      <c r="S1554">
        <v>0</v>
      </c>
      <c r="T1554">
        <v>1</v>
      </c>
      <c r="U1554">
        <v>0</v>
      </c>
      <c r="V1554">
        <v>5000000</v>
      </c>
      <c r="W1554">
        <v>50856010</v>
      </c>
      <c r="X1554">
        <v>103687316</v>
      </c>
      <c r="Y1554">
        <f>COUNTBLANK(Table13[[#This Row],[Budget]:[Gross_WW]])</f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">
      <c r="A1555" t="s">
        <v>7838</v>
      </c>
      <c r="B1555" t="s">
        <v>7839</v>
      </c>
      <c r="C1555">
        <v>2016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6.1</v>
      </c>
      <c r="O1555">
        <v>50661</v>
      </c>
      <c r="P1555">
        <v>99</v>
      </c>
      <c r="Q1555" t="s">
        <v>7840</v>
      </c>
      <c r="R1555" t="s">
        <v>7783</v>
      </c>
      <c r="S1555">
        <v>0</v>
      </c>
      <c r="T1555">
        <v>1</v>
      </c>
      <c r="U1555">
        <v>0</v>
      </c>
      <c r="V1555">
        <v>9000000</v>
      </c>
      <c r="W1555">
        <v>35144505</v>
      </c>
      <c r="X1555">
        <v>81705746</v>
      </c>
      <c r="Y1555">
        <f>COUNTBLANK(Table13[[#This Row],[Budget]:[Gross_WW]])</f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">
      <c r="A1556" t="s">
        <v>6767</v>
      </c>
      <c r="B1556" t="s">
        <v>6768</v>
      </c>
      <c r="C1556">
        <v>2015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6.1</v>
      </c>
      <c r="O1556">
        <v>19761</v>
      </c>
      <c r="P1556">
        <v>107</v>
      </c>
      <c r="Q1556" t="s">
        <v>6769</v>
      </c>
      <c r="R1556" t="s">
        <v>6770</v>
      </c>
      <c r="S1556">
        <v>0</v>
      </c>
      <c r="T1556">
        <v>0</v>
      </c>
      <c r="U1556">
        <v>1</v>
      </c>
      <c r="V1556">
        <v>28000000</v>
      </c>
      <c r="W1556">
        <v>7002261</v>
      </c>
      <c r="X1556">
        <v>8527658</v>
      </c>
      <c r="Y1556">
        <f>COUNTBLANK(Table13[[#This Row],[Budget]:[Gross_WW]])</f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">
      <c r="A1557" t="s">
        <v>5520</v>
      </c>
      <c r="B1557" t="s">
        <v>5521</v>
      </c>
      <c r="C1557">
        <v>2001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6.3</v>
      </c>
      <c r="O1557">
        <v>16406</v>
      </c>
      <c r="P1557">
        <v>89</v>
      </c>
      <c r="Q1557" t="s">
        <v>5522</v>
      </c>
      <c r="R1557" t="s">
        <v>2783</v>
      </c>
      <c r="S1557">
        <v>1</v>
      </c>
      <c r="T1557">
        <v>0</v>
      </c>
      <c r="U1557">
        <v>0</v>
      </c>
      <c r="V1557">
        <v>24000000</v>
      </c>
      <c r="W1557">
        <v>13906394</v>
      </c>
      <c r="X1557">
        <v>14782676</v>
      </c>
      <c r="Y1557">
        <f>COUNTBLANK(Table13[[#This Row],[Budget]:[Gross_WW]])</f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</row>
    <row r="1558" spans="1:32" x14ac:dyDescent="0.2">
      <c r="A1558" t="s">
        <v>3493</v>
      </c>
      <c r="B1558" t="s">
        <v>3494</v>
      </c>
      <c r="C1558">
        <v>1991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6.1</v>
      </c>
      <c r="O1558">
        <v>20563</v>
      </c>
      <c r="P1558">
        <v>91</v>
      </c>
      <c r="Q1558" t="s">
        <v>1917</v>
      </c>
      <c r="R1558" t="s">
        <v>3495</v>
      </c>
      <c r="S1558">
        <v>0</v>
      </c>
      <c r="T1558">
        <v>0</v>
      </c>
      <c r="U1558">
        <v>1</v>
      </c>
      <c r="V1558">
        <v>14000000</v>
      </c>
      <c r="W1558">
        <v>39673161</v>
      </c>
      <c r="X1558">
        <v>39673161</v>
      </c>
      <c r="Y1558">
        <f>COUNTBLANK(Table13[[#This Row],[Budget]:[Gross_WW]])</f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</row>
    <row r="1559" spans="1:32" x14ac:dyDescent="0.2">
      <c r="A1559" t="s">
        <v>2843</v>
      </c>
      <c r="B1559" t="s">
        <v>2844</v>
      </c>
      <c r="C1559">
        <v>1985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7.2</v>
      </c>
      <c r="O1559">
        <v>68228</v>
      </c>
      <c r="P1559">
        <v>161</v>
      </c>
      <c r="Q1559" t="s">
        <v>2049</v>
      </c>
      <c r="R1559" t="s">
        <v>2845</v>
      </c>
      <c r="S1559">
        <v>0</v>
      </c>
      <c r="T1559">
        <v>1</v>
      </c>
      <c r="U1559">
        <v>0</v>
      </c>
      <c r="V1559">
        <v>31000000</v>
      </c>
      <c r="W1559">
        <v>87071205</v>
      </c>
      <c r="X1559">
        <v>227542205</v>
      </c>
      <c r="Y1559">
        <f>COUNTBLANK(Table13[[#This Row],[Budget]:[Gross_WW]])</f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</row>
    <row r="1560" spans="1:32" x14ac:dyDescent="0.2">
      <c r="A1560" t="s">
        <v>4941</v>
      </c>
      <c r="B1560" t="s">
        <v>4942</v>
      </c>
      <c r="C1560">
        <v>1998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7</v>
      </c>
      <c r="O1560">
        <v>82168</v>
      </c>
      <c r="P1560">
        <v>123</v>
      </c>
      <c r="Q1560" t="s">
        <v>3825</v>
      </c>
      <c r="R1560" t="s">
        <v>35</v>
      </c>
      <c r="S1560">
        <v>0</v>
      </c>
      <c r="T1560">
        <v>1</v>
      </c>
      <c r="U1560">
        <v>0</v>
      </c>
      <c r="V1560">
        <v>48000000</v>
      </c>
      <c r="W1560">
        <v>37562568</v>
      </c>
      <c r="X1560">
        <v>77745568</v>
      </c>
      <c r="Y1560">
        <f>COUNTBLANK(Table13[[#This Row],[Budget]:[Gross_WW]])</f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</row>
    <row r="1561" spans="1:32" x14ac:dyDescent="0.2">
      <c r="A1561" t="s">
        <v>615</v>
      </c>
      <c r="B1561" t="s">
        <v>616</v>
      </c>
      <c r="C1561">
        <v>1941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6.9</v>
      </c>
      <c r="O1561">
        <v>1225</v>
      </c>
      <c r="P1561">
        <v>85</v>
      </c>
      <c r="Q1561" t="s">
        <v>384</v>
      </c>
      <c r="R1561" t="s">
        <v>39</v>
      </c>
      <c r="S1561">
        <v>0</v>
      </c>
      <c r="T1561">
        <v>0</v>
      </c>
      <c r="U1561">
        <v>1</v>
      </c>
      <c r="Y1561">
        <f>COUNTBLANK(Table13[[#This Row],[Budget]:[Gross_WW]])</f>
        <v>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">
      <c r="A1562" t="s">
        <v>3646</v>
      </c>
      <c r="B1562" t="s">
        <v>3647</v>
      </c>
      <c r="C1562">
        <v>1992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5.4</v>
      </c>
      <c r="O1562">
        <v>1495</v>
      </c>
      <c r="P1562">
        <v>63</v>
      </c>
      <c r="Q1562" t="s">
        <v>3258</v>
      </c>
      <c r="R1562" t="s">
        <v>3212</v>
      </c>
      <c r="S1562">
        <v>0</v>
      </c>
      <c r="T1562">
        <v>1</v>
      </c>
      <c r="U1562">
        <v>0</v>
      </c>
      <c r="V1562">
        <v>11000000</v>
      </c>
      <c r="W1562">
        <v>1659542</v>
      </c>
      <c r="X1562">
        <v>1659542</v>
      </c>
      <c r="Y1562">
        <f>COUNTBLANK(Table13[[#This Row],[Budget]:[Gross_WW]])</f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</row>
    <row r="1563" spans="1:32" x14ac:dyDescent="0.2">
      <c r="A1563" t="s">
        <v>4289</v>
      </c>
      <c r="B1563" t="s">
        <v>4290</v>
      </c>
      <c r="C1563">
        <v>1995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6.6</v>
      </c>
      <c r="O1563">
        <v>112628</v>
      </c>
      <c r="P1563">
        <v>127</v>
      </c>
      <c r="Q1563" t="s">
        <v>2792</v>
      </c>
      <c r="R1563" t="s">
        <v>39</v>
      </c>
      <c r="S1563">
        <v>0</v>
      </c>
      <c r="T1563">
        <v>0</v>
      </c>
      <c r="U1563">
        <v>1</v>
      </c>
      <c r="V1563">
        <v>50000000</v>
      </c>
      <c r="W1563">
        <v>68659650</v>
      </c>
      <c r="X1563">
        <v>189859560</v>
      </c>
      <c r="Y1563">
        <f>COUNTBLANK(Table13[[#This Row],[Budget]:[Gross_WW]])</f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</row>
    <row r="1564" spans="1:32" x14ac:dyDescent="0.2">
      <c r="A1564" t="s">
        <v>2986</v>
      </c>
      <c r="B1564" t="s">
        <v>2987</v>
      </c>
      <c r="C1564">
        <v>1987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6.2</v>
      </c>
      <c r="O1564">
        <v>7017</v>
      </c>
      <c r="P1564">
        <v>99</v>
      </c>
      <c r="Q1564" t="s">
        <v>1866</v>
      </c>
      <c r="R1564" t="s">
        <v>2783</v>
      </c>
      <c r="S1564">
        <v>1</v>
      </c>
      <c r="T1564">
        <v>0</v>
      </c>
      <c r="U1564">
        <v>0</v>
      </c>
      <c r="W1564">
        <v>52864741</v>
      </c>
      <c r="X1564">
        <v>52864741</v>
      </c>
      <c r="Y1564">
        <f>COUNTBLANK(Table13[[#This Row],[Budget]:[Gross_WW]])</f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</row>
    <row r="1565" spans="1:32" x14ac:dyDescent="0.2">
      <c r="A1565" t="s">
        <v>5024</v>
      </c>
      <c r="B1565" t="s">
        <v>5025</v>
      </c>
      <c r="C1565">
        <v>1999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6.4</v>
      </c>
      <c r="O1565">
        <v>8351</v>
      </c>
      <c r="P1565">
        <v>96</v>
      </c>
      <c r="Q1565" t="s">
        <v>5026</v>
      </c>
      <c r="R1565" t="s">
        <v>3859</v>
      </c>
      <c r="S1565">
        <v>1</v>
      </c>
      <c r="T1565">
        <v>0</v>
      </c>
      <c r="U1565">
        <v>0</v>
      </c>
      <c r="V1565">
        <v>7000000</v>
      </c>
      <c r="W1565">
        <v>7302522</v>
      </c>
      <c r="X1565">
        <v>7302522</v>
      </c>
      <c r="Y1565">
        <f>COUNTBLANK(Table13[[#This Row],[Budget]:[Gross_WW]])</f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</row>
    <row r="1566" spans="1:32" x14ac:dyDescent="0.2">
      <c r="A1566" t="s">
        <v>5809</v>
      </c>
      <c r="B1566" t="s">
        <v>5810</v>
      </c>
      <c r="C1566">
        <v>2006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6.7</v>
      </c>
      <c r="O1566">
        <v>153513</v>
      </c>
      <c r="P1566">
        <v>83</v>
      </c>
      <c r="Q1566" t="s">
        <v>5811</v>
      </c>
      <c r="R1566" t="s">
        <v>4956</v>
      </c>
      <c r="S1566">
        <v>0</v>
      </c>
      <c r="T1566">
        <v>1</v>
      </c>
      <c r="U1566">
        <v>0</v>
      </c>
      <c r="V1566">
        <v>80000000</v>
      </c>
      <c r="W1566">
        <v>155019340</v>
      </c>
      <c r="X1566">
        <v>339795890</v>
      </c>
      <c r="Y1566">
        <f>COUNTBLANK(Table13[[#This Row],[Budget]:[Gross_WW]])</f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">
      <c r="A1567" t="s">
        <v>2988</v>
      </c>
      <c r="B1567" t="s">
        <v>2989</v>
      </c>
      <c r="C1567">
        <v>1987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5.8</v>
      </c>
      <c r="O1567">
        <v>48103</v>
      </c>
      <c r="P1567">
        <v>93</v>
      </c>
      <c r="Q1567" t="s">
        <v>2990</v>
      </c>
      <c r="R1567" t="s">
        <v>2991</v>
      </c>
      <c r="S1567">
        <v>0</v>
      </c>
      <c r="T1567">
        <v>0</v>
      </c>
      <c r="U1567">
        <v>1</v>
      </c>
      <c r="V1567">
        <v>25000000</v>
      </c>
      <c r="W1567">
        <v>16057580</v>
      </c>
      <c r="X1567">
        <v>16057580</v>
      </c>
      <c r="Y1567">
        <f>COUNTBLANK(Table13[[#This Row],[Budget]:[Gross_WW]])</f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</row>
    <row r="1568" spans="1:32" x14ac:dyDescent="0.2">
      <c r="A1568" t="s">
        <v>7304</v>
      </c>
      <c r="B1568" t="s">
        <v>7305</v>
      </c>
      <c r="C1568">
        <v>2013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6.3</v>
      </c>
      <c r="O1568">
        <v>195563</v>
      </c>
      <c r="P1568">
        <v>130</v>
      </c>
      <c r="Q1568" t="s">
        <v>3293</v>
      </c>
      <c r="R1568" t="s">
        <v>2671</v>
      </c>
      <c r="S1568">
        <v>1</v>
      </c>
      <c r="T1568">
        <v>0</v>
      </c>
      <c r="U1568">
        <v>0</v>
      </c>
      <c r="V1568">
        <v>215000000</v>
      </c>
      <c r="W1568">
        <v>234911825</v>
      </c>
      <c r="X1568">
        <v>493311825</v>
      </c>
      <c r="Y1568">
        <f>COUNTBLANK(Table13[[#This Row],[Budget]:[Gross_WW]])</f>
        <v>0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</row>
    <row r="1569" spans="1:32" x14ac:dyDescent="0.2">
      <c r="A1569" t="s">
        <v>7341</v>
      </c>
      <c r="B1569" t="s">
        <v>7342</v>
      </c>
      <c r="C1569">
        <v>2013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6.9</v>
      </c>
      <c r="O1569">
        <v>454739</v>
      </c>
      <c r="P1569">
        <v>131</v>
      </c>
      <c r="Q1569" t="s">
        <v>4734</v>
      </c>
      <c r="R1569" t="s">
        <v>39</v>
      </c>
      <c r="S1569">
        <v>0</v>
      </c>
      <c r="T1569">
        <v>0</v>
      </c>
      <c r="U1569">
        <v>1</v>
      </c>
      <c r="V1569">
        <v>190000000</v>
      </c>
      <c r="W1569">
        <v>101802906</v>
      </c>
      <c r="X1569">
        <v>411002906</v>
      </c>
      <c r="Y1569">
        <f>COUNTBLANK(Table13[[#This Row],[Budget]:[Gross_WW]])</f>
        <v>0</v>
      </c>
      <c r="Z1569">
        <v>1</v>
      </c>
      <c r="AF1569">
        <v>1</v>
      </c>
    </row>
    <row r="1570" spans="1:32" x14ac:dyDescent="0.2">
      <c r="A1570" t="s">
        <v>7615</v>
      </c>
      <c r="B1570" t="s">
        <v>7616</v>
      </c>
      <c r="C1570">
        <v>2018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5.6</v>
      </c>
      <c r="O1570">
        <v>99142</v>
      </c>
      <c r="P1570">
        <v>111</v>
      </c>
      <c r="Q1570" t="s">
        <v>7617</v>
      </c>
      <c r="R1570" t="s">
        <v>6607</v>
      </c>
      <c r="S1570">
        <v>0</v>
      </c>
      <c r="T1570">
        <v>1</v>
      </c>
      <c r="U1570">
        <v>0</v>
      </c>
      <c r="V1570">
        <v>150000000</v>
      </c>
      <c r="W1570">
        <v>59874525</v>
      </c>
      <c r="X1570">
        <v>290930148</v>
      </c>
      <c r="Y1570">
        <f>COUNTBLANK(Table13[[#This Row],[Budget]:[Gross_WW]])</f>
        <v>0</v>
      </c>
      <c r="Z1570">
        <v>1</v>
      </c>
      <c r="AF1570">
        <v>1</v>
      </c>
    </row>
    <row r="1571" spans="1:32" x14ac:dyDescent="0.2">
      <c r="A1571" t="s">
        <v>270</v>
      </c>
      <c r="B1571" t="s">
        <v>271</v>
      </c>
      <c r="C1571">
        <v>1935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6.7</v>
      </c>
      <c r="O1571">
        <v>1191</v>
      </c>
      <c r="P1571">
        <v>93</v>
      </c>
      <c r="Q1571" t="s">
        <v>97</v>
      </c>
      <c r="R1571" t="s">
        <v>39</v>
      </c>
      <c r="S1571">
        <v>0</v>
      </c>
      <c r="T1571">
        <v>0</v>
      </c>
      <c r="U1571">
        <v>1</v>
      </c>
      <c r="Y1571">
        <f>COUNTBLANK(Table13[[#This Row],[Budget]:[Gross_WW]])</f>
        <v>3</v>
      </c>
      <c r="AF1571">
        <v>1</v>
      </c>
    </row>
    <row r="1572" spans="1:32" x14ac:dyDescent="0.2">
      <c r="A1572" t="s">
        <v>2846</v>
      </c>
      <c r="B1572" t="s">
        <v>2847</v>
      </c>
      <c r="C1572">
        <v>1985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7.3</v>
      </c>
      <c r="O1572">
        <v>50135</v>
      </c>
      <c r="P1572">
        <v>115</v>
      </c>
      <c r="Q1572" t="s">
        <v>2004</v>
      </c>
      <c r="R1572" t="s">
        <v>1992</v>
      </c>
      <c r="S1572">
        <v>0</v>
      </c>
      <c r="T1572">
        <v>0</v>
      </c>
      <c r="U1572">
        <v>1</v>
      </c>
      <c r="V1572">
        <v>6900000</v>
      </c>
      <c r="W1572">
        <v>41410568</v>
      </c>
      <c r="X1572">
        <v>41410568</v>
      </c>
      <c r="Y1572">
        <f>COUNTBLANK(Table13[[#This Row],[Budget]:[Gross_WW]])</f>
        <v>0</v>
      </c>
      <c r="AF1572">
        <v>1</v>
      </c>
    </row>
    <row r="1573" spans="1:32" x14ac:dyDescent="0.2">
      <c r="A1573" t="s">
        <v>4943</v>
      </c>
      <c r="B1573" t="s">
        <v>4944</v>
      </c>
      <c r="C1573">
        <v>1998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6.1</v>
      </c>
      <c r="O1573">
        <v>7380</v>
      </c>
      <c r="P1573">
        <v>114</v>
      </c>
      <c r="Q1573" t="s">
        <v>4945</v>
      </c>
      <c r="R1573" t="s">
        <v>4109</v>
      </c>
      <c r="S1573">
        <v>0</v>
      </c>
      <c r="T1573">
        <v>0</v>
      </c>
      <c r="U1573">
        <v>1</v>
      </c>
      <c r="V1573">
        <v>2876753</v>
      </c>
      <c r="W1573">
        <v>5878911</v>
      </c>
      <c r="X1573">
        <v>5878911</v>
      </c>
      <c r="Y1573">
        <f>COUNTBLANK(Table13[[#This Row],[Budget]:[Gross_WW]])</f>
        <v>0</v>
      </c>
      <c r="AF1573">
        <v>1</v>
      </c>
    </row>
    <row r="1574" spans="1:32" x14ac:dyDescent="0.2">
      <c r="A1574" t="s">
        <v>7741</v>
      </c>
      <c r="B1574" t="s">
        <v>7742</v>
      </c>
      <c r="C1574">
        <v>2015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5.7</v>
      </c>
      <c r="O1574">
        <v>57941</v>
      </c>
      <c r="P1574">
        <v>111</v>
      </c>
      <c r="Q1574" t="s">
        <v>6187</v>
      </c>
      <c r="R1574" t="s">
        <v>39</v>
      </c>
      <c r="S1574">
        <v>0</v>
      </c>
      <c r="T1574">
        <v>0</v>
      </c>
      <c r="U1574">
        <v>1</v>
      </c>
      <c r="V1574">
        <v>150000000</v>
      </c>
      <c r="W1574">
        <v>35088320</v>
      </c>
      <c r="X1574">
        <v>128388320</v>
      </c>
      <c r="Y1574">
        <f>COUNTBLANK(Table13[[#This Row],[Budget]:[Gross_WW]])</f>
        <v>0</v>
      </c>
      <c r="AF1574">
        <v>1</v>
      </c>
    </row>
    <row r="1575" spans="1:32" x14ac:dyDescent="0.2">
      <c r="A1575" t="s">
        <v>4291</v>
      </c>
      <c r="B1575" t="s">
        <v>4292</v>
      </c>
      <c r="C1575">
        <v>1995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6.5</v>
      </c>
      <c r="O1575">
        <v>2166</v>
      </c>
      <c r="P1575">
        <v>124</v>
      </c>
      <c r="Q1575" t="s">
        <v>3477</v>
      </c>
      <c r="R1575" t="s">
        <v>3757</v>
      </c>
      <c r="S1575">
        <v>0</v>
      </c>
      <c r="T1575">
        <v>1</v>
      </c>
      <c r="U1575">
        <v>0</v>
      </c>
      <c r="W1575">
        <v>6834525</v>
      </c>
      <c r="X1575">
        <v>6834525</v>
      </c>
      <c r="Y1575">
        <f>COUNTBLANK(Table13[[#This Row],[Budget]:[Gross_WW]])</f>
        <v>1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1</v>
      </c>
    </row>
    <row r="1576" spans="1:32" x14ac:dyDescent="0.2">
      <c r="A1576" t="s">
        <v>3496</v>
      </c>
      <c r="B1576" t="s">
        <v>3497</v>
      </c>
      <c r="C1576">
        <v>1991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6.7</v>
      </c>
      <c r="O1576">
        <v>2625</v>
      </c>
      <c r="P1576">
        <v>111</v>
      </c>
      <c r="Q1576" t="s">
        <v>3498</v>
      </c>
      <c r="R1576" t="s">
        <v>3499</v>
      </c>
      <c r="S1576">
        <v>1</v>
      </c>
      <c r="T1576">
        <v>0</v>
      </c>
      <c r="U1576">
        <v>0</v>
      </c>
      <c r="V1576">
        <v>18634643</v>
      </c>
      <c r="W1576">
        <v>18634643</v>
      </c>
      <c r="X1576">
        <v>18634643</v>
      </c>
      <c r="Y1576">
        <f>COUNTBLANK(Table13[[#This Row],[Budget]:[Gross_WW]])</f>
        <v>0</v>
      </c>
      <c r="AF1576">
        <v>1</v>
      </c>
    </row>
    <row r="1577" spans="1:32" x14ac:dyDescent="0.2">
      <c r="A1577" t="s">
        <v>7306</v>
      </c>
      <c r="B1577" t="s">
        <v>7307</v>
      </c>
      <c r="C1577">
        <v>2012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7</v>
      </c>
      <c r="O1577">
        <v>90549</v>
      </c>
      <c r="P1577">
        <v>92</v>
      </c>
      <c r="Q1577" t="s">
        <v>7308</v>
      </c>
      <c r="R1577" t="s">
        <v>5459</v>
      </c>
      <c r="S1577">
        <v>0</v>
      </c>
      <c r="T1577">
        <v>1</v>
      </c>
      <c r="U1577">
        <v>0</v>
      </c>
      <c r="V1577">
        <v>14087050</v>
      </c>
      <c r="W1577">
        <v>107139399</v>
      </c>
      <c r="Y1577">
        <f>COUNTBLANK(Table13[[#This Row],[Budget]:[Gross_WW]])</f>
        <v>1</v>
      </c>
      <c r="AF1577">
        <v>1</v>
      </c>
    </row>
    <row r="1578" spans="1:32" x14ac:dyDescent="0.2">
      <c r="A1578" t="s">
        <v>3228</v>
      </c>
      <c r="B1578" t="s">
        <v>3229</v>
      </c>
      <c r="C1578">
        <v>1989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7</v>
      </c>
      <c r="O1578">
        <v>42788</v>
      </c>
      <c r="P1578">
        <v>124</v>
      </c>
      <c r="Q1578" t="s">
        <v>2627</v>
      </c>
      <c r="R1578" t="s">
        <v>3230</v>
      </c>
      <c r="S1578">
        <v>0</v>
      </c>
      <c r="T1578">
        <v>1</v>
      </c>
      <c r="U1578">
        <v>0</v>
      </c>
      <c r="V1578">
        <v>10506450</v>
      </c>
      <c r="W1578">
        <v>126297830</v>
      </c>
      <c r="Y1578">
        <f>COUNTBLANK(Table13[[#This Row],[Budget]:[Gross_WW]])</f>
        <v>1</v>
      </c>
      <c r="AF1578">
        <v>1</v>
      </c>
    </row>
    <row r="1579" spans="1:32" x14ac:dyDescent="0.2">
      <c r="A1579" t="s">
        <v>1642</v>
      </c>
      <c r="B1579" t="s">
        <v>1643</v>
      </c>
      <c r="C1579">
        <v>1961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6.5</v>
      </c>
      <c r="O1579">
        <v>922</v>
      </c>
      <c r="P1579">
        <v>138</v>
      </c>
      <c r="Q1579" t="s">
        <v>739</v>
      </c>
      <c r="R1579" t="s">
        <v>39</v>
      </c>
      <c r="S1579">
        <v>0</v>
      </c>
      <c r="T1579">
        <v>0</v>
      </c>
      <c r="U1579">
        <v>1</v>
      </c>
      <c r="V1579">
        <v>1500000</v>
      </c>
      <c r="Y1579">
        <f>COUNTBLANK(Table13[[#This Row],[Budget]:[Gross_WW]])</f>
        <v>2</v>
      </c>
      <c r="AF1579">
        <v>1</v>
      </c>
    </row>
    <row r="1580" spans="1:32" x14ac:dyDescent="0.2">
      <c r="A1580" t="s">
        <v>820</v>
      </c>
      <c r="B1580" t="s">
        <v>821</v>
      </c>
      <c r="C1580">
        <v>1944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6.9</v>
      </c>
      <c r="O1580">
        <v>3782</v>
      </c>
      <c r="P1580">
        <v>109</v>
      </c>
      <c r="Q1580" t="s">
        <v>45</v>
      </c>
      <c r="R1580" t="s">
        <v>39</v>
      </c>
      <c r="S1580">
        <v>0</v>
      </c>
      <c r="T1580">
        <v>0</v>
      </c>
      <c r="U1580">
        <v>1</v>
      </c>
      <c r="Y1580">
        <f>COUNTBLANK(Table13[[#This Row],[Budget]:[Gross_WW]])</f>
        <v>3</v>
      </c>
      <c r="AF1580">
        <v>1</v>
      </c>
    </row>
    <row r="1581" spans="1:32" x14ac:dyDescent="0.2">
      <c r="A1581" t="s">
        <v>3648</v>
      </c>
      <c r="B1581" t="s">
        <v>3649</v>
      </c>
      <c r="C1581">
        <v>1992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5.9</v>
      </c>
      <c r="O1581">
        <v>1114</v>
      </c>
      <c r="P1581">
        <v>96</v>
      </c>
      <c r="Q1581" t="s">
        <v>3650</v>
      </c>
      <c r="R1581" t="s">
        <v>3273</v>
      </c>
      <c r="S1581">
        <v>1</v>
      </c>
      <c r="T1581">
        <v>0</v>
      </c>
      <c r="U1581">
        <v>0</v>
      </c>
      <c r="V1581">
        <v>4030793</v>
      </c>
      <c r="W1581">
        <v>4030793</v>
      </c>
      <c r="X1581">
        <v>4030793</v>
      </c>
      <c r="Y1581">
        <f>COUNTBLANK(Table13[[#This Row],[Budget]:[Gross_WW]])</f>
        <v>0</v>
      </c>
      <c r="AF1581">
        <v>1</v>
      </c>
    </row>
    <row r="1582" spans="1:32" x14ac:dyDescent="0.2">
      <c r="A1582" t="s">
        <v>3651</v>
      </c>
      <c r="B1582" t="s">
        <v>3652</v>
      </c>
      <c r="C1582">
        <v>1992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5.9</v>
      </c>
      <c r="O1582">
        <v>43412</v>
      </c>
      <c r="P1582">
        <v>84</v>
      </c>
      <c r="Q1582" t="s">
        <v>3653</v>
      </c>
      <c r="R1582" t="s">
        <v>39</v>
      </c>
      <c r="S1582">
        <v>0</v>
      </c>
      <c r="T1582">
        <v>0</v>
      </c>
      <c r="U1582">
        <v>1</v>
      </c>
      <c r="V1582">
        <v>10513925</v>
      </c>
      <c r="W1582">
        <v>44065653</v>
      </c>
      <c r="Y1582">
        <f>COUNTBLANK(Table13[[#This Row],[Budget]:[Gross_WW]])</f>
        <v>1</v>
      </c>
      <c r="AF1582">
        <v>1</v>
      </c>
    </row>
    <row r="1583" spans="1:32" x14ac:dyDescent="0.2">
      <c r="A1583" t="s">
        <v>5053</v>
      </c>
      <c r="B1583" t="s">
        <v>5054</v>
      </c>
      <c r="C1583">
        <v>1998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6.8</v>
      </c>
      <c r="O1583">
        <v>99595</v>
      </c>
      <c r="P1583">
        <v>115</v>
      </c>
      <c r="Q1583" t="s">
        <v>3915</v>
      </c>
      <c r="R1583" t="s">
        <v>35</v>
      </c>
      <c r="S1583">
        <v>0</v>
      </c>
      <c r="T1583">
        <v>1</v>
      </c>
      <c r="U1583">
        <v>0</v>
      </c>
      <c r="V1583">
        <v>25262280</v>
      </c>
      <c r="W1583">
        <v>202292902</v>
      </c>
      <c r="Y1583">
        <f>COUNTBLANK(Table13[[#This Row],[Budget]:[Gross_WW]])</f>
        <v>1</v>
      </c>
      <c r="AF1583">
        <v>1</v>
      </c>
    </row>
    <row r="1584" spans="1:32" x14ac:dyDescent="0.2">
      <c r="A1584" t="s">
        <v>6851</v>
      </c>
      <c r="B1584" t="s">
        <v>6852</v>
      </c>
      <c r="C1584">
        <v>2011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7</v>
      </c>
      <c r="O1584">
        <v>227663</v>
      </c>
      <c r="P1584">
        <v>104</v>
      </c>
      <c r="Q1584" t="s">
        <v>6850</v>
      </c>
      <c r="R1584" t="s">
        <v>35</v>
      </c>
      <c r="S1584">
        <v>0</v>
      </c>
      <c r="T1584">
        <v>1</v>
      </c>
      <c r="U1584">
        <v>0</v>
      </c>
      <c r="V1584">
        <v>40000000</v>
      </c>
      <c r="W1584">
        <v>37412945</v>
      </c>
      <c r="X1584">
        <v>97984015</v>
      </c>
      <c r="Y1584">
        <f>COUNTBLANK(Table13[[#This Row],[Budget]:[Gross_WW]])</f>
        <v>0</v>
      </c>
      <c r="AF1584">
        <v>1</v>
      </c>
    </row>
    <row r="1585" spans="1:32" x14ac:dyDescent="0.2">
      <c r="A1585" t="s">
        <v>5408</v>
      </c>
      <c r="B1585" t="s">
        <v>5409</v>
      </c>
      <c r="C1585">
        <v>2000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7.2</v>
      </c>
      <c r="O1585">
        <v>109810</v>
      </c>
      <c r="P1585">
        <v>123</v>
      </c>
      <c r="Q1585" t="s">
        <v>5410</v>
      </c>
      <c r="R1585" t="s">
        <v>39</v>
      </c>
      <c r="S1585">
        <v>0</v>
      </c>
      <c r="T1585">
        <v>0</v>
      </c>
      <c r="U1585">
        <v>1</v>
      </c>
      <c r="V1585">
        <v>40000000</v>
      </c>
      <c r="W1585">
        <v>33519628</v>
      </c>
      <c r="X1585">
        <v>55707411</v>
      </c>
      <c r="Y1585">
        <f>COUNTBLANK(Table13[[#This Row],[Budget]:[Gross_WW]])</f>
        <v>0</v>
      </c>
      <c r="AF1585">
        <v>1</v>
      </c>
    </row>
    <row r="1586" spans="1:32" x14ac:dyDescent="0.2">
      <c r="A1586" t="s">
        <v>5390</v>
      </c>
      <c r="B1586" t="s">
        <v>5391</v>
      </c>
      <c r="C1586">
        <v>2001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6.2</v>
      </c>
      <c r="O1586">
        <v>302246</v>
      </c>
      <c r="P1586">
        <v>183</v>
      </c>
      <c r="Q1586" t="s">
        <v>4528</v>
      </c>
      <c r="R1586" t="s">
        <v>2783</v>
      </c>
      <c r="S1586">
        <v>1</v>
      </c>
      <c r="T1586">
        <v>0</v>
      </c>
      <c r="U1586">
        <v>0</v>
      </c>
      <c r="V1586">
        <v>59078912</v>
      </c>
      <c r="W1586">
        <v>449220945</v>
      </c>
      <c r="Y1586">
        <f>COUNTBLANK(Table13[[#This Row],[Budget]:[Gross_WW]])</f>
        <v>1</v>
      </c>
      <c r="AF1586">
        <v>1</v>
      </c>
    </row>
    <row r="1587" spans="1:32" x14ac:dyDescent="0.2">
      <c r="A1587" t="s">
        <v>2848</v>
      </c>
      <c r="B1587" t="s">
        <v>2849</v>
      </c>
      <c r="C1587">
        <v>1985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7</v>
      </c>
      <c r="O1587">
        <v>47824</v>
      </c>
      <c r="P1587">
        <v>91</v>
      </c>
      <c r="Q1587" t="s">
        <v>2850</v>
      </c>
      <c r="R1587" t="s">
        <v>39</v>
      </c>
      <c r="S1587">
        <v>0</v>
      </c>
      <c r="T1587">
        <v>0</v>
      </c>
      <c r="U1587">
        <v>1</v>
      </c>
      <c r="V1587">
        <v>6000000</v>
      </c>
      <c r="W1587">
        <v>40940662</v>
      </c>
      <c r="X1587">
        <v>40940662</v>
      </c>
      <c r="Y1587">
        <f>COUNTBLANK(Table13[[#This Row],[Budget]:[Gross_WW]])</f>
        <v>0</v>
      </c>
      <c r="AF1587">
        <v>1</v>
      </c>
    </row>
    <row r="1588" spans="1:32" x14ac:dyDescent="0.2">
      <c r="A1588" t="s">
        <v>7435</v>
      </c>
      <c r="B1588" t="s">
        <v>7436</v>
      </c>
      <c r="C1588">
        <v>2014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6.7</v>
      </c>
      <c r="O1588">
        <v>75657</v>
      </c>
      <c r="P1588">
        <v>92</v>
      </c>
      <c r="Q1588" t="s">
        <v>4855</v>
      </c>
      <c r="R1588" t="s">
        <v>4956</v>
      </c>
      <c r="S1588">
        <v>0</v>
      </c>
      <c r="T1588">
        <v>1</v>
      </c>
      <c r="U1588">
        <v>0</v>
      </c>
      <c r="V1588">
        <v>25447444</v>
      </c>
      <c r="W1588">
        <v>373515621</v>
      </c>
      <c r="Y1588">
        <f>COUNTBLANK(Table13[[#This Row],[Budget]:[Gross_WW]])</f>
        <v>1</v>
      </c>
      <c r="AF1588">
        <v>1</v>
      </c>
    </row>
    <row r="1589" spans="1:32" x14ac:dyDescent="0.2">
      <c r="A1589" t="s">
        <v>1386</v>
      </c>
      <c r="B1589" t="s">
        <v>1387</v>
      </c>
      <c r="C1589">
        <v>1955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6.4</v>
      </c>
      <c r="O1589">
        <v>1027</v>
      </c>
      <c r="P1589">
        <v>95</v>
      </c>
      <c r="Q1589" t="s">
        <v>1388</v>
      </c>
      <c r="R1589" t="s">
        <v>1389</v>
      </c>
      <c r="S1589">
        <v>0</v>
      </c>
      <c r="T1589">
        <v>0</v>
      </c>
      <c r="U1589">
        <v>1</v>
      </c>
      <c r="V1589">
        <v>2000000</v>
      </c>
      <c r="Y1589">
        <f>COUNTBLANK(Table13[[#This Row],[Budget]:[Gross_WW]])</f>
        <v>2</v>
      </c>
      <c r="AF1589">
        <v>1</v>
      </c>
    </row>
    <row r="1590" spans="1:32" x14ac:dyDescent="0.2">
      <c r="A1590" t="s">
        <v>2304</v>
      </c>
      <c r="B1590" t="s">
        <v>2305</v>
      </c>
      <c r="C1590">
        <v>1977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6.4</v>
      </c>
      <c r="O1590">
        <v>21419</v>
      </c>
      <c r="P1590">
        <v>128</v>
      </c>
      <c r="Q1590" t="s">
        <v>1631</v>
      </c>
      <c r="R1590" t="s">
        <v>376</v>
      </c>
      <c r="S1590">
        <v>1</v>
      </c>
      <c r="T1590">
        <v>0</v>
      </c>
      <c r="U1590">
        <v>0</v>
      </c>
      <c r="V1590">
        <v>10000000</v>
      </c>
      <c r="W1590">
        <v>39588000</v>
      </c>
      <c r="Y1590">
        <f>COUNTBLANK(Table13[[#This Row],[Budget]:[Gross_WW]])</f>
        <v>1</v>
      </c>
      <c r="AF1590">
        <v>1</v>
      </c>
    </row>
    <row r="1591" spans="1:32" x14ac:dyDescent="0.2">
      <c r="A1591" t="s">
        <v>7665</v>
      </c>
      <c r="B1591" t="s">
        <v>2305</v>
      </c>
      <c r="C1591">
        <v>2016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6.7</v>
      </c>
      <c r="O1591">
        <v>51752</v>
      </c>
      <c r="P1591">
        <v>102</v>
      </c>
      <c r="Q1591" t="s">
        <v>7666</v>
      </c>
      <c r="R1591" t="s">
        <v>2671</v>
      </c>
      <c r="S1591">
        <v>1</v>
      </c>
      <c r="T1591">
        <v>0</v>
      </c>
      <c r="U1591">
        <v>0</v>
      </c>
      <c r="V1591">
        <v>65000000</v>
      </c>
      <c r="W1591">
        <v>76233151</v>
      </c>
      <c r="X1591">
        <v>143695338</v>
      </c>
      <c r="Y1591">
        <f>COUNTBLANK(Table13[[#This Row],[Budget]:[Gross_WW]])</f>
        <v>0</v>
      </c>
      <c r="AF1591">
        <v>1</v>
      </c>
    </row>
    <row r="1592" spans="1:32" x14ac:dyDescent="0.2">
      <c r="A1592" t="s">
        <v>1280</v>
      </c>
      <c r="B1592" t="s">
        <v>1281</v>
      </c>
      <c r="C1592">
        <v>1953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7.3</v>
      </c>
      <c r="O1592">
        <v>119807</v>
      </c>
      <c r="P1592">
        <v>77</v>
      </c>
      <c r="Q1592" t="s">
        <v>1003</v>
      </c>
      <c r="R1592" t="s">
        <v>376</v>
      </c>
      <c r="S1592">
        <v>1</v>
      </c>
      <c r="T1592">
        <v>0</v>
      </c>
      <c r="U1592">
        <v>0</v>
      </c>
      <c r="V1592">
        <v>4000000</v>
      </c>
      <c r="W1592">
        <v>87404651</v>
      </c>
      <c r="X1592">
        <v>87404651</v>
      </c>
      <c r="Y1592">
        <f>COUNTBLANK(Table13[[#This Row],[Budget]:[Gross_WW]])</f>
        <v>0</v>
      </c>
      <c r="AF1592">
        <v>0</v>
      </c>
    </row>
    <row r="1593" spans="1:32" x14ac:dyDescent="0.2">
      <c r="A1593" t="s">
        <v>5772</v>
      </c>
      <c r="B1593" t="s">
        <v>1281</v>
      </c>
      <c r="C1593">
        <v>2003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6.8</v>
      </c>
      <c r="O1593">
        <v>64074</v>
      </c>
      <c r="P1593">
        <v>113</v>
      </c>
      <c r="Q1593" t="s">
        <v>5773</v>
      </c>
      <c r="R1593" t="s">
        <v>35</v>
      </c>
      <c r="S1593">
        <v>0</v>
      </c>
      <c r="T1593">
        <v>1</v>
      </c>
      <c r="U1593">
        <v>0</v>
      </c>
      <c r="V1593">
        <v>100000000</v>
      </c>
      <c r="W1593">
        <v>48462608</v>
      </c>
      <c r="X1593">
        <v>121975011</v>
      </c>
      <c r="Y1593">
        <f>COUNTBLANK(Table13[[#This Row],[Budget]:[Gross_WW]])</f>
        <v>0</v>
      </c>
      <c r="AF1593">
        <v>0</v>
      </c>
    </row>
    <row r="1594" spans="1:32" x14ac:dyDescent="0.2">
      <c r="A1594" t="s">
        <v>5640</v>
      </c>
      <c r="B1594" t="s">
        <v>5641</v>
      </c>
      <c r="C1594">
        <v>2002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5.8</v>
      </c>
      <c r="O1594">
        <v>17497</v>
      </c>
      <c r="P1594">
        <v>72</v>
      </c>
      <c r="Q1594" t="s">
        <v>5642</v>
      </c>
      <c r="R1594" t="s">
        <v>3301</v>
      </c>
      <c r="S1594">
        <v>1</v>
      </c>
      <c r="T1594">
        <v>0</v>
      </c>
      <c r="U1594">
        <v>0</v>
      </c>
      <c r="V1594">
        <v>11889631</v>
      </c>
      <c r="W1594">
        <v>115121981</v>
      </c>
      <c r="Y1594">
        <f>COUNTBLANK(Table13[[#This Row],[Budget]:[Gross_WW]])</f>
        <v>1</v>
      </c>
      <c r="AF1594">
        <v>1</v>
      </c>
    </row>
    <row r="1595" spans="1:32" x14ac:dyDescent="0.2">
      <c r="A1595" t="s">
        <v>1908</v>
      </c>
      <c r="B1595" t="s">
        <v>1909</v>
      </c>
      <c r="C1595">
        <v>1968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7.1</v>
      </c>
      <c r="O1595">
        <v>2695</v>
      </c>
      <c r="P1595">
        <v>105</v>
      </c>
      <c r="Q1595" t="s">
        <v>1910</v>
      </c>
      <c r="R1595" t="s">
        <v>1911</v>
      </c>
      <c r="S1595">
        <v>0</v>
      </c>
      <c r="T1595">
        <v>0</v>
      </c>
      <c r="U1595">
        <v>1</v>
      </c>
      <c r="Y1595">
        <f>COUNTBLANK(Table13[[#This Row],[Budget]:[Gross_WW]])</f>
        <v>3</v>
      </c>
      <c r="AF1595">
        <v>1</v>
      </c>
    </row>
    <row r="1596" spans="1:32" x14ac:dyDescent="0.2">
      <c r="A1596" t="s">
        <v>3125</v>
      </c>
      <c r="B1596" t="s">
        <v>3126</v>
      </c>
      <c r="C1596">
        <v>1988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6.5</v>
      </c>
      <c r="O1596">
        <v>12586</v>
      </c>
      <c r="P1596">
        <v>97</v>
      </c>
      <c r="Q1596" t="s">
        <v>3127</v>
      </c>
      <c r="R1596" t="s">
        <v>3128</v>
      </c>
      <c r="S1596">
        <v>0</v>
      </c>
      <c r="T1596">
        <v>1</v>
      </c>
      <c r="U1596">
        <v>0</v>
      </c>
      <c r="V1596">
        <v>3012285</v>
      </c>
      <c r="W1596">
        <v>7282851</v>
      </c>
      <c r="Y1596">
        <f>COUNTBLANK(Table13[[#This Row],[Budget]:[Gross_WW]])</f>
        <v>1</v>
      </c>
      <c r="AF1596">
        <v>1</v>
      </c>
    </row>
    <row r="1597" spans="1:32" x14ac:dyDescent="0.2">
      <c r="A1597" t="s">
        <v>755</v>
      </c>
      <c r="B1597" t="s">
        <v>756</v>
      </c>
      <c r="C1597">
        <v>1944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7.2</v>
      </c>
      <c r="O1597">
        <v>4017</v>
      </c>
      <c r="P1597">
        <v>87</v>
      </c>
      <c r="Q1597" t="s">
        <v>757</v>
      </c>
      <c r="R1597" t="s">
        <v>35</v>
      </c>
      <c r="S1597">
        <v>0</v>
      </c>
      <c r="T1597">
        <v>1</v>
      </c>
      <c r="U1597">
        <v>0</v>
      </c>
      <c r="Y1597">
        <f>COUNTBLANK(Table13[[#This Row],[Budget]:[Gross_WW]])</f>
        <v>3</v>
      </c>
      <c r="AF1597">
        <v>1</v>
      </c>
    </row>
    <row r="1598" spans="1:32" x14ac:dyDescent="0.2">
      <c r="A1598" t="s">
        <v>758</v>
      </c>
      <c r="B1598" t="s">
        <v>759</v>
      </c>
      <c r="C1598">
        <v>1943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6.5</v>
      </c>
      <c r="O1598">
        <v>6090</v>
      </c>
      <c r="P1598">
        <v>92</v>
      </c>
      <c r="Q1598" t="s">
        <v>495</v>
      </c>
      <c r="R1598" t="s">
        <v>35</v>
      </c>
      <c r="S1598">
        <v>0</v>
      </c>
      <c r="T1598">
        <v>1</v>
      </c>
      <c r="U1598">
        <v>0</v>
      </c>
      <c r="V1598">
        <v>1500000</v>
      </c>
      <c r="Y1598">
        <f>COUNTBLANK(Table13[[#This Row],[Budget]:[Gross_WW]])</f>
        <v>2</v>
      </c>
      <c r="AF1598">
        <v>1</v>
      </c>
    </row>
    <row r="1599" spans="1:32" x14ac:dyDescent="0.2">
      <c r="A1599" t="s">
        <v>1326</v>
      </c>
      <c r="B1599" t="s">
        <v>1327</v>
      </c>
      <c r="C1599">
        <v>1954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5.9</v>
      </c>
      <c r="O1599">
        <v>736</v>
      </c>
      <c r="P1599">
        <v>83</v>
      </c>
      <c r="Q1599" t="s">
        <v>51</v>
      </c>
      <c r="R1599" t="s">
        <v>39</v>
      </c>
      <c r="S1599">
        <v>0</v>
      </c>
      <c r="T1599">
        <v>0</v>
      </c>
      <c r="U1599">
        <v>1</v>
      </c>
      <c r="V1599">
        <v>1450000</v>
      </c>
      <c r="Y1599">
        <f>COUNTBLANK(Table13[[#This Row],[Budget]:[Gross_WW]])</f>
        <v>2</v>
      </c>
      <c r="AF1599">
        <v>1</v>
      </c>
    </row>
    <row r="1600" spans="1:32" x14ac:dyDescent="0.2">
      <c r="A1600" t="s">
        <v>4751</v>
      </c>
      <c r="B1600" t="s">
        <v>4752</v>
      </c>
      <c r="C1600">
        <v>1998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5.5</v>
      </c>
      <c r="O1600">
        <v>19038</v>
      </c>
      <c r="P1600">
        <v>96</v>
      </c>
      <c r="Q1600" t="s">
        <v>4235</v>
      </c>
      <c r="R1600" t="s">
        <v>3859</v>
      </c>
      <c r="S1600">
        <v>1</v>
      </c>
      <c r="T1600">
        <v>0</v>
      </c>
      <c r="U1600">
        <v>0</v>
      </c>
      <c r="V1600">
        <v>5624282</v>
      </c>
      <c r="Y1600">
        <f>COUNTBLANK(Table13[[#This Row],[Budget]:[Gross_WW]])</f>
        <v>2</v>
      </c>
      <c r="AF1600">
        <v>1</v>
      </c>
    </row>
    <row r="1601" spans="1:32" x14ac:dyDescent="0.2">
      <c r="A1601" t="s">
        <v>7388</v>
      </c>
      <c r="B1601" t="s">
        <v>7389</v>
      </c>
      <c r="C1601">
        <v>2010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7.5</v>
      </c>
      <c r="O1601">
        <v>4778</v>
      </c>
      <c r="P1601">
        <v>108</v>
      </c>
      <c r="Q1601" t="s">
        <v>7390</v>
      </c>
      <c r="R1601" t="s">
        <v>7391</v>
      </c>
      <c r="S1601">
        <v>0</v>
      </c>
      <c r="T1601">
        <v>0</v>
      </c>
      <c r="U1601">
        <v>1</v>
      </c>
      <c r="W1601">
        <v>108</v>
      </c>
      <c r="Y1601">
        <f>COUNTBLANK(Table13[[#This Row],[Budget]:[Gross_WW]])</f>
        <v>2</v>
      </c>
      <c r="AF1601">
        <v>1</v>
      </c>
    </row>
    <row r="1602" spans="1:32" x14ac:dyDescent="0.2">
      <c r="A1602" t="s">
        <v>4509</v>
      </c>
      <c r="B1602" t="s">
        <v>4510</v>
      </c>
      <c r="C1602">
        <v>1996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6.4</v>
      </c>
      <c r="O1602">
        <v>72780</v>
      </c>
      <c r="P1602">
        <v>123</v>
      </c>
      <c r="Q1602" t="s">
        <v>3542</v>
      </c>
      <c r="R1602" t="s">
        <v>2783</v>
      </c>
      <c r="S1602">
        <v>1</v>
      </c>
      <c r="T1602">
        <v>0</v>
      </c>
      <c r="U1602">
        <v>0</v>
      </c>
      <c r="V1602">
        <v>16158901</v>
      </c>
      <c r="W1602">
        <v>152036382</v>
      </c>
      <c r="Y1602">
        <f>COUNTBLANK(Table13[[#This Row],[Budget]:[Gross_WW]])</f>
        <v>1</v>
      </c>
      <c r="AF1602">
        <v>1</v>
      </c>
    </row>
    <row r="1603" spans="1:32" x14ac:dyDescent="0.2">
      <c r="A1603" t="s">
        <v>862</v>
      </c>
      <c r="B1603" t="s">
        <v>863</v>
      </c>
      <c r="C1603">
        <v>1945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6.1</v>
      </c>
      <c r="O1603">
        <v>446</v>
      </c>
      <c r="P1603">
        <v>66</v>
      </c>
      <c r="Q1603" t="s">
        <v>864</v>
      </c>
      <c r="R1603" t="s">
        <v>35</v>
      </c>
      <c r="S1603">
        <v>0</v>
      </c>
      <c r="T1603">
        <v>1</v>
      </c>
      <c r="U1603">
        <v>0</v>
      </c>
      <c r="W1603">
        <v>66</v>
      </c>
      <c r="Y1603">
        <f>COUNTBLANK(Table13[[#This Row],[Budget]:[Gross_WW]])</f>
        <v>2</v>
      </c>
      <c r="AF1603">
        <v>1</v>
      </c>
    </row>
    <row r="1604" spans="1:32" x14ac:dyDescent="0.2">
      <c r="A1604" t="s">
        <v>1555</v>
      </c>
      <c r="B1604" t="s">
        <v>1556</v>
      </c>
      <c r="C1604">
        <v>1959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7.4</v>
      </c>
      <c r="O1604">
        <v>14749</v>
      </c>
      <c r="P1604">
        <v>102</v>
      </c>
      <c r="Q1604" t="s">
        <v>975</v>
      </c>
      <c r="R1604" t="s">
        <v>1557</v>
      </c>
      <c r="S1604">
        <v>0</v>
      </c>
      <c r="T1604">
        <v>1</v>
      </c>
      <c r="U1604">
        <v>0</v>
      </c>
      <c r="V1604">
        <v>18750000</v>
      </c>
      <c r="Y1604">
        <f>COUNTBLANK(Table13[[#This Row],[Budget]:[Gross_WW]])</f>
        <v>2</v>
      </c>
      <c r="AF1604">
        <v>1</v>
      </c>
    </row>
    <row r="1605" spans="1:32" x14ac:dyDescent="0.2">
      <c r="A1605" t="s">
        <v>865</v>
      </c>
      <c r="B1605" t="s">
        <v>866</v>
      </c>
      <c r="C1605">
        <v>1945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6.7</v>
      </c>
      <c r="O1605">
        <v>386</v>
      </c>
      <c r="P1605">
        <v>92</v>
      </c>
      <c r="Q1605" t="s">
        <v>468</v>
      </c>
      <c r="R1605" t="s">
        <v>39</v>
      </c>
      <c r="S1605">
        <v>0</v>
      </c>
      <c r="T1605">
        <v>0</v>
      </c>
      <c r="U1605">
        <v>1</v>
      </c>
      <c r="W1605">
        <v>92</v>
      </c>
      <c r="Y1605">
        <f>COUNTBLANK(Table13[[#This Row],[Budget]:[Gross_WW]])</f>
        <v>2</v>
      </c>
      <c r="AF1605">
        <v>1</v>
      </c>
    </row>
    <row r="1606" spans="1:32" x14ac:dyDescent="0.2">
      <c r="A1606" t="s">
        <v>3231</v>
      </c>
      <c r="B1606" t="s">
        <v>3232</v>
      </c>
      <c r="C1606">
        <v>1989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5.4</v>
      </c>
      <c r="O1606">
        <v>10433</v>
      </c>
      <c r="P1606">
        <v>122</v>
      </c>
      <c r="Q1606" t="s">
        <v>2442</v>
      </c>
      <c r="R1606" t="s">
        <v>3233</v>
      </c>
      <c r="S1606">
        <v>0</v>
      </c>
      <c r="T1606">
        <v>0</v>
      </c>
      <c r="U1606">
        <v>1</v>
      </c>
      <c r="V1606">
        <v>4408593</v>
      </c>
      <c r="W1606">
        <v>12143484</v>
      </c>
      <c r="Y1606">
        <f>COUNTBLANK(Table13[[#This Row],[Budget]:[Gross_WW]])</f>
        <v>1</v>
      </c>
      <c r="AF1606">
        <v>1</v>
      </c>
    </row>
    <row r="1607" spans="1:32" x14ac:dyDescent="0.2">
      <c r="A1607" t="s">
        <v>2628</v>
      </c>
      <c r="B1607" t="s">
        <v>2629</v>
      </c>
      <c r="C1607">
        <v>1982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8</v>
      </c>
      <c r="O1607">
        <v>73184</v>
      </c>
      <c r="P1607">
        <v>95</v>
      </c>
      <c r="Q1607" t="s">
        <v>2630</v>
      </c>
      <c r="R1607" t="s">
        <v>2631</v>
      </c>
      <c r="S1607">
        <v>0</v>
      </c>
      <c r="T1607">
        <v>0</v>
      </c>
      <c r="U1607">
        <v>1</v>
      </c>
      <c r="V1607">
        <v>22244207</v>
      </c>
      <c r="Y1607">
        <f>COUNTBLANK(Table13[[#This Row],[Budget]:[Gross_WW]])</f>
        <v>2</v>
      </c>
      <c r="AF1607">
        <v>1</v>
      </c>
    </row>
    <row r="1608" spans="1:32" x14ac:dyDescent="0.2">
      <c r="A1608" t="s">
        <v>535</v>
      </c>
      <c r="B1608" t="s">
        <v>536</v>
      </c>
      <c r="C1608">
        <v>1940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7.4</v>
      </c>
      <c r="O1608">
        <v>124030</v>
      </c>
      <c r="P1608">
        <v>88</v>
      </c>
      <c r="Q1608" t="s">
        <v>537</v>
      </c>
      <c r="R1608" t="s">
        <v>538</v>
      </c>
      <c r="S1608">
        <v>1</v>
      </c>
      <c r="T1608">
        <v>0</v>
      </c>
      <c r="U1608">
        <v>0</v>
      </c>
      <c r="V1608">
        <v>2600000</v>
      </c>
      <c r="W1608">
        <v>84254167</v>
      </c>
      <c r="X1608">
        <v>121892045</v>
      </c>
      <c r="Y1608">
        <f>COUNTBLANK(Table13[[#This Row],[Budget]:[Gross_WW]])</f>
        <v>0</v>
      </c>
      <c r="AF1608">
        <v>0</v>
      </c>
    </row>
    <row r="1609" spans="1:32" x14ac:dyDescent="0.2">
      <c r="A1609" t="s">
        <v>6880</v>
      </c>
      <c r="B1609" t="s">
        <v>6881</v>
      </c>
      <c r="C1609">
        <v>2009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7.4</v>
      </c>
      <c r="O1609">
        <v>104952</v>
      </c>
      <c r="P1609">
        <v>135</v>
      </c>
      <c r="Q1609" t="s">
        <v>5762</v>
      </c>
      <c r="R1609" t="s">
        <v>35</v>
      </c>
      <c r="S1609">
        <v>0</v>
      </c>
      <c r="T1609">
        <v>1</v>
      </c>
      <c r="U1609">
        <v>0</v>
      </c>
      <c r="V1609">
        <v>2904380</v>
      </c>
      <c r="W1609">
        <v>36348784</v>
      </c>
      <c r="Y1609">
        <f>COUNTBLANK(Table13[[#This Row],[Budget]:[Gross_WW]])</f>
        <v>1</v>
      </c>
      <c r="AF1609">
        <v>1</v>
      </c>
    </row>
    <row r="1610" spans="1:32" x14ac:dyDescent="0.2">
      <c r="A1610" t="s">
        <v>7394</v>
      </c>
      <c r="B1610" t="s">
        <v>7395</v>
      </c>
      <c r="C1610">
        <v>2017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6.6</v>
      </c>
      <c r="O1610">
        <v>245980</v>
      </c>
      <c r="P1610">
        <v>129</v>
      </c>
      <c r="Q1610" t="s">
        <v>7396</v>
      </c>
      <c r="R1610" t="s">
        <v>2671</v>
      </c>
      <c r="S1610">
        <v>1</v>
      </c>
      <c r="T1610">
        <v>0</v>
      </c>
      <c r="U1610">
        <v>0</v>
      </c>
      <c r="V1610">
        <v>230000000</v>
      </c>
      <c r="W1610">
        <v>172558876</v>
      </c>
      <c r="X1610">
        <v>794861794</v>
      </c>
      <c r="Y1610">
        <f>COUNTBLANK(Table13[[#This Row],[Budget]:[Gross_WW]])</f>
        <v>0</v>
      </c>
      <c r="Z1610">
        <v>1</v>
      </c>
      <c r="AF1610">
        <v>1</v>
      </c>
    </row>
    <row r="1611" spans="1:32" x14ac:dyDescent="0.2">
      <c r="A1611" t="s">
        <v>7019</v>
      </c>
      <c r="B1611" t="s">
        <v>7020</v>
      </c>
      <c r="C1611">
        <v>2011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6.6</v>
      </c>
      <c r="O1611">
        <v>464198</v>
      </c>
      <c r="P1611">
        <v>137</v>
      </c>
      <c r="Q1611" t="s">
        <v>5710</v>
      </c>
      <c r="R1611" t="s">
        <v>2671</v>
      </c>
      <c r="S1611">
        <v>1</v>
      </c>
      <c r="T1611">
        <v>0</v>
      </c>
      <c r="U1611">
        <v>0</v>
      </c>
      <c r="V1611">
        <v>250000000</v>
      </c>
      <c r="W1611">
        <v>241071802</v>
      </c>
      <c r="X1611">
        <v>1045713802</v>
      </c>
      <c r="Y1611">
        <f>COUNTBLANK(Table13[[#This Row],[Budget]:[Gross_WW]])</f>
        <v>0</v>
      </c>
      <c r="Z1611">
        <v>1</v>
      </c>
      <c r="AF1611">
        <v>1</v>
      </c>
    </row>
    <row r="1612" spans="1:32" x14ac:dyDescent="0.2">
      <c r="A1612" t="s">
        <v>7463</v>
      </c>
      <c r="B1612" t="s">
        <v>7464</v>
      </c>
      <c r="C1612">
        <v>2012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7.2</v>
      </c>
      <c r="O1612">
        <v>266308</v>
      </c>
      <c r="P1612">
        <v>112</v>
      </c>
      <c r="Q1612" t="s">
        <v>7426</v>
      </c>
      <c r="R1612" t="s">
        <v>7465</v>
      </c>
      <c r="S1612">
        <v>0</v>
      </c>
      <c r="T1612">
        <v>1</v>
      </c>
      <c r="U1612">
        <v>0</v>
      </c>
      <c r="V1612">
        <v>17000000</v>
      </c>
      <c r="W1612">
        <v>65001093</v>
      </c>
      <c r="X1612">
        <v>115350426</v>
      </c>
      <c r="Y1612">
        <f>COUNTBLANK(Table13[[#This Row],[Budget]:[Gross_WW]])</f>
        <v>0</v>
      </c>
      <c r="Z1612">
        <v>1</v>
      </c>
      <c r="AF1612">
        <v>1</v>
      </c>
    </row>
    <row r="1613" spans="1:32" x14ac:dyDescent="0.2">
      <c r="A1613" t="s">
        <v>7669</v>
      </c>
      <c r="B1613" t="s">
        <v>7670</v>
      </c>
      <c r="C1613">
        <v>2015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6.4</v>
      </c>
      <c r="O1613">
        <v>136641</v>
      </c>
      <c r="P1613">
        <v>115</v>
      </c>
      <c r="Q1613" t="s">
        <v>7671</v>
      </c>
      <c r="R1613" t="s">
        <v>7465</v>
      </c>
      <c r="S1613">
        <v>0</v>
      </c>
      <c r="T1613">
        <v>1</v>
      </c>
      <c r="U1613">
        <v>0</v>
      </c>
      <c r="V1613">
        <v>29000000</v>
      </c>
      <c r="W1613">
        <v>184296230</v>
      </c>
      <c r="X1613">
        <v>287144079</v>
      </c>
      <c r="Y1613">
        <f>COUNTBLANK(Table13[[#This Row],[Budget]:[Gross_WW]])</f>
        <v>0</v>
      </c>
      <c r="Z1613">
        <v>1</v>
      </c>
      <c r="AF1613">
        <v>1</v>
      </c>
    </row>
    <row r="1614" spans="1:32" x14ac:dyDescent="0.2">
      <c r="A1614" t="s">
        <v>7863</v>
      </c>
      <c r="B1614" t="s">
        <v>7864</v>
      </c>
      <c r="C1614">
        <v>2017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5.8</v>
      </c>
      <c r="O1614">
        <v>51334</v>
      </c>
      <c r="P1614">
        <v>93</v>
      </c>
      <c r="Q1614" t="s">
        <v>7865</v>
      </c>
      <c r="R1614" t="s">
        <v>7866</v>
      </c>
      <c r="S1614">
        <v>0</v>
      </c>
      <c r="T1614">
        <v>1</v>
      </c>
      <c r="U1614">
        <v>0</v>
      </c>
      <c r="V1614">
        <v>45000000</v>
      </c>
      <c r="W1614">
        <v>104897530</v>
      </c>
      <c r="X1614">
        <v>185400345</v>
      </c>
      <c r="Y1614">
        <f>COUNTBLANK(Table13[[#This Row],[Budget]:[Gross_WW]])</f>
        <v>0</v>
      </c>
      <c r="Z1614">
        <v>1</v>
      </c>
      <c r="AF1614">
        <v>1</v>
      </c>
    </row>
    <row r="1615" spans="1:32" x14ac:dyDescent="0.2">
      <c r="A1615" t="s">
        <v>699</v>
      </c>
      <c r="B1615" t="s">
        <v>700</v>
      </c>
      <c r="C1615">
        <v>1942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6.6</v>
      </c>
      <c r="O1615">
        <v>993</v>
      </c>
      <c r="P1615">
        <v>92</v>
      </c>
      <c r="Q1615" t="s">
        <v>412</v>
      </c>
      <c r="R1615" t="s">
        <v>701</v>
      </c>
      <c r="S1615">
        <v>0</v>
      </c>
      <c r="T1615">
        <v>1</v>
      </c>
      <c r="U1615">
        <v>0</v>
      </c>
      <c r="W1615">
        <v>92</v>
      </c>
      <c r="Y1615">
        <f>COUNTBLANK(Table13[[#This Row],[Budget]:[Gross_WW]])</f>
        <v>2</v>
      </c>
      <c r="AF1615">
        <v>1</v>
      </c>
    </row>
    <row r="1616" spans="1:32" x14ac:dyDescent="0.2">
      <c r="A1616" t="s">
        <v>7347</v>
      </c>
      <c r="B1616" t="s">
        <v>7348</v>
      </c>
      <c r="C1616">
        <v>2013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5.7</v>
      </c>
      <c r="O1616">
        <v>41035</v>
      </c>
      <c r="P1616">
        <v>91</v>
      </c>
      <c r="Q1616" t="s">
        <v>7349</v>
      </c>
      <c r="R1616" t="s">
        <v>7350</v>
      </c>
      <c r="S1616">
        <v>1</v>
      </c>
      <c r="T1616">
        <v>0</v>
      </c>
      <c r="U1616">
        <v>0</v>
      </c>
      <c r="V1616">
        <v>22232291</v>
      </c>
      <c r="W1616">
        <v>239258712</v>
      </c>
      <c r="Y1616">
        <f>COUNTBLANK(Table13[[#This Row],[Budget]:[Gross_WW]])</f>
        <v>1</v>
      </c>
      <c r="AF1616">
        <v>1</v>
      </c>
    </row>
    <row r="1617" spans="1:32" x14ac:dyDescent="0.2">
      <c r="A1617" t="s">
        <v>7700</v>
      </c>
      <c r="B1617" t="s">
        <v>7701</v>
      </c>
      <c r="C1617">
        <v>2014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6</v>
      </c>
      <c r="O1617">
        <v>15912</v>
      </c>
      <c r="P1617">
        <v>83</v>
      </c>
      <c r="Q1617" t="s">
        <v>7702</v>
      </c>
      <c r="R1617" t="s">
        <v>7703</v>
      </c>
      <c r="S1617">
        <v>1</v>
      </c>
      <c r="T1617">
        <v>0</v>
      </c>
      <c r="U1617">
        <v>0</v>
      </c>
      <c r="V1617">
        <v>50000000</v>
      </c>
      <c r="W1617">
        <v>59165787</v>
      </c>
      <c r="X1617">
        <v>146965787</v>
      </c>
      <c r="Y1617">
        <f>COUNTBLANK(Table13[[#This Row],[Budget]:[Gross_WW]])</f>
        <v>0</v>
      </c>
      <c r="AF1617">
        <v>1</v>
      </c>
    </row>
    <row r="1618" spans="1:32" x14ac:dyDescent="0.2">
      <c r="A1618" t="s">
        <v>5341</v>
      </c>
      <c r="B1618" t="s">
        <v>5342</v>
      </c>
      <c r="C1618">
        <v>1999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5.5</v>
      </c>
      <c r="O1618">
        <v>11254</v>
      </c>
      <c r="P1618">
        <v>124</v>
      </c>
      <c r="Q1618" t="s">
        <v>3170</v>
      </c>
      <c r="R1618" t="s">
        <v>5343</v>
      </c>
      <c r="S1618">
        <v>1</v>
      </c>
      <c r="T1618">
        <v>0</v>
      </c>
      <c r="U1618">
        <v>0</v>
      </c>
      <c r="V1618">
        <v>24000000</v>
      </c>
      <c r="W1618">
        <v>8434146</v>
      </c>
      <c r="X1618">
        <v>8678812</v>
      </c>
      <c r="Y1618">
        <f>COUNTBLANK(Table13[[#This Row],[Budget]:[Gross_WW]])</f>
        <v>0</v>
      </c>
      <c r="AF1618">
        <v>1</v>
      </c>
    </row>
    <row r="1619" spans="1:32" x14ac:dyDescent="0.2">
      <c r="A1619" t="s">
        <v>2002</v>
      </c>
      <c r="B1619" t="s">
        <v>2003</v>
      </c>
      <c r="C1619">
        <v>1971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7</v>
      </c>
      <c r="O1619">
        <v>24307</v>
      </c>
      <c r="P1619">
        <v>102</v>
      </c>
      <c r="Q1619" t="s">
        <v>2004</v>
      </c>
      <c r="R1619" t="s">
        <v>1992</v>
      </c>
      <c r="S1619">
        <v>0</v>
      </c>
      <c r="T1619">
        <v>1</v>
      </c>
      <c r="U1619">
        <v>0</v>
      </c>
      <c r="V1619">
        <v>10600000</v>
      </c>
      <c r="Y1619">
        <f>COUNTBLANK(Table13[[#This Row],[Budget]:[Gross_WW]])</f>
        <v>2</v>
      </c>
      <c r="AF1619">
        <v>1</v>
      </c>
    </row>
    <row r="1620" spans="1:32" x14ac:dyDescent="0.2">
      <c r="A1620" t="s">
        <v>5153</v>
      </c>
      <c r="B1620" t="s">
        <v>5154</v>
      </c>
      <c r="C1620">
        <v>1998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7</v>
      </c>
      <c r="O1620">
        <v>18200</v>
      </c>
      <c r="P1620">
        <v>121</v>
      </c>
      <c r="Q1620" t="s">
        <v>5155</v>
      </c>
      <c r="R1620" t="s">
        <v>3512</v>
      </c>
      <c r="S1620">
        <v>1</v>
      </c>
      <c r="T1620">
        <v>0</v>
      </c>
      <c r="U1620">
        <v>0</v>
      </c>
      <c r="V1620">
        <v>26669</v>
      </c>
      <c r="W1620">
        <v>3970078</v>
      </c>
      <c r="Y1620">
        <f>COUNTBLANK(Table13[[#This Row],[Budget]:[Gross_WW]])</f>
        <v>1</v>
      </c>
      <c r="AF1620">
        <v>1</v>
      </c>
    </row>
    <row r="1621" spans="1:32" x14ac:dyDescent="0.2">
      <c r="A1621" t="s">
        <v>4753</v>
      </c>
      <c r="B1621" t="s">
        <v>4754</v>
      </c>
      <c r="C1621">
        <v>1997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5.6</v>
      </c>
      <c r="O1621">
        <v>7094</v>
      </c>
      <c r="P1621">
        <v>94</v>
      </c>
      <c r="Q1621" t="s">
        <v>4755</v>
      </c>
      <c r="R1621" t="s">
        <v>4756</v>
      </c>
      <c r="S1621">
        <v>1</v>
      </c>
      <c r="T1621">
        <v>0</v>
      </c>
      <c r="U1621">
        <v>0</v>
      </c>
      <c r="V1621">
        <v>1937374</v>
      </c>
      <c r="W1621">
        <v>4166918</v>
      </c>
      <c r="Y1621">
        <f>COUNTBLANK(Table13[[#This Row],[Budget]:[Gross_WW]])</f>
        <v>1</v>
      </c>
      <c r="AF1621">
        <v>1</v>
      </c>
    </row>
    <row r="1622" spans="1:32" x14ac:dyDescent="0.2">
      <c r="A1622" t="s">
        <v>5079</v>
      </c>
      <c r="B1622" t="s">
        <v>5080</v>
      </c>
      <c r="C1622">
        <v>1999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6.4</v>
      </c>
      <c r="O1622">
        <v>9419</v>
      </c>
      <c r="P1622">
        <v>99</v>
      </c>
      <c r="Q1622" t="s">
        <v>5081</v>
      </c>
      <c r="R1622" t="s">
        <v>4995</v>
      </c>
      <c r="S1622">
        <v>0</v>
      </c>
      <c r="T1622">
        <v>1</v>
      </c>
      <c r="U1622">
        <v>0</v>
      </c>
      <c r="V1622">
        <v>474900</v>
      </c>
      <c r="Y1622">
        <f>COUNTBLANK(Table13[[#This Row],[Budget]:[Gross_WW]])</f>
        <v>2</v>
      </c>
      <c r="AF1622">
        <v>1</v>
      </c>
    </row>
    <row r="1623" spans="1:32" x14ac:dyDescent="0.2">
      <c r="A1623" t="s">
        <v>3870</v>
      </c>
      <c r="B1623" t="s">
        <v>3871</v>
      </c>
      <c r="C1623">
        <v>1993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6.1</v>
      </c>
      <c r="O1623">
        <v>24157</v>
      </c>
      <c r="P1623">
        <v>109</v>
      </c>
      <c r="Q1623" t="s">
        <v>2229</v>
      </c>
      <c r="R1623" t="s">
        <v>39</v>
      </c>
      <c r="S1623">
        <v>0</v>
      </c>
      <c r="T1623">
        <v>0</v>
      </c>
      <c r="U1623">
        <v>1</v>
      </c>
      <c r="V1623">
        <v>30038362</v>
      </c>
      <c r="Y1623">
        <f>COUNTBLANK(Table13[[#This Row],[Budget]:[Gross_WW]])</f>
        <v>2</v>
      </c>
      <c r="AF1623">
        <v>1</v>
      </c>
    </row>
    <row r="1624" spans="1:32" x14ac:dyDescent="0.2">
      <c r="A1624" t="s">
        <v>5378</v>
      </c>
      <c r="B1624" t="s">
        <v>5379</v>
      </c>
      <c r="C1624">
        <v>1999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6.1</v>
      </c>
      <c r="O1624">
        <v>19905</v>
      </c>
      <c r="P1624">
        <v>84</v>
      </c>
      <c r="Q1624" t="s">
        <v>5380</v>
      </c>
      <c r="R1624" t="s">
        <v>5381</v>
      </c>
      <c r="S1624">
        <v>0</v>
      </c>
      <c r="T1624">
        <v>0</v>
      </c>
      <c r="U1624">
        <v>1</v>
      </c>
      <c r="V1624">
        <v>30000000</v>
      </c>
      <c r="W1624">
        <v>43758684</v>
      </c>
      <c r="X1624">
        <v>133949270</v>
      </c>
      <c r="Y1624">
        <f>COUNTBLANK(Table13[[#This Row],[Budget]:[Gross_WW]])</f>
        <v>0</v>
      </c>
      <c r="AF1624">
        <v>1</v>
      </c>
    </row>
    <row r="1625" spans="1:32" x14ac:dyDescent="0.2">
      <c r="A1625" t="s">
        <v>7442</v>
      </c>
      <c r="B1625" t="s">
        <v>7443</v>
      </c>
      <c r="C1625">
        <v>2011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5.8</v>
      </c>
      <c r="O1625">
        <v>797</v>
      </c>
      <c r="P1625">
        <v>88</v>
      </c>
      <c r="Q1625" t="s">
        <v>7368</v>
      </c>
      <c r="R1625" t="s">
        <v>7369</v>
      </c>
      <c r="S1625">
        <v>0</v>
      </c>
      <c r="T1625">
        <v>1</v>
      </c>
      <c r="U1625">
        <v>0</v>
      </c>
      <c r="W1625">
        <v>88</v>
      </c>
      <c r="X1625">
        <v>5.0999999999999996</v>
      </c>
      <c r="Y1625">
        <f>COUNTBLANK(Table13[[#This Row],[Budget]:[Gross_WW]])</f>
        <v>1</v>
      </c>
      <c r="Z1625">
        <v>1</v>
      </c>
      <c r="AF1625">
        <v>1</v>
      </c>
    </row>
    <row r="1626" spans="1:32" x14ac:dyDescent="0.2">
      <c r="A1626" t="s">
        <v>7366</v>
      </c>
      <c r="B1626" t="s">
        <v>7367</v>
      </c>
      <c r="C1626">
        <v>2011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5.9</v>
      </c>
      <c r="O1626">
        <v>1310</v>
      </c>
      <c r="P1626">
        <v>97</v>
      </c>
      <c r="Q1626" t="s">
        <v>7368</v>
      </c>
      <c r="R1626" t="s">
        <v>7369</v>
      </c>
      <c r="S1626">
        <v>0</v>
      </c>
      <c r="T1626">
        <v>1</v>
      </c>
      <c r="U1626">
        <v>0</v>
      </c>
      <c r="X1626">
        <v>57082491</v>
      </c>
      <c r="Y1626">
        <f>COUNTBLANK(Table13[[#This Row],[Budget]:[Gross_WW]])</f>
        <v>2</v>
      </c>
      <c r="Z1626">
        <v>1</v>
      </c>
      <c r="AF1626">
        <v>1</v>
      </c>
    </row>
    <row r="1627" spans="1:32" x14ac:dyDescent="0.2">
      <c r="A1627" t="s">
        <v>2767</v>
      </c>
      <c r="B1627" t="s">
        <v>2768</v>
      </c>
      <c r="C1627">
        <v>1984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6.7</v>
      </c>
      <c r="O1627">
        <v>108635</v>
      </c>
      <c r="P1627">
        <v>96</v>
      </c>
      <c r="Q1627" t="s">
        <v>2769</v>
      </c>
      <c r="R1627" t="s">
        <v>2513</v>
      </c>
      <c r="S1627">
        <v>0</v>
      </c>
      <c r="T1627">
        <v>0</v>
      </c>
      <c r="U1627">
        <v>1</v>
      </c>
      <c r="V1627">
        <v>8570007</v>
      </c>
      <c r="W1627">
        <v>81198894</v>
      </c>
      <c r="Y1627">
        <f>COUNTBLANK(Table13[[#This Row],[Budget]:[Gross_WW]])</f>
        <v>1</v>
      </c>
      <c r="Z1627">
        <v>1</v>
      </c>
      <c r="AF1627">
        <v>1</v>
      </c>
    </row>
    <row r="1628" spans="1:32" x14ac:dyDescent="0.2">
      <c r="A1628" t="s">
        <v>2851</v>
      </c>
      <c r="B1628" t="s">
        <v>2852</v>
      </c>
      <c r="C1628">
        <v>1985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5.8</v>
      </c>
      <c r="O1628">
        <v>49302</v>
      </c>
      <c r="P1628">
        <v>87</v>
      </c>
      <c r="Q1628" t="s">
        <v>2853</v>
      </c>
      <c r="R1628" t="s">
        <v>39</v>
      </c>
      <c r="S1628">
        <v>0</v>
      </c>
      <c r="T1628">
        <v>0</v>
      </c>
      <c r="U1628">
        <v>1</v>
      </c>
      <c r="V1628">
        <v>10675896</v>
      </c>
      <c r="W1628">
        <v>55600000</v>
      </c>
      <c r="Y1628">
        <f>COUNTBLANK(Table13[[#This Row],[Budget]:[Gross_WW]])</f>
        <v>1</v>
      </c>
      <c r="Z1628">
        <v>1</v>
      </c>
      <c r="AF1628">
        <v>1</v>
      </c>
    </row>
    <row r="1629" spans="1:32" x14ac:dyDescent="0.2">
      <c r="A1629" t="s">
        <v>2917</v>
      </c>
      <c r="B1629" t="s">
        <v>2918</v>
      </c>
      <c r="C1629">
        <v>1986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5.4</v>
      </c>
      <c r="O1629">
        <v>40813</v>
      </c>
      <c r="P1629">
        <v>83</v>
      </c>
      <c r="Q1629" t="s">
        <v>2853</v>
      </c>
      <c r="R1629" t="s">
        <v>2919</v>
      </c>
      <c r="S1629">
        <v>0</v>
      </c>
      <c r="T1629">
        <v>0</v>
      </c>
      <c r="U1629">
        <v>1</v>
      </c>
      <c r="V1629">
        <v>43579163</v>
      </c>
      <c r="Y1629">
        <f>COUNTBLANK(Table13[[#This Row],[Budget]:[Gross_WW]])</f>
        <v>2</v>
      </c>
      <c r="Z1629">
        <v>1</v>
      </c>
      <c r="AF1629">
        <v>1</v>
      </c>
    </row>
    <row r="1630" spans="1:32" x14ac:dyDescent="0.2">
      <c r="A1630" t="s">
        <v>2992</v>
      </c>
      <c r="B1630" t="s">
        <v>2993</v>
      </c>
      <c r="C1630">
        <v>1987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5</v>
      </c>
      <c r="O1630">
        <v>38782</v>
      </c>
      <c r="P1630">
        <v>88</v>
      </c>
      <c r="Q1630" t="s">
        <v>2994</v>
      </c>
      <c r="R1630" t="s">
        <v>39</v>
      </c>
      <c r="S1630">
        <v>0</v>
      </c>
      <c r="T1630">
        <v>0</v>
      </c>
      <c r="U1630">
        <v>1</v>
      </c>
      <c r="V1630">
        <v>28061343</v>
      </c>
      <c r="Y1630">
        <f>COUNTBLANK(Table13[[#This Row],[Budget]:[Gross_WW]])</f>
        <v>2</v>
      </c>
      <c r="Z1630">
        <v>1</v>
      </c>
      <c r="AF1630">
        <v>1</v>
      </c>
    </row>
    <row r="1631" spans="1:32" x14ac:dyDescent="0.2">
      <c r="A1631" t="s">
        <v>3129</v>
      </c>
      <c r="B1631" t="s">
        <v>3130</v>
      </c>
      <c r="C1631">
        <v>1988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4.7</v>
      </c>
      <c r="O1631">
        <v>31496</v>
      </c>
      <c r="P1631">
        <v>90</v>
      </c>
      <c r="Q1631" t="s">
        <v>2123</v>
      </c>
      <c r="R1631" t="s">
        <v>39</v>
      </c>
      <c r="S1631">
        <v>0</v>
      </c>
      <c r="T1631">
        <v>0</v>
      </c>
      <c r="U1631">
        <v>1</v>
      </c>
      <c r="V1631">
        <v>19510371</v>
      </c>
      <c r="Y1631">
        <f>COUNTBLANK(Table13[[#This Row],[Budget]:[Gross_WW]])</f>
        <v>2</v>
      </c>
      <c r="Z1631">
        <v>1</v>
      </c>
      <c r="AF1631">
        <v>1</v>
      </c>
    </row>
    <row r="1632" spans="1:32" x14ac:dyDescent="0.2">
      <c r="A1632" t="s">
        <v>3234</v>
      </c>
      <c r="B1632" t="s">
        <v>3235</v>
      </c>
      <c r="C1632">
        <v>1989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4.5</v>
      </c>
      <c r="O1632">
        <v>27132</v>
      </c>
      <c r="P1632">
        <v>84</v>
      </c>
      <c r="Q1632" t="s">
        <v>3236</v>
      </c>
      <c r="R1632" t="s">
        <v>39</v>
      </c>
      <c r="S1632">
        <v>0</v>
      </c>
      <c r="T1632">
        <v>0</v>
      </c>
      <c r="U1632">
        <v>1</v>
      </c>
      <c r="V1632">
        <v>4032480</v>
      </c>
      <c r="W1632">
        <v>11567217</v>
      </c>
      <c r="Y1632">
        <f>COUNTBLANK(Table13[[#This Row],[Budget]:[Gross_WW]])</f>
        <v>1</v>
      </c>
      <c r="Z1632">
        <v>1</v>
      </c>
      <c r="AF1632">
        <v>1</v>
      </c>
    </row>
    <row r="1633" spans="1:32" x14ac:dyDescent="0.2">
      <c r="A1633" t="s">
        <v>4061</v>
      </c>
      <c r="B1633" t="s">
        <v>4062</v>
      </c>
      <c r="C1633">
        <v>1994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3.6</v>
      </c>
      <c r="O1633">
        <v>30674</v>
      </c>
      <c r="P1633">
        <v>83</v>
      </c>
      <c r="Q1633" t="s">
        <v>3124</v>
      </c>
      <c r="R1633" t="s">
        <v>39</v>
      </c>
      <c r="S1633">
        <v>0</v>
      </c>
      <c r="T1633">
        <v>0</v>
      </c>
      <c r="U1633">
        <v>1</v>
      </c>
      <c r="V1633">
        <v>126247</v>
      </c>
      <c r="Y1633">
        <f>COUNTBLANK(Table13[[#This Row],[Budget]:[Gross_WW]])</f>
        <v>2</v>
      </c>
      <c r="Z1633">
        <v>1</v>
      </c>
      <c r="AF1633">
        <v>1</v>
      </c>
    </row>
    <row r="1634" spans="1:32" x14ac:dyDescent="0.2">
      <c r="A1634" t="s">
        <v>1597</v>
      </c>
      <c r="B1634" t="s">
        <v>1598</v>
      </c>
      <c r="C1634">
        <v>1960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7.4</v>
      </c>
      <c r="O1634">
        <v>8582</v>
      </c>
      <c r="P1634">
        <v>134</v>
      </c>
      <c r="Q1634" t="s">
        <v>1599</v>
      </c>
      <c r="R1634" t="s">
        <v>376</v>
      </c>
      <c r="S1634">
        <v>1</v>
      </c>
      <c r="T1634">
        <v>0</v>
      </c>
      <c r="U1634">
        <v>0</v>
      </c>
      <c r="X1634">
        <v>134</v>
      </c>
      <c r="Y1634">
        <f>COUNTBLANK(Table13[[#This Row],[Budget]:[Gross_WW]])</f>
        <v>2</v>
      </c>
      <c r="AF1634">
        <v>1</v>
      </c>
    </row>
    <row r="1635" spans="1:32" x14ac:dyDescent="0.2">
      <c r="A1635" t="s">
        <v>2481</v>
      </c>
      <c r="B1635" t="s">
        <v>2482</v>
      </c>
      <c r="C1635">
        <v>1980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5.3</v>
      </c>
      <c r="O1635">
        <v>28238</v>
      </c>
      <c r="P1635">
        <v>114</v>
      </c>
      <c r="Q1635" t="s">
        <v>1462</v>
      </c>
      <c r="R1635" t="s">
        <v>2483</v>
      </c>
      <c r="S1635">
        <v>1</v>
      </c>
      <c r="T1635">
        <v>0</v>
      </c>
      <c r="U1635">
        <v>0</v>
      </c>
      <c r="V1635">
        <v>6310520</v>
      </c>
      <c r="W1635">
        <v>49823037</v>
      </c>
      <c r="Y1635">
        <f>COUNTBLANK(Table13[[#This Row],[Budget]:[Gross_WW]])</f>
        <v>1</v>
      </c>
      <c r="AF1635">
        <v>1</v>
      </c>
    </row>
    <row r="1636" spans="1:32" x14ac:dyDescent="0.2">
      <c r="A1636" t="s">
        <v>7816</v>
      </c>
      <c r="B1636" t="s">
        <v>7817</v>
      </c>
      <c r="C1636">
        <v>2016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6.7</v>
      </c>
      <c r="O1636">
        <v>50846</v>
      </c>
      <c r="P1636">
        <v>87</v>
      </c>
      <c r="Q1636" t="s">
        <v>7818</v>
      </c>
      <c r="R1636" t="s">
        <v>35</v>
      </c>
      <c r="S1636">
        <v>0</v>
      </c>
      <c r="T1636">
        <v>1</v>
      </c>
      <c r="U1636">
        <v>0</v>
      </c>
      <c r="V1636">
        <v>4698715</v>
      </c>
      <c r="W1636">
        <v>9680029</v>
      </c>
      <c r="Y1636">
        <f>COUNTBLANK(Table13[[#This Row],[Budget]:[Gross_WW]])</f>
        <v>1</v>
      </c>
      <c r="AF1636">
        <v>1</v>
      </c>
    </row>
    <row r="1637" spans="1:32" x14ac:dyDescent="0.2">
      <c r="A1637" t="s">
        <v>6162</v>
      </c>
      <c r="B1637" t="s">
        <v>6163</v>
      </c>
      <c r="C1637">
        <v>2006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5.6</v>
      </c>
      <c r="O1637">
        <v>95015</v>
      </c>
      <c r="P1637">
        <v>98</v>
      </c>
      <c r="Q1637" t="s">
        <v>2792</v>
      </c>
      <c r="R1637" t="s">
        <v>39</v>
      </c>
      <c r="S1637">
        <v>0</v>
      </c>
      <c r="T1637">
        <v>0</v>
      </c>
      <c r="U1637">
        <v>1</v>
      </c>
      <c r="V1637">
        <v>160000000</v>
      </c>
      <c r="W1637">
        <v>60674817</v>
      </c>
      <c r="X1637">
        <v>181674817</v>
      </c>
      <c r="Y1637">
        <f>COUNTBLANK(Table13[[#This Row],[Budget]:[Gross_WW]])</f>
        <v>0</v>
      </c>
      <c r="AF1637">
        <v>1</v>
      </c>
    </row>
    <row r="1638" spans="1:32" x14ac:dyDescent="0.2">
      <c r="A1638" t="s">
        <v>5523</v>
      </c>
      <c r="B1638" t="s">
        <v>5524</v>
      </c>
      <c r="C1638">
        <v>2002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6.3</v>
      </c>
      <c r="O1638">
        <v>12565</v>
      </c>
      <c r="P1638">
        <v>102</v>
      </c>
      <c r="Q1638" t="s">
        <v>5525</v>
      </c>
      <c r="R1638" t="s">
        <v>5459</v>
      </c>
      <c r="S1638">
        <v>0</v>
      </c>
      <c r="T1638">
        <v>0</v>
      </c>
      <c r="U1638">
        <v>1</v>
      </c>
      <c r="V1638">
        <v>1575214</v>
      </c>
      <c r="W1638">
        <v>14815898</v>
      </c>
      <c r="Y1638">
        <f>COUNTBLANK(Table13[[#This Row],[Budget]:[Gross_WW]])</f>
        <v>1</v>
      </c>
      <c r="AF1638">
        <v>1</v>
      </c>
    </row>
    <row r="1639" spans="1:32" x14ac:dyDescent="0.2">
      <c r="A1639" t="s">
        <v>4293</v>
      </c>
      <c r="B1639" t="s">
        <v>4294</v>
      </c>
      <c r="C1639">
        <v>1995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6.6</v>
      </c>
      <c r="O1639">
        <v>27744</v>
      </c>
      <c r="P1639">
        <v>111</v>
      </c>
      <c r="Q1639" t="s">
        <v>4295</v>
      </c>
      <c r="R1639" t="s">
        <v>3921</v>
      </c>
      <c r="S1639">
        <v>1</v>
      </c>
      <c r="T1639">
        <v>0</v>
      </c>
      <c r="U1639">
        <v>0</v>
      </c>
      <c r="V1639">
        <v>7146973</v>
      </c>
      <c r="W1639">
        <v>30862156</v>
      </c>
      <c r="Y1639">
        <f>COUNTBLANK(Table13[[#This Row],[Budget]:[Gross_WW]])</f>
        <v>1</v>
      </c>
      <c r="AF1639">
        <v>1</v>
      </c>
    </row>
    <row r="1640" spans="1:32" x14ac:dyDescent="0.2">
      <c r="A1640" t="s">
        <v>4948</v>
      </c>
      <c r="B1640" t="s">
        <v>4949</v>
      </c>
      <c r="C1640">
        <v>1998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6.3</v>
      </c>
      <c r="O1640">
        <v>68807</v>
      </c>
      <c r="P1640">
        <v>104</v>
      </c>
      <c r="Q1640" t="s">
        <v>4602</v>
      </c>
      <c r="R1640" t="s">
        <v>4950</v>
      </c>
      <c r="S1640">
        <v>0</v>
      </c>
      <c r="T1640">
        <v>0</v>
      </c>
      <c r="U1640">
        <v>1</v>
      </c>
      <c r="V1640">
        <v>75000000</v>
      </c>
      <c r="W1640">
        <v>46732881</v>
      </c>
      <c r="X1640">
        <v>46732881</v>
      </c>
      <c r="Y1640">
        <f>COUNTBLANK(Table13[[#This Row],[Budget]:[Gross_WW]])</f>
        <v>0</v>
      </c>
      <c r="AF1640">
        <v>1</v>
      </c>
    </row>
    <row r="1641" spans="1:32" x14ac:dyDescent="0.2">
      <c r="A1641" t="s">
        <v>7049</v>
      </c>
      <c r="B1641" t="s">
        <v>7050</v>
      </c>
      <c r="C1641">
        <v>2010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5.0999999999999996</v>
      </c>
      <c r="O1641">
        <v>755</v>
      </c>
      <c r="P1641">
        <v>110</v>
      </c>
      <c r="Q1641" t="s">
        <v>7051</v>
      </c>
      <c r="R1641" t="s">
        <v>7052</v>
      </c>
      <c r="S1641">
        <v>0</v>
      </c>
      <c r="T1641">
        <v>0</v>
      </c>
      <c r="U1641">
        <v>1</v>
      </c>
      <c r="V1641">
        <v>7000000</v>
      </c>
      <c r="W1641">
        <v>515065</v>
      </c>
      <c r="X1641">
        <v>515065</v>
      </c>
      <c r="Y1641">
        <f>COUNTBLANK(Table13[[#This Row],[Budget]:[Gross_WW]])</f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</row>
    <row r="1642" spans="1:32" x14ac:dyDescent="0.2">
      <c r="A1642" t="s">
        <v>4764</v>
      </c>
      <c r="B1642" t="s">
        <v>4765</v>
      </c>
      <c r="C1642">
        <v>1997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6.8</v>
      </c>
      <c r="O1642">
        <v>6688</v>
      </c>
      <c r="P1642">
        <v>106</v>
      </c>
      <c r="Q1642" t="s">
        <v>4766</v>
      </c>
      <c r="R1642" t="s">
        <v>3273</v>
      </c>
      <c r="S1642">
        <v>1</v>
      </c>
      <c r="T1642">
        <v>0</v>
      </c>
      <c r="U1642">
        <v>0</v>
      </c>
      <c r="V1642">
        <v>311253</v>
      </c>
      <c r="W1642">
        <v>589304</v>
      </c>
      <c r="Y1642">
        <f>COUNTBLANK(Table13[[#This Row],[Budget]:[Gross_WW]])</f>
        <v>1</v>
      </c>
      <c r="AF1642">
        <v>1</v>
      </c>
    </row>
    <row r="1643" spans="1:32" x14ac:dyDescent="0.2">
      <c r="A1643" t="s">
        <v>3357</v>
      </c>
      <c r="B1643" t="s">
        <v>3358</v>
      </c>
      <c r="C1643">
        <v>1990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6.9</v>
      </c>
      <c r="O1643">
        <v>35892</v>
      </c>
      <c r="P1643">
        <v>127</v>
      </c>
      <c r="Q1643" t="s">
        <v>1999</v>
      </c>
      <c r="R1643" t="s">
        <v>39</v>
      </c>
      <c r="S1643">
        <v>0</v>
      </c>
      <c r="T1643">
        <v>0</v>
      </c>
      <c r="U1643">
        <v>1</v>
      </c>
      <c r="V1643">
        <v>22000000</v>
      </c>
      <c r="W1643">
        <v>86303188</v>
      </c>
      <c r="X1643">
        <v>221303188</v>
      </c>
      <c r="Y1643">
        <f>COUNTBLANK(Table13[[#This Row],[Budget]:[Gross_WW]])</f>
        <v>0</v>
      </c>
      <c r="AF1643">
        <v>1</v>
      </c>
    </row>
    <row r="1644" spans="1:32" x14ac:dyDescent="0.2">
      <c r="A1644" t="s">
        <v>1114</v>
      </c>
      <c r="B1644" t="s">
        <v>1115</v>
      </c>
      <c r="C1644">
        <v>1950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6.6</v>
      </c>
      <c r="O1644">
        <v>259</v>
      </c>
      <c r="P1644">
        <v>92</v>
      </c>
      <c r="Q1644" t="s">
        <v>994</v>
      </c>
      <c r="R1644" t="s">
        <v>39</v>
      </c>
      <c r="S1644">
        <v>0</v>
      </c>
      <c r="T1644">
        <v>0</v>
      </c>
      <c r="U1644">
        <v>1</v>
      </c>
      <c r="W1644">
        <v>92</v>
      </c>
      <c r="Y1644">
        <f>COUNTBLANK(Table13[[#This Row],[Budget]:[Gross_WW]])</f>
        <v>2</v>
      </c>
      <c r="AF1644">
        <v>1</v>
      </c>
    </row>
    <row r="1645" spans="1:32" x14ac:dyDescent="0.2">
      <c r="A1645" t="s">
        <v>3359</v>
      </c>
      <c r="B1645" t="s">
        <v>3360</v>
      </c>
      <c r="C1645">
        <v>1990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7</v>
      </c>
      <c r="O1645">
        <v>274428</v>
      </c>
      <c r="P1645">
        <v>119</v>
      </c>
      <c r="Q1645" t="s">
        <v>3035</v>
      </c>
      <c r="R1645" t="s">
        <v>2783</v>
      </c>
      <c r="S1645">
        <v>1</v>
      </c>
      <c r="T1645">
        <v>0</v>
      </c>
      <c r="U1645">
        <v>0</v>
      </c>
      <c r="V1645">
        <v>11280591</v>
      </c>
      <c r="W1645">
        <v>463406268</v>
      </c>
      <c r="Y1645">
        <f>COUNTBLANK(Table13[[#This Row],[Budget]:[Gross_WW]])</f>
        <v>1</v>
      </c>
      <c r="AF1645">
        <v>1</v>
      </c>
    </row>
    <row r="1646" spans="1:32" x14ac:dyDescent="0.2">
      <c r="A1646" t="s">
        <v>6185</v>
      </c>
      <c r="B1646" t="s">
        <v>6186</v>
      </c>
      <c r="C1646">
        <v>2005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7.8</v>
      </c>
      <c r="O1646">
        <v>240970</v>
      </c>
      <c r="P1646">
        <v>129</v>
      </c>
      <c r="Q1646" t="s">
        <v>6187</v>
      </c>
      <c r="R1646" t="s">
        <v>5459</v>
      </c>
      <c r="S1646">
        <v>0</v>
      </c>
      <c r="T1646">
        <v>1</v>
      </c>
      <c r="U1646">
        <v>0</v>
      </c>
      <c r="V1646">
        <v>28000000</v>
      </c>
      <c r="W1646">
        <v>38405088</v>
      </c>
      <c r="X1646">
        <v>121616555</v>
      </c>
      <c r="Y1646">
        <f>COUNTBLANK(Table13[[#This Row],[Budget]:[Gross_WW]])</f>
        <v>0</v>
      </c>
      <c r="AF1646">
        <v>0</v>
      </c>
    </row>
    <row r="1647" spans="1:32" x14ac:dyDescent="0.2">
      <c r="A1647" t="s">
        <v>6497</v>
      </c>
      <c r="B1647" t="s">
        <v>6498</v>
      </c>
      <c r="C1647">
        <v>2008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6.6</v>
      </c>
      <c r="O1647">
        <v>58049</v>
      </c>
      <c r="P1647">
        <v>130</v>
      </c>
      <c r="Q1647" t="s">
        <v>6499</v>
      </c>
      <c r="R1647" t="s">
        <v>5604</v>
      </c>
      <c r="S1647">
        <v>0</v>
      </c>
      <c r="T1647">
        <v>0</v>
      </c>
      <c r="U1647">
        <v>1</v>
      </c>
      <c r="V1647">
        <v>30000000</v>
      </c>
      <c r="W1647">
        <v>15740721</v>
      </c>
      <c r="X1647">
        <v>31200557</v>
      </c>
      <c r="Y1647">
        <f>COUNTBLANK(Table13[[#This Row],[Budget]:[Gross_WW]])</f>
        <v>0</v>
      </c>
      <c r="AF1647">
        <v>1</v>
      </c>
    </row>
    <row r="1648" spans="1:32" x14ac:dyDescent="0.2">
      <c r="A1648" t="s">
        <v>867</v>
      </c>
      <c r="B1648" t="s">
        <v>868</v>
      </c>
      <c r="C1648">
        <v>1945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7.3</v>
      </c>
      <c r="O1648">
        <v>1185</v>
      </c>
      <c r="P1648">
        <v>120</v>
      </c>
      <c r="Q1648" t="s">
        <v>739</v>
      </c>
      <c r="R1648" t="s">
        <v>39</v>
      </c>
      <c r="S1648">
        <v>0</v>
      </c>
      <c r="T1648">
        <v>0</v>
      </c>
      <c r="U1648">
        <v>1</v>
      </c>
      <c r="W1648">
        <v>120</v>
      </c>
      <c r="Y1648">
        <f>COUNTBLANK(Table13[[#This Row],[Budget]:[Gross_WW]])</f>
        <v>2</v>
      </c>
      <c r="AF1648">
        <v>1</v>
      </c>
    </row>
    <row r="1649" spans="1:32" x14ac:dyDescent="0.2">
      <c r="A1649" t="s">
        <v>4063</v>
      </c>
      <c r="B1649" t="s">
        <v>4064</v>
      </c>
      <c r="C1649">
        <v>1994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7</v>
      </c>
      <c r="O1649">
        <v>9454</v>
      </c>
      <c r="P1649">
        <v>105</v>
      </c>
      <c r="Q1649" t="s">
        <v>4065</v>
      </c>
      <c r="R1649" t="s">
        <v>3664</v>
      </c>
      <c r="S1649">
        <v>1</v>
      </c>
      <c r="T1649">
        <v>0</v>
      </c>
      <c r="U1649">
        <v>0</v>
      </c>
      <c r="V1649">
        <v>113430</v>
      </c>
      <c r="W1649">
        <v>4165845</v>
      </c>
      <c r="Y1649">
        <f>COUNTBLANK(Table13[[#This Row],[Budget]:[Gross_WW]])</f>
        <v>1</v>
      </c>
      <c r="AF1649">
        <v>1</v>
      </c>
    </row>
    <row r="1650" spans="1:32" x14ac:dyDescent="0.2">
      <c r="A1650" t="s">
        <v>4767</v>
      </c>
      <c r="B1650" t="s">
        <v>4768</v>
      </c>
      <c r="C1650">
        <v>1998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6.6</v>
      </c>
      <c r="O1650">
        <v>26713</v>
      </c>
      <c r="P1650">
        <v>143</v>
      </c>
      <c r="Q1650" t="s">
        <v>3043</v>
      </c>
      <c r="R1650" t="s">
        <v>4769</v>
      </c>
      <c r="S1650">
        <v>0</v>
      </c>
      <c r="T1650">
        <v>1</v>
      </c>
      <c r="U1650">
        <v>0</v>
      </c>
      <c r="V1650">
        <v>65000000</v>
      </c>
      <c r="W1650">
        <v>39001187</v>
      </c>
      <c r="X1650">
        <v>52090187</v>
      </c>
      <c r="Y1650">
        <f>COUNTBLANK(Table13[[#This Row],[Budget]:[Gross_WW]])</f>
        <v>0</v>
      </c>
      <c r="AF1650">
        <v>1</v>
      </c>
    </row>
    <row r="1651" spans="1:32" x14ac:dyDescent="0.2">
      <c r="A1651" t="s">
        <v>6067</v>
      </c>
      <c r="B1651" t="s">
        <v>6068</v>
      </c>
      <c r="C1651">
        <v>2005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6.2</v>
      </c>
      <c r="O1651">
        <v>38871</v>
      </c>
      <c r="P1651">
        <v>105</v>
      </c>
      <c r="Q1651" t="s">
        <v>6069</v>
      </c>
      <c r="R1651" t="s">
        <v>6070</v>
      </c>
      <c r="S1651">
        <v>0</v>
      </c>
      <c r="T1651">
        <v>1</v>
      </c>
      <c r="U1651">
        <v>0</v>
      </c>
      <c r="V1651">
        <v>22000000</v>
      </c>
      <c r="W1651">
        <v>22827153</v>
      </c>
      <c r="X1651">
        <v>67937494</v>
      </c>
      <c r="Y1651">
        <f>COUNTBLANK(Table13[[#This Row],[Budget]:[Gross_WW]])</f>
        <v>0</v>
      </c>
      <c r="AF1651">
        <v>1</v>
      </c>
    </row>
    <row r="1652" spans="1:32" x14ac:dyDescent="0.2">
      <c r="A1652" t="s">
        <v>6564</v>
      </c>
      <c r="B1652" t="s">
        <v>6565</v>
      </c>
      <c r="C1652">
        <v>2007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4.8</v>
      </c>
      <c r="O1652">
        <v>12532</v>
      </c>
      <c r="P1652">
        <v>60</v>
      </c>
      <c r="Q1652" t="s">
        <v>6566</v>
      </c>
      <c r="R1652" t="s">
        <v>6567</v>
      </c>
      <c r="S1652">
        <v>1</v>
      </c>
      <c r="T1652">
        <v>0</v>
      </c>
      <c r="U1652">
        <v>0</v>
      </c>
      <c r="W1652">
        <v>10597734</v>
      </c>
      <c r="X1652">
        <v>15291277</v>
      </c>
      <c r="Y1652">
        <f>COUNTBLANK(Table13[[#This Row],[Budget]:[Gross_WW]])</f>
        <v>1</v>
      </c>
      <c r="AF1652">
        <v>1</v>
      </c>
    </row>
    <row r="1653" spans="1:32" x14ac:dyDescent="0.2">
      <c r="A1653" t="s">
        <v>2995</v>
      </c>
      <c r="B1653" t="s">
        <v>2996</v>
      </c>
      <c r="C1653">
        <v>1987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6.7</v>
      </c>
      <c r="O1653">
        <v>34766</v>
      </c>
      <c r="P1653">
        <v>102</v>
      </c>
      <c r="Q1653" t="s">
        <v>2225</v>
      </c>
      <c r="R1653" t="s">
        <v>2997</v>
      </c>
      <c r="S1653">
        <v>0</v>
      </c>
      <c r="T1653">
        <v>1</v>
      </c>
      <c r="U1653">
        <v>0</v>
      </c>
      <c r="V1653">
        <v>4657401</v>
      </c>
      <c r="W1653">
        <v>14182492</v>
      </c>
      <c r="Y1653">
        <f>COUNTBLANK(Table13[[#This Row],[Budget]:[Gross_WW]])</f>
        <v>1</v>
      </c>
      <c r="AF1653">
        <v>1</v>
      </c>
    </row>
    <row r="1654" spans="1:32" x14ac:dyDescent="0.2">
      <c r="A1654" t="s">
        <v>6440</v>
      </c>
      <c r="B1654" t="s">
        <v>6441</v>
      </c>
      <c r="C1654">
        <v>2010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6.6</v>
      </c>
      <c r="O1654">
        <v>263755</v>
      </c>
      <c r="P1654">
        <v>116</v>
      </c>
      <c r="Q1654" t="s">
        <v>5843</v>
      </c>
      <c r="R1654" t="s">
        <v>2671</v>
      </c>
      <c r="S1654">
        <v>1</v>
      </c>
      <c r="T1654">
        <v>0</v>
      </c>
      <c r="U1654">
        <v>0</v>
      </c>
      <c r="V1654">
        <v>200000000</v>
      </c>
      <c r="W1654">
        <v>90759676</v>
      </c>
      <c r="X1654">
        <v>336365676</v>
      </c>
      <c r="Y1654">
        <f>COUNTBLANK(Table13[[#This Row],[Budget]:[Gross_WW]])</f>
        <v>0</v>
      </c>
      <c r="AF1654">
        <v>1</v>
      </c>
    </row>
    <row r="1655" spans="1:32" x14ac:dyDescent="0.2">
      <c r="A1655" t="s">
        <v>4739</v>
      </c>
      <c r="B1655" t="s">
        <v>4740</v>
      </c>
      <c r="C1655">
        <v>1997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8.4</v>
      </c>
      <c r="O1655">
        <v>317058</v>
      </c>
      <c r="P1655">
        <v>134</v>
      </c>
      <c r="Q1655" t="s">
        <v>4741</v>
      </c>
      <c r="R1655" t="s">
        <v>3643</v>
      </c>
      <c r="S1655">
        <v>1</v>
      </c>
      <c r="T1655">
        <v>0</v>
      </c>
      <c r="U1655">
        <v>0</v>
      </c>
      <c r="V1655">
        <v>144446</v>
      </c>
      <c r="W1655">
        <v>162112497</v>
      </c>
      <c r="Y1655">
        <f>COUNTBLANK(Table13[[#This Row],[Budget]:[Gross_WW]])</f>
        <v>1</v>
      </c>
      <c r="AF1655">
        <v>1</v>
      </c>
    </row>
    <row r="1656" spans="1:32" x14ac:dyDescent="0.2">
      <c r="A1656" t="s">
        <v>760</v>
      </c>
      <c r="B1656" t="s">
        <v>761</v>
      </c>
      <c r="C1656">
        <v>1943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6.9</v>
      </c>
      <c r="O1656">
        <v>1003</v>
      </c>
      <c r="P1656">
        <v>94</v>
      </c>
      <c r="Q1656" t="s">
        <v>762</v>
      </c>
      <c r="R1656" t="s">
        <v>39</v>
      </c>
      <c r="S1656">
        <v>0</v>
      </c>
      <c r="T1656">
        <v>0</v>
      </c>
      <c r="U1656">
        <v>1</v>
      </c>
      <c r="V1656">
        <v>651000</v>
      </c>
      <c r="Y1656">
        <f>COUNTBLANK(Table13[[#This Row],[Budget]:[Gross_WW]])</f>
        <v>2</v>
      </c>
      <c r="AF1656">
        <v>1</v>
      </c>
    </row>
    <row r="1657" spans="1:32" x14ac:dyDescent="0.2">
      <c r="A1657" t="s">
        <v>7104</v>
      </c>
      <c r="B1657" t="s">
        <v>7105</v>
      </c>
      <c r="C1657">
        <v>2013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8.1</v>
      </c>
      <c r="O1657">
        <v>561874</v>
      </c>
      <c r="P1657">
        <v>153</v>
      </c>
      <c r="Q1657" t="s">
        <v>7106</v>
      </c>
      <c r="R1657" t="s">
        <v>5181</v>
      </c>
      <c r="S1657">
        <v>0</v>
      </c>
      <c r="T1657">
        <v>0</v>
      </c>
      <c r="U1657">
        <v>1</v>
      </c>
      <c r="V1657">
        <v>46000000</v>
      </c>
      <c r="W1657">
        <v>61002302</v>
      </c>
      <c r="X1657">
        <v>122126687</v>
      </c>
      <c r="Y1657">
        <f>COUNTBLANK(Table13[[#This Row],[Budget]:[Gross_WW]])</f>
        <v>0</v>
      </c>
      <c r="AF1657">
        <v>1</v>
      </c>
    </row>
    <row r="1658" spans="1:32" x14ac:dyDescent="0.2">
      <c r="A1658" t="s">
        <v>2484</v>
      </c>
      <c r="B1658" t="s">
        <v>2485</v>
      </c>
      <c r="C1658">
        <v>1980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6.2</v>
      </c>
      <c r="O1658">
        <v>22550</v>
      </c>
      <c r="P1658">
        <v>109</v>
      </c>
      <c r="Q1658" t="s">
        <v>2410</v>
      </c>
      <c r="R1658" t="s">
        <v>39</v>
      </c>
      <c r="S1658">
        <v>0</v>
      </c>
      <c r="T1658">
        <v>0</v>
      </c>
      <c r="U1658">
        <v>1</v>
      </c>
      <c r="V1658">
        <v>4739769</v>
      </c>
      <c r="W1658">
        <v>69847348</v>
      </c>
      <c r="Y1658">
        <f>COUNTBLANK(Table13[[#This Row],[Budget]:[Gross_WW]])</f>
        <v>1</v>
      </c>
      <c r="AF1658">
        <v>1</v>
      </c>
    </row>
    <row r="1659" spans="1:32" x14ac:dyDescent="0.2">
      <c r="A1659" t="s">
        <v>185</v>
      </c>
      <c r="B1659" t="s">
        <v>186</v>
      </c>
      <c r="C1659">
        <v>1933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6.7</v>
      </c>
      <c r="O1659">
        <v>538</v>
      </c>
      <c r="P1659">
        <v>66</v>
      </c>
      <c r="Q1659" t="s">
        <v>45</v>
      </c>
      <c r="R1659" t="s">
        <v>39</v>
      </c>
      <c r="S1659">
        <v>0</v>
      </c>
      <c r="T1659">
        <v>0</v>
      </c>
      <c r="U1659">
        <v>1</v>
      </c>
      <c r="V1659">
        <v>260000</v>
      </c>
      <c r="Y1659">
        <f>COUNTBLANK(Table13[[#This Row],[Budget]:[Gross_WW]])</f>
        <v>2</v>
      </c>
      <c r="AF1659">
        <v>1</v>
      </c>
    </row>
    <row r="1660" spans="1:32" x14ac:dyDescent="0.2">
      <c r="A1660" t="s">
        <v>2680</v>
      </c>
      <c r="B1660" t="s">
        <v>2681</v>
      </c>
      <c r="C1660">
        <v>1983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5.3</v>
      </c>
      <c r="O1660">
        <v>5533</v>
      </c>
      <c r="P1660">
        <v>89</v>
      </c>
      <c r="Q1660" t="s">
        <v>2682</v>
      </c>
      <c r="R1660" t="s">
        <v>2683</v>
      </c>
      <c r="S1660">
        <v>0</v>
      </c>
      <c r="T1660">
        <v>1</v>
      </c>
      <c r="U1660">
        <v>0</v>
      </c>
      <c r="V1660">
        <v>4411861</v>
      </c>
      <c r="W1660">
        <v>14049540</v>
      </c>
      <c r="Y1660">
        <f>COUNTBLANK(Table13[[#This Row],[Budget]:[Gross_WW]])</f>
        <v>1</v>
      </c>
      <c r="AF1660">
        <v>1</v>
      </c>
    </row>
    <row r="1661" spans="1:32" x14ac:dyDescent="0.2">
      <c r="A1661" t="s">
        <v>3361</v>
      </c>
      <c r="B1661" t="s">
        <v>3362</v>
      </c>
      <c r="C1661">
        <v>1990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5.5</v>
      </c>
      <c r="O1661">
        <v>27292</v>
      </c>
      <c r="P1661">
        <v>81</v>
      </c>
      <c r="Q1661" t="s">
        <v>3363</v>
      </c>
      <c r="R1661" t="s">
        <v>3230</v>
      </c>
      <c r="S1661">
        <v>0</v>
      </c>
      <c r="T1661">
        <v>1</v>
      </c>
      <c r="U1661">
        <v>0</v>
      </c>
      <c r="V1661">
        <v>10026900</v>
      </c>
      <c r="W1661">
        <v>72270891</v>
      </c>
      <c r="Y1661">
        <f>COUNTBLANK(Table13[[#This Row],[Budget]:[Gross_WW]])</f>
        <v>1</v>
      </c>
      <c r="AF1661">
        <v>1</v>
      </c>
    </row>
    <row r="1662" spans="1:32" x14ac:dyDescent="0.2">
      <c r="A1662" t="s">
        <v>3500</v>
      </c>
      <c r="B1662" t="s">
        <v>3501</v>
      </c>
      <c r="C1662">
        <v>1991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4.9000000000000004</v>
      </c>
      <c r="O1662">
        <v>20062</v>
      </c>
      <c r="P1662">
        <v>93</v>
      </c>
      <c r="Q1662" t="s">
        <v>3502</v>
      </c>
      <c r="R1662" t="s">
        <v>3230</v>
      </c>
      <c r="S1662">
        <v>0</v>
      </c>
      <c r="T1662">
        <v>1</v>
      </c>
      <c r="U1662">
        <v>0</v>
      </c>
      <c r="V1662">
        <v>5372880</v>
      </c>
      <c r="W1662">
        <v>32704700</v>
      </c>
      <c r="Y1662">
        <f>COUNTBLANK(Table13[[#This Row],[Budget]:[Gross_WW]])</f>
        <v>1</v>
      </c>
      <c r="AF1662">
        <v>1</v>
      </c>
    </row>
    <row r="1663" spans="1:32" x14ac:dyDescent="0.2">
      <c r="A1663" t="s">
        <v>7313</v>
      </c>
      <c r="B1663" t="s">
        <v>7314</v>
      </c>
      <c r="C1663">
        <v>2012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6.6</v>
      </c>
      <c r="O1663">
        <v>183421</v>
      </c>
      <c r="P1663">
        <v>88</v>
      </c>
      <c r="Q1663" t="s">
        <v>7315</v>
      </c>
      <c r="R1663" t="s">
        <v>7316</v>
      </c>
      <c r="S1663">
        <v>0</v>
      </c>
      <c r="T1663">
        <v>0</v>
      </c>
      <c r="U1663">
        <v>1</v>
      </c>
      <c r="V1663">
        <v>21051363</v>
      </c>
      <c r="W1663">
        <v>102731865</v>
      </c>
      <c r="Y1663">
        <f>COUNTBLANK(Table13[[#This Row],[Budget]:[Gross_WW]])</f>
        <v>1</v>
      </c>
      <c r="AF1663">
        <v>1</v>
      </c>
    </row>
    <row r="1664" spans="1:32" x14ac:dyDescent="0.2">
      <c r="A1664" t="s">
        <v>7283</v>
      </c>
      <c r="B1664" t="s">
        <v>7284</v>
      </c>
      <c r="C1664">
        <v>2011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5.4</v>
      </c>
      <c r="O1664">
        <v>14540</v>
      </c>
      <c r="P1664">
        <v>104</v>
      </c>
      <c r="Q1664" t="s">
        <v>7285</v>
      </c>
      <c r="R1664" t="s">
        <v>7286</v>
      </c>
      <c r="S1664">
        <v>1</v>
      </c>
      <c r="T1664">
        <v>0</v>
      </c>
      <c r="U1664">
        <v>0</v>
      </c>
      <c r="V1664">
        <v>8000000</v>
      </c>
      <c r="W1664">
        <v>10130219</v>
      </c>
      <c r="X1664">
        <v>10702246</v>
      </c>
      <c r="Y1664">
        <f>COUNTBLANK(Table13[[#This Row],[Budget]:[Gross_WW]])</f>
        <v>0</v>
      </c>
      <c r="AF1664">
        <v>1</v>
      </c>
    </row>
    <row r="1665" spans="1:32" x14ac:dyDescent="0.2">
      <c r="A1665" t="s">
        <v>6020</v>
      </c>
      <c r="B1665" t="s">
        <v>6021</v>
      </c>
      <c r="C1665">
        <v>2005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6.7</v>
      </c>
      <c r="O1665">
        <v>42075</v>
      </c>
      <c r="P1665">
        <v>100</v>
      </c>
      <c r="Q1665" t="s">
        <v>3773</v>
      </c>
      <c r="R1665" t="s">
        <v>3859</v>
      </c>
      <c r="S1665">
        <v>1</v>
      </c>
      <c r="T1665">
        <v>0</v>
      </c>
      <c r="U1665">
        <v>0</v>
      </c>
      <c r="V1665">
        <v>20000000</v>
      </c>
      <c r="W1665">
        <v>7535331</v>
      </c>
      <c r="X1665">
        <v>14189860</v>
      </c>
      <c r="Y1665">
        <f>COUNTBLANK(Table13[[#This Row],[Budget]:[Gross_WW]])</f>
        <v>0</v>
      </c>
      <c r="AF1665">
        <v>1</v>
      </c>
    </row>
    <row r="1666" spans="1:32" x14ac:dyDescent="0.2">
      <c r="A1666" t="s">
        <v>5413</v>
      </c>
      <c r="B1666" t="s">
        <v>5414</v>
      </c>
      <c r="C1666">
        <v>2000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6.2</v>
      </c>
      <c r="O1666">
        <v>53833</v>
      </c>
      <c r="P1666">
        <v>135</v>
      </c>
      <c r="Q1666" t="s">
        <v>3083</v>
      </c>
      <c r="R1666" t="s">
        <v>4109</v>
      </c>
      <c r="S1666">
        <v>0</v>
      </c>
      <c r="T1666">
        <v>0</v>
      </c>
      <c r="U1666">
        <v>1</v>
      </c>
      <c r="V1666">
        <v>65000000</v>
      </c>
      <c r="W1666">
        <v>32598931</v>
      </c>
      <c r="X1666">
        <v>62761005</v>
      </c>
      <c r="Y1666">
        <f>COUNTBLANK(Table13[[#This Row],[Budget]:[Gross_WW]])</f>
        <v>0</v>
      </c>
      <c r="AF1666">
        <v>1</v>
      </c>
    </row>
    <row r="1667" spans="1:32" x14ac:dyDescent="0.2">
      <c r="A1667" t="s">
        <v>2770</v>
      </c>
      <c r="B1667" t="s">
        <v>2771</v>
      </c>
      <c r="C1667">
        <v>1984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5.5</v>
      </c>
      <c r="O1667">
        <v>4339</v>
      </c>
      <c r="P1667">
        <v>96</v>
      </c>
      <c r="Q1667" t="s">
        <v>2106</v>
      </c>
      <c r="R1667" t="s">
        <v>2772</v>
      </c>
      <c r="S1667">
        <v>0</v>
      </c>
      <c r="T1667">
        <v>0</v>
      </c>
      <c r="U1667">
        <v>1</v>
      </c>
      <c r="V1667">
        <v>26186631</v>
      </c>
      <c r="Y1667">
        <f>COUNTBLANK(Table13[[#This Row],[Budget]:[Gross_WW]])</f>
        <v>2</v>
      </c>
      <c r="AF1667">
        <v>1</v>
      </c>
    </row>
    <row r="1668" spans="1:32" x14ac:dyDescent="0.2">
      <c r="A1668" t="s">
        <v>6283</v>
      </c>
      <c r="B1668" t="s">
        <v>6284</v>
      </c>
      <c r="C1668">
        <v>2005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6.3</v>
      </c>
      <c r="O1668">
        <v>823</v>
      </c>
      <c r="P1668">
        <v>95</v>
      </c>
      <c r="Q1668" t="s">
        <v>6285</v>
      </c>
      <c r="R1668" t="s">
        <v>6286</v>
      </c>
      <c r="S1668">
        <v>0</v>
      </c>
      <c r="T1668">
        <v>0</v>
      </c>
      <c r="U1668">
        <v>1</v>
      </c>
      <c r="V1668">
        <v>178875</v>
      </c>
      <c r="Y1668">
        <f>COUNTBLANK(Table13[[#This Row],[Budget]:[Gross_WW]])</f>
        <v>2</v>
      </c>
      <c r="AF1668">
        <v>1</v>
      </c>
    </row>
    <row r="1669" spans="1:32" x14ac:dyDescent="0.2">
      <c r="A1669" t="s">
        <v>1600</v>
      </c>
      <c r="B1669" t="s">
        <v>1601</v>
      </c>
      <c r="C1669">
        <v>1960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8.5</v>
      </c>
      <c r="O1669">
        <v>569586</v>
      </c>
      <c r="P1669">
        <v>109</v>
      </c>
      <c r="Q1669" t="s">
        <v>706</v>
      </c>
      <c r="R1669" t="s">
        <v>1602</v>
      </c>
      <c r="S1669">
        <v>0</v>
      </c>
      <c r="T1669">
        <v>1</v>
      </c>
      <c r="U1669">
        <v>0</v>
      </c>
      <c r="V1669">
        <v>32000000</v>
      </c>
      <c r="Y1669">
        <f>COUNTBLANK(Table13[[#This Row],[Budget]:[Gross_WW]])</f>
        <v>2</v>
      </c>
      <c r="AF1669">
        <v>1</v>
      </c>
    </row>
    <row r="1670" spans="1:32" x14ac:dyDescent="0.2">
      <c r="A1670" t="s">
        <v>5174</v>
      </c>
      <c r="B1670" t="s">
        <v>1601</v>
      </c>
      <c r="C1670">
        <v>1998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4.5999999999999996</v>
      </c>
      <c r="O1670">
        <v>44284</v>
      </c>
      <c r="P1670">
        <v>105</v>
      </c>
      <c r="Q1670" t="s">
        <v>4678</v>
      </c>
      <c r="R1670" t="s">
        <v>35</v>
      </c>
      <c r="S1670">
        <v>0</v>
      </c>
      <c r="T1670">
        <v>1</v>
      </c>
      <c r="U1670">
        <v>0</v>
      </c>
      <c r="V1670">
        <v>10031850</v>
      </c>
      <c r="W1670">
        <v>37170655</v>
      </c>
      <c r="Y1670">
        <f>COUNTBLANK(Table13[[#This Row],[Budget]:[Gross_WW]])</f>
        <v>1</v>
      </c>
      <c r="Z1670">
        <v>1</v>
      </c>
      <c r="AF1670">
        <v>1</v>
      </c>
    </row>
    <row r="1671" spans="1:32" x14ac:dyDescent="0.2">
      <c r="A1671" t="s">
        <v>2684</v>
      </c>
      <c r="B1671" t="s">
        <v>2685</v>
      </c>
      <c r="C1671">
        <v>1983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6.5</v>
      </c>
      <c r="O1671">
        <v>22491</v>
      </c>
      <c r="P1671">
        <v>113</v>
      </c>
      <c r="Q1671" t="s">
        <v>2686</v>
      </c>
      <c r="R1671" t="s">
        <v>35</v>
      </c>
      <c r="S1671">
        <v>0</v>
      </c>
      <c r="T1671">
        <v>1</v>
      </c>
      <c r="U1671">
        <v>0</v>
      </c>
      <c r="V1671">
        <v>8310244</v>
      </c>
      <c r="W1671">
        <v>34725000</v>
      </c>
      <c r="Y1671">
        <f>COUNTBLANK(Table13[[#This Row],[Budget]:[Gross_WW]])</f>
        <v>1</v>
      </c>
      <c r="Z1671">
        <v>1</v>
      </c>
      <c r="AF1671">
        <v>1</v>
      </c>
    </row>
    <row r="1672" spans="1:32" x14ac:dyDescent="0.2">
      <c r="A1672" t="s">
        <v>2920</v>
      </c>
      <c r="B1672" t="s">
        <v>2921</v>
      </c>
      <c r="C1672">
        <v>1986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5.4</v>
      </c>
      <c r="O1672">
        <v>12299</v>
      </c>
      <c r="P1672">
        <v>93</v>
      </c>
      <c r="Q1672" t="s">
        <v>2922</v>
      </c>
      <c r="R1672" t="s">
        <v>35</v>
      </c>
      <c r="S1672">
        <v>0</v>
      </c>
      <c r="T1672">
        <v>1</v>
      </c>
      <c r="U1672">
        <v>0</v>
      </c>
      <c r="V1672">
        <v>14481606</v>
      </c>
      <c r="Y1672">
        <f>COUNTBLANK(Table13[[#This Row],[Budget]:[Gross_WW]])</f>
        <v>2</v>
      </c>
      <c r="Z1672">
        <v>1</v>
      </c>
      <c r="AF1672">
        <v>1</v>
      </c>
    </row>
    <row r="1673" spans="1:32" x14ac:dyDescent="0.2">
      <c r="A1673" t="s">
        <v>1709</v>
      </c>
      <c r="B1673" t="s">
        <v>1710</v>
      </c>
      <c r="C1673">
        <v>1963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6.5</v>
      </c>
      <c r="O1673">
        <v>2162</v>
      </c>
      <c r="P1673">
        <v>140</v>
      </c>
      <c r="Q1673" t="s">
        <v>1711</v>
      </c>
      <c r="R1673" t="s">
        <v>39</v>
      </c>
      <c r="S1673">
        <v>0</v>
      </c>
      <c r="T1673">
        <v>0</v>
      </c>
      <c r="U1673">
        <v>1</v>
      </c>
      <c r="Y1673">
        <f>COUNTBLANK(Table13[[#This Row],[Budget]:[Gross_WW]])</f>
        <v>3</v>
      </c>
      <c r="AF1673">
        <v>1</v>
      </c>
    </row>
    <row r="1674" spans="1:32" x14ac:dyDescent="0.2">
      <c r="A1674" t="s">
        <v>6436</v>
      </c>
      <c r="B1674" t="s">
        <v>6437</v>
      </c>
      <c r="C1674">
        <v>2006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6.9</v>
      </c>
      <c r="O1674">
        <v>3449</v>
      </c>
      <c r="P1674">
        <v>97</v>
      </c>
      <c r="Q1674" t="s">
        <v>6438</v>
      </c>
      <c r="R1674" t="s">
        <v>6439</v>
      </c>
      <c r="S1674">
        <v>0</v>
      </c>
      <c r="T1674">
        <v>0</v>
      </c>
      <c r="U1674">
        <v>1</v>
      </c>
      <c r="V1674">
        <v>5000000</v>
      </c>
      <c r="Y1674">
        <f>COUNTBLANK(Table13[[#This Row],[Budget]:[Gross_WW]])</f>
        <v>2</v>
      </c>
      <c r="AF1674">
        <v>1</v>
      </c>
    </row>
    <row r="1675" spans="1:32" x14ac:dyDescent="0.2">
      <c r="A1675" t="s">
        <v>6897</v>
      </c>
      <c r="B1675" t="s">
        <v>6898</v>
      </c>
      <c r="C1675">
        <v>2009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7</v>
      </c>
      <c r="O1675">
        <v>270396</v>
      </c>
      <c r="P1675">
        <v>140</v>
      </c>
      <c r="Q1675" t="s">
        <v>4239</v>
      </c>
      <c r="R1675" t="s">
        <v>35</v>
      </c>
      <c r="S1675">
        <v>0</v>
      </c>
      <c r="T1675">
        <v>1</v>
      </c>
      <c r="U1675">
        <v>0</v>
      </c>
      <c r="V1675">
        <v>25271675</v>
      </c>
      <c r="W1675">
        <v>214104620</v>
      </c>
      <c r="Y1675">
        <f>COUNTBLANK(Table13[[#This Row],[Budget]:[Gross_WW]])</f>
        <v>1</v>
      </c>
      <c r="AF1675">
        <v>1</v>
      </c>
    </row>
    <row r="1676" spans="1:32" x14ac:dyDescent="0.2">
      <c r="A1676" t="s">
        <v>4066</v>
      </c>
      <c r="B1676" t="s">
        <v>4067</v>
      </c>
      <c r="C1676">
        <v>1994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8.9</v>
      </c>
      <c r="O1676">
        <v>1739479</v>
      </c>
      <c r="P1676">
        <v>154</v>
      </c>
      <c r="Q1676" t="s">
        <v>4068</v>
      </c>
      <c r="R1676" t="s">
        <v>3859</v>
      </c>
      <c r="S1676">
        <v>1</v>
      </c>
      <c r="T1676">
        <v>0</v>
      </c>
      <c r="U1676">
        <v>0</v>
      </c>
      <c r="V1676">
        <v>8000000</v>
      </c>
      <c r="W1676">
        <v>107928762</v>
      </c>
      <c r="X1676">
        <v>214179088</v>
      </c>
      <c r="Y1676">
        <f>COUNTBLANK(Table13[[#This Row],[Budget]:[Gross_WW]])</f>
        <v>0</v>
      </c>
      <c r="AF1676">
        <v>1</v>
      </c>
    </row>
    <row r="1677" spans="1:32" x14ac:dyDescent="0.2">
      <c r="A1677" t="s">
        <v>5601</v>
      </c>
      <c r="B1677" t="s">
        <v>5602</v>
      </c>
      <c r="C1677">
        <v>2002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7.3</v>
      </c>
      <c r="O1677">
        <v>140322</v>
      </c>
      <c r="P1677">
        <v>95</v>
      </c>
      <c r="Q1677" t="s">
        <v>5603</v>
      </c>
      <c r="R1677" t="s">
        <v>5604</v>
      </c>
      <c r="S1677">
        <v>0</v>
      </c>
      <c r="T1677">
        <v>0</v>
      </c>
      <c r="U1677">
        <v>1</v>
      </c>
      <c r="V1677">
        <v>367203</v>
      </c>
      <c r="W1677">
        <v>24665649</v>
      </c>
      <c r="Y1677">
        <f>COUNTBLANK(Table13[[#This Row],[Budget]:[Gross_WW]])</f>
        <v>1</v>
      </c>
      <c r="AF1677">
        <v>1</v>
      </c>
    </row>
    <row r="1678" spans="1:32" x14ac:dyDescent="0.2">
      <c r="A1678" t="s">
        <v>3503</v>
      </c>
      <c r="B1678" t="s">
        <v>3504</v>
      </c>
      <c r="C1678">
        <v>1991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5.8</v>
      </c>
      <c r="O1678">
        <v>6351</v>
      </c>
      <c r="P1678">
        <v>96</v>
      </c>
      <c r="Q1678" t="s">
        <v>3505</v>
      </c>
      <c r="R1678" t="s">
        <v>3506</v>
      </c>
      <c r="S1678">
        <v>0</v>
      </c>
      <c r="T1678">
        <v>1</v>
      </c>
      <c r="U1678">
        <v>0</v>
      </c>
      <c r="V1678">
        <v>5010810</v>
      </c>
      <c r="W1678">
        <v>24941969</v>
      </c>
      <c r="Y1678">
        <f>COUNTBLANK(Table13[[#This Row],[Budget]:[Gross_WW]])</f>
        <v>1</v>
      </c>
      <c r="AF1678">
        <v>1</v>
      </c>
    </row>
    <row r="1679" spans="1:32" x14ac:dyDescent="0.2">
      <c r="A1679" t="s">
        <v>2773</v>
      </c>
      <c r="B1679" t="s">
        <v>2774</v>
      </c>
      <c r="C1679">
        <v>1984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6.6</v>
      </c>
      <c r="O1679">
        <v>18573</v>
      </c>
      <c r="P1679">
        <v>111</v>
      </c>
      <c r="Q1679" t="s">
        <v>2775</v>
      </c>
      <c r="R1679" t="s">
        <v>39</v>
      </c>
      <c r="S1679">
        <v>0</v>
      </c>
      <c r="T1679">
        <v>0</v>
      </c>
      <c r="U1679">
        <v>1</v>
      </c>
      <c r="V1679">
        <v>7766201</v>
      </c>
      <c r="W1679">
        <v>70261906</v>
      </c>
      <c r="Y1679">
        <f>COUNTBLANK(Table13[[#This Row],[Budget]:[Gross_WW]])</f>
        <v>1</v>
      </c>
      <c r="AF1679">
        <v>1</v>
      </c>
    </row>
    <row r="1680" spans="1:32" x14ac:dyDescent="0.2">
      <c r="A1680" t="s">
        <v>952</v>
      </c>
      <c r="B1680" t="s">
        <v>953</v>
      </c>
      <c r="C1680">
        <v>1947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7.2</v>
      </c>
      <c r="O1680">
        <v>2682</v>
      </c>
      <c r="P1680">
        <v>101</v>
      </c>
      <c r="Q1680" t="s">
        <v>474</v>
      </c>
      <c r="R1680" t="s">
        <v>954</v>
      </c>
      <c r="S1680">
        <v>0</v>
      </c>
      <c r="T1680">
        <v>0</v>
      </c>
      <c r="U1680">
        <v>1</v>
      </c>
      <c r="V1680">
        <v>610000</v>
      </c>
      <c r="Y1680">
        <f>COUNTBLANK(Table13[[#This Row],[Budget]:[Gross_WW]])</f>
        <v>2</v>
      </c>
      <c r="AF1680">
        <v>1</v>
      </c>
    </row>
    <row r="1681" spans="1:32" x14ac:dyDescent="0.2">
      <c r="A1681" t="s">
        <v>869</v>
      </c>
      <c r="B1681" t="s">
        <v>870</v>
      </c>
      <c r="C1681">
        <v>1945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6.9</v>
      </c>
      <c r="O1681">
        <v>3113</v>
      </c>
      <c r="P1681">
        <v>65</v>
      </c>
      <c r="Q1681" t="s">
        <v>709</v>
      </c>
      <c r="R1681" t="s">
        <v>35</v>
      </c>
      <c r="S1681">
        <v>0</v>
      </c>
      <c r="T1681">
        <v>1</v>
      </c>
      <c r="U1681">
        <v>0</v>
      </c>
      <c r="W1681">
        <v>65</v>
      </c>
      <c r="Y1681">
        <f>COUNTBLANK(Table13[[#This Row],[Budget]:[Gross_WW]])</f>
        <v>2</v>
      </c>
      <c r="AF1681">
        <v>1</v>
      </c>
    </row>
    <row r="1682" spans="1:32" x14ac:dyDescent="0.2">
      <c r="A1682" t="s">
        <v>5442</v>
      </c>
      <c r="B1682" t="s">
        <v>5443</v>
      </c>
      <c r="C1682">
        <v>2002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5.3</v>
      </c>
      <c r="O1682">
        <v>51073</v>
      </c>
      <c r="P1682">
        <v>101</v>
      </c>
      <c r="Q1682" t="s">
        <v>5444</v>
      </c>
      <c r="R1682" t="s">
        <v>39</v>
      </c>
      <c r="S1682">
        <v>0</v>
      </c>
      <c r="T1682">
        <v>0</v>
      </c>
      <c r="U1682">
        <v>1</v>
      </c>
      <c r="V1682">
        <v>35000000</v>
      </c>
      <c r="W1682">
        <v>30336800</v>
      </c>
      <c r="X1682">
        <v>45479110</v>
      </c>
      <c r="Y1682">
        <f>COUNTBLANK(Table13[[#This Row],[Budget]:[Gross_WW]])</f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</row>
    <row r="1683" spans="1:32" x14ac:dyDescent="0.2">
      <c r="A1683" t="s">
        <v>4957</v>
      </c>
      <c r="B1683" t="s">
        <v>4958</v>
      </c>
      <c r="C1683">
        <v>1998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6.3</v>
      </c>
      <c r="O1683">
        <v>14109</v>
      </c>
      <c r="P1683">
        <v>86</v>
      </c>
      <c r="Q1683" t="s">
        <v>4959</v>
      </c>
      <c r="R1683" t="s">
        <v>39</v>
      </c>
      <c r="S1683">
        <v>0</v>
      </c>
      <c r="T1683">
        <v>0</v>
      </c>
      <c r="U1683">
        <v>1</v>
      </c>
      <c r="V1683">
        <v>40000000</v>
      </c>
      <c r="W1683">
        <v>22510798</v>
      </c>
      <c r="X1683">
        <v>22510798</v>
      </c>
      <c r="Y1683">
        <f>COUNTBLANK(Table13[[#This Row],[Budget]:[Gross_WW]])</f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</row>
    <row r="1684" spans="1:32" x14ac:dyDescent="0.2">
      <c r="A1684" t="s">
        <v>3364</v>
      </c>
      <c r="B1684" t="s">
        <v>3365</v>
      </c>
      <c r="C1684">
        <v>1990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6.8</v>
      </c>
      <c r="O1684">
        <v>18424</v>
      </c>
      <c r="P1684">
        <v>89</v>
      </c>
      <c r="Q1684" t="s">
        <v>3366</v>
      </c>
      <c r="R1684" t="s">
        <v>3367</v>
      </c>
      <c r="S1684">
        <v>0</v>
      </c>
      <c r="T1684">
        <v>0</v>
      </c>
      <c r="U1684">
        <v>1</v>
      </c>
      <c r="V1684">
        <v>15000000</v>
      </c>
      <c r="W1684">
        <v>15260154</v>
      </c>
      <c r="X1684">
        <v>15260154</v>
      </c>
      <c r="Y1684">
        <f>COUNTBLANK(Table13[[#This Row],[Budget]:[Gross_WW]])</f>
        <v>0</v>
      </c>
      <c r="Z1684">
        <v>0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0</v>
      </c>
    </row>
    <row r="1685" spans="1:32" x14ac:dyDescent="0.2">
      <c r="A1685" t="s">
        <v>4069</v>
      </c>
      <c r="B1685" t="s">
        <v>4070</v>
      </c>
      <c r="C1685">
        <v>1994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7.5</v>
      </c>
      <c r="O1685">
        <v>62576</v>
      </c>
      <c r="P1685">
        <v>133</v>
      </c>
      <c r="Q1685" t="s">
        <v>3118</v>
      </c>
      <c r="R1685" t="s">
        <v>4071</v>
      </c>
      <c r="S1685">
        <v>1</v>
      </c>
      <c r="T1685">
        <v>0</v>
      </c>
      <c r="U1685">
        <v>0</v>
      </c>
      <c r="V1685">
        <v>31000000</v>
      </c>
      <c r="W1685">
        <v>24822619</v>
      </c>
      <c r="X1685">
        <v>24822619</v>
      </c>
      <c r="Y1685">
        <f>COUNTBLANK(Table13[[#This Row],[Budget]:[Gross_WW]])</f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</row>
    <row r="1686" spans="1:32" x14ac:dyDescent="0.2">
      <c r="A1686" t="s">
        <v>6584</v>
      </c>
      <c r="B1686" t="s">
        <v>6585</v>
      </c>
      <c r="C1686">
        <v>2013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5.6</v>
      </c>
      <c r="O1686">
        <v>113991</v>
      </c>
      <c r="P1686">
        <v>96</v>
      </c>
      <c r="Q1686" t="s">
        <v>6159</v>
      </c>
      <c r="R1686" t="s">
        <v>35</v>
      </c>
      <c r="S1686">
        <v>0</v>
      </c>
      <c r="T1686">
        <v>1</v>
      </c>
      <c r="U1686">
        <v>0</v>
      </c>
      <c r="V1686">
        <v>130000000</v>
      </c>
      <c r="W1686">
        <v>33618855</v>
      </c>
      <c r="X1686">
        <v>78324220</v>
      </c>
      <c r="Y1686">
        <f>COUNTBLANK(Table13[[#This Row],[Budget]:[Gross_WW]])</f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">
      <c r="A1687" t="s">
        <v>4072</v>
      </c>
      <c r="B1687" t="s">
        <v>4073</v>
      </c>
      <c r="C1687">
        <v>1994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6.3</v>
      </c>
      <c r="O1687">
        <v>3231</v>
      </c>
      <c r="P1687">
        <v>108</v>
      </c>
      <c r="Q1687" t="s">
        <v>3251</v>
      </c>
      <c r="R1687" t="s">
        <v>35</v>
      </c>
      <c r="S1687">
        <v>0</v>
      </c>
      <c r="T1687">
        <v>1</v>
      </c>
      <c r="U1687">
        <v>0</v>
      </c>
      <c r="V1687">
        <v>835570</v>
      </c>
      <c r="W1687">
        <v>1316865</v>
      </c>
      <c r="Y1687">
        <f>COUNTBLANK(Table13[[#This Row],[Budget]:[Gross_WW]])</f>
        <v>1</v>
      </c>
      <c r="AF1687">
        <v>1</v>
      </c>
    </row>
    <row r="1688" spans="1:32" x14ac:dyDescent="0.2">
      <c r="A1688" t="s">
        <v>2056</v>
      </c>
      <c r="B1688" t="s">
        <v>2057</v>
      </c>
      <c r="C1688">
        <v>1972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6.3</v>
      </c>
      <c r="O1688">
        <v>782</v>
      </c>
      <c r="P1688">
        <v>100</v>
      </c>
      <c r="Q1688" t="s">
        <v>2058</v>
      </c>
      <c r="R1688" t="s">
        <v>2059</v>
      </c>
      <c r="S1688">
        <v>0</v>
      </c>
      <c r="T1688">
        <v>0</v>
      </c>
      <c r="U1688">
        <v>1</v>
      </c>
      <c r="Y1688">
        <f>COUNTBLANK(Table13[[#This Row],[Budget]:[Gross_WW]])</f>
        <v>3</v>
      </c>
      <c r="AF1688">
        <v>1</v>
      </c>
    </row>
    <row r="1689" spans="1:32" x14ac:dyDescent="0.2">
      <c r="A1689" t="s">
        <v>2005</v>
      </c>
      <c r="B1689" t="s">
        <v>2006</v>
      </c>
      <c r="C1689">
        <v>1971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5.6</v>
      </c>
      <c r="O1689">
        <v>1963</v>
      </c>
      <c r="P1689">
        <v>99</v>
      </c>
      <c r="Q1689" t="s">
        <v>2007</v>
      </c>
      <c r="R1689" t="s">
        <v>35</v>
      </c>
      <c r="S1689">
        <v>0</v>
      </c>
      <c r="T1689">
        <v>1</v>
      </c>
      <c r="U1689">
        <v>0</v>
      </c>
      <c r="Y1689">
        <f>COUNTBLANK(Table13[[#This Row],[Budget]:[Gross_WW]])</f>
        <v>3</v>
      </c>
      <c r="AF1689">
        <v>1</v>
      </c>
    </row>
    <row r="1690" spans="1:32" x14ac:dyDescent="0.2">
      <c r="A1690" t="s">
        <v>3658</v>
      </c>
      <c r="B1690" t="s">
        <v>3659</v>
      </c>
      <c r="C1690">
        <v>1992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6.1</v>
      </c>
      <c r="O1690">
        <v>13329</v>
      </c>
      <c r="P1690">
        <v>92</v>
      </c>
      <c r="Q1690" t="s">
        <v>2697</v>
      </c>
      <c r="R1690" t="s">
        <v>3660</v>
      </c>
      <c r="S1690">
        <v>0</v>
      </c>
      <c r="T1690">
        <v>1</v>
      </c>
      <c r="U1690">
        <v>0</v>
      </c>
      <c r="V1690">
        <v>6203835</v>
      </c>
      <c r="W1690">
        <v>37170057</v>
      </c>
      <c r="Y1690">
        <f>COUNTBLANK(Table13[[#This Row],[Budget]:[Gross_WW]])</f>
        <v>1</v>
      </c>
      <c r="AF1690">
        <v>1</v>
      </c>
    </row>
    <row r="1691" spans="1:32" x14ac:dyDescent="0.2">
      <c r="A1691" t="s">
        <v>5912</v>
      </c>
      <c r="B1691" t="s">
        <v>5913</v>
      </c>
      <c r="C1691">
        <v>2004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6</v>
      </c>
      <c r="O1691">
        <v>34703</v>
      </c>
      <c r="P1691">
        <v>119</v>
      </c>
      <c r="Q1691" t="s">
        <v>3035</v>
      </c>
      <c r="R1691" t="s">
        <v>2783</v>
      </c>
      <c r="S1691">
        <v>1</v>
      </c>
      <c r="T1691">
        <v>0</v>
      </c>
      <c r="U1691">
        <v>0</v>
      </c>
      <c r="V1691">
        <v>10985597</v>
      </c>
      <c r="W1691">
        <v>49718611</v>
      </c>
      <c r="Y1691">
        <f>COUNTBLANK(Table13[[#This Row],[Budget]:[Gross_WW]])</f>
        <v>1</v>
      </c>
      <c r="AF1691">
        <v>1</v>
      </c>
    </row>
    <row r="1692" spans="1:32" x14ac:dyDescent="0.2">
      <c r="A1692" t="s">
        <v>7905</v>
      </c>
      <c r="B1692" t="s">
        <v>7906</v>
      </c>
      <c r="C1692">
        <v>2018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7.1</v>
      </c>
      <c r="O1692">
        <v>116256</v>
      </c>
      <c r="P1692">
        <v>112</v>
      </c>
      <c r="Q1692" t="s">
        <v>7907</v>
      </c>
      <c r="R1692" t="s">
        <v>538</v>
      </c>
      <c r="S1692">
        <v>1</v>
      </c>
      <c r="T1692">
        <v>0</v>
      </c>
      <c r="U1692">
        <v>0</v>
      </c>
      <c r="V1692">
        <v>56237634</v>
      </c>
      <c r="W1692">
        <v>529323962</v>
      </c>
      <c r="Y1692">
        <f>COUNTBLANK(Table13[[#This Row],[Budget]:[Gross_WW]])</f>
        <v>1</v>
      </c>
      <c r="AF1692">
        <v>1</v>
      </c>
    </row>
    <row r="1693" spans="1:32" x14ac:dyDescent="0.2">
      <c r="A1693" t="s">
        <v>7539</v>
      </c>
      <c r="B1693" t="s">
        <v>7540</v>
      </c>
      <c r="C1693">
        <v>2018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6.1</v>
      </c>
      <c r="O1693">
        <v>131255</v>
      </c>
      <c r="P1693">
        <v>107</v>
      </c>
      <c r="Q1693" t="s">
        <v>7007</v>
      </c>
      <c r="R1693" t="s">
        <v>5604</v>
      </c>
      <c r="S1693">
        <v>0</v>
      </c>
      <c r="T1693">
        <v>0</v>
      </c>
      <c r="U1693">
        <v>1</v>
      </c>
      <c r="V1693">
        <v>120000000</v>
      </c>
      <c r="W1693">
        <v>101028233</v>
      </c>
      <c r="X1693">
        <v>428028233</v>
      </c>
      <c r="Y1693">
        <f>COUNTBLANK(Table13[[#This Row],[Budget]:[Gross_WW]])</f>
        <v>0</v>
      </c>
      <c r="AF1693">
        <v>1</v>
      </c>
    </row>
    <row r="1694" spans="1:32" x14ac:dyDescent="0.2">
      <c r="A1694" t="s">
        <v>4518</v>
      </c>
      <c r="B1694" t="s">
        <v>4519</v>
      </c>
      <c r="C1694">
        <v>1996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6.6</v>
      </c>
      <c r="O1694">
        <v>114682</v>
      </c>
      <c r="P1694">
        <v>121</v>
      </c>
      <c r="Q1694" t="s">
        <v>2627</v>
      </c>
      <c r="R1694" t="s">
        <v>2783</v>
      </c>
      <c r="S1694">
        <v>1</v>
      </c>
      <c r="T1694">
        <v>0</v>
      </c>
      <c r="U1694">
        <v>0</v>
      </c>
      <c r="V1694">
        <v>34216088</v>
      </c>
      <c r="W1694">
        <v>309492681</v>
      </c>
      <c r="Y1694">
        <f>COUNTBLANK(Table13[[#This Row],[Budget]:[Gross_WW]])</f>
        <v>1</v>
      </c>
      <c r="AF1694">
        <v>1</v>
      </c>
    </row>
    <row r="1695" spans="1:32" x14ac:dyDescent="0.2">
      <c r="A1695" t="s">
        <v>4074</v>
      </c>
      <c r="B1695" t="s">
        <v>4075</v>
      </c>
      <c r="C1695">
        <v>1994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6.4</v>
      </c>
      <c r="O1695">
        <v>4506</v>
      </c>
      <c r="P1695">
        <v>107</v>
      </c>
      <c r="Q1695" t="s">
        <v>2817</v>
      </c>
      <c r="R1695" t="s">
        <v>4076</v>
      </c>
      <c r="S1695">
        <v>0</v>
      </c>
      <c r="T1695">
        <v>0</v>
      </c>
      <c r="U1695">
        <v>1</v>
      </c>
      <c r="V1695">
        <v>305070</v>
      </c>
      <c r="Y1695">
        <f>COUNTBLANK(Table13[[#This Row],[Budget]:[Gross_WW]])</f>
        <v>2</v>
      </c>
      <c r="AF1695">
        <v>1</v>
      </c>
    </row>
    <row r="1696" spans="1:32" x14ac:dyDescent="0.2">
      <c r="A1696" t="s">
        <v>6047</v>
      </c>
      <c r="B1696" t="s">
        <v>6048</v>
      </c>
      <c r="C1696">
        <v>2007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8</v>
      </c>
      <c r="O1696">
        <v>610829</v>
      </c>
      <c r="P1696">
        <v>111</v>
      </c>
      <c r="Q1696" t="s">
        <v>5052</v>
      </c>
      <c r="R1696" t="s">
        <v>2671</v>
      </c>
      <c r="S1696">
        <v>1</v>
      </c>
      <c r="T1696">
        <v>0</v>
      </c>
      <c r="U1696">
        <v>0</v>
      </c>
      <c r="V1696">
        <v>150000000</v>
      </c>
      <c r="W1696">
        <v>206445654</v>
      </c>
      <c r="X1696">
        <v>623726085</v>
      </c>
      <c r="Y1696">
        <f>COUNTBLANK(Table13[[#This Row],[Budget]:[Gross_WW]])</f>
        <v>0</v>
      </c>
      <c r="AF1696">
        <v>1</v>
      </c>
    </row>
    <row r="1697" spans="1:32" x14ac:dyDescent="0.2">
      <c r="A1697" t="s">
        <v>1433</v>
      </c>
      <c r="B1697" t="s">
        <v>1434</v>
      </c>
      <c r="C1697">
        <v>1956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6.3</v>
      </c>
      <c r="O1697">
        <v>312</v>
      </c>
      <c r="P1697">
        <v>77</v>
      </c>
      <c r="Q1697" t="s">
        <v>1412</v>
      </c>
      <c r="R1697" t="s">
        <v>945</v>
      </c>
      <c r="S1697">
        <v>0</v>
      </c>
      <c r="T1697">
        <v>1</v>
      </c>
      <c r="U1697">
        <v>0</v>
      </c>
      <c r="Y1697">
        <f>COUNTBLANK(Table13[[#This Row],[Budget]:[Gross_WW]])</f>
        <v>3</v>
      </c>
      <c r="AF1697">
        <v>1</v>
      </c>
    </row>
    <row r="1698" spans="1:32" x14ac:dyDescent="0.2">
      <c r="A1698" t="s">
        <v>5917</v>
      </c>
      <c r="B1698" t="s">
        <v>5918</v>
      </c>
      <c r="C1698">
        <v>2004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7.7</v>
      </c>
      <c r="O1698">
        <v>133063</v>
      </c>
      <c r="P1698">
        <v>152</v>
      </c>
      <c r="Q1698" t="s">
        <v>3083</v>
      </c>
      <c r="R1698" t="s">
        <v>35</v>
      </c>
      <c r="S1698">
        <v>0</v>
      </c>
      <c r="T1698">
        <v>1</v>
      </c>
      <c r="U1698">
        <v>0</v>
      </c>
      <c r="V1698">
        <v>20039730</v>
      </c>
      <c r="W1698">
        <v>123971376</v>
      </c>
      <c r="Y1698">
        <f>COUNTBLANK(Table13[[#This Row],[Budget]:[Gross_WW]])</f>
        <v>1</v>
      </c>
      <c r="AF1698">
        <v>1</v>
      </c>
    </row>
    <row r="1699" spans="1:32" x14ac:dyDescent="0.2">
      <c r="A1699" t="s">
        <v>4770</v>
      </c>
      <c r="B1699" t="s">
        <v>4771</v>
      </c>
      <c r="C1699">
        <v>1998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6.8</v>
      </c>
      <c r="O1699">
        <v>783</v>
      </c>
      <c r="P1699">
        <v>100</v>
      </c>
      <c r="Q1699" t="s">
        <v>4772</v>
      </c>
      <c r="R1699" t="s">
        <v>3757</v>
      </c>
      <c r="S1699">
        <v>0</v>
      </c>
      <c r="T1699">
        <v>1</v>
      </c>
      <c r="U1699">
        <v>0</v>
      </c>
      <c r="V1699">
        <v>3317</v>
      </c>
      <c r="W1699">
        <v>4960</v>
      </c>
      <c r="X1699">
        <v>4960</v>
      </c>
      <c r="Y1699">
        <f>COUNTBLANK(Table13[[#This Row],[Budget]:[Gross_WW]])</f>
        <v>0</v>
      </c>
      <c r="AF1699">
        <v>1</v>
      </c>
    </row>
    <row r="1700" spans="1:32" x14ac:dyDescent="0.2">
      <c r="A1700" t="s">
        <v>5398</v>
      </c>
      <c r="B1700" t="s">
        <v>5399</v>
      </c>
      <c r="C1700">
        <v>2000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5.4</v>
      </c>
      <c r="O1700">
        <v>13205</v>
      </c>
      <c r="P1700">
        <v>107</v>
      </c>
      <c r="Q1700" t="s">
        <v>5400</v>
      </c>
      <c r="R1700" t="s">
        <v>5333</v>
      </c>
      <c r="S1700">
        <v>0</v>
      </c>
      <c r="T1700">
        <v>0</v>
      </c>
      <c r="U1700">
        <v>1</v>
      </c>
      <c r="V1700">
        <v>24000000</v>
      </c>
      <c r="W1700">
        <v>12394327</v>
      </c>
      <c r="X1700">
        <v>12452362</v>
      </c>
      <c r="Y1700">
        <f>COUNTBLANK(Table13[[#This Row],[Budget]:[Gross_WW]])</f>
        <v>0</v>
      </c>
      <c r="AF1700">
        <v>1</v>
      </c>
    </row>
    <row r="1701" spans="1:32" x14ac:dyDescent="0.2">
      <c r="A1701" t="s">
        <v>4077</v>
      </c>
      <c r="B1701" t="s">
        <v>4078</v>
      </c>
      <c r="C1701">
        <v>1994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6.6</v>
      </c>
      <c r="O1701">
        <v>43996</v>
      </c>
      <c r="P1701">
        <v>99</v>
      </c>
      <c r="Q1701" t="s">
        <v>4079</v>
      </c>
      <c r="R1701" t="s">
        <v>4080</v>
      </c>
      <c r="S1701">
        <v>0</v>
      </c>
      <c r="T1701">
        <v>1</v>
      </c>
      <c r="U1701">
        <v>0</v>
      </c>
      <c r="V1701">
        <v>5113050</v>
      </c>
      <c r="W1701">
        <v>33351557</v>
      </c>
      <c r="Y1701">
        <f>COUNTBLANK(Table13[[#This Row],[Budget]:[Gross_WW]])</f>
        <v>1</v>
      </c>
      <c r="AF1701">
        <v>1</v>
      </c>
    </row>
    <row r="1702" spans="1:32" x14ac:dyDescent="0.2">
      <c r="A1702" t="s">
        <v>1390</v>
      </c>
      <c r="B1702" t="s">
        <v>1391</v>
      </c>
      <c r="C1702">
        <v>1955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7.7</v>
      </c>
      <c r="O1702">
        <v>79660</v>
      </c>
      <c r="P1702">
        <v>111</v>
      </c>
      <c r="Q1702" t="s">
        <v>1392</v>
      </c>
      <c r="R1702" t="s">
        <v>39</v>
      </c>
      <c r="S1702">
        <v>0</v>
      </c>
      <c r="T1702">
        <v>0</v>
      </c>
      <c r="U1702">
        <v>1</v>
      </c>
      <c r="V1702">
        <v>116668</v>
      </c>
      <c r="W1702">
        <v>199963</v>
      </c>
      <c r="Y1702">
        <f>COUNTBLANK(Table13[[#This Row],[Budget]:[Gross_WW]])</f>
        <v>1</v>
      </c>
      <c r="AF1702">
        <v>1</v>
      </c>
    </row>
    <row r="1703" spans="1:32" x14ac:dyDescent="0.2">
      <c r="A1703" t="s">
        <v>5552</v>
      </c>
      <c r="B1703" t="s">
        <v>5553</v>
      </c>
      <c r="C1703">
        <v>2001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6.6</v>
      </c>
      <c r="O1703">
        <v>9013</v>
      </c>
      <c r="P1703">
        <v>82</v>
      </c>
      <c r="Q1703" t="s">
        <v>5554</v>
      </c>
      <c r="R1703" t="s">
        <v>3301</v>
      </c>
      <c r="S1703">
        <v>1</v>
      </c>
      <c r="T1703">
        <v>0</v>
      </c>
      <c r="U1703">
        <v>0</v>
      </c>
      <c r="V1703">
        <v>10065873</v>
      </c>
      <c r="W1703">
        <v>44460850</v>
      </c>
      <c r="Y1703">
        <f>COUNTBLANK(Table13[[#This Row],[Budget]:[Gross_WW]])</f>
        <v>1</v>
      </c>
      <c r="AF1703">
        <v>1</v>
      </c>
    </row>
    <row r="1704" spans="1:32" x14ac:dyDescent="0.2">
      <c r="A1704" t="s">
        <v>1217</v>
      </c>
      <c r="B1704" t="s">
        <v>1218</v>
      </c>
      <c r="C1704">
        <v>1952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6.3</v>
      </c>
      <c r="O1704">
        <v>475</v>
      </c>
      <c r="P1704">
        <v>83</v>
      </c>
      <c r="Q1704" t="s">
        <v>1148</v>
      </c>
      <c r="R1704" t="s">
        <v>945</v>
      </c>
      <c r="S1704">
        <v>0</v>
      </c>
      <c r="T1704">
        <v>1</v>
      </c>
      <c r="U1704">
        <v>0</v>
      </c>
      <c r="Y1704">
        <f>COUNTBLANK(Table13[[#This Row],[Budget]:[Gross_WW]])</f>
        <v>3</v>
      </c>
      <c r="AF1704">
        <v>1</v>
      </c>
    </row>
    <row r="1705" spans="1:32" x14ac:dyDescent="0.2">
      <c r="A1705" t="s">
        <v>5350</v>
      </c>
      <c r="B1705" t="s">
        <v>5351</v>
      </c>
      <c r="C1705">
        <v>2000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5.7</v>
      </c>
      <c r="O1705">
        <v>53886</v>
      </c>
      <c r="P1705">
        <v>106</v>
      </c>
      <c r="Q1705" t="s">
        <v>5352</v>
      </c>
      <c r="R1705" t="s">
        <v>39</v>
      </c>
      <c r="S1705">
        <v>0</v>
      </c>
      <c r="T1705">
        <v>0</v>
      </c>
      <c r="U1705">
        <v>1</v>
      </c>
      <c r="V1705">
        <v>80000000</v>
      </c>
      <c r="W1705">
        <v>17480890</v>
      </c>
      <c r="X1705">
        <v>33463969</v>
      </c>
      <c r="Y1705">
        <f>COUNTBLANK(Table13[[#This Row],[Budget]:[Gross_WW]])</f>
        <v>0</v>
      </c>
      <c r="AF1705">
        <v>1</v>
      </c>
    </row>
    <row r="1706" spans="1:32" x14ac:dyDescent="0.2">
      <c r="A1706" t="s">
        <v>7207</v>
      </c>
      <c r="B1706" t="s">
        <v>7208</v>
      </c>
      <c r="C1706">
        <v>2011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5.4</v>
      </c>
      <c r="O1706">
        <v>105007</v>
      </c>
      <c r="P1706">
        <v>100</v>
      </c>
      <c r="Q1706" t="s">
        <v>5826</v>
      </c>
      <c r="R1706" t="s">
        <v>39</v>
      </c>
      <c r="S1706">
        <v>0</v>
      </c>
      <c r="T1706">
        <v>0</v>
      </c>
      <c r="U1706">
        <v>1</v>
      </c>
      <c r="V1706">
        <v>42000000</v>
      </c>
      <c r="W1706">
        <v>37662162</v>
      </c>
      <c r="X1706">
        <v>90260376</v>
      </c>
      <c r="Y1706">
        <f>COUNTBLANK(Table13[[#This Row],[Budget]:[Gross_WW]])</f>
        <v>0</v>
      </c>
      <c r="AF1706">
        <v>1</v>
      </c>
    </row>
    <row r="1707" spans="1:32" x14ac:dyDescent="0.2">
      <c r="A1707" t="s">
        <v>1853</v>
      </c>
      <c r="B1707" t="s">
        <v>1854</v>
      </c>
      <c r="C1707">
        <v>1967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6.8</v>
      </c>
      <c r="O1707">
        <v>6019</v>
      </c>
      <c r="P1707">
        <v>108</v>
      </c>
      <c r="Q1707" t="s">
        <v>601</v>
      </c>
      <c r="R1707" t="s">
        <v>1832</v>
      </c>
      <c r="S1707">
        <v>0</v>
      </c>
      <c r="T1707">
        <v>0</v>
      </c>
      <c r="U1707">
        <v>1</v>
      </c>
      <c r="V1707">
        <v>65232</v>
      </c>
      <c r="Y1707">
        <f>COUNTBLANK(Table13[[#This Row],[Budget]:[Gross_WW]])</f>
        <v>2</v>
      </c>
      <c r="AF1707">
        <v>1</v>
      </c>
    </row>
    <row r="1708" spans="1:32" x14ac:dyDescent="0.2">
      <c r="A1708" t="s">
        <v>5517</v>
      </c>
      <c r="B1708" t="s">
        <v>5518</v>
      </c>
      <c r="C1708">
        <v>2002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6.2</v>
      </c>
      <c r="O1708">
        <v>122696</v>
      </c>
      <c r="P1708">
        <v>101</v>
      </c>
      <c r="Q1708" t="s">
        <v>5519</v>
      </c>
      <c r="R1708" t="s">
        <v>2783</v>
      </c>
      <c r="S1708">
        <v>1</v>
      </c>
      <c r="T1708">
        <v>0</v>
      </c>
      <c r="U1708">
        <v>0</v>
      </c>
      <c r="V1708">
        <v>15632281</v>
      </c>
      <c r="W1708">
        <v>82150183</v>
      </c>
      <c r="Y1708">
        <f>COUNTBLANK(Table13[[#This Row],[Budget]:[Gross_WW]])</f>
        <v>1</v>
      </c>
      <c r="AF1708">
        <v>1</v>
      </c>
    </row>
    <row r="1709" spans="1:32" x14ac:dyDescent="0.2">
      <c r="A1709" t="s">
        <v>6373</v>
      </c>
      <c r="B1709" t="s">
        <v>6374</v>
      </c>
      <c r="C1709">
        <v>2005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6.2</v>
      </c>
      <c r="O1709">
        <v>5997</v>
      </c>
      <c r="P1709">
        <v>96</v>
      </c>
      <c r="Q1709" t="s">
        <v>6375</v>
      </c>
      <c r="R1709" t="s">
        <v>6376</v>
      </c>
      <c r="S1709">
        <v>0</v>
      </c>
      <c r="T1709">
        <v>1</v>
      </c>
      <c r="U1709">
        <v>0</v>
      </c>
      <c r="V1709">
        <v>4664641</v>
      </c>
      <c r="Y1709">
        <f>COUNTBLANK(Table13[[#This Row],[Budget]:[Gross_WW]])</f>
        <v>2</v>
      </c>
      <c r="AF1709">
        <v>1</v>
      </c>
    </row>
    <row r="1710" spans="1:32" x14ac:dyDescent="0.2">
      <c r="A1710" t="s">
        <v>7704</v>
      </c>
      <c r="B1710" t="s">
        <v>7705</v>
      </c>
      <c r="C1710">
        <v>2014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8.1</v>
      </c>
      <c r="O1710">
        <v>163151</v>
      </c>
      <c r="P1710">
        <v>122</v>
      </c>
      <c r="Q1710" t="s">
        <v>7706</v>
      </c>
      <c r="R1710" t="s">
        <v>7707</v>
      </c>
      <c r="S1710">
        <v>0</v>
      </c>
      <c r="T1710">
        <v>0</v>
      </c>
      <c r="U1710">
        <v>1</v>
      </c>
      <c r="V1710">
        <v>3300000</v>
      </c>
      <c r="W1710">
        <v>3106530</v>
      </c>
      <c r="X1710">
        <v>30642704</v>
      </c>
      <c r="Y1710">
        <f>COUNTBLANK(Table13[[#This Row],[Budget]:[Gross_WW]])</f>
        <v>0</v>
      </c>
      <c r="AF1710">
        <v>1</v>
      </c>
    </row>
    <row r="1711" spans="1:32" x14ac:dyDescent="0.2">
      <c r="A1711" t="s">
        <v>4084</v>
      </c>
      <c r="B1711" t="s">
        <v>4085</v>
      </c>
      <c r="C1711">
        <v>1994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6.2</v>
      </c>
      <c r="O1711">
        <v>16173</v>
      </c>
      <c r="P1711">
        <v>128</v>
      </c>
      <c r="Q1711" t="s">
        <v>4086</v>
      </c>
      <c r="R1711" t="s">
        <v>3952</v>
      </c>
      <c r="S1711">
        <v>1</v>
      </c>
      <c r="T1711">
        <v>0</v>
      </c>
      <c r="U1711">
        <v>0</v>
      </c>
      <c r="V1711">
        <v>5557590</v>
      </c>
      <c r="W1711">
        <v>24332324</v>
      </c>
      <c r="Y1711">
        <f>COUNTBLANK(Table13[[#This Row],[Budget]:[Gross_WW]])</f>
        <v>1</v>
      </c>
      <c r="AF1711">
        <v>1</v>
      </c>
    </row>
    <row r="1712" spans="1:32" x14ac:dyDescent="0.2">
      <c r="A1712" t="s">
        <v>3237</v>
      </c>
      <c r="B1712" t="s">
        <v>3238</v>
      </c>
      <c r="C1712">
        <v>1989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5.4</v>
      </c>
      <c r="O1712">
        <v>3072</v>
      </c>
      <c r="P1712">
        <v>106</v>
      </c>
      <c r="Q1712" t="s">
        <v>3239</v>
      </c>
      <c r="R1712" t="s">
        <v>3240</v>
      </c>
      <c r="S1712">
        <v>0</v>
      </c>
      <c r="T1712">
        <v>1</v>
      </c>
      <c r="U1712">
        <v>0</v>
      </c>
      <c r="V1712">
        <v>9015164</v>
      </c>
      <c r="Y1712">
        <f>COUNTBLANK(Table13[[#This Row],[Budget]:[Gross_WW]])</f>
        <v>2</v>
      </c>
      <c r="AF1712">
        <v>1</v>
      </c>
    </row>
    <row r="1713" spans="1:32" x14ac:dyDescent="0.2">
      <c r="A1713" t="s">
        <v>6807</v>
      </c>
      <c r="B1713" t="s">
        <v>6808</v>
      </c>
      <c r="C1713">
        <v>2010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6.3</v>
      </c>
      <c r="O1713">
        <v>98291</v>
      </c>
      <c r="P1713">
        <v>111</v>
      </c>
      <c r="Q1713" t="s">
        <v>6809</v>
      </c>
      <c r="R1713" t="s">
        <v>35</v>
      </c>
      <c r="S1713">
        <v>0</v>
      </c>
      <c r="T1713">
        <v>1</v>
      </c>
      <c r="U1713">
        <v>0</v>
      </c>
      <c r="V1713">
        <v>32000000</v>
      </c>
      <c r="W1713">
        <v>13794835</v>
      </c>
      <c r="X1713">
        <v>18409891</v>
      </c>
      <c r="Y1713">
        <f>COUNTBLANK(Table13[[#This Row],[Budget]:[Gross_WW]])</f>
        <v>0</v>
      </c>
      <c r="AF1713">
        <v>1</v>
      </c>
    </row>
    <row r="1714" spans="1:32" x14ac:dyDescent="0.2">
      <c r="A1714" t="s">
        <v>4299</v>
      </c>
      <c r="B1714" t="s">
        <v>4300</v>
      </c>
      <c r="C1714">
        <v>1995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6.6</v>
      </c>
      <c r="O1714">
        <v>8652</v>
      </c>
      <c r="P1714">
        <v>117</v>
      </c>
      <c r="Q1714" t="s">
        <v>4301</v>
      </c>
      <c r="R1714" t="s">
        <v>4302</v>
      </c>
      <c r="S1714">
        <v>1</v>
      </c>
      <c r="T1714">
        <v>0</v>
      </c>
      <c r="U1714">
        <v>0</v>
      </c>
      <c r="V1714">
        <v>19000000</v>
      </c>
      <c r="W1714">
        <v>4005941</v>
      </c>
      <c r="X1714">
        <v>4005941</v>
      </c>
      <c r="Y1714">
        <f>COUNTBLANK(Table13[[#This Row],[Budget]:[Gross_WW]])</f>
        <v>0</v>
      </c>
      <c r="AF1714">
        <v>1</v>
      </c>
    </row>
    <row r="1715" spans="1:32" x14ac:dyDescent="0.2">
      <c r="A1715" t="s">
        <v>1393</v>
      </c>
      <c r="B1715" t="s">
        <v>1394</v>
      </c>
      <c r="C1715">
        <v>1955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5.7</v>
      </c>
      <c r="O1715">
        <v>5164</v>
      </c>
      <c r="P1715">
        <v>82</v>
      </c>
      <c r="Q1715" t="s">
        <v>1260</v>
      </c>
      <c r="R1715" t="s">
        <v>945</v>
      </c>
      <c r="S1715">
        <v>0</v>
      </c>
      <c r="T1715">
        <v>1</v>
      </c>
      <c r="U1715">
        <v>0</v>
      </c>
      <c r="V1715">
        <v>1100000</v>
      </c>
      <c r="Y1715">
        <f>COUNTBLANK(Table13[[#This Row],[Budget]:[Gross_WW]])</f>
        <v>2</v>
      </c>
      <c r="AF1715">
        <v>1</v>
      </c>
    </row>
    <row r="1716" spans="1:32" x14ac:dyDescent="0.2">
      <c r="A1716" t="s">
        <v>2854</v>
      </c>
      <c r="B1716" t="s">
        <v>2855</v>
      </c>
      <c r="C1716">
        <v>1985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5.3</v>
      </c>
      <c r="O1716">
        <v>6124</v>
      </c>
      <c r="P1716">
        <v>126</v>
      </c>
      <c r="Q1716" t="s">
        <v>2519</v>
      </c>
      <c r="R1716" t="s">
        <v>2631</v>
      </c>
      <c r="S1716">
        <v>0</v>
      </c>
      <c r="T1716">
        <v>0</v>
      </c>
      <c r="U1716">
        <v>1</v>
      </c>
      <c r="V1716">
        <v>52755</v>
      </c>
      <c r="W1716">
        <v>358574</v>
      </c>
      <c r="Y1716">
        <f>COUNTBLANK(Table13[[#This Row],[Budget]:[Gross_WW]])</f>
        <v>1</v>
      </c>
      <c r="AF1716">
        <v>1</v>
      </c>
    </row>
    <row r="1717" spans="1:32" x14ac:dyDescent="0.2">
      <c r="A1717" t="s">
        <v>871</v>
      </c>
      <c r="B1717" t="s">
        <v>872</v>
      </c>
      <c r="C1717">
        <v>1945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7</v>
      </c>
      <c r="O1717">
        <v>1149</v>
      </c>
      <c r="P1717">
        <v>135</v>
      </c>
      <c r="Q1717" t="s">
        <v>614</v>
      </c>
      <c r="R1717" t="s">
        <v>39</v>
      </c>
      <c r="S1717">
        <v>0</v>
      </c>
      <c r="T1717">
        <v>0</v>
      </c>
      <c r="U1717">
        <v>1</v>
      </c>
      <c r="Y1717">
        <f>COUNTBLANK(Table13[[#This Row],[Budget]:[Gross_WW]])</f>
        <v>3</v>
      </c>
      <c r="AF1717">
        <v>0</v>
      </c>
    </row>
    <row r="1718" spans="1:32" x14ac:dyDescent="0.2">
      <c r="A1718" t="s">
        <v>4087</v>
      </c>
      <c r="B1718" t="s">
        <v>4088</v>
      </c>
      <c r="C1718">
        <v>1994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5.3</v>
      </c>
      <c r="O1718">
        <v>61056</v>
      </c>
      <c r="P1718">
        <v>95</v>
      </c>
      <c r="Q1718" t="s">
        <v>3356</v>
      </c>
      <c r="R1718" t="s">
        <v>39</v>
      </c>
      <c r="S1718">
        <v>0</v>
      </c>
      <c r="T1718">
        <v>0</v>
      </c>
      <c r="U1718">
        <v>1</v>
      </c>
      <c r="V1718">
        <v>5830302</v>
      </c>
      <c r="W1718">
        <v>38087756</v>
      </c>
      <c r="Y1718">
        <f>COUNTBLANK(Table13[[#This Row],[Budget]:[Gross_WW]])</f>
        <v>1</v>
      </c>
      <c r="AF1718">
        <v>1</v>
      </c>
    </row>
    <row r="1719" spans="1:32" x14ac:dyDescent="0.2">
      <c r="A1719" t="s">
        <v>7122</v>
      </c>
      <c r="B1719" t="s">
        <v>7123</v>
      </c>
      <c r="C1719">
        <v>2013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6.4</v>
      </c>
      <c r="O1719">
        <v>149677</v>
      </c>
      <c r="P1719">
        <v>119</v>
      </c>
      <c r="Q1719" t="s">
        <v>7124</v>
      </c>
      <c r="R1719" t="s">
        <v>7125</v>
      </c>
      <c r="S1719">
        <v>0</v>
      </c>
      <c r="T1719">
        <v>1</v>
      </c>
      <c r="U1719">
        <v>0</v>
      </c>
      <c r="V1719">
        <v>38000000</v>
      </c>
      <c r="W1719">
        <v>42025135</v>
      </c>
      <c r="X1719">
        <v>98337295</v>
      </c>
      <c r="Y1719">
        <f>COUNTBLANK(Table13[[#This Row],[Budget]:[Gross_WW]])</f>
        <v>0</v>
      </c>
      <c r="AF1719">
        <v>1</v>
      </c>
    </row>
    <row r="1720" spans="1:32" x14ac:dyDescent="0.2">
      <c r="A1720" t="s">
        <v>702</v>
      </c>
      <c r="B1720" t="s">
        <v>703</v>
      </c>
      <c r="C1720">
        <v>1942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6.7</v>
      </c>
      <c r="O1720">
        <v>1371</v>
      </c>
      <c r="P1720">
        <v>82</v>
      </c>
      <c r="Q1720" t="s">
        <v>495</v>
      </c>
      <c r="R1720" t="s">
        <v>35</v>
      </c>
      <c r="S1720">
        <v>0</v>
      </c>
      <c r="T1720">
        <v>1</v>
      </c>
      <c r="U1720">
        <v>0</v>
      </c>
      <c r="Y1720">
        <f>COUNTBLANK(Table13[[#This Row],[Budget]:[Gross_WW]])</f>
        <v>3</v>
      </c>
      <c r="AF1720">
        <v>1</v>
      </c>
    </row>
    <row r="1721" spans="1:32" x14ac:dyDescent="0.2">
      <c r="A1721" t="s">
        <v>1524</v>
      </c>
      <c r="B1721" t="s">
        <v>1525</v>
      </c>
      <c r="C1721">
        <v>1958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6.7</v>
      </c>
      <c r="O1721">
        <v>758</v>
      </c>
      <c r="P1721">
        <v>88</v>
      </c>
      <c r="Q1721" t="s">
        <v>1401</v>
      </c>
      <c r="R1721" t="s">
        <v>945</v>
      </c>
      <c r="S1721">
        <v>0</v>
      </c>
      <c r="T1721">
        <v>1</v>
      </c>
      <c r="U1721">
        <v>0</v>
      </c>
      <c r="Y1721">
        <f>COUNTBLANK(Table13[[#This Row],[Budget]:[Gross_WW]])</f>
        <v>3</v>
      </c>
      <c r="AF1721">
        <v>1</v>
      </c>
    </row>
    <row r="1722" spans="1:32" x14ac:dyDescent="0.2">
      <c r="A1722" t="s">
        <v>7119</v>
      </c>
      <c r="B1722" t="s">
        <v>7120</v>
      </c>
      <c r="C1722">
        <v>2014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6.2</v>
      </c>
      <c r="O1722">
        <v>98456</v>
      </c>
      <c r="P1722">
        <v>99</v>
      </c>
      <c r="Q1722" t="s">
        <v>7121</v>
      </c>
      <c r="R1722" t="s">
        <v>35</v>
      </c>
      <c r="S1722">
        <v>0</v>
      </c>
      <c r="T1722">
        <v>1</v>
      </c>
      <c r="U1722">
        <v>0</v>
      </c>
      <c r="V1722">
        <v>25000000</v>
      </c>
      <c r="W1722">
        <v>134938200</v>
      </c>
      <c r="X1722">
        <v>154468902</v>
      </c>
      <c r="Y1722">
        <f>COUNTBLANK(Table13[[#This Row],[Budget]:[Gross_WW]])</f>
        <v>0</v>
      </c>
      <c r="Z1722">
        <v>1</v>
      </c>
      <c r="AF1722">
        <v>1</v>
      </c>
    </row>
    <row r="1723" spans="1:32" x14ac:dyDescent="0.2">
      <c r="A1723" t="s">
        <v>7675</v>
      </c>
      <c r="B1723" t="s">
        <v>7676</v>
      </c>
      <c r="C1723">
        <v>2016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5.9</v>
      </c>
      <c r="O1723">
        <v>51254</v>
      </c>
      <c r="P1723">
        <v>102</v>
      </c>
      <c r="Q1723" t="s">
        <v>7121</v>
      </c>
      <c r="R1723" t="s">
        <v>35</v>
      </c>
      <c r="S1723">
        <v>0</v>
      </c>
      <c r="T1723">
        <v>1</v>
      </c>
      <c r="U1723">
        <v>0</v>
      </c>
      <c r="V1723">
        <v>40000000</v>
      </c>
      <c r="W1723">
        <v>91221830</v>
      </c>
      <c r="X1723">
        <v>124605297</v>
      </c>
      <c r="Y1723">
        <f>COUNTBLANK(Table13[[#This Row],[Budget]:[Gross_WW]])</f>
        <v>0</v>
      </c>
      <c r="Z1723">
        <v>1</v>
      </c>
      <c r="AF1723">
        <v>1</v>
      </c>
    </row>
    <row r="1724" spans="1:32" x14ac:dyDescent="0.2">
      <c r="A1724" t="s">
        <v>955</v>
      </c>
      <c r="B1724" t="s">
        <v>956</v>
      </c>
      <c r="C1724">
        <v>1947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7.3</v>
      </c>
      <c r="O1724">
        <v>2447</v>
      </c>
      <c r="P1724">
        <v>101</v>
      </c>
      <c r="Q1724" t="s">
        <v>957</v>
      </c>
      <c r="R1724" t="s">
        <v>945</v>
      </c>
      <c r="S1724">
        <v>0</v>
      </c>
      <c r="T1724">
        <v>1</v>
      </c>
      <c r="U1724">
        <v>0</v>
      </c>
      <c r="V1724">
        <v>2000000</v>
      </c>
      <c r="Y1724">
        <f>COUNTBLANK(Table13[[#This Row],[Budget]:[Gross_WW]])</f>
        <v>2</v>
      </c>
      <c r="AF1724">
        <v>1</v>
      </c>
    </row>
    <row r="1725" spans="1:32" x14ac:dyDescent="0.2">
      <c r="A1725" t="s">
        <v>5084</v>
      </c>
      <c r="B1725" t="s">
        <v>5085</v>
      </c>
      <c r="C1725">
        <v>1999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6.7</v>
      </c>
      <c r="O1725">
        <v>12567</v>
      </c>
      <c r="P1725">
        <v>138</v>
      </c>
      <c r="Q1725" t="s">
        <v>5086</v>
      </c>
      <c r="R1725" t="s">
        <v>35</v>
      </c>
      <c r="S1725">
        <v>0</v>
      </c>
      <c r="T1725">
        <v>1</v>
      </c>
      <c r="U1725">
        <v>0</v>
      </c>
      <c r="V1725">
        <v>64159</v>
      </c>
      <c r="W1725">
        <v>635096</v>
      </c>
      <c r="Y1725">
        <f>COUNTBLANK(Table13[[#This Row],[Budget]:[Gross_WW]])</f>
        <v>1</v>
      </c>
      <c r="AF1725">
        <v>1</v>
      </c>
    </row>
    <row r="1726" spans="1:32" x14ac:dyDescent="0.2">
      <c r="A1726" t="s">
        <v>1328</v>
      </c>
      <c r="B1726" t="s">
        <v>1329</v>
      </c>
      <c r="C1726">
        <v>1954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6.5</v>
      </c>
      <c r="O1726">
        <v>880</v>
      </c>
      <c r="P1726">
        <v>73</v>
      </c>
      <c r="Q1726" t="s">
        <v>1200</v>
      </c>
      <c r="R1726" t="s">
        <v>39</v>
      </c>
      <c r="S1726">
        <v>0</v>
      </c>
      <c r="T1726">
        <v>0</v>
      </c>
      <c r="U1726">
        <v>1</v>
      </c>
      <c r="V1726">
        <v>1400000</v>
      </c>
      <c r="Y1726">
        <f>COUNTBLANK(Table13[[#This Row],[Budget]:[Gross_WW]])</f>
        <v>2</v>
      </c>
      <c r="AF1726">
        <v>1</v>
      </c>
    </row>
    <row r="1727" spans="1:32" x14ac:dyDescent="0.2">
      <c r="A1727" t="s">
        <v>469</v>
      </c>
      <c r="B1727" t="s">
        <v>470</v>
      </c>
      <c r="C1727">
        <v>1939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6.6</v>
      </c>
      <c r="O1727">
        <v>77</v>
      </c>
      <c r="P1727">
        <v>77</v>
      </c>
      <c r="Q1727" t="s">
        <v>471</v>
      </c>
      <c r="R1727" t="s">
        <v>35</v>
      </c>
      <c r="S1727">
        <v>0</v>
      </c>
      <c r="T1727">
        <v>1</v>
      </c>
      <c r="U1727">
        <v>0</v>
      </c>
      <c r="Y1727">
        <f>COUNTBLANK(Table13[[#This Row],[Budget]:[Gross_WW]])</f>
        <v>3</v>
      </c>
      <c r="AF1727">
        <v>1</v>
      </c>
    </row>
    <row r="1728" spans="1:32" x14ac:dyDescent="0.2">
      <c r="A1728" t="s">
        <v>1558</v>
      </c>
      <c r="B1728" t="s">
        <v>1559</v>
      </c>
      <c r="C1728">
        <v>1959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8</v>
      </c>
      <c r="O1728">
        <v>53317</v>
      </c>
      <c r="P1728">
        <v>141</v>
      </c>
      <c r="Q1728" t="s">
        <v>106</v>
      </c>
      <c r="R1728" t="s">
        <v>1560</v>
      </c>
      <c r="S1728">
        <v>0</v>
      </c>
      <c r="T1728">
        <v>0</v>
      </c>
      <c r="U1728">
        <v>1</v>
      </c>
      <c r="V1728">
        <v>12535000</v>
      </c>
      <c r="Y1728">
        <f>COUNTBLANK(Table13[[#This Row],[Budget]:[Gross_WW]])</f>
        <v>2</v>
      </c>
      <c r="AF1728">
        <v>1</v>
      </c>
    </row>
    <row r="1729" spans="1:32" x14ac:dyDescent="0.2">
      <c r="A1729" t="s">
        <v>7170</v>
      </c>
      <c r="B1729" t="s">
        <v>7171</v>
      </c>
      <c r="C1729">
        <v>2012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7.3</v>
      </c>
      <c r="O1729">
        <v>150941</v>
      </c>
      <c r="P1729">
        <v>97</v>
      </c>
      <c r="Q1729" t="s">
        <v>7172</v>
      </c>
      <c r="R1729" t="s">
        <v>4956</v>
      </c>
      <c r="S1729">
        <v>0</v>
      </c>
      <c r="T1729">
        <v>1</v>
      </c>
      <c r="U1729">
        <v>0</v>
      </c>
      <c r="V1729">
        <v>23773465</v>
      </c>
      <c r="W1729">
        <v>306941670</v>
      </c>
      <c r="Y1729">
        <f>COUNTBLANK(Table13[[#This Row],[Budget]:[Gross_WW]])</f>
        <v>1</v>
      </c>
      <c r="AF1729">
        <v>1</v>
      </c>
    </row>
    <row r="1730" spans="1:32" x14ac:dyDescent="0.2">
      <c r="A1730" t="s">
        <v>1759</v>
      </c>
      <c r="B1730" t="s">
        <v>1760</v>
      </c>
      <c r="C1730">
        <v>1964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6.5</v>
      </c>
      <c r="O1730">
        <v>4409</v>
      </c>
      <c r="P1730">
        <v>123</v>
      </c>
      <c r="Q1730" t="s">
        <v>1165</v>
      </c>
      <c r="R1730" t="s">
        <v>39</v>
      </c>
      <c r="S1730">
        <v>0</v>
      </c>
      <c r="T1730">
        <v>0</v>
      </c>
      <c r="U1730">
        <v>1</v>
      </c>
      <c r="V1730">
        <v>9810000</v>
      </c>
      <c r="Y1730">
        <f>COUNTBLANK(Table13[[#This Row],[Budget]:[Gross_WW]])</f>
        <v>2</v>
      </c>
      <c r="AF1730">
        <v>1</v>
      </c>
    </row>
    <row r="1731" spans="1:32" x14ac:dyDescent="0.2">
      <c r="A1731" t="s">
        <v>2113</v>
      </c>
      <c r="B1731" t="s">
        <v>2114</v>
      </c>
      <c r="C1731">
        <v>1973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7.6</v>
      </c>
      <c r="O1731">
        <v>109876</v>
      </c>
      <c r="P1731">
        <v>83</v>
      </c>
      <c r="Q1731" t="s">
        <v>1716</v>
      </c>
      <c r="R1731" t="s">
        <v>376</v>
      </c>
      <c r="S1731">
        <v>1</v>
      </c>
      <c r="T1731">
        <v>0</v>
      </c>
      <c r="U1731">
        <v>0</v>
      </c>
      <c r="V1731">
        <v>5000000</v>
      </c>
      <c r="Y1731">
        <f>COUNTBLANK(Table13[[#This Row],[Budget]:[Gross_WW]])</f>
        <v>2</v>
      </c>
      <c r="AF1731">
        <v>0</v>
      </c>
    </row>
    <row r="1732" spans="1:32" x14ac:dyDescent="0.2">
      <c r="A1732" t="s">
        <v>6711</v>
      </c>
      <c r="B1732" t="s">
        <v>2114</v>
      </c>
      <c r="C1732">
        <v>2010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6.6</v>
      </c>
      <c r="O1732">
        <v>246342</v>
      </c>
      <c r="P1732">
        <v>140</v>
      </c>
      <c r="Q1732" t="s">
        <v>2593</v>
      </c>
      <c r="R1732" t="s">
        <v>35</v>
      </c>
      <c r="S1732">
        <v>0</v>
      </c>
      <c r="T1732">
        <v>1</v>
      </c>
      <c r="U1732">
        <v>0</v>
      </c>
      <c r="V1732">
        <v>200000000</v>
      </c>
      <c r="W1732">
        <v>105269730</v>
      </c>
      <c r="X1732">
        <v>321669741</v>
      </c>
      <c r="Y1732">
        <f>COUNTBLANK(Table13[[#This Row],[Budget]:[Gross_WW]])</f>
        <v>0</v>
      </c>
      <c r="AF1732">
        <v>0</v>
      </c>
    </row>
    <row r="1733" spans="1:32" x14ac:dyDescent="0.2">
      <c r="A1733" t="s">
        <v>3507</v>
      </c>
      <c r="B1733" t="s">
        <v>3508</v>
      </c>
      <c r="C1733">
        <v>1991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6.9</v>
      </c>
      <c r="O1733">
        <v>172072</v>
      </c>
      <c r="P1733">
        <v>143</v>
      </c>
      <c r="Q1733" t="s">
        <v>2817</v>
      </c>
      <c r="R1733" t="s">
        <v>39</v>
      </c>
      <c r="S1733">
        <v>0</v>
      </c>
      <c r="T1733">
        <v>0</v>
      </c>
      <c r="U1733">
        <v>1</v>
      </c>
      <c r="V1733">
        <v>25625602</v>
      </c>
      <c r="W1733">
        <v>390493908</v>
      </c>
      <c r="Y1733">
        <f>COUNTBLANK(Table13[[#This Row],[Budget]:[Gross_WW]])</f>
        <v>1</v>
      </c>
      <c r="AF1733">
        <v>1</v>
      </c>
    </row>
    <row r="1734" spans="1:32" x14ac:dyDescent="0.2">
      <c r="A1734" t="s">
        <v>4523</v>
      </c>
      <c r="B1734" t="s">
        <v>4524</v>
      </c>
      <c r="C1734">
        <v>1997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6</v>
      </c>
      <c r="O1734">
        <v>11458</v>
      </c>
      <c r="P1734">
        <v>105</v>
      </c>
      <c r="Q1734" t="s">
        <v>4525</v>
      </c>
      <c r="R1734" t="s">
        <v>3859</v>
      </c>
      <c r="S1734">
        <v>1</v>
      </c>
      <c r="T1734">
        <v>0</v>
      </c>
      <c r="U1734">
        <v>0</v>
      </c>
      <c r="Y1734">
        <f>COUNTBLANK(Table13[[#This Row],[Budget]:[Gross_WW]])</f>
        <v>3</v>
      </c>
      <c r="AF1734">
        <v>1</v>
      </c>
    </row>
    <row r="1735" spans="1:32" x14ac:dyDescent="0.2">
      <c r="A1735" t="s">
        <v>2689</v>
      </c>
      <c r="B1735" t="s">
        <v>2690</v>
      </c>
      <c r="C1735">
        <v>1983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6.6</v>
      </c>
      <c r="O1735">
        <v>3014</v>
      </c>
      <c r="P1735">
        <v>77</v>
      </c>
      <c r="Q1735" t="s">
        <v>2691</v>
      </c>
      <c r="R1735" t="s">
        <v>2692</v>
      </c>
      <c r="S1735">
        <v>0</v>
      </c>
      <c r="T1735">
        <v>0</v>
      </c>
      <c r="U1735">
        <v>1</v>
      </c>
      <c r="V1735">
        <v>8000000</v>
      </c>
      <c r="W1735">
        <v>30379</v>
      </c>
      <c r="X1735">
        <v>30379</v>
      </c>
      <c r="Y1735">
        <f>COUNTBLANK(Table13[[#This Row],[Budget]:[Gross_WW]])</f>
        <v>0</v>
      </c>
      <c r="AF1735">
        <v>1</v>
      </c>
    </row>
    <row r="1736" spans="1:32" x14ac:dyDescent="0.2">
      <c r="A1736" t="s">
        <v>7064</v>
      </c>
      <c r="B1736" t="s">
        <v>7065</v>
      </c>
      <c r="C1736">
        <v>2012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5.9</v>
      </c>
      <c r="O1736">
        <v>71777</v>
      </c>
      <c r="P1736">
        <v>123</v>
      </c>
      <c r="Q1736" t="s">
        <v>5656</v>
      </c>
      <c r="R1736" t="s">
        <v>5604</v>
      </c>
      <c r="S1736">
        <v>0</v>
      </c>
      <c r="T1736">
        <v>0</v>
      </c>
      <c r="U1736">
        <v>1</v>
      </c>
      <c r="V1736">
        <v>75000000</v>
      </c>
      <c r="W1736">
        <v>38518613</v>
      </c>
      <c r="X1736">
        <v>59418613</v>
      </c>
      <c r="Y1736">
        <f>COUNTBLANK(Table13[[#This Row],[Budget]:[Gross_WW]])</f>
        <v>0</v>
      </c>
      <c r="AF1736">
        <v>1</v>
      </c>
    </row>
    <row r="1737" spans="1:32" x14ac:dyDescent="0.2">
      <c r="A1737" t="s">
        <v>5360</v>
      </c>
      <c r="B1737" t="s">
        <v>5361</v>
      </c>
      <c r="C1737">
        <v>2001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6.3</v>
      </c>
      <c r="O1737">
        <v>39836</v>
      </c>
      <c r="P1737">
        <v>105</v>
      </c>
      <c r="Q1737" t="s">
        <v>3899</v>
      </c>
      <c r="R1737" t="s">
        <v>39</v>
      </c>
      <c r="S1737">
        <v>0</v>
      </c>
      <c r="T1737">
        <v>0</v>
      </c>
      <c r="U1737">
        <v>1</v>
      </c>
      <c r="V1737">
        <v>6018636</v>
      </c>
      <c r="W1737">
        <v>19334145</v>
      </c>
      <c r="Y1737">
        <f>COUNTBLANK(Table13[[#This Row],[Budget]:[Gross_WW]])</f>
        <v>1</v>
      </c>
      <c r="AF1737">
        <v>1</v>
      </c>
    </row>
    <row r="1738" spans="1:32" x14ac:dyDescent="0.2">
      <c r="A1738" t="s">
        <v>6454</v>
      </c>
      <c r="B1738" t="s">
        <v>6455</v>
      </c>
      <c r="C1738">
        <v>2007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6.6</v>
      </c>
      <c r="O1738">
        <v>12716</v>
      </c>
      <c r="P1738">
        <v>101</v>
      </c>
      <c r="Q1738" t="s">
        <v>6456</v>
      </c>
      <c r="R1738" t="s">
        <v>6457</v>
      </c>
      <c r="S1738">
        <v>0</v>
      </c>
      <c r="T1738">
        <v>0</v>
      </c>
      <c r="U1738">
        <v>1</v>
      </c>
      <c r="V1738">
        <v>6000000</v>
      </c>
      <c r="W1738">
        <v>714943</v>
      </c>
      <c r="X1738">
        <v>763578</v>
      </c>
      <c r="Y1738">
        <f>COUNTBLANK(Table13[[#This Row],[Budget]:[Gross_WW]])</f>
        <v>0</v>
      </c>
      <c r="AF1738">
        <v>1</v>
      </c>
    </row>
    <row r="1739" spans="1:32" x14ac:dyDescent="0.2">
      <c r="A1739" t="s">
        <v>4775</v>
      </c>
      <c r="B1739" t="s">
        <v>4776</v>
      </c>
      <c r="C1739">
        <v>1997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5.9</v>
      </c>
      <c r="O1739">
        <v>8804</v>
      </c>
      <c r="P1739">
        <v>95</v>
      </c>
      <c r="Q1739" t="s">
        <v>4777</v>
      </c>
      <c r="R1739" t="s">
        <v>3921</v>
      </c>
      <c r="S1739">
        <v>1</v>
      </c>
      <c r="T1739">
        <v>0</v>
      </c>
      <c r="U1739">
        <v>0</v>
      </c>
      <c r="V1739">
        <v>4472937</v>
      </c>
      <c r="W1739">
        <v>15448043</v>
      </c>
      <c r="Y1739">
        <f>COUNTBLANK(Table13[[#This Row],[Budget]:[Gross_WW]])</f>
        <v>1</v>
      </c>
      <c r="AF1739">
        <v>1</v>
      </c>
    </row>
    <row r="1740" spans="1:32" x14ac:dyDescent="0.2">
      <c r="A1740" t="s">
        <v>6791</v>
      </c>
      <c r="B1740" t="s">
        <v>6792</v>
      </c>
      <c r="C1740">
        <v>2008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7.3</v>
      </c>
      <c r="O1740">
        <v>227035</v>
      </c>
      <c r="P1740">
        <v>114</v>
      </c>
      <c r="Q1740" t="s">
        <v>6739</v>
      </c>
      <c r="R1740" t="s">
        <v>39</v>
      </c>
      <c r="S1740">
        <v>0</v>
      </c>
      <c r="T1740">
        <v>0</v>
      </c>
      <c r="U1740">
        <v>1</v>
      </c>
      <c r="V1740">
        <v>18000000</v>
      </c>
      <c r="W1740">
        <v>5700626</v>
      </c>
      <c r="X1740">
        <v>25740863</v>
      </c>
      <c r="Y1740">
        <f>COUNTBLANK(Table13[[#This Row],[Budget]:[Gross_WW]])</f>
        <v>0</v>
      </c>
      <c r="AF1740">
        <v>1</v>
      </c>
    </row>
    <row r="1741" spans="1:32" x14ac:dyDescent="0.2">
      <c r="A1741" t="s">
        <v>3241</v>
      </c>
      <c r="B1741" t="s">
        <v>3242</v>
      </c>
      <c r="C1741">
        <v>1989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7.4</v>
      </c>
      <c r="O1741">
        <v>25145</v>
      </c>
      <c r="P1741">
        <v>91</v>
      </c>
      <c r="Q1741" t="s">
        <v>3243</v>
      </c>
      <c r="R1741" t="s">
        <v>3244</v>
      </c>
      <c r="S1741">
        <v>0</v>
      </c>
      <c r="T1741">
        <v>0</v>
      </c>
      <c r="U1741">
        <v>1</v>
      </c>
      <c r="V1741">
        <v>160000</v>
      </c>
      <c r="W1741">
        <v>6706368</v>
      </c>
      <c r="X1741">
        <v>7706368</v>
      </c>
      <c r="Y1741">
        <f>COUNTBLANK(Table13[[#This Row],[Budget]:[Gross_WW]])</f>
        <v>0</v>
      </c>
      <c r="AF1741">
        <v>1</v>
      </c>
    </row>
    <row r="1742" spans="1:32" x14ac:dyDescent="0.2">
      <c r="A1742" t="s">
        <v>7803</v>
      </c>
      <c r="B1742" t="s">
        <v>7804</v>
      </c>
      <c r="C1742">
        <v>2016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7.8</v>
      </c>
      <c r="O1742">
        <v>524352</v>
      </c>
      <c r="P1742">
        <v>133</v>
      </c>
      <c r="Q1742" t="s">
        <v>6641</v>
      </c>
      <c r="R1742" t="s">
        <v>2414</v>
      </c>
      <c r="S1742">
        <v>1</v>
      </c>
      <c r="T1742">
        <v>0</v>
      </c>
      <c r="U1742">
        <v>0</v>
      </c>
      <c r="V1742">
        <v>200000000</v>
      </c>
      <c r="W1742">
        <v>532177324</v>
      </c>
      <c r="X1742">
        <v>1056057273</v>
      </c>
      <c r="Y1742">
        <f>COUNTBLANK(Table13[[#This Row],[Budget]:[Gross_WW]])</f>
        <v>0</v>
      </c>
      <c r="AF1742">
        <v>1</v>
      </c>
    </row>
    <row r="1743" spans="1:32" x14ac:dyDescent="0.2">
      <c r="A1743" t="s">
        <v>6264</v>
      </c>
      <c r="B1743" t="s">
        <v>6265</v>
      </c>
      <c r="C1743">
        <v>2008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6.8</v>
      </c>
      <c r="O1743">
        <v>215394</v>
      </c>
      <c r="P1743">
        <v>99</v>
      </c>
      <c r="Q1743" t="s">
        <v>6266</v>
      </c>
      <c r="R1743" t="s">
        <v>35</v>
      </c>
      <c r="S1743">
        <v>0</v>
      </c>
      <c r="T1743">
        <v>1</v>
      </c>
      <c r="U1743">
        <v>0</v>
      </c>
      <c r="V1743">
        <v>19167085</v>
      </c>
      <c r="W1743">
        <v>92649419</v>
      </c>
      <c r="Y1743">
        <f>COUNTBLANK(Table13[[#This Row],[Budget]:[Gross_WW]])</f>
        <v>1</v>
      </c>
      <c r="AF1743">
        <v>1</v>
      </c>
    </row>
    <row r="1744" spans="1:32" x14ac:dyDescent="0.2">
      <c r="A1744" t="s">
        <v>2309</v>
      </c>
      <c r="B1744" t="s">
        <v>2310</v>
      </c>
      <c r="C1744">
        <v>1977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6.3</v>
      </c>
      <c r="O1744">
        <v>5420</v>
      </c>
      <c r="P1744">
        <v>119</v>
      </c>
      <c r="Q1744" t="s">
        <v>1905</v>
      </c>
      <c r="R1744" t="s">
        <v>35</v>
      </c>
      <c r="S1744">
        <v>0</v>
      </c>
      <c r="T1744">
        <v>1</v>
      </c>
      <c r="U1744">
        <v>0</v>
      </c>
      <c r="V1744">
        <v>9000000</v>
      </c>
      <c r="Y1744">
        <f>COUNTBLANK(Table13[[#This Row],[Budget]:[Gross_WW]])</f>
        <v>2</v>
      </c>
      <c r="AF1744">
        <v>1</v>
      </c>
    </row>
    <row r="1745" spans="1:32" x14ac:dyDescent="0.2">
      <c r="A1745" t="s">
        <v>2574</v>
      </c>
      <c r="B1745" t="s">
        <v>2575</v>
      </c>
      <c r="C1745">
        <v>1981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5.4</v>
      </c>
      <c r="O1745">
        <v>1030</v>
      </c>
      <c r="P1745">
        <v>116</v>
      </c>
      <c r="Q1745" t="s">
        <v>1999</v>
      </c>
      <c r="R1745" t="s">
        <v>2573</v>
      </c>
      <c r="S1745">
        <v>0</v>
      </c>
      <c r="T1745">
        <v>0</v>
      </c>
      <c r="U1745">
        <v>1</v>
      </c>
      <c r="V1745">
        <v>10851261</v>
      </c>
      <c r="Y1745">
        <f>COUNTBLANK(Table13[[#This Row],[Budget]:[Gross_WW]])</f>
        <v>2</v>
      </c>
      <c r="AF1745">
        <v>1</v>
      </c>
    </row>
    <row r="1746" spans="1:32" x14ac:dyDescent="0.2">
      <c r="A1746" t="s">
        <v>1009</v>
      </c>
      <c r="B1746" t="s">
        <v>1010</v>
      </c>
      <c r="C1746">
        <v>1948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7</v>
      </c>
      <c r="O1746">
        <v>1758</v>
      </c>
      <c r="P1746">
        <v>99</v>
      </c>
      <c r="Q1746" t="s">
        <v>45</v>
      </c>
      <c r="R1746" t="s">
        <v>39</v>
      </c>
      <c r="S1746">
        <v>0</v>
      </c>
      <c r="T1746">
        <v>0</v>
      </c>
      <c r="U1746">
        <v>1</v>
      </c>
      <c r="Y1746">
        <f>COUNTBLANK(Table13[[#This Row],[Budget]:[Gross_WW]])</f>
        <v>3</v>
      </c>
      <c r="AF1746">
        <v>1</v>
      </c>
    </row>
    <row r="1747" spans="1:32" x14ac:dyDescent="0.2">
      <c r="A1747" t="s">
        <v>6206</v>
      </c>
      <c r="B1747" t="s">
        <v>6207</v>
      </c>
      <c r="C1747">
        <v>2005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7.2</v>
      </c>
      <c r="O1747">
        <v>8199</v>
      </c>
      <c r="P1747">
        <v>152</v>
      </c>
      <c r="Q1747" t="s">
        <v>6208</v>
      </c>
      <c r="R1747" t="s">
        <v>6209</v>
      </c>
      <c r="S1747">
        <v>0</v>
      </c>
      <c r="T1747">
        <v>0</v>
      </c>
      <c r="U1747">
        <v>1</v>
      </c>
      <c r="V1747">
        <v>8116128</v>
      </c>
      <c r="Y1747">
        <f>COUNTBLANK(Table13[[#This Row],[Budget]:[Gross_WW]])</f>
        <v>2</v>
      </c>
      <c r="AF1747">
        <v>1</v>
      </c>
    </row>
    <row r="1748" spans="1:32" x14ac:dyDescent="0.2">
      <c r="A1748" t="s">
        <v>5227</v>
      </c>
      <c r="B1748" t="s">
        <v>5228</v>
      </c>
      <c r="C1748">
        <v>2000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6.1</v>
      </c>
      <c r="O1748">
        <v>64920</v>
      </c>
      <c r="P1748">
        <v>115</v>
      </c>
      <c r="Q1748" t="s">
        <v>5229</v>
      </c>
      <c r="R1748" t="s">
        <v>39</v>
      </c>
      <c r="S1748">
        <v>0</v>
      </c>
      <c r="T1748">
        <v>0</v>
      </c>
      <c r="U1748">
        <v>1</v>
      </c>
      <c r="V1748">
        <v>25000000</v>
      </c>
      <c r="W1748">
        <v>55973336</v>
      </c>
      <c r="X1748">
        <v>91036760</v>
      </c>
      <c r="Y1748">
        <f>COUNTBLANK(Table13[[#This Row],[Budget]:[Gross_WW]])</f>
        <v>0</v>
      </c>
      <c r="AF1748">
        <v>1</v>
      </c>
    </row>
    <row r="1749" spans="1:32" x14ac:dyDescent="0.2">
      <c r="A1749" t="s">
        <v>4778</v>
      </c>
      <c r="B1749" t="s">
        <v>4779</v>
      </c>
      <c r="C1749">
        <v>1997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6.2</v>
      </c>
      <c r="O1749">
        <v>40314</v>
      </c>
      <c r="P1749">
        <v>92</v>
      </c>
      <c r="Q1749" t="s">
        <v>4780</v>
      </c>
      <c r="R1749" t="s">
        <v>2783</v>
      </c>
      <c r="S1749">
        <v>1</v>
      </c>
      <c r="T1749">
        <v>0</v>
      </c>
      <c r="U1749">
        <v>0</v>
      </c>
      <c r="V1749">
        <v>29235353</v>
      </c>
      <c r="Y1749">
        <f>COUNTBLANK(Table13[[#This Row],[Budget]:[Gross_WW]])</f>
        <v>2</v>
      </c>
      <c r="AF1749">
        <v>1</v>
      </c>
    </row>
    <row r="1750" spans="1:32" x14ac:dyDescent="0.2">
      <c r="A1750" t="s">
        <v>1222</v>
      </c>
      <c r="B1750" t="s">
        <v>1223</v>
      </c>
      <c r="C1750">
        <v>1952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7.2</v>
      </c>
      <c r="O1750">
        <v>1828</v>
      </c>
      <c r="P1750">
        <v>98</v>
      </c>
      <c r="Q1750" t="s">
        <v>1224</v>
      </c>
      <c r="R1750" t="s">
        <v>39</v>
      </c>
      <c r="S1750">
        <v>0</v>
      </c>
      <c r="T1750">
        <v>0</v>
      </c>
      <c r="U1750">
        <v>1</v>
      </c>
      <c r="Y1750">
        <f>COUNTBLANK(Table13[[#This Row],[Budget]:[Gross_WW]])</f>
        <v>3</v>
      </c>
      <c r="AF1750">
        <v>1</v>
      </c>
    </row>
    <row r="1751" spans="1:32" x14ac:dyDescent="0.2">
      <c r="A1751" t="s">
        <v>4303</v>
      </c>
      <c r="B1751" t="s">
        <v>4304</v>
      </c>
      <c r="C1751">
        <v>1995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6.4</v>
      </c>
      <c r="O1751">
        <v>1680</v>
      </c>
      <c r="P1751">
        <v>108</v>
      </c>
      <c r="Q1751" t="s">
        <v>1876</v>
      </c>
      <c r="R1751" t="s">
        <v>3273</v>
      </c>
      <c r="S1751">
        <v>1</v>
      </c>
      <c r="T1751">
        <v>0</v>
      </c>
      <c r="U1751">
        <v>0</v>
      </c>
      <c r="V1751">
        <v>4038033</v>
      </c>
      <c r="W1751">
        <v>12096881</v>
      </c>
      <c r="Y1751">
        <f>COUNTBLANK(Table13[[#This Row],[Budget]:[Gross_WW]])</f>
        <v>1</v>
      </c>
      <c r="AF1751">
        <v>1</v>
      </c>
    </row>
    <row r="1752" spans="1:32" x14ac:dyDescent="0.2">
      <c r="A1752" t="s">
        <v>1011</v>
      </c>
      <c r="B1752" t="s">
        <v>1012</v>
      </c>
      <c r="C1752">
        <v>1948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8</v>
      </c>
      <c r="O1752">
        <v>121734</v>
      </c>
      <c r="P1752">
        <v>80</v>
      </c>
      <c r="Q1752" t="s">
        <v>706</v>
      </c>
      <c r="R1752" t="s">
        <v>39</v>
      </c>
      <c r="S1752">
        <v>0</v>
      </c>
      <c r="T1752">
        <v>0</v>
      </c>
      <c r="U1752">
        <v>1</v>
      </c>
      <c r="V1752">
        <v>10046</v>
      </c>
      <c r="Y1752">
        <f>COUNTBLANK(Table13[[#This Row],[Budget]:[Gross_WW]])</f>
        <v>2</v>
      </c>
      <c r="AF1752">
        <v>1</v>
      </c>
    </row>
    <row r="1753" spans="1:32" x14ac:dyDescent="0.2">
      <c r="A1753" t="s">
        <v>4781</v>
      </c>
      <c r="B1753" t="s">
        <v>4782</v>
      </c>
      <c r="C1753">
        <v>1997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7.2</v>
      </c>
      <c r="O1753">
        <v>7132</v>
      </c>
      <c r="P1753">
        <v>140</v>
      </c>
      <c r="Q1753" t="s">
        <v>4783</v>
      </c>
      <c r="R1753" t="s">
        <v>39</v>
      </c>
      <c r="S1753">
        <v>0</v>
      </c>
      <c r="T1753">
        <v>0</v>
      </c>
      <c r="U1753">
        <v>1</v>
      </c>
      <c r="V1753">
        <v>25000000</v>
      </c>
      <c r="W1753">
        <v>13130349</v>
      </c>
      <c r="X1753">
        <v>13130349</v>
      </c>
      <c r="Y1753">
        <f>COUNTBLANK(Table13[[#This Row],[Budget]:[Gross_WW]])</f>
        <v>0</v>
      </c>
      <c r="AF1753">
        <v>1</v>
      </c>
    </row>
    <row r="1754" spans="1:32" x14ac:dyDescent="0.2">
      <c r="A1754" t="s">
        <v>1858</v>
      </c>
      <c r="B1754" t="s">
        <v>1859</v>
      </c>
      <c r="C1754">
        <v>1967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6.4</v>
      </c>
      <c r="O1754">
        <v>1043</v>
      </c>
      <c r="P1754">
        <v>104</v>
      </c>
      <c r="Q1754" t="s">
        <v>1860</v>
      </c>
      <c r="R1754" t="s">
        <v>35</v>
      </c>
      <c r="S1754">
        <v>0</v>
      </c>
      <c r="T1754">
        <v>1</v>
      </c>
      <c r="U1754">
        <v>0</v>
      </c>
      <c r="Y1754">
        <f>COUNTBLANK(Table13[[#This Row],[Budget]:[Gross_WW]])</f>
        <v>3</v>
      </c>
      <c r="AF1754">
        <v>1</v>
      </c>
    </row>
    <row r="1755" spans="1:32" x14ac:dyDescent="0.2">
      <c r="A1755" t="s">
        <v>5041</v>
      </c>
      <c r="B1755" t="s">
        <v>5042</v>
      </c>
      <c r="C1755">
        <v>1998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7.3</v>
      </c>
      <c r="O1755">
        <v>138627</v>
      </c>
      <c r="P1755">
        <v>121</v>
      </c>
      <c r="Q1755" t="s">
        <v>5043</v>
      </c>
      <c r="R1755" t="s">
        <v>3859</v>
      </c>
      <c r="S1755">
        <v>1</v>
      </c>
      <c r="T1755">
        <v>0</v>
      </c>
      <c r="U1755">
        <v>0</v>
      </c>
      <c r="V1755">
        <v>12000000</v>
      </c>
      <c r="W1755">
        <v>22912409</v>
      </c>
      <c r="X1755">
        <v>22912409</v>
      </c>
      <c r="Y1755">
        <f>COUNTBLANK(Table13[[#This Row],[Budget]:[Gross_WW]])</f>
        <v>0</v>
      </c>
      <c r="AF1755">
        <v>1</v>
      </c>
    </row>
    <row r="1756" spans="1:32" x14ac:dyDescent="0.2">
      <c r="A1756" t="s">
        <v>3509</v>
      </c>
      <c r="B1756" t="s">
        <v>3510</v>
      </c>
      <c r="C1756">
        <v>1991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6</v>
      </c>
      <c r="O1756">
        <v>2781</v>
      </c>
      <c r="P1756">
        <v>74</v>
      </c>
      <c r="Q1756" t="s">
        <v>3511</v>
      </c>
      <c r="R1756" t="s">
        <v>3512</v>
      </c>
      <c r="S1756">
        <v>0</v>
      </c>
      <c r="T1756">
        <v>0</v>
      </c>
      <c r="U1756">
        <v>1</v>
      </c>
      <c r="Y1756">
        <f>COUNTBLANK(Table13[[#This Row],[Budget]:[Gross_WW]])</f>
        <v>3</v>
      </c>
      <c r="AF1756">
        <v>1</v>
      </c>
    </row>
    <row r="1757" spans="1:32" x14ac:dyDescent="0.2">
      <c r="A1757" t="s">
        <v>3513</v>
      </c>
      <c r="B1757" t="s">
        <v>3514</v>
      </c>
      <c r="C1757">
        <v>1991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7.2</v>
      </c>
      <c r="O1757">
        <v>1583</v>
      </c>
      <c r="P1757">
        <v>82</v>
      </c>
      <c r="Q1757" t="s">
        <v>3515</v>
      </c>
      <c r="R1757" t="s">
        <v>2913</v>
      </c>
      <c r="S1757">
        <v>0</v>
      </c>
      <c r="T1757">
        <v>1</v>
      </c>
      <c r="U1757">
        <v>0</v>
      </c>
      <c r="W1757">
        <v>15675</v>
      </c>
      <c r="X1757">
        <v>15675</v>
      </c>
      <c r="Y1757">
        <f>COUNTBLANK(Table13[[#This Row],[Budget]:[Gross_WW]])</f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</row>
    <row r="1758" spans="1:32" x14ac:dyDescent="0.2">
      <c r="A1758" t="s">
        <v>2693</v>
      </c>
      <c r="B1758" t="s">
        <v>2694</v>
      </c>
      <c r="C1758">
        <v>1983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7.2</v>
      </c>
      <c r="O1758">
        <v>30354</v>
      </c>
      <c r="P1758">
        <v>94</v>
      </c>
      <c r="Q1758" t="s">
        <v>1888</v>
      </c>
      <c r="R1758" t="s">
        <v>2679</v>
      </c>
      <c r="S1758">
        <v>0</v>
      </c>
      <c r="T1758">
        <v>1</v>
      </c>
      <c r="U1758">
        <v>0</v>
      </c>
      <c r="V1758">
        <v>18985</v>
      </c>
      <c r="W1758">
        <v>2494480</v>
      </c>
      <c r="Y1758">
        <f>COUNTBLANK(Table13[[#This Row],[Budget]:[Gross_WW]])</f>
        <v>1</v>
      </c>
      <c r="AF1758">
        <v>1</v>
      </c>
    </row>
    <row r="1759" spans="1:32" x14ac:dyDescent="0.2">
      <c r="A1759" t="s">
        <v>6113</v>
      </c>
      <c r="B1759" t="s">
        <v>6114</v>
      </c>
      <c r="C1759">
        <v>2005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5.5</v>
      </c>
      <c r="O1759">
        <v>51285</v>
      </c>
      <c r="P1759">
        <v>97</v>
      </c>
      <c r="Q1759" t="s">
        <v>4456</v>
      </c>
      <c r="R1759" t="s">
        <v>39</v>
      </c>
      <c r="S1759">
        <v>0</v>
      </c>
      <c r="T1759">
        <v>0</v>
      </c>
      <c r="U1759">
        <v>1</v>
      </c>
      <c r="V1759">
        <v>70000000</v>
      </c>
      <c r="W1759">
        <v>43000262</v>
      </c>
      <c r="X1759">
        <v>88933562</v>
      </c>
      <c r="Y1759">
        <f>COUNTBLANK(Table13[[#This Row],[Budget]:[Gross_WW]])</f>
        <v>0</v>
      </c>
      <c r="AF1759">
        <v>1</v>
      </c>
    </row>
    <row r="1760" spans="1:32" x14ac:dyDescent="0.2">
      <c r="A1760" t="s">
        <v>3516</v>
      </c>
      <c r="B1760" t="s">
        <v>3517</v>
      </c>
      <c r="C1760">
        <v>1991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6.3</v>
      </c>
      <c r="O1760">
        <v>2424</v>
      </c>
      <c r="P1760">
        <v>91</v>
      </c>
      <c r="Q1760" t="s">
        <v>3518</v>
      </c>
      <c r="R1760" t="s">
        <v>3273</v>
      </c>
      <c r="S1760">
        <v>1</v>
      </c>
      <c r="T1760">
        <v>0</v>
      </c>
      <c r="U1760">
        <v>0</v>
      </c>
      <c r="V1760">
        <v>2222056</v>
      </c>
      <c r="W1760">
        <v>4409328</v>
      </c>
      <c r="Y1760">
        <f>COUNTBLANK(Table13[[#This Row],[Budget]:[Gross_WW]])</f>
        <v>1</v>
      </c>
      <c r="AF1760">
        <v>1</v>
      </c>
    </row>
    <row r="1761" spans="1:32" x14ac:dyDescent="0.2">
      <c r="A1761" t="s">
        <v>7537</v>
      </c>
      <c r="B1761" t="s">
        <v>7538</v>
      </c>
      <c r="C1761">
        <v>2015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6.6</v>
      </c>
      <c r="O1761">
        <v>97558</v>
      </c>
      <c r="P1761">
        <v>114</v>
      </c>
      <c r="Q1761" t="s">
        <v>7116</v>
      </c>
      <c r="R1761" t="s">
        <v>39</v>
      </c>
      <c r="S1761">
        <v>0</v>
      </c>
      <c r="T1761">
        <v>0</v>
      </c>
      <c r="U1761">
        <v>1</v>
      </c>
      <c r="V1761">
        <v>11012305</v>
      </c>
      <c r="W1761">
        <v>71561644</v>
      </c>
      <c r="Y1761">
        <f>COUNTBLANK(Table13[[#This Row],[Budget]:[Gross_WW]])</f>
        <v>1</v>
      </c>
      <c r="AF1761">
        <v>1</v>
      </c>
    </row>
    <row r="1762" spans="1:32" x14ac:dyDescent="0.2">
      <c r="A1762" t="s">
        <v>5212</v>
      </c>
      <c r="B1762" t="s">
        <v>5213</v>
      </c>
      <c r="C1762">
        <v>1999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5.5</v>
      </c>
      <c r="O1762">
        <v>89883</v>
      </c>
      <c r="P1762">
        <v>116</v>
      </c>
      <c r="Q1762" t="s">
        <v>3035</v>
      </c>
      <c r="R1762" t="s">
        <v>2483</v>
      </c>
      <c r="S1762">
        <v>1</v>
      </c>
      <c r="T1762">
        <v>0</v>
      </c>
      <c r="U1762">
        <v>0</v>
      </c>
      <c r="V1762">
        <v>35055556</v>
      </c>
      <c r="W1762">
        <v>309460292</v>
      </c>
      <c r="Y1762">
        <f>COUNTBLANK(Table13[[#This Row],[Budget]:[Gross_WW]])</f>
        <v>1</v>
      </c>
      <c r="AF1762">
        <v>1</v>
      </c>
    </row>
    <row r="1763" spans="1:32" x14ac:dyDescent="0.2">
      <c r="A1763" t="s">
        <v>2423</v>
      </c>
      <c r="B1763" t="s">
        <v>2424</v>
      </c>
      <c r="C1763">
        <v>1979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5.9</v>
      </c>
      <c r="O1763">
        <v>676</v>
      </c>
      <c r="P1763">
        <v>102</v>
      </c>
      <c r="Q1763" t="s">
        <v>2425</v>
      </c>
      <c r="R1763" t="s">
        <v>2426</v>
      </c>
      <c r="S1763">
        <v>0</v>
      </c>
      <c r="T1763">
        <v>1</v>
      </c>
      <c r="U1763">
        <v>0</v>
      </c>
      <c r="V1763">
        <v>3600000</v>
      </c>
      <c r="W1763">
        <v>6012556</v>
      </c>
      <c r="X1763">
        <v>6012556</v>
      </c>
      <c r="Y1763">
        <f>COUNTBLANK(Table13[[#This Row],[Budget]:[Gross_WW]])</f>
        <v>0</v>
      </c>
      <c r="AF1763">
        <v>1</v>
      </c>
    </row>
    <row r="1764" spans="1:32" x14ac:dyDescent="0.2">
      <c r="A1764" t="s">
        <v>3134</v>
      </c>
      <c r="B1764" t="s">
        <v>3135</v>
      </c>
      <c r="C1764">
        <v>1988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7.7</v>
      </c>
      <c r="O1764">
        <v>13251</v>
      </c>
      <c r="P1764">
        <v>116</v>
      </c>
      <c r="Q1764" t="s">
        <v>1926</v>
      </c>
      <c r="R1764" t="s">
        <v>3136</v>
      </c>
      <c r="S1764">
        <v>0</v>
      </c>
      <c r="T1764">
        <v>0</v>
      </c>
      <c r="U1764">
        <v>1</v>
      </c>
      <c r="V1764">
        <v>215157</v>
      </c>
      <c r="W1764">
        <v>2847941</v>
      </c>
      <c r="Y1764">
        <f>COUNTBLANK(Table13[[#This Row],[Budget]:[Gross_WW]])</f>
        <v>1</v>
      </c>
      <c r="AF1764">
        <v>1</v>
      </c>
    </row>
    <row r="1765" spans="1:32" x14ac:dyDescent="0.2">
      <c r="A1765" t="s">
        <v>7451</v>
      </c>
      <c r="B1765" t="s">
        <v>7452</v>
      </c>
      <c r="C1765">
        <v>2013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8.1</v>
      </c>
      <c r="O1765">
        <v>412687</v>
      </c>
      <c r="P1765">
        <v>123</v>
      </c>
      <c r="Q1765" t="s">
        <v>2627</v>
      </c>
      <c r="R1765" t="s">
        <v>7453</v>
      </c>
      <c r="S1765">
        <v>0</v>
      </c>
      <c r="T1765">
        <v>1</v>
      </c>
      <c r="U1765">
        <v>0</v>
      </c>
      <c r="V1765">
        <v>38000000</v>
      </c>
      <c r="W1765">
        <v>26947624</v>
      </c>
      <c r="X1765">
        <v>96983009</v>
      </c>
      <c r="Y1765">
        <f>COUNTBLANK(Table13[[#This Row],[Budget]:[Gross_WW]])</f>
        <v>0</v>
      </c>
      <c r="AF1765">
        <v>1</v>
      </c>
    </row>
    <row r="1766" spans="1:32" x14ac:dyDescent="0.2">
      <c r="A1766" t="s">
        <v>5044</v>
      </c>
      <c r="B1766" t="s">
        <v>5045</v>
      </c>
      <c r="C1766">
        <v>1998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7.7</v>
      </c>
      <c r="O1766">
        <v>162733</v>
      </c>
      <c r="P1766">
        <v>93</v>
      </c>
      <c r="Q1766" t="s">
        <v>5046</v>
      </c>
      <c r="R1766" t="s">
        <v>5047</v>
      </c>
      <c r="S1766">
        <v>1</v>
      </c>
      <c r="T1766">
        <v>0</v>
      </c>
      <c r="U1766">
        <v>0</v>
      </c>
      <c r="V1766">
        <v>43666</v>
      </c>
      <c r="W1766">
        <v>17195500</v>
      </c>
      <c r="Y1766">
        <f>COUNTBLANK(Table13[[#This Row],[Budget]:[Gross_WW]])</f>
        <v>1</v>
      </c>
      <c r="AF1766">
        <v>1</v>
      </c>
    </row>
    <row r="1767" spans="1:32" x14ac:dyDescent="0.2">
      <c r="A1767" t="s">
        <v>2923</v>
      </c>
      <c r="B1767" t="s">
        <v>2924</v>
      </c>
      <c r="C1767">
        <v>1986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6.9</v>
      </c>
      <c r="O1767">
        <v>24824</v>
      </c>
      <c r="P1767">
        <v>93</v>
      </c>
      <c r="Q1767" t="s">
        <v>2925</v>
      </c>
      <c r="R1767" t="s">
        <v>2783</v>
      </c>
      <c r="S1767">
        <v>1</v>
      </c>
      <c r="T1767">
        <v>0</v>
      </c>
      <c r="U1767">
        <v>0</v>
      </c>
      <c r="V1767">
        <v>5274306</v>
      </c>
      <c r="W1767">
        <v>71624879</v>
      </c>
      <c r="Y1767">
        <f>COUNTBLANK(Table13[[#This Row],[Budget]:[Gross_WW]])</f>
        <v>1</v>
      </c>
      <c r="AF1767">
        <v>1</v>
      </c>
    </row>
    <row r="1768" spans="1:32" x14ac:dyDescent="0.2">
      <c r="A1768" t="s">
        <v>4094</v>
      </c>
      <c r="B1768" t="s">
        <v>4095</v>
      </c>
      <c r="C1768">
        <v>1994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5.8</v>
      </c>
      <c r="O1768">
        <v>4604</v>
      </c>
      <c r="P1768">
        <v>96</v>
      </c>
      <c r="Q1768" t="s">
        <v>4096</v>
      </c>
      <c r="R1768" t="s">
        <v>4097</v>
      </c>
      <c r="S1768">
        <v>0</v>
      </c>
      <c r="T1768">
        <v>1</v>
      </c>
      <c r="U1768">
        <v>0</v>
      </c>
      <c r="W1768">
        <v>63513</v>
      </c>
      <c r="X1768">
        <v>63513</v>
      </c>
      <c r="Y1768">
        <f>COUNTBLANK(Table13[[#This Row],[Budget]:[Gross_WW]])</f>
        <v>1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</row>
    <row r="1769" spans="1:32" x14ac:dyDescent="0.2">
      <c r="A1769" t="s">
        <v>704</v>
      </c>
      <c r="B1769" t="s">
        <v>705</v>
      </c>
      <c r="C1769">
        <v>1942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7.2</v>
      </c>
      <c r="O1769">
        <v>22024</v>
      </c>
      <c r="P1769">
        <v>109</v>
      </c>
      <c r="Q1769" t="s">
        <v>706</v>
      </c>
      <c r="R1769" t="s">
        <v>677</v>
      </c>
      <c r="S1769">
        <v>0</v>
      </c>
      <c r="T1769">
        <v>1</v>
      </c>
      <c r="U1769">
        <v>0</v>
      </c>
      <c r="V1769">
        <v>780000</v>
      </c>
      <c r="W1769">
        <v>1250000</v>
      </c>
      <c r="X1769">
        <v>1250000</v>
      </c>
      <c r="Y1769">
        <f>COUNTBLANK(Table13[[#This Row],[Budget]:[Gross_WW]])</f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</row>
    <row r="1770" spans="1:32" x14ac:dyDescent="0.2">
      <c r="A1770" t="s">
        <v>7280</v>
      </c>
      <c r="B1770" t="s">
        <v>7281</v>
      </c>
      <c r="C1770">
        <v>2012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6.7</v>
      </c>
      <c r="O1770">
        <v>198474</v>
      </c>
      <c r="P1770">
        <v>115</v>
      </c>
      <c r="Q1770" t="s">
        <v>7282</v>
      </c>
      <c r="R1770" t="s">
        <v>35</v>
      </c>
      <c r="S1770">
        <v>0</v>
      </c>
      <c r="T1770">
        <v>1</v>
      </c>
      <c r="U1770">
        <v>0</v>
      </c>
      <c r="V1770">
        <v>85000000</v>
      </c>
      <c r="W1770">
        <v>126373434</v>
      </c>
      <c r="X1770">
        <v>208076205</v>
      </c>
      <c r="Y1770">
        <f>COUNTBLANK(Table13[[#This Row],[Budget]:[Gross_WW]])</f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</row>
    <row r="1771" spans="1:32" x14ac:dyDescent="0.2">
      <c r="A1771" t="s">
        <v>4960</v>
      </c>
      <c r="B1771" t="s">
        <v>4961</v>
      </c>
      <c r="C1771">
        <v>1998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5.9</v>
      </c>
      <c r="O1771">
        <v>3109</v>
      </c>
      <c r="P1771">
        <v>88</v>
      </c>
      <c r="Q1771" t="s">
        <v>4962</v>
      </c>
      <c r="R1771" t="s">
        <v>4963</v>
      </c>
      <c r="S1771">
        <v>0</v>
      </c>
      <c r="T1771">
        <v>1</v>
      </c>
      <c r="U1771">
        <v>0</v>
      </c>
      <c r="V1771">
        <v>1000000</v>
      </c>
      <c r="W1771">
        <v>45724</v>
      </c>
      <c r="X1771">
        <v>45724</v>
      </c>
      <c r="Y1771">
        <f>COUNTBLANK(Table13[[#This Row],[Budget]:[Gross_WW]])</f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</row>
    <row r="1772" spans="1:32" x14ac:dyDescent="0.2">
      <c r="A1772" t="s">
        <v>7513</v>
      </c>
      <c r="B1772" t="s">
        <v>7514</v>
      </c>
      <c r="C1772">
        <v>2015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6</v>
      </c>
      <c r="O1772">
        <v>202342</v>
      </c>
      <c r="P1772">
        <v>114</v>
      </c>
      <c r="Q1772" t="s">
        <v>7007</v>
      </c>
      <c r="R1772" t="s">
        <v>5604</v>
      </c>
      <c r="S1772">
        <v>0</v>
      </c>
      <c r="T1772">
        <v>0</v>
      </c>
      <c r="U1772">
        <v>1</v>
      </c>
      <c r="V1772">
        <v>110000000</v>
      </c>
      <c r="W1772">
        <v>155190832</v>
      </c>
      <c r="X1772">
        <v>473990832</v>
      </c>
      <c r="Y1772">
        <f>COUNTBLANK(Table13[[#This Row],[Budget]:[Gross_WW]])</f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</row>
    <row r="1773" spans="1:32" x14ac:dyDescent="0.2">
      <c r="A1773" t="s">
        <v>873</v>
      </c>
      <c r="B1773" t="s">
        <v>874</v>
      </c>
      <c r="C1773">
        <v>1945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6.3</v>
      </c>
      <c r="O1773">
        <v>1307</v>
      </c>
      <c r="P1773">
        <v>109</v>
      </c>
      <c r="Q1773" t="s">
        <v>771</v>
      </c>
      <c r="R1773" t="s">
        <v>39</v>
      </c>
      <c r="S1773">
        <v>0</v>
      </c>
      <c r="T1773">
        <v>0</v>
      </c>
      <c r="U1773">
        <v>1</v>
      </c>
      <c r="V1773">
        <v>2000000</v>
      </c>
      <c r="X1773">
        <v>5899000</v>
      </c>
      <c r="Y1773">
        <f>COUNTBLANK(Table13[[#This Row],[Budget]:[Gross_WW]])</f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</row>
    <row r="1774" spans="1:32" x14ac:dyDescent="0.2">
      <c r="A1774" t="s">
        <v>367</v>
      </c>
      <c r="B1774" t="s">
        <v>368</v>
      </c>
      <c r="C1774">
        <v>1937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6.6</v>
      </c>
      <c r="O1774">
        <v>1614</v>
      </c>
      <c r="P1774">
        <v>70</v>
      </c>
      <c r="Q1774" t="s">
        <v>48</v>
      </c>
      <c r="R1774" t="s">
        <v>39</v>
      </c>
      <c r="S1774">
        <v>0</v>
      </c>
      <c r="T1774">
        <v>0</v>
      </c>
      <c r="U1774">
        <v>1</v>
      </c>
      <c r="V1774">
        <v>365000</v>
      </c>
      <c r="Y1774">
        <f>COUNTBLANK(Table13[[#This Row],[Budget]:[Gross_WW]])</f>
        <v>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</row>
    <row r="1775" spans="1:32" x14ac:dyDescent="0.2">
      <c r="A1775" t="s">
        <v>6673</v>
      </c>
      <c r="B1775" t="s">
        <v>6674</v>
      </c>
      <c r="C1775">
        <v>2011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5.9</v>
      </c>
      <c r="O1775">
        <v>52163</v>
      </c>
      <c r="P1775">
        <v>108</v>
      </c>
      <c r="Q1775" t="s">
        <v>6675</v>
      </c>
      <c r="R1775" t="s">
        <v>35</v>
      </c>
      <c r="S1775">
        <v>0</v>
      </c>
      <c r="T1775">
        <v>1</v>
      </c>
      <c r="U1775">
        <v>0</v>
      </c>
      <c r="V1775">
        <v>30000000</v>
      </c>
      <c r="W1775">
        <v>23209310</v>
      </c>
      <c r="X1775">
        <v>108609310</v>
      </c>
      <c r="Y1775">
        <f>COUNTBLANK(Table13[[#This Row],[Budget]:[Gross_WW]])</f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</row>
    <row r="1776" spans="1:32" x14ac:dyDescent="0.2">
      <c r="A1776" t="s">
        <v>539</v>
      </c>
      <c r="B1776" t="s">
        <v>540</v>
      </c>
      <c r="C1776">
        <v>1940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6.3</v>
      </c>
      <c r="O1776">
        <v>3054</v>
      </c>
      <c r="P1776">
        <v>110</v>
      </c>
      <c r="Q1776" t="s">
        <v>45</v>
      </c>
      <c r="R1776" t="s">
        <v>39</v>
      </c>
      <c r="S1776">
        <v>0</v>
      </c>
      <c r="T1776">
        <v>0</v>
      </c>
      <c r="U1776">
        <v>1</v>
      </c>
      <c r="V1776">
        <v>1000000</v>
      </c>
      <c r="W1776">
        <v>2533000</v>
      </c>
      <c r="X1776">
        <v>2533000</v>
      </c>
      <c r="Y1776">
        <f>COUNTBLANK(Table13[[#This Row],[Budget]:[Gross_WW]])</f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</row>
    <row r="1777" spans="1:32" x14ac:dyDescent="0.2">
      <c r="A1777" t="s">
        <v>3661</v>
      </c>
      <c r="B1777" t="s">
        <v>3662</v>
      </c>
      <c r="C1777">
        <v>1992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6.4</v>
      </c>
      <c r="O1777">
        <v>1743</v>
      </c>
      <c r="P1777">
        <v>117</v>
      </c>
      <c r="Q1777" t="s">
        <v>3663</v>
      </c>
      <c r="R1777" t="s">
        <v>3664</v>
      </c>
      <c r="S1777">
        <v>1</v>
      </c>
      <c r="T1777">
        <v>0</v>
      </c>
      <c r="U1777">
        <v>0</v>
      </c>
      <c r="W1777">
        <v>7306242</v>
      </c>
      <c r="X1777">
        <v>7306242</v>
      </c>
      <c r="Y1777">
        <f>COUNTBLANK(Table13[[#This Row],[Budget]:[Gross_WW]])</f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">
      <c r="A1778" t="s">
        <v>875</v>
      </c>
      <c r="B1778" t="s">
        <v>876</v>
      </c>
      <c r="C1778">
        <v>1945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6.5</v>
      </c>
      <c r="O1778">
        <v>1112</v>
      </c>
      <c r="P1778">
        <v>135</v>
      </c>
      <c r="Q1778" t="s">
        <v>683</v>
      </c>
      <c r="R1778" t="s">
        <v>39</v>
      </c>
      <c r="S1778">
        <v>0</v>
      </c>
      <c r="T1778">
        <v>0</v>
      </c>
      <c r="U1778">
        <v>1</v>
      </c>
      <c r="V1778">
        <v>1750000</v>
      </c>
      <c r="Y1778">
        <f>COUNTBLANK(Table13[[#This Row],[Budget]:[Gross_WW]])</f>
        <v>2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</row>
    <row r="1779" spans="1:32" x14ac:dyDescent="0.2">
      <c r="A1779" t="s">
        <v>318</v>
      </c>
      <c r="B1779" t="s">
        <v>319</v>
      </c>
      <c r="C1779">
        <v>1936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6</v>
      </c>
      <c r="O1779">
        <v>1820</v>
      </c>
      <c r="P1779">
        <v>74</v>
      </c>
      <c r="Q1779" t="s">
        <v>111</v>
      </c>
      <c r="R1779" t="s">
        <v>39</v>
      </c>
      <c r="S1779">
        <v>0</v>
      </c>
      <c r="T1779">
        <v>0</v>
      </c>
      <c r="U1779">
        <v>1</v>
      </c>
      <c r="Y1779">
        <f>COUNTBLANK(Table13[[#This Row],[Budget]:[Gross_WW]])</f>
        <v>3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</row>
    <row r="1780" spans="1:32" x14ac:dyDescent="0.2">
      <c r="A1780" t="s">
        <v>7291</v>
      </c>
      <c r="B1780" t="s">
        <v>7292</v>
      </c>
      <c r="C1780">
        <v>2012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6.5</v>
      </c>
      <c r="O1780">
        <v>118373</v>
      </c>
      <c r="P1780">
        <v>131</v>
      </c>
      <c r="Q1780" t="s">
        <v>2551</v>
      </c>
      <c r="R1780" t="s">
        <v>3173</v>
      </c>
      <c r="S1780">
        <v>0</v>
      </c>
      <c r="T1780">
        <v>1</v>
      </c>
      <c r="U1780">
        <v>0</v>
      </c>
      <c r="V1780">
        <v>45000000</v>
      </c>
      <c r="W1780">
        <v>47382068</v>
      </c>
      <c r="X1780">
        <v>82966152</v>
      </c>
      <c r="Y1780">
        <f>COUNTBLANK(Table13[[#This Row],[Budget]:[Gross_WW]])</f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</row>
    <row r="1781" spans="1:32" x14ac:dyDescent="0.2">
      <c r="A1781" t="s">
        <v>7515</v>
      </c>
      <c r="B1781" t="s">
        <v>7516</v>
      </c>
      <c r="C1781">
        <v>2013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7.5</v>
      </c>
      <c r="O1781">
        <v>146407</v>
      </c>
      <c r="P1781">
        <v>125</v>
      </c>
      <c r="Q1781" t="s">
        <v>5788</v>
      </c>
      <c r="R1781" t="s">
        <v>2671</v>
      </c>
      <c r="S1781">
        <v>1</v>
      </c>
      <c r="T1781">
        <v>0</v>
      </c>
      <c r="U1781">
        <v>0</v>
      </c>
      <c r="V1781">
        <v>35000000</v>
      </c>
      <c r="W1781">
        <v>83301580</v>
      </c>
      <c r="X1781">
        <v>117867984</v>
      </c>
      <c r="Y1781">
        <f>COUNTBLANK(Table13[[#This Row],[Budget]:[Gross_WW]])</f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</row>
    <row r="1782" spans="1:32" x14ac:dyDescent="0.2">
      <c r="A1782" t="s">
        <v>4964</v>
      </c>
      <c r="B1782" t="s">
        <v>4965</v>
      </c>
      <c r="C1782">
        <v>1998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8.6</v>
      </c>
      <c r="O1782">
        <v>1174443</v>
      </c>
      <c r="P1782">
        <v>169</v>
      </c>
      <c r="Q1782" t="s">
        <v>2168</v>
      </c>
      <c r="R1782" t="s">
        <v>4856</v>
      </c>
      <c r="S1782">
        <v>0</v>
      </c>
      <c r="T1782">
        <v>1</v>
      </c>
      <c r="U1782">
        <v>0</v>
      </c>
      <c r="V1782">
        <v>70000000</v>
      </c>
      <c r="W1782">
        <v>217049603</v>
      </c>
      <c r="X1782">
        <v>482349603</v>
      </c>
      <c r="Y1782">
        <f>COUNTBLANK(Table13[[#This Row],[Budget]:[Gross_WW]])</f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</row>
    <row r="1783" spans="1:32" x14ac:dyDescent="0.2">
      <c r="A1783" t="s">
        <v>2118</v>
      </c>
      <c r="B1783" t="s">
        <v>2119</v>
      </c>
      <c r="C1783">
        <v>1973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7.3</v>
      </c>
      <c r="O1783">
        <v>14600</v>
      </c>
      <c r="P1783">
        <v>112</v>
      </c>
      <c r="Q1783" t="s">
        <v>2120</v>
      </c>
      <c r="R1783" t="s">
        <v>39</v>
      </c>
      <c r="S1783">
        <v>0</v>
      </c>
      <c r="T1783">
        <v>0</v>
      </c>
      <c r="U1783">
        <v>1</v>
      </c>
      <c r="W1783">
        <v>4000000</v>
      </c>
      <c r="Y1783">
        <f>COUNTBLANK(Table13[[#This Row],[Budget]:[Gross_WW]])</f>
        <v>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</row>
    <row r="1784" spans="1:32" x14ac:dyDescent="0.2">
      <c r="A1784" t="s">
        <v>2695</v>
      </c>
      <c r="B1784" t="s">
        <v>2696</v>
      </c>
      <c r="C1784">
        <v>1983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8.3000000000000007</v>
      </c>
      <c r="O1784">
        <v>701903</v>
      </c>
      <c r="P1784">
        <v>170</v>
      </c>
      <c r="Q1784" t="s">
        <v>2697</v>
      </c>
      <c r="R1784" t="s">
        <v>35</v>
      </c>
      <c r="S1784">
        <v>0</v>
      </c>
      <c r="T1784">
        <v>1</v>
      </c>
      <c r="U1784">
        <v>0</v>
      </c>
      <c r="V1784">
        <v>25000000</v>
      </c>
      <c r="W1784">
        <v>45408703</v>
      </c>
      <c r="X1784">
        <v>66023329</v>
      </c>
      <c r="Y1784">
        <f>COUNTBLANK(Table13[[#This Row],[Budget]:[Gross_WW]])</f>
        <v>0</v>
      </c>
      <c r="Z1784">
        <v>0</v>
      </c>
      <c r="AA1784">
        <v>0</v>
      </c>
      <c r="AB1784">
        <v>1</v>
      </c>
      <c r="AC1784">
        <v>0</v>
      </c>
      <c r="AD1784">
        <v>1</v>
      </c>
      <c r="AE1784">
        <v>0</v>
      </c>
      <c r="AF1784">
        <v>0</v>
      </c>
    </row>
    <row r="1785" spans="1:32" x14ac:dyDescent="0.2">
      <c r="A1785" t="s">
        <v>3519</v>
      </c>
      <c r="B1785" t="s">
        <v>3520</v>
      </c>
      <c r="C1785">
        <v>1991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5.4</v>
      </c>
      <c r="O1785">
        <v>4488</v>
      </c>
      <c r="P1785">
        <v>89</v>
      </c>
      <c r="Q1785" t="s">
        <v>2080</v>
      </c>
      <c r="R1785" t="s">
        <v>2783</v>
      </c>
      <c r="S1785">
        <v>1</v>
      </c>
      <c r="T1785">
        <v>0</v>
      </c>
      <c r="U1785">
        <v>0</v>
      </c>
      <c r="V1785">
        <v>3000000</v>
      </c>
      <c r="W1785">
        <v>9563393</v>
      </c>
      <c r="X1785">
        <v>9563393</v>
      </c>
      <c r="Y1785">
        <f>COUNTBLANK(Table13[[#This Row],[Budget]:[Gross_WW]])</f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</row>
    <row r="1786" spans="1:32" x14ac:dyDescent="0.2">
      <c r="A1786" t="s">
        <v>3665</v>
      </c>
      <c r="B1786" t="s">
        <v>3666</v>
      </c>
      <c r="C1786">
        <v>1992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8</v>
      </c>
      <c r="O1786">
        <v>245163</v>
      </c>
      <c r="P1786">
        <v>156</v>
      </c>
      <c r="Q1786" t="s">
        <v>2399</v>
      </c>
      <c r="R1786" t="s">
        <v>35</v>
      </c>
      <c r="S1786">
        <v>0</v>
      </c>
      <c r="T1786">
        <v>1</v>
      </c>
      <c r="U1786">
        <v>0</v>
      </c>
      <c r="V1786">
        <v>31000000</v>
      </c>
      <c r="W1786">
        <v>63095253</v>
      </c>
      <c r="X1786">
        <v>134095253</v>
      </c>
      <c r="Y1786">
        <f>COUNTBLANK(Table13[[#This Row],[Budget]:[Gross_WW]])</f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</row>
    <row r="1787" spans="1:32" x14ac:dyDescent="0.2">
      <c r="A1787" t="s">
        <v>3878</v>
      </c>
      <c r="B1787" t="s">
        <v>3879</v>
      </c>
      <c r="C1787">
        <v>1993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8.9</v>
      </c>
      <c r="O1787">
        <v>1154972</v>
      </c>
      <c r="P1787">
        <v>195</v>
      </c>
      <c r="Q1787" t="s">
        <v>2168</v>
      </c>
      <c r="R1787" t="s">
        <v>35</v>
      </c>
      <c r="S1787">
        <v>0</v>
      </c>
      <c r="T1787">
        <v>1</v>
      </c>
      <c r="U1787">
        <v>0</v>
      </c>
      <c r="V1787">
        <v>22000000</v>
      </c>
      <c r="W1787">
        <v>96898818</v>
      </c>
      <c r="X1787">
        <v>322287794</v>
      </c>
      <c r="Y1787">
        <f>COUNTBLANK(Table13[[#This Row],[Budget]:[Gross_WW]])</f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1</v>
      </c>
      <c r="AF1787">
        <v>0</v>
      </c>
    </row>
    <row r="1788" spans="1:32" x14ac:dyDescent="0.2">
      <c r="A1788" t="s">
        <v>5572</v>
      </c>
      <c r="B1788" t="s">
        <v>5573</v>
      </c>
      <c r="C1788">
        <v>2002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5.0999999999999996</v>
      </c>
      <c r="O1788">
        <v>92993</v>
      </c>
      <c r="P1788">
        <v>86</v>
      </c>
      <c r="Q1788" t="s">
        <v>5574</v>
      </c>
      <c r="R1788" t="s">
        <v>39</v>
      </c>
      <c r="S1788">
        <v>0</v>
      </c>
      <c r="T1788">
        <v>0</v>
      </c>
      <c r="U1788">
        <v>1</v>
      </c>
      <c r="V1788">
        <v>84000000</v>
      </c>
      <c r="W1788">
        <v>153294164</v>
      </c>
      <c r="X1788">
        <v>275650703</v>
      </c>
      <c r="Y1788">
        <f>COUNTBLANK(Table13[[#This Row],[Budget]:[Gross_WW]])</f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</row>
    <row r="1789" spans="1:32" x14ac:dyDescent="0.2">
      <c r="A1789" t="s">
        <v>5847</v>
      </c>
      <c r="B1789" t="s">
        <v>5848</v>
      </c>
      <c r="C1789">
        <v>2004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5</v>
      </c>
      <c r="O1789">
        <v>46227</v>
      </c>
      <c r="P1789">
        <v>93</v>
      </c>
      <c r="Q1789" t="s">
        <v>5574</v>
      </c>
      <c r="R1789" t="s">
        <v>39</v>
      </c>
      <c r="S1789">
        <v>0</v>
      </c>
      <c r="T1789">
        <v>0</v>
      </c>
      <c r="U1789">
        <v>1</v>
      </c>
      <c r="V1789">
        <v>80000000</v>
      </c>
      <c r="W1789">
        <v>84216833</v>
      </c>
      <c r="X1789">
        <v>181216833</v>
      </c>
      <c r="Y1789">
        <f>COUNTBLANK(Table13[[#This Row],[Budget]:[Gross_WW]])</f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</row>
    <row r="1790" spans="1:32" x14ac:dyDescent="0.2">
      <c r="A1790" t="s">
        <v>6322</v>
      </c>
      <c r="B1790" t="s">
        <v>6323</v>
      </c>
      <c r="C1790">
        <v>2010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7.5</v>
      </c>
      <c r="O1790">
        <v>357086</v>
      </c>
      <c r="P1790">
        <v>112</v>
      </c>
      <c r="Q1790" t="s">
        <v>5973</v>
      </c>
      <c r="R1790" t="s">
        <v>35</v>
      </c>
      <c r="S1790">
        <v>0</v>
      </c>
      <c r="T1790">
        <v>1</v>
      </c>
      <c r="U1790">
        <v>0</v>
      </c>
      <c r="V1790">
        <v>60000000</v>
      </c>
      <c r="W1790">
        <v>31524275</v>
      </c>
      <c r="X1790">
        <v>47664559</v>
      </c>
      <c r="Y1790">
        <f>COUNTBLANK(Table13[[#This Row],[Budget]:[Gross_WW]])</f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">
      <c r="A1791" t="s">
        <v>4784</v>
      </c>
      <c r="B1791" t="s">
        <v>4785</v>
      </c>
      <c r="C1791">
        <v>1997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6.2</v>
      </c>
      <c r="O1791">
        <v>150669</v>
      </c>
      <c r="P1791">
        <v>120</v>
      </c>
      <c r="Q1791" t="s">
        <v>2890</v>
      </c>
      <c r="R1791" t="s">
        <v>4453</v>
      </c>
      <c r="S1791">
        <v>1</v>
      </c>
      <c r="T1791">
        <v>0</v>
      </c>
      <c r="U1791">
        <v>0</v>
      </c>
      <c r="V1791">
        <v>24000000</v>
      </c>
      <c r="W1791">
        <v>101363301</v>
      </c>
      <c r="X1791">
        <v>172363301</v>
      </c>
      <c r="Y1791">
        <f>COUNTBLANK(Table13[[#This Row],[Budget]:[Gross_WW]])</f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</row>
    <row r="1792" spans="1:32" x14ac:dyDescent="0.2">
      <c r="A1792" t="s">
        <v>5175</v>
      </c>
      <c r="B1792" t="s">
        <v>5176</v>
      </c>
      <c r="C1792">
        <v>2000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5.8</v>
      </c>
      <c r="O1792">
        <v>7898</v>
      </c>
      <c r="P1792">
        <v>81</v>
      </c>
      <c r="Q1792" t="s">
        <v>5177</v>
      </c>
      <c r="R1792" t="s">
        <v>35</v>
      </c>
      <c r="S1792">
        <v>0</v>
      </c>
      <c r="T1792">
        <v>1</v>
      </c>
      <c r="U1792">
        <v>0</v>
      </c>
      <c r="V1792">
        <v>10000000</v>
      </c>
      <c r="W1792">
        <v>7027345</v>
      </c>
      <c r="X1792">
        <v>7201701</v>
      </c>
      <c r="Y1792">
        <f>COUNTBLANK(Table13[[#This Row],[Budget]:[Gross_WW]])</f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</row>
    <row r="1793" spans="1:36" x14ac:dyDescent="0.2">
      <c r="A1793" t="s">
        <v>3245</v>
      </c>
      <c r="B1793" t="s">
        <v>3246</v>
      </c>
      <c r="C1793">
        <v>1989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6.8</v>
      </c>
      <c r="O1793">
        <v>36283</v>
      </c>
      <c r="P1793">
        <v>113</v>
      </c>
      <c r="Q1793" t="s">
        <v>2866</v>
      </c>
      <c r="R1793" t="s">
        <v>35</v>
      </c>
      <c r="S1793">
        <v>0</v>
      </c>
      <c r="T1793">
        <v>1</v>
      </c>
      <c r="U1793">
        <v>0</v>
      </c>
      <c r="V1793">
        <v>19000000</v>
      </c>
      <c r="W1793">
        <v>58571513</v>
      </c>
      <c r="X1793">
        <v>110879513</v>
      </c>
      <c r="Y1793">
        <f>COUNTBLANK(Table13[[#This Row],[Budget]:[Gross_WW]])</f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</row>
    <row r="1794" spans="1:36" x14ac:dyDescent="0.2">
      <c r="A1794" t="s">
        <v>5832</v>
      </c>
      <c r="B1794" t="s">
        <v>5833</v>
      </c>
      <c r="C1794">
        <v>2003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7.3</v>
      </c>
      <c r="O1794">
        <v>64654</v>
      </c>
      <c r="P1794">
        <v>140</v>
      </c>
      <c r="Q1794" t="s">
        <v>5834</v>
      </c>
      <c r="R1794" t="s">
        <v>35</v>
      </c>
      <c r="S1794">
        <v>0</v>
      </c>
      <c r="T1794">
        <v>1</v>
      </c>
      <c r="U1794">
        <v>0</v>
      </c>
      <c r="V1794">
        <v>87000000</v>
      </c>
      <c r="W1794">
        <v>120277854</v>
      </c>
      <c r="X1794">
        <v>148336445</v>
      </c>
      <c r="Y1794">
        <f>COUNTBLANK(Table13[[#This Row],[Budget]:[Gross_WW]])</f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</v>
      </c>
    </row>
    <row r="1795" spans="1:36" x14ac:dyDescent="0.2">
      <c r="A1795" t="s">
        <v>623</v>
      </c>
      <c r="B1795" t="s">
        <v>624</v>
      </c>
      <c r="C1795">
        <v>1942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6.1</v>
      </c>
      <c r="O1795">
        <v>50</v>
      </c>
      <c r="P1795">
        <v>62</v>
      </c>
      <c r="Q1795" t="s">
        <v>592</v>
      </c>
      <c r="R1795" t="s">
        <v>35</v>
      </c>
      <c r="S1795">
        <v>0</v>
      </c>
      <c r="T1795">
        <v>1</v>
      </c>
      <c r="U1795">
        <v>0</v>
      </c>
      <c r="Y1795">
        <f>COUNTBLANK(Table13[[#This Row],[Budget]:[Gross_WW]])</f>
        <v>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</row>
    <row r="1796" spans="1:36" x14ac:dyDescent="0.2">
      <c r="A1796" t="s">
        <v>7653</v>
      </c>
      <c r="B1796" t="s">
        <v>7654</v>
      </c>
      <c r="C1796">
        <v>2014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5.6</v>
      </c>
      <c r="O1796">
        <v>6576</v>
      </c>
      <c r="P1796">
        <v>93</v>
      </c>
      <c r="Q1796" t="s">
        <v>7655</v>
      </c>
      <c r="R1796" t="s">
        <v>6299</v>
      </c>
      <c r="S1796">
        <v>0</v>
      </c>
      <c r="T1796">
        <v>1</v>
      </c>
      <c r="U1796">
        <v>0</v>
      </c>
      <c r="V1796">
        <v>20000000</v>
      </c>
      <c r="W1796">
        <v>4571</v>
      </c>
      <c r="X1796">
        <v>118263</v>
      </c>
      <c r="Y1796">
        <f>COUNTBLANK(Table13[[#This Row],[Budget]:[Gross_WW]])</f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</row>
    <row r="1797" spans="1:36" x14ac:dyDescent="0.2">
      <c r="A1797" t="s">
        <v>4101</v>
      </c>
      <c r="B1797" t="s">
        <v>4102</v>
      </c>
      <c r="C1797">
        <v>1994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6.9</v>
      </c>
      <c r="O1797">
        <v>1456</v>
      </c>
      <c r="P1797">
        <v>105</v>
      </c>
      <c r="Q1797" t="s">
        <v>4103</v>
      </c>
      <c r="R1797" t="s">
        <v>3631</v>
      </c>
      <c r="S1797">
        <v>0</v>
      </c>
      <c r="T1797">
        <v>0</v>
      </c>
      <c r="U1797">
        <v>1</v>
      </c>
      <c r="W1797">
        <v>86115</v>
      </c>
      <c r="X1797">
        <v>86115</v>
      </c>
      <c r="Y1797">
        <f>COUNTBLANK(Table13[[#This Row],[Budget]:[Gross_WW]])</f>
        <v>1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J1797">
        <v>86115</v>
      </c>
    </row>
    <row r="1798" spans="1:36" x14ac:dyDescent="0.2">
      <c r="A1798" t="s">
        <v>1912</v>
      </c>
      <c r="B1798" t="s">
        <v>1913</v>
      </c>
      <c r="C1798">
        <v>1968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6.3</v>
      </c>
      <c r="O1798">
        <v>1804</v>
      </c>
      <c r="P1798">
        <v>109</v>
      </c>
      <c r="Q1798" t="s">
        <v>1914</v>
      </c>
      <c r="R1798" t="s">
        <v>35</v>
      </c>
      <c r="S1798">
        <v>0</v>
      </c>
      <c r="T1798">
        <v>1</v>
      </c>
      <c r="U1798">
        <v>0</v>
      </c>
      <c r="V1798">
        <v>3200000</v>
      </c>
      <c r="W1798">
        <v>3000000</v>
      </c>
      <c r="Y1798">
        <f>COUNTBLANK(Table13[[#This Row],[Budget]:[Gross_WW]])</f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</row>
    <row r="1799" spans="1:36" x14ac:dyDescent="0.2">
      <c r="A1799" t="s">
        <v>6788</v>
      </c>
      <c r="B1799" t="s">
        <v>6789</v>
      </c>
      <c r="C1799">
        <v>2010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7.2</v>
      </c>
      <c r="O1799">
        <v>25462</v>
      </c>
      <c r="P1799">
        <v>123</v>
      </c>
      <c r="Q1799" t="s">
        <v>6790</v>
      </c>
      <c r="R1799" t="s">
        <v>2671</v>
      </c>
      <c r="S1799">
        <v>1</v>
      </c>
      <c r="T1799">
        <v>0</v>
      </c>
      <c r="U1799">
        <v>0</v>
      </c>
      <c r="V1799">
        <v>35000000</v>
      </c>
      <c r="W1799">
        <v>59713955</v>
      </c>
      <c r="X1799">
        <v>60321861</v>
      </c>
      <c r="Y1799">
        <f>COUNTBLANK(Table13[[#This Row],[Budget]:[Gross_WW]])</f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</row>
    <row r="1800" spans="1:36" x14ac:dyDescent="0.2">
      <c r="A1800" t="s">
        <v>5502</v>
      </c>
      <c r="B1800" t="s">
        <v>5503</v>
      </c>
      <c r="C1800">
        <v>2001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5.4</v>
      </c>
      <c r="O1800">
        <v>8497</v>
      </c>
      <c r="P1800">
        <v>94</v>
      </c>
      <c r="Q1800" t="s">
        <v>5504</v>
      </c>
      <c r="R1800" t="s">
        <v>39</v>
      </c>
      <c r="S1800">
        <v>0</v>
      </c>
      <c r="T1800">
        <v>0</v>
      </c>
      <c r="U1800">
        <v>1</v>
      </c>
      <c r="V1800">
        <v>35000000</v>
      </c>
      <c r="W1800">
        <v>33357476</v>
      </c>
      <c r="X1800">
        <v>43057552</v>
      </c>
      <c r="Y1800">
        <f>COUNTBLANK(Table13[[#This Row],[Budget]:[Gross_WW]])</f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</row>
    <row r="1801" spans="1:36" x14ac:dyDescent="0.2">
      <c r="A1801" t="s">
        <v>6071</v>
      </c>
      <c r="B1801" t="s">
        <v>6072</v>
      </c>
      <c r="C1801">
        <v>2004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4.8</v>
      </c>
      <c r="O1801">
        <v>36970</v>
      </c>
      <c r="P1801">
        <v>87</v>
      </c>
      <c r="Q1801" t="s">
        <v>6073</v>
      </c>
      <c r="R1801" t="s">
        <v>5267</v>
      </c>
      <c r="S1801">
        <v>0</v>
      </c>
      <c r="T1801">
        <v>1</v>
      </c>
      <c r="U1801">
        <v>0</v>
      </c>
      <c r="V1801">
        <v>12000000</v>
      </c>
      <c r="W1801">
        <v>17083732</v>
      </c>
      <c r="X1801">
        <v>24829644</v>
      </c>
      <c r="Y1801">
        <f>COUNTBLANK(Table13[[#This Row],[Budget]:[Gross_WW]])</f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</row>
    <row r="1802" spans="1:36" x14ac:dyDescent="0.2">
      <c r="A1802" t="s">
        <v>1761</v>
      </c>
      <c r="B1802" t="s">
        <v>1762</v>
      </c>
      <c r="C1802">
        <v>1964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7</v>
      </c>
      <c r="O1802">
        <v>5680</v>
      </c>
      <c r="P1802">
        <v>100</v>
      </c>
      <c r="Q1802" t="s">
        <v>1721</v>
      </c>
      <c r="R1802" t="s">
        <v>1763</v>
      </c>
      <c r="S1802">
        <v>0</v>
      </c>
      <c r="T1802">
        <v>1</v>
      </c>
      <c r="U1802">
        <v>0</v>
      </c>
      <c r="W1802">
        <v>9129247</v>
      </c>
      <c r="X1802">
        <v>9129247</v>
      </c>
      <c r="Y1802">
        <f>COUNTBLANK(Table13[[#This Row],[Budget]:[Gross_WW]])</f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6" x14ac:dyDescent="0.2">
      <c r="A1803" t="s">
        <v>5454</v>
      </c>
      <c r="B1803" t="s">
        <v>5455</v>
      </c>
      <c r="C1803">
        <v>2001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6.9</v>
      </c>
      <c r="O1803">
        <v>100771</v>
      </c>
      <c r="P1803">
        <v>90</v>
      </c>
      <c r="Q1803" t="s">
        <v>4223</v>
      </c>
      <c r="R1803" t="s">
        <v>3859</v>
      </c>
      <c r="S1803">
        <v>1</v>
      </c>
      <c r="T1803">
        <v>0</v>
      </c>
      <c r="U1803">
        <v>0</v>
      </c>
      <c r="V1803">
        <v>28000000</v>
      </c>
      <c r="W1803">
        <v>50294317</v>
      </c>
      <c r="X1803">
        <v>77516304</v>
      </c>
      <c r="Y1803">
        <f>COUNTBLANK(Table13[[#This Row],[Budget]:[Gross_WW]])</f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</row>
    <row r="1804" spans="1:36" x14ac:dyDescent="0.2">
      <c r="A1804" t="s">
        <v>6029</v>
      </c>
      <c r="B1804" t="s">
        <v>6030</v>
      </c>
      <c r="C1804">
        <v>2005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7.8</v>
      </c>
      <c r="O1804">
        <v>276786</v>
      </c>
      <c r="P1804">
        <v>119</v>
      </c>
      <c r="Q1804" t="s">
        <v>6031</v>
      </c>
      <c r="R1804" t="s">
        <v>35</v>
      </c>
      <c r="S1804">
        <v>0</v>
      </c>
      <c r="T1804">
        <v>1</v>
      </c>
      <c r="U1804">
        <v>0</v>
      </c>
      <c r="V1804">
        <v>39000000</v>
      </c>
      <c r="W1804">
        <v>25514517</v>
      </c>
      <c r="X1804">
        <v>40445129</v>
      </c>
      <c r="Y1804">
        <f>COUNTBLANK(Table13[[#This Row],[Budget]:[Gross_WW]])</f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</row>
    <row r="1805" spans="1:36" x14ac:dyDescent="0.2">
      <c r="A1805" t="s">
        <v>1603</v>
      </c>
      <c r="B1805" t="s">
        <v>1604</v>
      </c>
      <c r="C1805">
        <v>1960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7.4</v>
      </c>
      <c r="O1805">
        <v>3711</v>
      </c>
      <c r="P1805">
        <v>111</v>
      </c>
      <c r="Q1805" t="s">
        <v>1380</v>
      </c>
      <c r="R1805" t="s">
        <v>39</v>
      </c>
      <c r="S1805">
        <v>0</v>
      </c>
      <c r="T1805">
        <v>0</v>
      </c>
      <c r="U1805">
        <v>1</v>
      </c>
      <c r="Y1805">
        <f>COUNTBLANK(Table13[[#This Row],[Budget]:[Gross_WW]])</f>
        <v>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</row>
    <row r="1806" spans="1:36" x14ac:dyDescent="0.2">
      <c r="A1806" t="s">
        <v>625</v>
      </c>
      <c r="B1806" t="s">
        <v>626</v>
      </c>
      <c r="C1806">
        <v>1941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7.7</v>
      </c>
      <c r="O1806">
        <v>14571</v>
      </c>
      <c r="P1806">
        <v>134</v>
      </c>
      <c r="Q1806" t="s">
        <v>106</v>
      </c>
      <c r="R1806" t="s">
        <v>39</v>
      </c>
      <c r="S1806">
        <v>0</v>
      </c>
      <c r="T1806">
        <v>0</v>
      </c>
      <c r="U1806">
        <v>1</v>
      </c>
      <c r="V1806">
        <v>1400000</v>
      </c>
      <c r="W1806">
        <v>16361885</v>
      </c>
      <c r="X1806">
        <v>16361885</v>
      </c>
      <c r="Y1806">
        <f>COUNTBLANK(Table13[[#This Row],[Budget]:[Gross_WW]])</f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</row>
    <row r="1807" spans="1:36" x14ac:dyDescent="0.2">
      <c r="A1807" t="s">
        <v>543</v>
      </c>
      <c r="B1807" t="s">
        <v>544</v>
      </c>
      <c r="C1807">
        <v>1940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6.8</v>
      </c>
      <c r="O1807">
        <v>1104</v>
      </c>
      <c r="P1807">
        <v>87</v>
      </c>
      <c r="Q1807" t="s">
        <v>134</v>
      </c>
      <c r="R1807" t="s">
        <v>35</v>
      </c>
      <c r="S1807">
        <v>0</v>
      </c>
      <c r="T1807">
        <v>1</v>
      </c>
      <c r="U1807">
        <v>0</v>
      </c>
      <c r="V1807">
        <v>760000</v>
      </c>
      <c r="Y1807">
        <f>COUNTBLANK(Table13[[#This Row],[Budget]:[Gross_WW]])</f>
        <v>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</row>
    <row r="1808" spans="1:36" x14ac:dyDescent="0.2">
      <c r="A1808" t="s">
        <v>6866</v>
      </c>
      <c r="B1808" t="s">
        <v>6867</v>
      </c>
      <c r="C1808">
        <v>2014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5.5</v>
      </c>
      <c r="O1808">
        <v>68771</v>
      </c>
      <c r="P1808">
        <v>102</v>
      </c>
      <c r="Q1808" t="s">
        <v>6868</v>
      </c>
      <c r="R1808" t="s">
        <v>6869</v>
      </c>
      <c r="S1808">
        <v>0</v>
      </c>
      <c r="T1808">
        <v>1</v>
      </c>
      <c r="U1808">
        <v>0</v>
      </c>
      <c r="V1808">
        <v>95000000</v>
      </c>
      <c r="W1808">
        <v>17223265</v>
      </c>
      <c r="X1808">
        <v>114178613</v>
      </c>
      <c r="Y1808">
        <f>COUNTBLANK(Table13[[#This Row],[Budget]:[Gross_WW]])</f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</row>
    <row r="1809" spans="1:32" x14ac:dyDescent="0.2">
      <c r="A1809" t="s">
        <v>6746</v>
      </c>
      <c r="B1809" t="s">
        <v>6747</v>
      </c>
      <c r="C1809">
        <v>2008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5.6</v>
      </c>
      <c r="O1809">
        <v>113054</v>
      </c>
      <c r="P1809">
        <v>145</v>
      </c>
      <c r="Q1809" t="s">
        <v>6748</v>
      </c>
      <c r="R1809" t="s">
        <v>5604</v>
      </c>
      <c r="S1809">
        <v>0</v>
      </c>
      <c r="T1809">
        <v>0</v>
      </c>
      <c r="U1809">
        <v>1</v>
      </c>
      <c r="V1809">
        <v>65000000</v>
      </c>
      <c r="W1809">
        <v>152647258</v>
      </c>
      <c r="X1809">
        <v>418765321</v>
      </c>
      <c r="Y1809">
        <f>COUNTBLANK(Table13[[#This Row],[Budget]:[Gross_WW]])</f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</row>
    <row r="1810" spans="1:32" x14ac:dyDescent="0.2">
      <c r="A1810" t="s">
        <v>6995</v>
      </c>
      <c r="B1810" t="s">
        <v>6996</v>
      </c>
      <c r="C1810">
        <v>2010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4.5</v>
      </c>
      <c r="O1810">
        <v>71677</v>
      </c>
      <c r="P1810">
        <v>146</v>
      </c>
      <c r="Q1810" t="s">
        <v>6748</v>
      </c>
      <c r="R1810" t="s">
        <v>5604</v>
      </c>
      <c r="S1810">
        <v>0</v>
      </c>
      <c r="T1810">
        <v>0</v>
      </c>
      <c r="U1810">
        <v>1</v>
      </c>
      <c r="V1810">
        <v>100000000</v>
      </c>
      <c r="W1810">
        <v>95347692</v>
      </c>
      <c r="X1810">
        <v>290745055</v>
      </c>
      <c r="Y1810">
        <f>COUNTBLANK(Table13[[#This Row],[Budget]:[Gross_WW]])</f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</row>
    <row r="1811" spans="1:32" x14ac:dyDescent="0.2">
      <c r="A1811" t="s">
        <v>4529</v>
      </c>
      <c r="B1811" t="s">
        <v>4530</v>
      </c>
      <c r="C1811">
        <v>1996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5.9</v>
      </c>
      <c r="O1811">
        <v>20816</v>
      </c>
      <c r="P1811">
        <v>93</v>
      </c>
      <c r="Q1811" t="s">
        <v>3583</v>
      </c>
      <c r="R1811" t="s">
        <v>3230</v>
      </c>
      <c r="S1811">
        <v>0</v>
      </c>
      <c r="T1811">
        <v>1</v>
      </c>
      <c r="U1811">
        <v>0</v>
      </c>
      <c r="V1811">
        <v>39000000</v>
      </c>
      <c r="W1811">
        <v>30356793</v>
      </c>
      <c r="X1811">
        <v>37956793</v>
      </c>
      <c r="Y1811">
        <f>COUNTBLANK(Table13[[#This Row],[Budget]:[Gross_WW]])</f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">
      <c r="A1812" t="s">
        <v>2359</v>
      </c>
      <c r="B1812" t="s">
        <v>2360</v>
      </c>
      <c r="C1812">
        <v>1978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4.0999999999999996</v>
      </c>
      <c r="O1812">
        <v>5716</v>
      </c>
      <c r="P1812">
        <v>113</v>
      </c>
      <c r="Q1812" t="s">
        <v>2233</v>
      </c>
      <c r="R1812" t="s">
        <v>2361</v>
      </c>
      <c r="S1812">
        <v>0</v>
      </c>
      <c r="T1812">
        <v>1</v>
      </c>
      <c r="U1812">
        <v>0</v>
      </c>
      <c r="V1812">
        <v>18000000</v>
      </c>
      <c r="W1812">
        <v>20378470</v>
      </c>
      <c r="X1812">
        <v>20378470</v>
      </c>
      <c r="Y1812">
        <f>COUNTBLANK(Table13[[#This Row],[Budget]:[Gross_WW]])</f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</row>
    <row r="1813" spans="1:32" x14ac:dyDescent="0.2">
      <c r="A1813" t="s">
        <v>369</v>
      </c>
      <c r="B1813" t="s">
        <v>370</v>
      </c>
      <c r="C1813">
        <v>1937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5.5</v>
      </c>
      <c r="O1813">
        <v>374</v>
      </c>
      <c r="P1813">
        <v>54</v>
      </c>
      <c r="Q1813" t="s">
        <v>291</v>
      </c>
      <c r="R1813" t="s">
        <v>39</v>
      </c>
      <c r="S1813">
        <v>0</v>
      </c>
      <c r="T1813">
        <v>0</v>
      </c>
      <c r="U1813">
        <v>1</v>
      </c>
      <c r="Y1813">
        <f>COUNTBLANK(Table13[[#This Row],[Budget]:[Gross_WW]])</f>
        <v>3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</row>
    <row r="1814" spans="1:32" x14ac:dyDescent="0.2">
      <c r="A1814" t="s">
        <v>4786</v>
      </c>
      <c r="B1814" t="s">
        <v>4787</v>
      </c>
      <c r="C1814">
        <v>1997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4.9000000000000004</v>
      </c>
      <c r="O1814">
        <v>4289</v>
      </c>
      <c r="P1814">
        <v>103</v>
      </c>
      <c r="Q1814" t="s">
        <v>2676</v>
      </c>
      <c r="R1814" t="s">
        <v>3952</v>
      </c>
      <c r="S1814">
        <v>1</v>
      </c>
      <c r="T1814">
        <v>0</v>
      </c>
      <c r="U1814">
        <v>0</v>
      </c>
      <c r="V1814">
        <v>45000000</v>
      </c>
      <c r="W1814">
        <v>2312463</v>
      </c>
      <c r="X1814">
        <v>2312463</v>
      </c>
      <c r="Y1814">
        <f>COUNTBLANK(Table13[[#This Row],[Budget]:[Gross_WW]])</f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</row>
    <row r="1815" spans="1:32" x14ac:dyDescent="0.2">
      <c r="A1815" t="s">
        <v>763</v>
      </c>
      <c r="B1815" t="s">
        <v>764</v>
      </c>
      <c r="C1815">
        <v>1943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7.8</v>
      </c>
      <c r="O1815">
        <v>56390</v>
      </c>
      <c r="P1815">
        <v>108</v>
      </c>
      <c r="Q1815" t="s">
        <v>706</v>
      </c>
      <c r="R1815" t="s">
        <v>35</v>
      </c>
      <c r="S1815">
        <v>0</v>
      </c>
      <c r="T1815">
        <v>1</v>
      </c>
      <c r="U1815">
        <v>0</v>
      </c>
      <c r="W1815">
        <v>1200000</v>
      </c>
      <c r="X1815">
        <v>1200000</v>
      </c>
      <c r="Y1815">
        <f>COUNTBLANK(Table13[[#This Row],[Budget]:[Gross_WW]])</f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</row>
    <row r="1816" spans="1:32" x14ac:dyDescent="0.2">
      <c r="A1816" t="s">
        <v>1116</v>
      </c>
      <c r="B1816" t="s">
        <v>1117</v>
      </c>
      <c r="C1816">
        <v>1950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7</v>
      </c>
      <c r="O1816">
        <v>171</v>
      </c>
      <c r="P1816">
        <v>80</v>
      </c>
      <c r="Q1816" t="s">
        <v>1118</v>
      </c>
      <c r="R1816" t="s">
        <v>945</v>
      </c>
      <c r="S1816">
        <v>0</v>
      </c>
      <c r="T1816">
        <v>1</v>
      </c>
      <c r="U1816">
        <v>0</v>
      </c>
      <c r="Y1816">
        <f>COUNTBLANK(Table13[[#This Row],[Budget]:[Gross_WW]])</f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</row>
    <row r="1817" spans="1:32" x14ac:dyDescent="0.2">
      <c r="A1817" t="s">
        <v>5094</v>
      </c>
      <c r="B1817" t="s">
        <v>5095</v>
      </c>
      <c r="C1817">
        <v>1998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7.1</v>
      </c>
      <c r="O1817">
        <v>207915</v>
      </c>
      <c r="P1817">
        <v>123</v>
      </c>
      <c r="Q1817" t="s">
        <v>3773</v>
      </c>
      <c r="R1817" t="s">
        <v>35</v>
      </c>
      <c r="S1817">
        <v>1</v>
      </c>
      <c r="T1817">
        <v>1</v>
      </c>
      <c r="U1817">
        <v>0</v>
      </c>
      <c r="V1817">
        <v>25000000</v>
      </c>
      <c r="W1817">
        <v>100317794</v>
      </c>
      <c r="X1817">
        <v>289317794</v>
      </c>
      <c r="Y1817">
        <f>COUNTBLANK(Table13[[#This Row],[Budget]:[Gross_WW]])</f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</row>
    <row r="1818" spans="1:32" x14ac:dyDescent="0.2">
      <c r="A1818" t="s">
        <v>5934</v>
      </c>
      <c r="B1818" t="s">
        <v>5935</v>
      </c>
      <c r="C1818">
        <v>2004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6.1</v>
      </c>
      <c r="O1818">
        <v>42007</v>
      </c>
      <c r="P1818">
        <v>106</v>
      </c>
      <c r="Q1818" t="s">
        <v>4223</v>
      </c>
      <c r="R1818" t="s">
        <v>3859</v>
      </c>
      <c r="S1818">
        <v>1</v>
      </c>
      <c r="T1818">
        <v>0</v>
      </c>
      <c r="U1818">
        <v>0</v>
      </c>
      <c r="V1818">
        <v>50000000</v>
      </c>
      <c r="W1818">
        <v>57890460</v>
      </c>
      <c r="X1818">
        <v>170128460</v>
      </c>
      <c r="Y1818">
        <f>COUNTBLANK(Table13[[#This Row],[Budget]:[Gross_WW]])</f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</row>
    <row r="1819" spans="1:32" x14ac:dyDescent="0.2">
      <c r="A1819" t="s">
        <v>5713</v>
      </c>
      <c r="B1819" t="s">
        <v>5714</v>
      </c>
      <c r="C1819">
        <v>2003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6.2</v>
      </c>
      <c r="O1819">
        <v>97298</v>
      </c>
      <c r="P1819">
        <v>114</v>
      </c>
      <c r="Q1819" t="s">
        <v>5715</v>
      </c>
      <c r="R1819" t="s">
        <v>2783</v>
      </c>
      <c r="S1819">
        <v>1</v>
      </c>
      <c r="T1819">
        <v>0</v>
      </c>
      <c r="U1819">
        <v>0</v>
      </c>
      <c r="V1819">
        <v>50000000</v>
      </c>
      <c r="W1819">
        <v>60476872</v>
      </c>
      <c r="X1819">
        <v>88323487</v>
      </c>
      <c r="Y1819">
        <f>COUNTBLANK(Table13[[#This Row],[Budget]:[Gross_WW]])</f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</row>
    <row r="1820" spans="1:32" x14ac:dyDescent="0.2">
      <c r="A1820" t="s">
        <v>5299</v>
      </c>
      <c r="B1820" t="s">
        <v>5300</v>
      </c>
      <c r="C1820">
        <v>2000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6.6</v>
      </c>
      <c r="O1820">
        <v>115709</v>
      </c>
      <c r="P1820">
        <v>110</v>
      </c>
      <c r="Q1820" t="s">
        <v>5301</v>
      </c>
      <c r="R1820" t="s">
        <v>2783</v>
      </c>
      <c r="S1820">
        <v>1</v>
      </c>
      <c r="T1820">
        <v>0</v>
      </c>
      <c r="U1820">
        <v>0</v>
      </c>
      <c r="V1820">
        <v>55000000</v>
      </c>
      <c r="W1820">
        <v>56973502</v>
      </c>
      <c r="X1820">
        <v>99274467</v>
      </c>
      <c r="Y1820">
        <f>COUNTBLANK(Table13[[#This Row],[Budget]:[Gross_WW]])</f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</row>
    <row r="1821" spans="1:32" x14ac:dyDescent="0.2">
      <c r="A1821" t="s">
        <v>5730</v>
      </c>
      <c r="B1821" t="s">
        <v>5731</v>
      </c>
      <c r="C1821">
        <v>2004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6</v>
      </c>
      <c r="O1821">
        <v>160754</v>
      </c>
      <c r="P1821">
        <v>90</v>
      </c>
      <c r="Q1821" t="s">
        <v>5100</v>
      </c>
      <c r="R1821" t="s">
        <v>4956</v>
      </c>
      <c r="S1821">
        <v>0</v>
      </c>
      <c r="T1821">
        <v>1</v>
      </c>
      <c r="U1821">
        <v>0</v>
      </c>
      <c r="V1821">
        <v>75000000</v>
      </c>
      <c r="W1821">
        <v>160861908</v>
      </c>
      <c r="X1821">
        <v>374583879</v>
      </c>
      <c r="Y1821">
        <f>COUNTBLANK(Table13[[#This Row],[Budget]:[Gross_WW]])</f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</row>
    <row r="1822" spans="1:32" x14ac:dyDescent="0.2">
      <c r="A1822" t="s">
        <v>2576</v>
      </c>
      <c r="B1822" t="s">
        <v>2577</v>
      </c>
      <c r="C1822">
        <v>1981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6.4</v>
      </c>
      <c r="O1822">
        <v>5157</v>
      </c>
      <c r="P1822">
        <v>122</v>
      </c>
      <c r="Q1822" t="s">
        <v>2578</v>
      </c>
      <c r="R1822" t="s">
        <v>2579</v>
      </c>
      <c r="S1822">
        <v>0</v>
      </c>
      <c r="T1822">
        <v>0</v>
      </c>
      <c r="U1822">
        <v>1</v>
      </c>
      <c r="V1822">
        <v>17500000</v>
      </c>
      <c r="W1822">
        <v>35610100</v>
      </c>
      <c r="X1822">
        <v>35610100</v>
      </c>
      <c r="Y1822">
        <f>COUNTBLANK(Table13[[#This Row],[Budget]:[Gross_WW]])</f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</row>
    <row r="1823" spans="1:32" x14ac:dyDescent="0.2">
      <c r="A1823" t="s">
        <v>916</v>
      </c>
      <c r="B1823" t="s">
        <v>917</v>
      </c>
      <c r="C1823">
        <v>1946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5.2</v>
      </c>
      <c r="O1823">
        <v>2124</v>
      </c>
      <c r="P1823">
        <v>61</v>
      </c>
      <c r="Q1823" t="s">
        <v>804</v>
      </c>
      <c r="R1823" t="s">
        <v>35</v>
      </c>
      <c r="S1823">
        <v>0</v>
      </c>
      <c r="T1823">
        <v>1</v>
      </c>
      <c r="U1823">
        <v>0</v>
      </c>
      <c r="Y1823">
        <f>COUNTBLANK(Table13[[#This Row],[Budget]:[Gross_WW]])</f>
        <v>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</row>
    <row r="1824" spans="1:32" x14ac:dyDescent="0.2">
      <c r="A1824" t="s">
        <v>5199</v>
      </c>
      <c r="B1824" t="s">
        <v>5200</v>
      </c>
      <c r="C1824">
        <v>1999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5.9</v>
      </c>
      <c r="O1824">
        <v>81091</v>
      </c>
      <c r="P1824">
        <v>95</v>
      </c>
      <c r="Q1824" t="s">
        <v>5201</v>
      </c>
      <c r="R1824" t="s">
        <v>3859</v>
      </c>
      <c r="S1824">
        <v>1</v>
      </c>
      <c r="T1824">
        <v>0</v>
      </c>
      <c r="U1824">
        <v>0</v>
      </c>
      <c r="V1824">
        <v>10000000</v>
      </c>
      <c r="W1824">
        <v>63366989</v>
      </c>
      <c r="X1824">
        <v>103166989</v>
      </c>
      <c r="Y1824">
        <f>COUNTBLANK(Table13[[#This Row],[Budget]:[Gross_WW]])</f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">
      <c r="A1825" t="s">
        <v>4788</v>
      </c>
      <c r="B1825" t="s">
        <v>4789</v>
      </c>
      <c r="C1825">
        <v>1997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5.9</v>
      </c>
      <c r="O1825">
        <v>7831</v>
      </c>
      <c r="P1825">
        <v>100</v>
      </c>
      <c r="Q1825" t="s">
        <v>4585</v>
      </c>
      <c r="R1825" t="s">
        <v>3859</v>
      </c>
      <c r="S1825">
        <v>1</v>
      </c>
      <c r="T1825">
        <v>0</v>
      </c>
      <c r="U1825">
        <v>0</v>
      </c>
      <c r="V1825">
        <v>18000000</v>
      </c>
      <c r="W1825">
        <v>7281450</v>
      </c>
      <c r="X1825">
        <v>7281450</v>
      </c>
      <c r="Y1825">
        <f>COUNTBLANK(Table13[[#This Row],[Budget]:[Gross_WW]])</f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</row>
    <row r="1826" spans="1:32" x14ac:dyDescent="0.2">
      <c r="A1826" t="s">
        <v>1225</v>
      </c>
      <c r="B1826" t="s">
        <v>1226</v>
      </c>
      <c r="C1826">
        <v>1952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6.1</v>
      </c>
      <c r="O1826">
        <v>427</v>
      </c>
      <c r="P1826">
        <v>104</v>
      </c>
      <c r="Q1826" t="s">
        <v>1227</v>
      </c>
      <c r="R1826" t="s">
        <v>39</v>
      </c>
      <c r="S1826">
        <v>0</v>
      </c>
      <c r="T1826">
        <v>0</v>
      </c>
      <c r="U1826">
        <v>1</v>
      </c>
      <c r="Y1826">
        <f>COUNTBLANK(Table13[[#This Row],[Budget]:[Gross_WW]])</f>
        <v>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">
      <c r="A1827" t="s">
        <v>6737</v>
      </c>
      <c r="B1827" t="s">
        <v>6738</v>
      </c>
      <c r="C1827">
        <v>2009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7.6</v>
      </c>
      <c r="O1827">
        <v>565483</v>
      </c>
      <c r="P1827">
        <v>128</v>
      </c>
      <c r="Q1827" t="s">
        <v>6739</v>
      </c>
      <c r="R1827" t="s">
        <v>39</v>
      </c>
      <c r="S1827">
        <v>0</v>
      </c>
      <c r="T1827">
        <v>0</v>
      </c>
      <c r="U1827">
        <v>1</v>
      </c>
      <c r="V1827">
        <v>90000000</v>
      </c>
      <c r="W1827">
        <v>209028679</v>
      </c>
      <c r="X1827">
        <v>524028679</v>
      </c>
      <c r="Y1827">
        <f>COUNTBLANK(Table13[[#This Row],[Budget]:[Gross_WW]])</f>
        <v>0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</row>
    <row r="1828" spans="1:32" x14ac:dyDescent="0.2">
      <c r="A1828" t="s">
        <v>707</v>
      </c>
      <c r="B1828" t="s">
        <v>708</v>
      </c>
      <c r="C1828">
        <v>1942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6.6</v>
      </c>
      <c r="O1828">
        <v>5095</v>
      </c>
      <c r="P1828">
        <v>68</v>
      </c>
      <c r="Q1828" t="s">
        <v>709</v>
      </c>
      <c r="R1828" t="s">
        <v>35</v>
      </c>
      <c r="S1828">
        <v>0</v>
      </c>
      <c r="T1828">
        <v>1</v>
      </c>
      <c r="U1828">
        <v>0</v>
      </c>
      <c r="Y1828">
        <f>COUNTBLANK(Table13[[#This Row],[Budget]:[Gross_WW]])</f>
        <v>3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</row>
    <row r="1829" spans="1:32" x14ac:dyDescent="0.2">
      <c r="A1829" t="s">
        <v>710</v>
      </c>
      <c r="B1829" t="s">
        <v>711</v>
      </c>
      <c r="C1829">
        <v>1942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6.6</v>
      </c>
      <c r="O1829">
        <v>3902</v>
      </c>
      <c r="P1829">
        <v>65</v>
      </c>
      <c r="Q1829" t="s">
        <v>712</v>
      </c>
      <c r="R1829" t="s">
        <v>35</v>
      </c>
      <c r="S1829">
        <v>0</v>
      </c>
      <c r="T1829">
        <v>1</v>
      </c>
      <c r="U1829">
        <v>0</v>
      </c>
      <c r="Y1829">
        <f>COUNTBLANK(Table13[[#This Row],[Budget]:[Gross_WW]])</f>
        <v>3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</row>
    <row r="1830" spans="1:32" x14ac:dyDescent="0.2">
      <c r="A1830" t="s">
        <v>765</v>
      </c>
      <c r="B1830" t="s">
        <v>766</v>
      </c>
      <c r="C1830">
        <v>1943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6.8</v>
      </c>
      <c r="O1830">
        <v>3594</v>
      </c>
      <c r="P1830">
        <v>71</v>
      </c>
      <c r="Q1830" t="s">
        <v>709</v>
      </c>
      <c r="R1830" t="s">
        <v>35</v>
      </c>
      <c r="S1830">
        <v>0</v>
      </c>
      <c r="T1830">
        <v>1</v>
      </c>
      <c r="U1830">
        <v>0</v>
      </c>
      <c r="Y1830">
        <f>COUNTBLANK(Table13[[#This Row],[Budget]:[Gross_WW]])</f>
        <v>3</v>
      </c>
      <c r="Z1830">
        <v>1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</row>
    <row r="1831" spans="1:32" x14ac:dyDescent="0.2">
      <c r="A1831" t="s">
        <v>7225</v>
      </c>
      <c r="B1831" t="s">
        <v>7226</v>
      </c>
      <c r="C1831">
        <v>2011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7.5</v>
      </c>
      <c r="O1831">
        <v>407130</v>
      </c>
      <c r="P1831">
        <v>129</v>
      </c>
      <c r="Q1831" t="s">
        <v>6739</v>
      </c>
      <c r="R1831" t="s">
        <v>39</v>
      </c>
      <c r="S1831">
        <v>0</v>
      </c>
      <c r="T1831">
        <v>0</v>
      </c>
      <c r="U1831">
        <v>1</v>
      </c>
      <c r="V1831">
        <v>125000000</v>
      </c>
      <c r="W1831">
        <v>186848418</v>
      </c>
      <c r="X1831">
        <v>543848418</v>
      </c>
      <c r="Y1831">
        <f>COUNTBLANK(Table13[[#This Row],[Budget]:[Gross_WW]])</f>
        <v>0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</row>
    <row r="1832" spans="1:32" x14ac:dyDescent="0.2">
      <c r="A1832" t="s">
        <v>3247</v>
      </c>
      <c r="B1832" t="s">
        <v>3248</v>
      </c>
      <c r="C1832">
        <v>1989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5.5</v>
      </c>
      <c r="O1832">
        <v>14208</v>
      </c>
      <c r="P1832">
        <v>109</v>
      </c>
      <c r="Q1832" t="s">
        <v>2890</v>
      </c>
      <c r="R1832" t="s">
        <v>2997</v>
      </c>
      <c r="S1832">
        <v>0</v>
      </c>
      <c r="T1832">
        <v>1</v>
      </c>
      <c r="U1832">
        <v>0</v>
      </c>
      <c r="V1832">
        <v>5000000</v>
      </c>
      <c r="W1832">
        <v>16554699</v>
      </c>
      <c r="X1832">
        <v>16554699</v>
      </c>
      <c r="Y1832">
        <f>COUNTBLANK(Table13[[#This Row],[Budget]:[Gross_WW]])</f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</row>
    <row r="1833" spans="1:32" x14ac:dyDescent="0.2">
      <c r="A1833" t="s">
        <v>2008</v>
      </c>
      <c r="B1833" t="s">
        <v>2009</v>
      </c>
      <c r="C1833">
        <v>1971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6.2</v>
      </c>
      <c r="O1833">
        <v>1496</v>
      </c>
      <c r="P1833">
        <v>95</v>
      </c>
      <c r="Q1833" t="s">
        <v>2007</v>
      </c>
      <c r="R1833" t="s">
        <v>2010</v>
      </c>
      <c r="S1833">
        <v>0</v>
      </c>
      <c r="T1833">
        <v>1</v>
      </c>
      <c r="U1833">
        <v>0</v>
      </c>
      <c r="V1833">
        <v>1190000</v>
      </c>
      <c r="Y1833">
        <f>COUNTBLANK(Table13[[#This Row],[Budget]:[Gross_WW]])</f>
        <v>2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</row>
    <row r="1834" spans="1:32" x14ac:dyDescent="0.2">
      <c r="A1834" t="s">
        <v>3139</v>
      </c>
      <c r="B1834" t="s">
        <v>3140</v>
      </c>
      <c r="C1834">
        <v>1988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6.8</v>
      </c>
      <c r="O1834">
        <v>11154</v>
      </c>
      <c r="P1834">
        <v>110</v>
      </c>
      <c r="Q1834" t="s">
        <v>2877</v>
      </c>
      <c r="R1834" t="s">
        <v>2783</v>
      </c>
      <c r="S1834">
        <v>1</v>
      </c>
      <c r="T1834">
        <v>0</v>
      </c>
      <c r="U1834">
        <v>0</v>
      </c>
      <c r="V1834">
        <v>15000000</v>
      </c>
      <c r="W1834">
        <v>29300090</v>
      </c>
      <c r="X1834">
        <v>29300090</v>
      </c>
      <c r="Y1834">
        <f>COUNTBLANK(Table13[[#This Row],[Budget]:[Gross_WW]])</f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</row>
    <row r="1835" spans="1:32" x14ac:dyDescent="0.2">
      <c r="A1835" t="s">
        <v>1480</v>
      </c>
      <c r="B1835" t="s">
        <v>1481</v>
      </c>
      <c r="C1835">
        <v>1957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6.4</v>
      </c>
      <c r="O1835">
        <v>483</v>
      </c>
      <c r="P1835">
        <v>87</v>
      </c>
      <c r="Q1835" t="s">
        <v>1015</v>
      </c>
      <c r="R1835" t="s">
        <v>39</v>
      </c>
      <c r="S1835">
        <v>0</v>
      </c>
      <c r="T1835">
        <v>0</v>
      </c>
      <c r="U1835">
        <v>1</v>
      </c>
      <c r="Y1835">
        <f>COUNTBLANK(Table13[[#This Row],[Budget]:[Gross_WW]])</f>
        <v>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</row>
    <row r="1836" spans="1:32" x14ac:dyDescent="0.2">
      <c r="A1836" t="s">
        <v>5869</v>
      </c>
      <c r="B1836" t="s">
        <v>5870</v>
      </c>
      <c r="C1836">
        <v>2005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6.3</v>
      </c>
      <c r="O1836">
        <v>22954</v>
      </c>
      <c r="P1836">
        <v>106</v>
      </c>
      <c r="Q1836" t="s">
        <v>5871</v>
      </c>
      <c r="R1836" t="s">
        <v>2783</v>
      </c>
      <c r="S1836">
        <v>1</v>
      </c>
      <c r="T1836">
        <v>0</v>
      </c>
      <c r="U1836">
        <v>0</v>
      </c>
      <c r="W1836">
        <v>10284523</v>
      </c>
      <c r="X1836">
        <v>11675161</v>
      </c>
      <c r="Y1836">
        <f>COUNTBLANK(Table13[[#This Row],[Budget]:[Gross_WW]])</f>
        <v>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</row>
    <row r="1837" spans="1:32" x14ac:dyDescent="0.2">
      <c r="A1837" t="s">
        <v>6855</v>
      </c>
      <c r="B1837" t="s">
        <v>6856</v>
      </c>
      <c r="C1837">
        <v>2009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4.7</v>
      </c>
      <c r="O1837">
        <v>6565</v>
      </c>
      <c r="P1837">
        <v>89</v>
      </c>
      <c r="Q1837" t="s">
        <v>4452</v>
      </c>
      <c r="R1837" t="s">
        <v>39</v>
      </c>
      <c r="S1837">
        <v>0</v>
      </c>
      <c r="T1837">
        <v>0</v>
      </c>
      <c r="U1837">
        <v>1</v>
      </c>
      <c r="V1837">
        <v>40000000</v>
      </c>
      <c r="W1837">
        <v>20919166</v>
      </c>
      <c r="X1837">
        <v>28972508</v>
      </c>
      <c r="Y1837">
        <f>COUNTBLANK(Table13[[#This Row],[Budget]:[Gross_WW]])</f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</row>
    <row r="1838" spans="1:32" x14ac:dyDescent="0.2">
      <c r="A1838" t="s">
        <v>3521</v>
      </c>
      <c r="B1838" t="s">
        <v>3522</v>
      </c>
      <c r="C1838">
        <v>1991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5.3</v>
      </c>
      <c r="O1838">
        <v>1762</v>
      </c>
      <c r="P1838">
        <v>89</v>
      </c>
      <c r="Q1838" t="s">
        <v>3523</v>
      </c>
      <c r="R1838" t="s">
        <v>3524</v>
      </c>
      <c r="S1838">
        <v>0</v>
      </c>
      <c r="T1838">
        <v>1</v>
      </c>
      <c r="U1838">
        <v>0</v>
      </c>
      <c r="V1838">
        <v>11000000</v>
      </c>
      <c r="W1838">
        <v>3547684</v>
      </c>
      <c r="X1838">
        <v>3547684</v>
      </c>
      <c r="Y1838">
        <f>COUNTBLANK(Table13[[#This Row],[Budget]:[Gross_WW]])</f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</row>
    <row r="1839" spans="1:32" x14ac:dyDescent="0.2">
      <c r="A1839" t="s">
        <v>320</v>
      </c>
      <c r="B1839" t="s">
        <v>321</v>
      </c>
      <c r="C1839">
        <v>1936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7.4</v>
      </c>
      <c r="O1839">
        <v>2726</v>
      </c>
      <c r="P1839">
        <v>113</v>
      </c>
      <c r="Q1839" t="s">
        <v>66</v>
      </c>
      <c r="R1839" t="s">
        <v>35</v>
      </c>
      <c r="S1839">
        <v>0</v>
      </c>
      <c r="T1839">
        <v>1</v>
      </c>
      <c r="U1839">
        <v>0</v>
      </c>
      <c r="V1839">
        <v>1194943</v>
      </c>
      <c r="Y1839">
        <f>COUNTBLANK(Table13[[#This Row],[Budget]:[Gross_WW]])</f>
        <v>2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</row>
    <row r="1840" spans="1:32" x14ac:dyDescent="0.2">
      <c r="A1840" t="s">
        <v>2121</v>
      </c>
      <c r="B1840" t="s">
        <v>2122</v>
      </c>
      <c r="C1840">
        <v>1973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5.9</v>
      </c>
      <c r="O1840">
        <v>812</v>
      </c>
      <c r="P1840">
        <v>99</v>
      </c>
      <c r="Q1840" t="s">
        <v>1961</v>
      </c>
      <c r="R1840" t="s">
        <v>35</v>
      </c>
      <c r="S1840">
        <v>0</v>
      </c>
      <c r="T1840">
        <v>1</v>
      </c>
      <c r="U1840">
        <v>0</v>
      </c>
      <c r="Y1840">
        <f>COUNTBLANK(Table13[[#This Row],[Budget]:[Gross_WW]])</f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</row>
    <row r="1841" spans="1:32" x14ac:dyDescent="0.2">
      <c r="A1841" t="s">
        <v>3525</v>
      </c>
      <c r="B1841" t="s">
        <v>3526</v>
      </c>
      <c r="C1841">
        <v>1991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6.1</v>
      </c>
      <c r="O1841">
        <v>15722</v>
      </c>
      <c r="P1841">
        <v>79</v>
      </c>
      <c r="Q1841" t="s">
        <v>2740</v>
      </c>
      <c r="R1841" t="s">
        <v>3527</v>
      </c>
      <c r="S1841">
        <v>0</v>
      </c>
      <c r="T1841">
        <v>0</v>
      </c>
      <c r="U1841">
        <v>1</v>
      </c>
      <c r="V1841">
        <v>8000000</v>
      </c>
      <c r="W1841">
        <v>2275557</v>
      </c>
      <c r="X1841">
        <v>2275557</v>
      </c>
      <c r="Y1841">
        <f>COUNTBLANK(Table13[[#This Row],[Budget]:[Gross_WW]])</f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</row>
    <row r="1842" spans="1:32" x14ac:dyDescent="0.2">
      <c r="A1842" t="s">
        <v>5668</v>
      </c>
      <c r="B1842" t="s">
        <v>5669</v>
      </c>
      <c r="C1842">
        <v>2002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5.5</v>
      </c>
      <c r="O1842">
        <v>59229</v>
      </c>
      <c r="P1842">
        <v>95</v>
      </c>
      <c r="Q1842" t="s">
        <v>5301</v>
      </c>
      <c r="R1842" t="s">
        <v>5670</v>
      </c>
      <c r="S1842">
        <v>0</v>
      </c>
      <c r="T1842">
        <v>0</v>
      </c>
      <c r="U1842">
        <v>1</v>
      </c>
      <c r="V1842">
        <v>85000000</v>
      </c>
      <c r="W1842">
        <v>38082712</v>
      </c>
      <c r="X1842">
        <v>77885672</v>
      </c>
      <c r="Y1842">
        <f>COUNTBLANK(Table13[[#This Row],[Budget]:[Gross_WW]])</f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</row>
    <row r="1843" spans="1:32" x14ac:dyDescent="0.2">
      <c r="A1843" t="s">
        <v>5027</v>
      </c>
      <c r="B1843" t="s">
        <v>5028</v>
      </c>
      <c r="C1843">
        <v>2001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7.8</v>
      </c>
      <c r="O1843">
        <v>589026</v>
      </c>
      <c r="P1843">
        <v>90</v>
      </c>
      <c r="Q1843" t="s">
        <v>5029</v>
      </c>
      <c r="R1843" t="s">
        <v>4956</v>
      </c>
      <c r="S1843">
        <v>0</v>
      </c>
      <c r="T1843">
        <v>1</v>
      </c>
      <c r="U1843">
        <v>0</v>
      </c>
      <c r="V1843">
        <v>60000000</v>
      </c>
      <c r="W1843">
        <v>267665011</v>
      </c>
      <c r="X1843">
        <v>484409218</v>
      </c>
      <c r="Y1843">
        <f>COUNTBLANK(Table13[[#This Row],[Budget]:[Gross_WW]])</f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</row>
    <row r="1844" spans="1:32" x14ac:dyDescent="0.2">
      <c r="A1844" t="s">
        <v>5706</v>
      </c>
      <c r="B1844" t="s">
        <v>5707</v>
      </c>
      <c r="C1844">
        <v>2004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7.2</v>
      </c>
      <c r="O1844">
        <v>401944</v>
      </c>
      <c r="P1844">
        <v>93</v>
      </c>
      <c r="Q1844" t="s">
        <v>5029</v>
      </c>
      <c r="R1844" t="s">
        <v>4856</v>
      </c>
      <c r="S1844">
        <v>0</v>
      </c>
      <c r="T1844">
        <v>1</v>
      </c>
      <c r="U1844">
        <v>0</v>
      </c>
      <c r="V1844">
        <v>150000000</v>
      </c>
      <c r="W1844">
        <v>441226247</v>
      </c>
      <c r="X1844">
        <v>928760770</v>
      </c>
      <c r="Y1844">
        <f>COUNTBLANK(Table13[[#This Row],[Budget]:[Gross_WW]])</f>
        <v>0</v>
      </c>
      <c r="Z1844">
        <v>1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</row>
    <row r="1845" spans="1:32" x14ac:dyDescent="0.2">
      <c r="A1845" t="s">
        <v>6687</v>
      </c>
      <c r="B1845" t="s">
        <v>6688</v>
      </c>
      <c r="C1845">
        <v>2010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6.3</v>
      </c>
      <c r="O1845">
        <v>176334</v>
      </c>
      <c r="P1845">
        <v>93</v>
      </c>
      <c r="Q1845" t="s">
        <v>5368</v>
      </c>
      <c r="R1845" t="s">
        <v>4956</v>
      </c>
      <c r="S1845">
        <v>0</v>
      </c>
      <c r="T1845">
        <v>1</v>
      </c>
      <c r="U1845">
        <v>0</v>
      </c>
      <c r="V1845">
        <v>165000000</v>
      </c>
      <c r="W1845">
        <v>238736787</v>
      </c>
      <c r="X1845">
        <v>752600867</v>
      </c>
      <c r="Y1845">
        <f>COUNTBLANK(Table13[[#This Row],[Budget]:[Gross_WW]])</f>
        <v>0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</row>
    <row r="1846" spans="1:32" x14ac:dyDescent="0.2">
      <c r="A1846" t="s">
        <v>6180</v>
      </c>
      <c r="B1846" t="s">
        <v>6181</v>
      </c>
      <c r="C1846">
        <v>2007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6</v>
      </c>
      <c r="O1846">
        <v>268816</v>
      </c>
      <c r="P1846">
        <v>93</v>
      </c>
      <c r="Q1846" t="s">
        <v>6182</v>
      </c>
      <c r="R1846" t="s">
        <v>4856</v>
      </c>
      <c r="S1846">
        <v>0</v>
      </c>
      <c r="T1846">
        <v>1</v>
      </c>
      <c r="U1846">
        <v>0</v>
      </c>
      <c r="V1846">
        <v>160000000</v>
      </c>
      <c r="W1846">
        <v>322719944</v>
      </c>
      <c r="X1846">
        <v>813367380</v>
      </c>
      <c r="Y1846">
        <f>COUNTBLANK(Table13[[#This Row],[Budget]:[Gross_WW]])</f>
        <v>0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</row>
    <row r="1847" spans="1:32" x14ac:dyDescent="0.2">
      <c r="A1847" t="s">
        <v>5681</v>
      </c>
      <c r="B1847" t="s">
        <v>5682</v>
      </c>
      <c r="C1847">
        <v>2002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6.7</v>
      </c>
      <c r="O1847">
        <v>327149</v>
      </c>
      <c r="P1847">
        <v>106</v>
      </c>
      <c r="Q1847" t="s">
        <v>4846</v>
      </c>
      <c r="R1847" t="s">
        <v>2783</v>
      </c>
      <c r="S1847">
        <v>1</v>
      </c>
      <c r="T1847">
        <v>0</v>
      </c>
      <c r="U1847">
        <v>0</v>
      </c>
      <c r="V1847">
        <v>72000000</v>
      </c>
      <c r="W1847">
        <v>227966634</v>
      </c>
      <c r="X1847">
        <v>408247917</v>
      </c>
      <c r="Y1847">
        <f>COUNTBLANK(Table13[[#This Row],[Budget]:[Gross_WW]])</f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</row>
    <row r="1848" spans="1:32" x14ac:dyDescent="0.2">
      <c r="A1848" t="s">
        <v>4110</v>
      </c>
      <c r="B1848" t="s">
        <v>4111</v>
      </c>
      <c r="C1848">
        <v>1994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6</v>
      </c>
      <c r="O1848">
        <v>3452</v>
      </c>
      <c r="P1848">
        <v>101</v>
      </c>
      <c r="Q1848" t="s">
        <v>3191</v>
      </c>
      <c r="R1848" t="s">
        <v>3182</v>
      </c>
      <c r="S1848">
        <v>0</v>
      </c>
      <c r="T1848">
        <v>0</v>
      </c>
      <c r="U1848">
        <v>1</v>
      </c>
      <c r="V1848">
        <v>30000000</v>
      </c>
      <c r="W1848">
        <v>3180674</v>
      </c>
      <c r="X1848">
        <v>3180674</v>
      </c>
      <c r="Y1848">
        <f>COUNTBLANK(Table13[[#This Row],[Budget]:[Gross_WW]])</f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</row>
    <row r="1849" spans="1:32" x14ac:dyDescent="0.2">
      <c r="A1849" t="s">
        <v>2011</v>
      </c>
      <c r="B1849" t="s">
        <v>2012</v>
      </c>
      <c r="C1849">
        <v>1972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6.7</v>
      </c>
      <c r="O1849">
        <v>25567</v>
      </c>
      <c r="P1849">
        <v>89</v>
      </c>
      <c r="Q1849" t="s">
        <v>2013</v>
      </c>
      <c r="R1849" t="s">
        <v>35</v>
      </c>
      <c r="S1849">
        <v>0</v>
      </c>
      <c r="T1849">
        <v>1</v>
      </c>
      <c r="U1849">
        <v>0</v>
      </c>
      <c r="V1849">
        <v>100000</v>
      </c>
      <c r="Y1849">
        <f>COUNTBLANK(Table13[[#This Row],[Budget]:[Gross_WW]])</f>
        <v>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</row>
    <row r="1850" spans="1:32" x14ac:dyDescent="0.2">
      <c r="A1850" t="s">
        <v>5018</v>
      </c>
      <c r="B1850" t="s">
        <v>5019</v>
      </c>
      <c r="C1850">
        <v>1998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6.9</v>
      </c>
      <c r="O1850">
        <v>20130</v>
      </c>
      <c r="P1850">
        <v>114</v>
      </c>
      <c r="Q1850" t="s">
        <v>5020</v>
      </c>
      <c r="R1850" t="s">
        <v>3273</v>
      </c>
      <c r="S1850">
        <v>1</v>
      </c>
      <c r="T1850">
        <v>0</v>
      </c>
      <c r="U1850">
        <v>0</v>
      </c>
      <c r="V1850">
        <v>30000000</v>
      </c>
      <c r="W1850">
        <v>18253415</v>
      </c>
      <c r="X1850">
        <v>18253415</v>
      </c>
      <c r="Y1850">
        <f>COUNTBLANK(Table13[[#This Row],[Budget]:[Gross_WW]])</f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</row>
    <row r="1851" spans="1:32" x14ac:dyDescent="0.2">
      <c r="A1851" t="s">
        <v>6120</v>
      </c>
      <c r="B1851" t="s">
        <v>6121</v>
      </c>
      <c r="C1851">
        <v>2005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8</v>
      </c>
      <c r="O1851">
        <v>727648</v>
      </c>
      <c r="P1851">
        <v>124</v>
      </c>
      <c r="Q1851" t="s">
        <v>6122</v>
      </c>
      <c r="R1851" t="s">
        <v>4453</v>
      </c>
      <c r="S1851">
        <v>1</v>
      </c>
      <c r="T1851">
        <v>0</v>
      </c>
      <c r="U1851">
        <v>0</v>
      </c>
      <c r="V1851">
        <v>40000000</v>
      </c>
      <c r="W1851">
        <v>74103820</v>
      </c>
      <c r="X1851">
        <v>158733820</v>
      </c>
      <c r="Y1851">
        <f>COUNTBLANK(Table13[[#This Row],[Budget]:[Gross_WW]])</f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">
      <c r="A1852" t="s">
        <v>6872</v>
      </c>
      <c r="B1852" t="s">
        <v>6873</v>
      </c>
      <c r="C1852">
        <v>2009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7.6</v>
      </c>
      <c r="O1852">
        <v>30334</v>
      </c>
      <c r="P1852">
        <v>96</v>
      </c>
      <c r="Q1852" t="s">
        <v>6874</v>
      </c>
      <c r="R1852" t="s">
        <v>6875</v>
      </c>
      <c r="S1852">
        <v>0</v>
      </c>
      <c r="T1852">
        <v>1</v>
      </c>
      <c r="U1852">
        <v>0</v>
      </c>
      <c r="W1852">
        <v>2546665</v>
      </c>
      <c r="X1852">
        <v>5102705</v>
      </c>
      <c r="Y1852">
        <f>COUNTBLANK(Table13[[#This Row],[Budget]:[Gross_WW]])</f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</row>
    <row r="1853" spans="1:32" x14ac:dyDescent="0.2">
      <c r="A1853" t="s">
        <v>5230</v>
      </c>
      <c r="B1853" t="s">
        <v>5231</v>
      </c>
      <c r="C1853">
        <v>2003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6.7</v>
      </c>
      <c r="O1853">
        <v>46998</v>
      </c>
      <c r="P1853">
        <v>85</v>
      </c>
      <c r="Q1853" t="s">
        <v>5232</v>
      </c>
      <c r="R1853" t="s">
        <v>4856</v>
      </c>
      <c r="S1853">
        <v>0</v>
      </c>
      <c r="T1853">
        <v>1</v>
      </c>
      <c r="U1853">
        <v>0</v>
      </c>
      <c r="V1853">
        <v>60000000</v>
      </c>
      <c r="W1853">
        <v>24483452</v>
      </c>
      <c r="X1853">
        <v>80773077</v>
      </c>
      <c r="Y1853">
        <f>COUNTBLANK(Table13[[#This Row],[Budget]:[Gross_WW]])</f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</row>
    <row r="1854" spans="1:32" x14ac:dyDescent="0.2">
      <c r="A1854" t="s">
        <v>7753</v>
      </c>
      <c r="B1854" t="s">
        <v>7754</v>
      </c>
      <c r="C1854">
        <v>2016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7.1</v>
      </c>
      <c r="O1854">
        <v>125374</v>
      </c>
      <c r="P1854">
        <v>108</v>
      </c>
      <c r="Q1854" t="s">
        <v>5992</v>
      </c>
      <c r="R1854" t="s">
        <v>7755</v>
      </c>
      <c r="S1854">
        <v>0</v>
      </c>
      <c r="T1854">
        <v>1</v>
      </c>
      <c r="U1854">
        <v>0</v>
      </c>
      <c r="V1854">
        <v>75000000</v>
      </c>
      <c r="W1854">
        <v>270395425</v>
      </c>
      <c r="X1854">
        <v>634151679</v>
      </c>
      <c r="Y1854">
        <f>COUNTBLANK(Table13[[#This Row],[Budget]:[Gross_WW]])</f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</row>
    <row r="1855" spans="1:32" x14ac:dyDescent="0.2">
      <c r="A1855" t="s">
        <v>3667</v>
      </c>
      <c r="B1855" t="s">
        <v>3668</v>
      </c>
      <c r="C1855">
        <v>1992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6.7</v>
      </c>
      <c r="O1855">
        <v>26637</v>
      </c>
      <c r="P1855">
        <v>99</v>
      </c>
      <c r="Q1855" t="s">
        <v>3669</v>
      </c>
      <c r="R1855" t="s">
        <v>39</v>
      </c>
      <c r="S1855">
        <v>0</v>
      </c>
      <c r="T1855">
        <v>0</v>
      </c>
      <c r="U1855">
        <v>1</v>
      </c>
      <c r="V1855">
        <v>9000000</v>
      </c>
      <c r="W1855">
        <v>18471850</v>
      </c>
      <c r="X1855">
        <v>18471850</v>
      </c>
      <c r="Y1855">
        <f>COUNTBLANK(Table13[[#This Row],[Budget]:[Gross_WW]])</f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</row>
    <row r="1856" spans="1:32" x14ac:dyDescent="0.2">
      <c r="A1856" t="s">
        <v>4115</v>
      </c>
      <c r="B1856" t="s">
        <v>4116</v>
      </c>
      <c r="C1856">
        <v>1994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5.8</v>
      </c>
      <c r="O1856">
        <v>9716</v>
      </c>
      <c r="P1856">
        <v>98</v>
      </c>
      <c r="Q1856" t="s">
        <v>4117</v>
      </c>
      <c r="R1856" t="s">
        <v>4118</v>
      </c>
      <c r="S1856">
        <v>1</v>
      </c>
      <c r="T1856">
        <v>0</v>
      </c>
      <c r="U1856">
        <v>0</v>
      </c>
      <c r="W1856">
        <v>7770731</v>
      </c>
      <c r="X1856">
        <v>7770731</v>
      </c>
      <c r="Y1856">
        <f>COUNTBLANK(Table13[[#This Row],[Budget]:[Gross_WW]])</f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</row>
    <row r="1857" spans="1:32" x14ac:dyDescent="0.2">
      <c r="A1857" t="s">
        <v>3670</v>
      </c>
      <c r="B1857" t="s">
        <v>3671</v>
      </c>
      <c r="C1857">
        <v>1992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6.4</v>
      </c>
      <c r="O1857">
        <v>83095</v>
      </c>
      <c r="P1857">
        <v>100</v>
      </c>
      <c r="Q1857" t="s">
        <v>3269</v>
      </c>
      <c r="R1857" t="s">
        <v>2783</v>
      </c>
      <c r="S1857">
        <v>1</v>
      </c>
      <c r="T1857">
        <v>0</v>
      </c>
      <c r="U1857">
        <v>0</v>
      </c>
      <c r="V1857">
        <v>31000000</v>
      </c>
      <c r="W1857">
        <v>139605150</v>
      </c>
      <c r="X1857">
        <v>231605150</v>
      </c>
      <c r="Y1857">
        <f>COUNTBLANK(Table13[[#This Row],[Budget]:[Gross_WW]])</f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</row>
    <row r="1858" spans="1:32" x14ac:dyDescent="0.2">
      <c r="A1858" t="s">
        <v>3880</v>
      </c>
      <c r="B1858" t="s">
        <v>3881</v>
      </c>
      <c r="C1858">
        <v>1993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5.6</v>
      </c>
      <c r="O1858">
        <v>46718</v>
      </c>
      <c r="P1858">
        <v>107</v>
      </c>
      <c r="Q1858" t="s">
        <v>3739</v>
      </c>
      <c r="R1858" t="s">
        <v>2783</v>
      </c>
      <c r="S1858">
        <v>1</v>
      </c>
      <c r="T1858">
        <v>0</v>
      </c>
      <c r="U1858">
        <v>0</v>
      </c>
      <c r="V1858">
        <v>38000000</v>
      </c>
      <c r="W1858">
        <v>57319029</v>
      </c>
      <c r="X1858">
        <v>57319029</v>
      </c>
      <c r="Y1858">
        <f>COUNTBLANK(Table13[[#This Row],[Budget]:[Gross_WW]])</f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</row>
    <row r="1859" spans="1:32" x14ac:dyDescent="0.2">
      <c r="A1859" t="s">
        <v>7424</v>
      </c>
      <c r="B1859" t="s">
        <v>7425</v>
      </c>
      <c r="C1859">
        <v>2015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6</v>
      </c>
      <c r="O1859">
        <v>60957</v>
      </c>
      <c r="P1859">
        <v>118</v>
      </c>
      <c r="Q1859" t="s">
        <v>7426</v>
      </c>
      <c r="R1859" t="s">
        <v>7427</v>
      </c>
      <c r="S1859">
        <v>0</v>
      </c>
      <c r="T1859">
        <v>1</v>
      </c>
      <c r="U1859">
        <v>0</v>
      </c>
      <c r="V1859">
        <v>30000000</v>
      </c>
      <c r="W1859">
        <v>87044645</v>
      </c>
      <c r="X1859">
        <v>105011053</v>
      </c>
      <c r="Y1859">
        <f>COUNTBLANK(Table13[[#This Row],[Budget]:[Gross_WW]])</f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</row>
    <row r="1860" spans="1:32" x14ac:dyDescent="0.2">
      <c r="A1860" t="s">
        <v>4968</v>
      </c>
      <c r="B1860" t="s">
        <v>4969</v>
      </c>
      <c r="C1860">
        <v>1998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5.8</v>
      </c>
      <c r="O1860">
        <v>70392</v>
      </c>
      <c r="P1860">
        <v>102</v>
      </c>
      <c r="Q1860" t="s">
        <v>2898</v>
      </c>
      <c r="R1860" t="s">
        <v>3921</v>
      </c>
      <c r="S1860">
        <v>1</v>
      </c>
      <c r="T1860">
        <v>0</v>
      </c>
      <c r="U1860">
        <v>0</v>
      </c>
      <c r="V1860">
        <v>70000000</v>
      </c>
      <c r="W1860">
        <v>74339294</v>
      </c>
      <c r="X1860">
        <v>164839294</v>
      </c>
      <c r="Y1860">
        <f>COUNTBLANK(Table13[[#This Row],[Budget]:[Gross_WW]])</f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</row>
    <row r="1861" spans="1:32" x14ac:dyDescent="0.2">
      <c r="A1861" t="s">
        <v>2778</v>
      </c>
      <c r="B1861" t="s">
        <v>2779</v>
      </c>
      <c r="C1861">
        <v>1984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7.1</v>
      </c>
      <c r="O1861">
        <v>99072</v>
      </c>
      <c r="P1861">
        <v>93</v>
      </c>
      <c r="Q1861" t="s">
        <v>2780</v>
      </c>
      <c r="R1861" t="s">
        <v>35</v>
      </c>
      <c r="S1861">
        <v>0</v>
      </c>
      <c r="T1861">
        <v>1</v>
      </c>
      <c r="U1861">
        <v>0</v>
      </c>
      <c r="V1861">
        <v>6500000</v>
      </c>
      <c r="W1861">
        <v>23686027</v>
      </c>
      <c r="X1861">
        <v>23686027</v>
      </c>
      <c r="Y1861">
        <f>COUNTBLANK(Table13[[#This Row],[Budget]:[Gross_WW]])</f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</row>
    <row r="1862" spans="1:32" x14ac:dyDescent="0.2">
      <c r="A1862" t="s">
        <v>545</v>
      </c>
      <c r="B1862" t="s">
        <v>546</v>
      </c>
      <c r="C1862">
        <v>1940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4.3</v>
      </c>
      <c r="O1862">
        <v>182</v>
      </c>
      <c r="P1862">
        <v>64</v>
      </c>
      <c r="Q1862" t="s">
        <v>274</v>
      </c>
      <c r="R1862" t="s">
        <v>35</v>
      </c>
      <c r="S1862">
        <v>0</v>
      </c>
      <c r="T1862">
        <v>1</v>
      </c>
      <c r="U1862">
        <v>0</v>
      </c>
      <c r="Y1862">
        <f>COUNTBLANK(Table13[[#This Row],[Budget]:[Gross_WW]])</f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</row>
    <row r="1863" spans="1:32" x14ac:dyDescent="0.2">
      <c r="A1863" t="s">
        <v>7246</v>
      </c>
      <c r="B1863" t="s">
        <v>7247</v>
      </c>
      <c r="C1863">
        <v>2010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4.4000000000000004</v>
      </c>
      <c r="O1863">
        <v>85071</v>
      </c>
      <c r="P1863">
        <v>92</v>
      </c>
      <c r="Q1863" t="s">
        <v>7248</v>
      </c>
      <c r="R1863" t="s">
        <v>5267</v>
      </c>
      <c r="S1863">
        <v>0</v>
      </c>
      <c r="T1863">
        <v>1</v>
      </c>
      <c r="U1863">
        <v>0</v>
      </c>
      <c r="V1863">
        <v>10000000</v>
      </c>
      <c r="W1863">
        <v>21393620</v>
      </c>
      <c r="X1863">
        <v>66984887</v>
      </c>
      <c r="Y1863">
        <f>COUNTBLANK(Table13[[#This Row],[Budget]:[Gross_WW]])</f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</row>
    <row r="1864" spans="1:32" x14ac:dyDescent="0.2">
      <c r="A1864" t="s">
        <v>2314</v>
      </c>
      <c r="B1864" t="s">
        <v>2315</v>
      </c>
      <c r="C1864">
        <v>1977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7.3</v>
      </c>
      <c r="O1864">
        <v>33078</v>
      </c>
      <c r="P1864">
        <v>123</v>
      </c>
      <c r="Q1864" t="s">
        <v>1863</v>
      </c>
      <c r="R1864" t="s">
        <v>2316</v>
      </c>
      <c r="S1864">
        <v>0</v>
      </c>
      <c r="T1864">
        <v>1</v>
      </c>
      <c r="U1864">
        <v>0</v>
      </c>
      <c r="V1864" s="1"/>
      <c r="W1864" s="1">
        <v>28000000</v>
      </c>
      <c r="X1864" s="1">
        <v>28000000</v>
      </c>
      <c r="Y1864">
        <f>COUNTBLANK(Table13[[#This Row],[Budget]:[Gross_WW]])</f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</row>
    <row r="1865" spans="1:32" x14ac:dyDescent="0.2">
      <c r="A1865" t="s">
        <v>2060</v>
      </c>
      <c r="B1865" t="s">
        <v>2061</v>
      </c>
      <c r="C1865">
        <v>1972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6.9</v>
      </c>
      <c r="O1865">
        <v>11711</v>
      </c>
      <c r="P1865">
        <v>104</v>
      </c>
      <c r="Q1865" t="s">
        <v>1863</v>
      </c>
      <c r="R1865" t="s">
        <v>35</v>
      </c>
      <c r="S1865">
        <v>0</v>
      </c>
      <c r="T1865">
        <v>1</v>
      </c>
      <c r="U1865">
        <v>0</v>
      </c>
      <c r="V1865" s="1">
        <v>3200000</v>
      </c>
      <c r="W1865" s="1"/>
      <c r="X1865" s="1"/>
      <c r="Y1865">
        <f>COUNTBLANK(Table13[[#This Row],[Budget]:[Gross_WW]])</f>
        <v>2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</row>
    <row r="1866" spans="1:32" x14ac:dyDescent="0.2">
      <c r="A1866" t="s">
        <v>4531</v>
      </c>
      <c r="B1866" t="s">
        <v>4532</v>
      </c>
      <c r="C1866">
        <v>1996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7.6</v>
      </c>
      <c r="O1866">
        <v>180858</v>
      </c>
      <c r="P1866">
        <v>147</v>
      </c>
      <c r="Q1866" t="s">
        <v>2871</v>
      </c>
      <c r="R1866" t="s">
        <v>4533</v>
      </c>
      <c r="S1866">
        <v>0</v>
      </c>
      <c r="T1866">
        <v>0</v>
      </c>
      <c r="U1866">
        <v>1</v>
      </c>
      <c r="V1866" s="1">
        <v>44000000</v>
      </c>
      <c r="W1866" s="1">
        <v>53315285</v>
      </c>
      <c r="X1866" s="1">
        <v>165615285</v>
      </c>
      <c r="Y1866">
        <f>COUNTBLANK(Table13[[#This Row],[Budget]:[Gross_WW]])</f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</row>
    <row r="1867" spans="1:32" x14ac:dyDescent="0.2">
      <c r="A1867" t="s">
        <v>1561</v>
      </c>
      <c r="B1867" t="s">
        <v>1562</v>
      </c>
      <c r="C1867">
        <v>1959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7.2</v>
      </c>
      <c r="O1867">
        <v>129215</v>
      </c>
      <c r="P1867">
        <v>75</v>
      </c>
      <c r="Q1867" t="s">
        <v>1003</v>
      </c>
      <c r="R1867" t="s">
        <v>538</v>
      </c>
      <c r="S1867">
        <v>1</v>
      </c>
      <c r="T1867">
        <v>0</v>
      </c>
      <c r="U1867">
        <v>0</v>
      </c>
      <c r="V1867" s="1">
        <v>6000000</v>
      </c>
      <c r="W1867" s="1">
        <v>51600000</v>
      </c>
      <c r="X1867" s="1">
        <v>51600000</v>
      </c>
      <c r="Y1867">
        <f>COUNTBLANK(Table13[[#This Row],[Budget]:[Gross_WW]])</f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</row>
    <row r="1868" spans="1:32" x14ac:dyDescent="0.2">
      <c r="A1868" t="s">
        <v>4795</v>
      </c>
      <c r="B1868" t="s">
        <v>4796</v>
      </c>
      <c r="C1868">
        <v>1998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6.7</v>
      </c>
      <c r="O1868">
        <v>61157</v>
      </c>
      <c r="P1868">
        <v>99</v>
      </c>
      <c r="Q1868" t="s">
        <v>4797</v>
      </c>
      <c r="R1868" t="s">
        <v>4798</v>
      </c>
      <c r="S1868">
        <v>1</v>
      </c>
      <c r="T1868">
        <v>0</v>
      </c>
      <c r="U1868">
        <v>0</v>
      </c>
      <c r="V1868">
        <v>6000000</v>
      </c>
      <c r="W1868">
        <v>11841544</v>
      </c>
      <c r="X1868">
        <v>11841544</v>
      </c>
      <c r="Y1868">
        <f>COUNTBLANK(Table13[[#This Row],[Budget]:[Gross_WW]])</f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</row>
    <row r="1869" spans="1:32" x14ac:dyDescent="0.2">
      <c r="A1869" t="s">
        <v>1482</v>
      </c>
      <c r="B1869" t="s">
        <v>1483</v>
      </c>
      <c r="C1869">
        <v>1957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6.9</v>
      </c>
      <c r="O1869">
        <v>52</v>
      </c>
      <c r="P1869">
        <v>82</v>
      </c>
      <c r="Q1869" t="s">
        <v>1484</v>
      </c>
      <c r="R1869" t="s">
        <v>945</v>
      </c>
      <c r="S1869">
        <v>0</v>
      </c>
      <c r="T1869">
        <v>1</v>
      </c>
      <c r="U1869">
        <v>0</v>
      </c>
      <c r="Y1869">
        <f>COUNTBLANK(Table13[[#This Row],[Budget]:[Gross_WW]])</f>
        <v>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</row>
    <row r="1870" spans="1:32" x14ac:dyDescent="0.2">
      <c r="A1870" t="s">
        <v>4534</v>
      </c>
      <c r="B1870" t="s">
        <v>4535</v>
      </c>
      <c r="C1870">
        <v>1996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8</v>
      </c>
      <c r="O1870">
        <v>84487</v>
      </c>
      <c r="P1870">
        <v>135</v>
      </c>
      <c r="Q1870" t="s">
        <v>4536</v>
      </c>
      <c r="R1870" t="s">
        <v>3859</v>
      </c>
      <c r="S1870">
        <v>1</v>
      </c>
      <c r="T1870">
        <v>0</v>
      </c>
      <c r="U1870">
        <v>0</v>
      </c>
      <c r="V1870">
        <v>1000000</v>
      </c>
      <c r="W1870">
        <v>24444121</v>
      </c>
      <c r="X1870">
        <v>24444121</v>
      </c>
      <c r="Y1870">
        <f>COUNTBLANK(Table13[[#This Row],[Budget]:[Gross_WW]])</f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</row>
    <row r="1871" spans="1:32" x14ac:dyDescent="0.2">
      <c r="A1871" t="s">
        <v>6296</v>
      </c>
      <c r="B1871" t="s">
        <v>6297</v>
      </c>
      <c r="C1871">
        <v>2006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6.4</v>
      </c>
      <c r="O1871">
        <v>71679</v>
      </c>
      <c r="P1871">
        <v>95</v>
      </c>
      <c r="Q1871" t="s">
        <v>6298</v>
      </c>
      <c r="R1871" t="s">
        <v>6299</v>
      </c>
      <c r="S1871">
        <v>0</v>
      </c>
      <c r="T1871">
        <v>1</v>
      </c>
      <c r="U1871">
        <v>0</v>
      </c>
      <c r="V1871">
        <v>15000000</v>
      </c>
      <c r="W1871">
        <v>7802450</v>
      </c>
      <c r="X1871">
        <v>12834936</v>
      </c>
      <c r="Y1871">
        <f>COUNTBLANK(Table13[[#This Row],[Budget]:[Gross_WW]])</f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</row>
    <row r="1872" spans="1:32" x14ac:dyDescent="0.2">
      <c r="A1872" t="s">
        <v>6757</v>
      </c>
      <c r="B1872" t="s">
        <v>6758</v>
      </c>
      <c r="C1872">
        <v>2008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8</v>
      </c>
      <c r="O1872">
        <v>772770</v>
      </c>
      <c r="P1872">
        <v>120</v>
      </c>
      <c r="Q1872" t="s">
        <v>4569</v>
      </c>
      <c r="R1872" t="s">
        <v>6759</v>
      </c>
      <c r="S1872">
        <v>0</v>
      </c>
      <c r="T1872">
        <v>0</v>
      </c>
      <c r="U1872">
        <v>1</v>
      </c>
      <c r="V1872">
        <v>15000000</v>
      </c>
      <c r="W1872">
        <v>141319928</v>
      </c>
      <c r="X1872">
        <v>378021385</v>
      </c>
      <c r="Y1872">
        <f>COUNTBLANK(Table13[[#This Row],[Budget]:[Gross_WW]])</f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</row>
    <row r="1873" spans="1:32" x14ac:dyDescent="0.2">
      <c r="A1873" t="s">
        <v>4996</v>
      </c>
      <c r="B1873" t="s">
        <v>4997</v>
      </c>
      <c r="C1873">
        <v>1998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6.2</v>
      </c>
      <c r="O1873">
        <v>88919</v>
      </c>
      <c r="P1873">
        <v>108</v>
      </c>
      <c r="Q1873" t="s">
        <v>2713</v>
      </c>
      <c r="R1873" t="s">
        <v>35</v>
      </c>
      <c r="S1873">
        <v>0</v>
      </c>
      <c r="T1873">
        <v>1</v>
      </c>
      <c r="U1873">
        <v>0</v>
      </c>
      <c r="V1873">
        <v>40000000</v>
      </c>
      <c r="W1873">
        <v>54682547</v>
      </c>
      <c r="X1873">
        <v>54682547</v>
      </c>
      <c r="Y1873">
        <f>COUNTBLANK(Table13[[#This Row],[Budget]:[Gross_WW]])</f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</row>
    <row r="1874" spans="1:32" x14ac:dyDescent="0.2">
      <c r="A1874" t="s">
        <v>7911</v>
      </c>
      <c r="B1874" t="s">
        <v>7912</v>
      </c>
      <c r="C1874">
        <v>2018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6.6</v>
      </c>
      <c r="O1874">
        <v>29754</v>
      </c>
      <c r="P1874">
        <v>96</v>
      </c>
      <c r="Q1874" t="s">
        <v>7913</v>
      </c>
      <c r="R1874" t="s">
        <v>7914</v>
      </c>
      <c r="S1874">
        <v>0</v>
      </c>
      <c r="T1874">
        <v>0</v>
      </c>
      <c r="U1874">
        <v>1</v>
      </c>
      <c r="V1874">
        <v>80000000</v>
      </c>
      <c r="W1874">
        <v>83240103</v>
      </c>
      <c r="X1874">
        <v>214040103</v>
      </c>
      <c r="Y1874">
        <f>COUNTBLANK(Table13[[#This Row],[Budget]:[Gross_WW]])</f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</row>
    <row r="1875" spans="1:32" x14ac:dyDescent="0.2">
      <c r="A1875" t="s">
        <v>1013</v>
      </c>
      <c r="B1875" t="s">
        <v>1014</v>
      </c>
      <c r="C1875">
        <v>1948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6.5</v>
      </c>
      <c r="O1875">
        <v>235</v>
      </c>
      <c r="P1875">
        <v>81</v>
      </c>
      <c r="Q1875" t="s">
        <v>1015</v>
      </c>
      <c r="R1875" t="s">
        <v>39</v>
      </c>
      <c r="S1875">
        <v>0</v>
      </c>
      <c r="T1875">
        <v>0</v>
      </c>
      <c r="U1875">
        <v>1</v>
      </c>
      <c r="Y1875">
        <f>COUNTBLANK(Table13[[#This Row],[Budget]:[Gross_WW]])</f>
        <v>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</row>
    <row r="1876" spans="1:32" x14ac:dyDescent="0.2">
      <c r="A1876" t="s">
        <v>84</v>
      </c>
      <c r="B1876" t="s">
        <v>85</v>
      </c>
      <c r="C1876">
        <v>1931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6.8</v>
      </c>
      <c r="O1876">
        <v>1621</v>
      </c>
      <c r="P1876">
        <v>81</v>
      </c>
      <c r="Q1876" t="s">
        <v>86</v>
      </c>
      <c r="R1876" t="s">
        <v>39</v>
      </c>
      <c r="S1876">
        <v>0</v>
      </c>
      <c r="T1876">
        <v>0</v>
      </c>
      <c r="U1876">
        <v>1</v>
      </c>
      <c r="Y1876">
        <f>COUNTBLANK(Table13[[#This Row],[Budget]:[Gross_WW]])</f>
        <v>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</row>
    <row r="1877" spans="1:32" x14ac:dyDescent="0.2">
      <c r="A1877" t="s">
        <v>6655</v>
      </c>
      <c r="B1877" t="s">
        <v>6656</v>
      </c>
      <c r="C1877">
        <v>2008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6.1</v>
      </c>
      <c r="O1877">
        <v>22111</v>
      </c>
      <c r="P1877">
        <v>95</v>
      </c>
      <c r="Q1877" t="s">
        <v>6657</v>
      </c>
      <c r="R1877" t="s">
        <v>3859</v>
      </c>
      <c r="S1877">
        <v>1</v>
      </c>
      <c r="T1877">
        <v>0</v>
      </c>
      <c r="U1877">
        <v>0</v>
      </c>
      <c r="W1877">
        <v>9511289</v>
      </c>
      <c r="X1877">
        <v>11843604</v>
      </c>
      <c r="Y1877">
        <f>COUNTBLANK(Table13[[#This Row],[Budget]:[Gross_WW]])</f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</row>
    <row r="1878" spans="1:32" x14ac:dyDescent="0.2">
      <c r="A1878" t="s">
        <v>958</v>
      </c>
      <c r="B1878" t="s">
        <v>959</v>
      </c>
      <c r="C1878">
        <v>1947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6.4</v>
      </c>
      <c r="O1878">
        <v>1167</v>
      </c>
      <c r="P1878">
        <v>103</v>
      </c>
      <c r="Q1878" t="s">
        <v>960</v>
      </c>
      <c r="R1878" t="s">
        <v>747</v>
      </c>
      <c r="S1878">
        <v>0</v>
      </c>
      <c r="T1878">
        <v>1</v>
      </c>
      <c r="U1878">
        <v>0</v>
      </c>
      <c r="V1878">
        <v>1360286</v>
      </c>
      <c r="W1878">
        <v>2301555</v>
      </c>
      <c r="X1878">
        <v>2301555</v>
      </c>
      <c r="Y1878">
        <f>COUNTBLANK(Table13[[#This Row],[Budget]:[Gross_WW]])</f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</row>
    <row r="1879" spans="1:32" x14ac:dyDescent="0.2">
      <c r="A1879" t="s">
        <v>4308</v>
      </c>
      <c r="B1879" t="s">
        <v>4309</v>
      </c>
      <c r="C1879">
        <v>1995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7.4</v>
      </c>
      <c r="O1879">
        <v>32153</v>
      </c>
      <c r="P1879">
        <v>112</v>
      </c>
      <c r="Q1879" t="s">
        <v>3816</v>
      </c>
      <c r="R1879" t="s">
        <v>3859</v>
      </c>
      <c r="S1879">
        <v>1</v>
      </c>
      <c r="T1879">
        <v>0</v>
      </c>
      <c r="U1879">
        <v>0</v>
      </c>
      <c r="V1879">
        <v>7000000</v>
      </c>
      <c r="W1879">
        <v>8367636</v>
      </c>
      <c r="X1879">
        <v>8367636</v>
      </c>
      <c r="Y1879">
        <f>COUNTBLANK(Table13[[#This Row],[Budget]:[Gross_WW]])</f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</row>
    <row r="1880" spans="1:32" x14ac:dyDescent="0.2">
      <c r="A1880" t="s">
        <v>2317</v>
      </c>
      <c r="B1880" t="s">
        <v>2318</v>
      </c>
      <c r="C1880">
        <v>1977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7</v>
      </c>
      <c r="O1880">
        <v>42848</v>
      </c>
      <c r="P1880">
        <v>96</v>
      </c>
      <c r="Q1880" t="s">
        <v>2319</v>
      </c>
      <c r="R1880" t="s">
        <v>35</v>
      </c>
      <c r="S1880">
        <v>0</v>
      </c>
      <c r="T1880">
        <v>1</v>
      </c>
      <c r="U1880">
        <v>0</v>
      </c>
      <c r="V1880">
        <v>4300000</v>
      </c>
      <c r="W1880">
        <v>126737428</v>
      </c>
      <c r="X1880">
        <v>126737428</v>
      </c>
      <c r="Y1880">
        <f>COUNTBLANK(Table13[[#This Row],[Budget]:[Gross_WW]])</f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</row>
    <row r="1881" spans="1:32" x14ac:dyDescent="0.2">
      <c r="A1881" t="s">
        <v>2488</v>
      </c>
      <c r="B1881" t="s">
        <v>2489</v>
      </c>
      <c r="C1881">
        <v>1980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5.3</v>
      </c>
      <c r="O1881">
        <v>14164</v>
      </c>
      <c r="P1881">
        <v>101</v>
      </c>
      <c r="Q1881" t="s">
        <v>2319</v>
      </c>
      <c r="R1881" t="s">
        <v>35</v>
      </c>
      <c r="S1881">
        <v>0</v>
      </c>
      <c r="T1881">
        <v>1</v>
      </c>
      <c r="U1881">
        <v>0</v>
      </c>
      <c r="V1881">
        <v>17000000</v>
      </c>
      <c r="W1881">
        <v>66132626</v>
      </c>
      <c r="X1881">
        <v>66132626</v>
      </c>
      <c r="Y1881">
        <f>COUNTBLANK(Table13[[#This Row],[Budget]:[Gross_WW]])</f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</row>
    <row r="1882" spans="1:32" x14ac:dyDescent="0.2">
      <c r="A1882" t="s">
        <v>2698</v>
      </c>
      <c r="B1882" t="s">
        <v>2699</v>
      </c>
      <c r="C1882">
        <v>1983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3.5</v>
      </c>
      <c r="O1882">
        <v>7778</v>
      </c>
      <c r="P1882">
        <v>85</v>
      </c>
      <c r="Q1882" t="s">
        <v>2700</v>
      </c>
      <c r="R1882" t="s">
        <v>35</v>
      </c>
      <c r="S1882">
        <v>0</v>
      </c>
      <c r="T1882">
        <v>1</v>
      </c>
      <c r="U1882">
        <v>0</v>
      </c>
      <c r="W1882">
        <v>5678950</v>
      </c>
      <c r="X1882">
        <v>5678950</v>
      </c>
      <c r="Y1882">
        <f>COUNTBLANK(Table13[[#This Row],[Budget]:[Gross_WW]])</f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</row>
    <row r="1883" spans="1:32" x14ac:dyDescent="0.2">
      <c r="A1883" t="s">
        <v>6449</v>
      </c>
      <c r="B1883" t="s">
        <v>6450</v>
      </c>
      <c r="C1883">
        <v>2006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6.7</v>
      </c>
      <c r="O1883">
        <v>134418</v>
      </c>
      <c r="P1883">
        <v>109</v>
      </c>
      <c r="Q1883" t="s">
        <v>6451</v>
      </c>
      <c r="R1883" t="s">
        <v>35</v>
      </c>
      <c r="S1883">
        <v>0</v>
      </c>
      <c r="T1883">
        <v>1</v>
      </c>
      <c r="U1883">
        <v>0</v>
      </c>
      <c r="V1883">
        <v>17000000</v>
      </c>
      <c r="W1883">
        <v>35787686</v>
      </c>
      <c r="X1883">
        <v>57232879</v>
      </c>
      <c r="Y1883">
        <f>COUNTBLANK(Table13[[#This Row],[Budget]:[Gross_WW]])</f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</row>
    <row r="1884" spans="1:32" x14ac:dyDescent="0.2">
      <c r="A1884" t="s">
        <v>4970</v>
      </c>
      <c r="B1884" t="s">
        <v>4971</v>
      </c>
      <c r="C1884">
        <v>1998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6</v>
      </c>
      <c r="O1884">
        <v>73515</v>
      </c>
      <c r="P1884">
        <v>98</v>
      </c>
      <c r="Q1884" t="s">
        <v>2697</v>
      </c>
      <c r="R1884" t="s">
        <v>2483</v>
      </c>
      <c r="S1884">
        <v>1</v>
      </c>
      <c r="T1884">
        <v>0</v>
      </c>
      <c r="U1884">
        <v>0</v>
      </c>
      <c r="V1884">
        <v>73000000</v>
      </c>
      <c r="W1884">
        <v>55591409</v>
      </c>
      <c r="X1884">
        <v>103891409</v>
      </c>
      <c r="Y1884">
        <f>COUNTBLANK(Table13[[#This Row],[Budget]:[Gross_WW]])</f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</row>
    <row r="1885" spans="1:32" x14ac:dyDescent="0.2">
      <c r="A1885" t="s">
        <v>3672</v>
      </c>
      <c r="B1885" t="s">
        <v>3673</v>
      </c>
      <c r="C1885">
        <v>1992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7.1</v>
      </c>
      <c r="O1885">
        <v>50413</v>
      </c>
      <c r="P1885">
        <v>126</v>
      </c>
      <c r="Q1885" t="s">
        <v>3195</v>
      </c>
      <c r="R1885" t="s">
        <v>35</v>
      </c>
      <c r="S1885">
        <v>0</v>
      </c>
      <c r="T1885">
        <v>1</v>
      </c>
      <c r="U1885">
        <v>0</v>
      </c>
      <c r="V1885">
        <v>35000000</v>
      </c>
      <c r="W1885">
        <v>51432591</v>
      </c>
      <c r="X1885">
        <v>105232691</v>
      </c>
      <c r="Y1885">
        <f>COUNTBLANK(Table13[[#This Row],[Budget]:[Gross_WW]])</f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</row>
    <row r="1886" spans="1:32" x14ac:dyDescent="0.2">
      <c r="A1886" t="s">
        <v>4972</v>
      </c>
      <c r="B1886" t="s">
        <v>4973</v>
      </c>
      <c r="C1886">
        <v>1999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6.7</v>
      </c>
      <c r="O1886">
        <v>13427</v>
      </c>
      <c r="P1886">
        <v>127</v>
      </c>
      <c r="Q1886" t="s">
        <v>4974</v>
      </c>
      <c r="R1886" t="s">
        <v>35</v>
      </c>
      <c r="S1886">
        <v>0</v>
      </c>
      <c r="T1886">
        <v>1</v>
      </c>
      <c r="U1886">
        <v>0</v>
      </c>
      <c r="V1886">
        <v>35000000</v>
      </c>
      <c r="W1886">
        <v>14417593</v>
      </c>
      <c r="X1886">
        <v>23049593</v>
      </c>
      <c r="Y1886">
        <f>COUNTBLANK(Table13[[#This Row],[Budget]:[Gross_WW]])</f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</row>
    <row r="1887" spans="1:32" x14ac:dyDescent="0.2">
      <c r="A1887" t="s">
        <v>7362</v>
      </c>
      <c r="B1887" t="s">
        <v>7363</v>
      </c>
      <c r="C1887">
        <v>2012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6.1</v>
      </c>
      <c r="O1887">
        <v>265524</v>
      </c>
      <c r="P1887">
        <v>127</v>
      </c>
      <c r="Q1887" t="s">
        <v>7364</v>
      </c>
      <c r="R1887" t="s">
        <v>7365</v>
      </c>
      <c r="S1887">
        <v>0</v>
      </c>
      <c r="T1887">
        <v>1</v>
      </c>
      <c r="U1887">
        <v>0</v>
      </c>
      <c r="V1887">
        <v>170000000</v>
      </c>
      <c r="W1887">
        <v>155332381</v>
      </c>
      <c r="X1887">
        <v>396592829</v>
      </c>
      <c r="Y1887">
        <f>COUNTBLANK(Table13[[#This Row],[Budget]:[Gross_WW]])</f>
        <v>0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</row>
    <row r="1888" spans="1:32" x14ac:dyDescent="0.2">
      <c r="A1888" t="s">
        <v>373</v>
      </c>
      <c r="B1888" t="s">
        <v>374</v>
      </c>
      <c r="C1888">
        <v>1937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7.6</v>
      </c>
      <c r="O1888">
        <v>173147</v>
      </c>
      <c r="P1888">
        <v>83</v>
      </c>
      <c r="Q1888" t="s">
        <v>375</v>
      </c>
      <c r="R1888" t="s">
        <v>376</v>
      </c>
      <c r="S1888">
        <v>1</v>
      </c>
      <c r="T1888">
        <v>0</v>
      </c>
      <c r="U1888">
        <v>0</v>
      </c>
      <c r="V1888">
        <v>1499000</v>
      </c>
      <c r="W1888">
        <v>184925486</v>
      </c>
      <c r="X1888">
        <v>184925486</v>
      </c>
      <c r="Y1888">
        <f>COUNTBLANK(Table13[[#This Row],[Budget]:[Gross_WW]])</f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</row>
    <row r="1889" spans="1:36" x14ac:dyDescent="0.2">
      <c r="A1889" t="s">
        <v>2062</v>
      </c>
      <c r="B1889" t="s">
        <v>2063</v>
      </c>
      <c r="C1889">
        <v>1972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6.5</v>
      </c>
      <c r="O1889">
        <v>1390</v>
      </c>
      <c r="P1889">
        <v>93</v>
      </c>
      <c r="Q1889" t="s">
        <v>1766</v>
      </c>
      <c r="R1889" t="s">
        <v>376</v>
      </c>
      <c r="S1889">
        <v>1</v>
      </c>
      <c r="T1889">
        <v>0</v>
      </c>
      <c r="U1889">
        <v>0</v>
      </c>
      <c r="W1889">
        <v>6100000</v>
      </c>
      <c r="X1889">
        <v>6100000</v>
      </c>
      <c r="Y1889">
        <f>COUNTBLANK(Table13[[#This Row],[Budget]:[Gross_WW]])</f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</row>
    <row r="1890" spans="1:36" x14ac:dyDescent="0.2">
      <c r="A1890" t="s">
        <v>322</v>
      </c>
      <c r="B1890" t="s">
        <v>323</v>
      </c>
      <c r="C1890">
        <v>1936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6.2</v>
      </c>
      <c r="O1890">
        <v>268</v>
      </c>
      <c r="P1890">
        <v>63</v>
      </c>
      <c r="Q1890" t="s">
        <v>189</v>
      </c>
      <c r="R1890" t="s">
        <v>39</v>
      </c>
      <c r="S1890">
        <v>0</v>
      </c>
      <c r="T1890">
        <v>0</v>
      </c>
      <c r="U1890">
        <v>1</v>
      </c>
      <c r="Y1890">
        <f>COUNTBLANK(Table13[[#This Row],[Budget]:[Gross_WW]])</f>
        <v>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</row>
    <row r="1891" spans="1:36" x14ac:dyDescent="0.2">
      <c r="A1891" t="s">
        <v>1282</v>
      </c>
      <c r="B1891" t="s">
        <v>1283</v>
      </c>
      <c r="C1891">
        <v>1953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6.8</v>
      </c>
      <c r="O1891">
        <v>566</v>
      </c>
      <c r="P1891">
        <v>101</v>
      </c>
      <c r="Q1891" t="s">
        <v>1284</v>
      </c>
      <c r="R1891" t="s">
        <v>39</v>
      </c>
      <c r="S1891">
        <v>0</v>
      </c>
      <c r="T1891">
        <v>0</v>
      </c>
      <c r="U1891">
        <v>1</v>
      </c>
      <c r="W1891">
        <v>2000000</v>
      </c>
      <c r="Y1891">
        <f>COUNTBLANK(Table13[[#This Row],[Budget]:[Gross_WW]])</f>
        <v>2</v>
      </c>
      <c r="Z1891">
        <v>0</v>
      </c>
      <c r="AA1891">
        <v>0</v>
      </c>
      <c r="AB1891">
        <v>1</v>
      </c>
      <c r="AC1891">
        <v>0</v>
      </c>
      <c r="AD1891">
        <v>1</v>
      </c>
      <c r="AE1891">
        <v>0</v>
      </c>
      <c r="AF1891">
        <v>0</v>
      </c>
    </row>
    <row r="1892" spans="1:36" x14ac:dyDescent="0.2">
      <c r="A1892" t="s">
        <v>137</v>
      </c>
      <c r="B1892" t="s">
        <v>138</v>
      </c>
      <c r="C1892">
        <v>1932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6.9</v>
      </c>
      <c r="O1892">
        <v>1344</v>
      </c>
      <c r="P1892">
        <v>81</v>
      </c>
      <c r="Q1892" t="s">
        <v>79</v>
      </c>
      <c r="R1892" t="s">
        <v>39</v>
      </c>
      <c r="S1892">
        <v>0</v>
      </c>
      <c r="T1892">
        <v>0</v>
      </c>
      <c r="U1892">
        <v>1</v>
      </c>
      <c r="V1892">
        <v>228000</v>
      </c>
      <c r="Y1892">
        <f>COUNTBLANK(Table13[[#This Row],[Budget]:[Gross_WW]])</f>
        <v>2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</row>
    <row r="1893" spans="1:36" x14ac:dyDescent="0.2">
      <c r="A1893" t="s">
        <v>1060</v>
      </c>
      <c r="B1893" t="s">
        <v>1061</v>
      </c>
      <c r="C1893">
        <v>1948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6.8</v>
      </c>
      <c r="O1893">
        <v>1202</v>
      </c>
      <c r="P1893">
        <v>79</v>
      </c>
      <c r="Q1893" t="s">
        <v>1062</v>
      </c>
      <c r="R1893" t="s">
        <v>376</v>
      </c>
      <c r="S1893">
        <v>1</v>
      </c>
      <c r="T1893">
        <v>0</v>
      </c>
      <c r="U1893">
        <v>0</v>
      </c>
      <c r="V1893">
        <v>1500000</v>
      </c>
      <c r="W1893">
        <v>3700000</v>
      </c>
      <c r="X1893" t="e">
        <f>#REF!+575000</f>
        <v>#REF!</v>
      </c>
      <c r="Y1893">
        <f>COUNTBLANK(Table13[[#This Row],[Budget]:[Gross_WW]])</f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</row>
    <row r="1894" spans="1:36" x14ac:dyDescent="0.2">
      <c r="A1894" t="s">
        <v>2580</v>
      </c>
      <c r="B1894" t="s">
        <v>2581</v>
      </c>
      <c r="C1894">
        <v>1981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5.0999999999999996</v>
      </c>
      <c r="O1894">
        <v>981</v>
      </c>
      <c r="P1894">
        <v>90</v>
      </c>
      <c r="Q1894" t="s">
        <v>2582</v>
      </c>
      <c r="R1894" t="s">
        <v>39</v>
      </c>
      <c r="S1894">
        <v>0</v>
      </c>
      <c r="T1894">
        <v>0</v>
      </c>
      <c r="U1894">
        <v>1</v>
      </c>
      <c r="V1894">
        <v>10000000</v>
      </c>
      <c r="W1894">
        <v>4900000</v>
      </c>
      <c r="X1894">
        <v>4900000</v>
      </c>
      <c r="Y1894">
        <f>COUNTBLANK(Table13[[#This Row],[Budget]:[Gross_WW]])</f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</row>
    <row r="1895" spans="1:36" x14ac:dyDescent="0.2">
      <c r="A1895" t="s">
        <v>1285</v>
      </c>
      <c r="B1895" t="s">
        <v>1286</v>
      </c>
      <c r="C1895">
        <v>1953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6.3</v>
      </c>
      <c r="O1895">
        <v>152</v>
      </c>
      <c r="P1895">
        <v>101</v>
      </c>
      <c r="Q1895" t="s">
        <v>1165</v>
      </c>
      <c r="R1895" t="s">
        <v>39</v>
      </c>
      <c r="S1895">
        <v>0</v>
      </c>
      <c r="T1895">
        <v>0</v>
      </c>
      <c r="U1895">
        <v>1</v>
      </c>
      <c r="W1895">
        <v>1750000</v>
      </c>
      <c r="X1895">
        <v>1750000</v>
      </c>
      <c r="Y1895">
        <f>COUNTBLANK(Table13[[#This Row],[Budget]:[Gross_WW]])</f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</row>
    <row r="1896" spans="1:36" x14ac:dyDescent="0.2">
      <c r="A1896" t="s">
        <v>4799</v>
      </c>
      <c r="B1896" t="s">
        <v>4800</v>
      </c>
      <c r="C1896">
        <v>1998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6</v>
      </c>
      <c r="O1896">
        <v>50321</v>
      </c>
      <c r="P1896">
        <v>99</v>
      </c>
      <c r="Q1896" t="s">
        <v>4801</v>
      </c>
      <c r="R1896" t="s">
        <v>39</v>
      </c>
      <c r="S1896">
        <v>0</v>
      </c>
      <c r="T1896">
        <v>0</v>
      </c>
      <c r="U1896">
        <v>1</v>
      </c>
      <c r="V1896">
        <v>6447237</v>
      </c>
      <c r="W1896">
        <v>14594226</v>
      </c>
      <c r="X1896">
        <v>14594226</v>
      </c>
      <c r="Y1896">
        <f>COUNTBLANK(Table13[[#This Row],[Budget]:[Gross_WW]])</f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J1896">
        <v>14594226</v>
      </c>
    </row>
    <row r="1897" spans="1:36" x14ac:dyDescent="0.2">
      <c r="A1897" t="s">
        <v>7805</v>
      </c>
      <c r="B1897" t="s">
        <v>7806</v>
      </c>
      <c r="C1897">
        <v>2018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6.9</v>
      </c>
      <c r="O1897">
        <v>265235</v>
      </c>
      <c r="P1897">
        <v>135</v>
      </c>
      <c r="Q1897" t="s">
        <v>2627</v>
      </c>
      <c r="R1897" t="s">
        <v>2414</v>
      </c>
      <c r="S1897">
        <v>1</v>
      </c>
      <c r="T1897">
        <v>0</v>
      </c>
      <c r="U1897">
        <v>0</v>
      </c>
      <c r="V1897">
        <v>275000000</v>
      </c>
      <c r="W1897">
        <v>213767512</v>
      </c>
      <c r="X1897">
        <v>392924807</v>
      </c>
      <c r="Y1897">
        <f>COUNTBLANK(Table13[[#This Row],[Budget]:[Gross_WW]])</f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</row>
    <row r="1898" spans="1:36" x14ac:dyDescent="0.2">
      <c r="A1898" t="s">
        <v>4537</v>
      </c>
      <c r="B1898" t="s">
        <v>4538</v>
      </c>
      <c r="C1898">
        <v>1996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7.3</v>
      </c>
      <c r="O1898">
        <v>2435</v>
      </c>
      <c r="P1898">
        <v>112</v>
      </c>
      <c r="Q1898" t="s">
        <v>4539</v>
      </c>
      <c r="R1898" t="s">
        <v>4109</v>
      </c>
      <c r="S1898">
        <v>0</v>
      </c>
      <c r="T1898">
        <v>0</v>
      </c>
      <c r="U1898">
        <v>1</v>
      </c>
      <c r="W1898">
        <v>671437</v>
      </c>
      <c r="X1898">
        <v>671437</v>
      </c>
      <c r="Y1898">
        <f>COUNTBLANK(Table13[[#This Row],[Budget]:[Gross_WW]])</f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</row>
    <row r="1899" spans="1:36" x14ac:dyDescent="0.2">
      <c r="A1899" t="s">
        <v>6518</v>
      </c>
      <c r="B1899" t="s">
        <v>6519</v>
      </c>
      <c r="C1899">
        <v>2011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5.9</v>
      </c>
      <c r="O1899">
        <v>55845</v>
      </c>
      <c r="P1899">
        <v>112</v>
      </c>
      <c r="Q1899" t="s">
        <v>6520</v>
      </c>
      <c r="R1899" t="s">
        <v>5181</v>
      </c>
      <c r="S1899">
        <v>0</v>
      </c>
      <c r="T1899">
        <v>0</v>
      </c>
      <c r="U1899">
        <v>1</v>
      </c>
      <c r="V1899">
        <v>35000000</v>
      </c>
      <c r="W1899">
        <v>39046489</v>
      </c>
      <c r="X1899">
        <v>65100369</v>
      </c>
      <c r="Y1899">
        <f>COUNTBLANK(Table13[[#This Row],[Budget]:[Gross_WW]])</f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</row>
    <row r="1900" spans="1:36" x14ac:dyDescent="0.2">
      <c r="A1900" t="s">
        <v>961</v>
      </c>
      <c r="B1900" t="s">
        <v>962</v>
      </c>
      <c r="C1900">
        <v>1947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6.7</v>
      </c>
      <c r="O1900">
        <v>374</v>
      </c>
      <c r="P1900">
        <v>94</v>
      </c>
      <c r="Q1900" t="s">
        <v>963</v>
      </c>
      <c r="R1900" t="s">
        <v>945</v>
      </c>
      <c r="S1900">
        <v>0</v>
      </c>
      <c r="T1900">
        <v>1</v>
      </c>
      <c r="U1900">
        <v>0</v>
      </c>
      <c r="Y1900">
        <f>COUNTBLANK(Table13[[#This Row],[Budget]:[Gross_WW]])</f>
        <v>3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</row>
    <row r="1901" spans="1:36" x14ac:dyDescent="0.2">
      <c r="A1901" t="s">
        <v>6289</v>
      </c>
      <c r="B1901" t="s">
        <v>6290</v>
      </c>
      <c r="C1901">
        <v>2006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6.7</v>
      </c>
      <c r="O1901">
        <v>12263</v>
      </c>
      <c r="P1901">
        <v>99</v>
      </c>
      <c r="Q1901" t="s">
        <v>6291</v>
      </c>
      <c r="R1901" t="s">
        <v>3757</v>
      </c>
      <c r="S1901">
        <v>0</v>
      </c>
      <c r="T1901">
        <v>1</v>
      </c>
      <c r="U1901">
        <v>0</v>
      </c>
      <c r="W1901">
        <v>11468568</v>
      </c>
      <c r="X1901">
        <v>11468568</v>
      </c>
      <c r="Y1901">
        <f>COUNTBLANK(Table13[[#This Row],[Budget]:[Gross_WW]])</f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</row>
    <row r="1902" spans="1:36" x14ac:dyDescent="0.2">
      <c r="A1902" t="s">
        <v>4310</v>
      </c>
      <c r="B1902" t="s">
        <v>4311</v>
      </c>
      <c r="C1902">
        <v>1995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5.7</v>
      </c>
      <c r="O1902">
        <v>12251</v>
      </c>
      <c r="P1902">
        <v>106</v>
      </c>
      <c r="Q1902" t="s">
        <v>3483</v>
      </c>
      <c r="R1902" t="s">
        <v>2772</v>
      </c>
      <c r="S1902">
        <v>0</v>
      </c>
      <c r="T1902">
        <v>0</v>
      </c>
      <c r="U1902">
        <v>1</v>
      </c>
      <c r="V1902">
        <v>30000000</v>
      </c>
      <c r="W1902">
        <v>50865589</v>
      </c>
      <c r="X1902">
        <v>77300000</v>
      </c>
      <c r="Y1902">
        <f>COUNTBLANK(Table13[[#This Row],[Budget]:[Gross_WW]])</f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</row>
    <row r="1903" spans="1:36" x14ac:dyDescent="0.2">
      <c r="A1903" t="s">
        <v>5854</v>
      </c>
      <c r="B1903" t="s">
        <v>5855</v>
      </c>
      <c r="C1903">
        <v>2003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6.7</v>
      </c>
      <c r="O1903">
        <v>107692</v>
      </c>
      <c r="P1903">
        <v>128</v>
      </c>
      <c r="Q1903" t="s">
        <v>5856</v>
      </c>
      <c r="R1903" t="s">
        <v>2273</v>
      </c>
      <c r="S1903">
        <v>0</v>
      </c>
      <c r="T1903">
        <v>0</v>
      </c>
      <c r="U1903">
        <v>1</v>
      </c>
      <c r="V1903">
        <v>80000000</v>
      </c>
      <c r="W1903">
        <v>124729738</v>
      </c>
      <c r="X1903">
        <v>265328738</v>
      </c>
      <c r="Y1903">
        <f>COUNTBLANK(Table13[[#This Row],[Budget]:[Gross_WW]])</f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</row>
    <row r="1904" spans="1:36" x14ac:dyDescent="0.2">
      <c r="A1904" t="s">
        <v>2014</v>
      </c>
      <c r="B1904" t="s">
        <v>2015</v>
      </c>
      <c r="C1904">
        <v>1971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7</v>
      </c>
      <c r="O1904">
        <v>3366</v>
      </c>
      <c r="P1904">
        <v>114</v>
      </c>
      <c r="Q1904" t="s">
        <v>2016</v>
      </c>
      <c r="R1904" t="s">
        <v>35</v>
      </c>
      <c r="S1904">
        <v>0</v>
      </c>
      <c r="T1904">
        <v>1</v>
      </c>
      <c r="U1904">
        <v>0</v>
      </c>
      <c r="V1904">
        <v>3600000</v>
      </c>
      <c r="W1904">
        <v>4000000</v>
      </c>
      <c r="X1904">
        <v>4000000</v>
      </c>
      <c r="Y1904">
        <f>COUNTBLANK(Table13[[#This Row],[Budget]:[Gross_WW]])</f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</row>
    <row r="1905" spans="1:33" x14ac:dyDescent="0.2">
      <c r="A1905" t="s">
        <v>7141</v>
      </c>
      <c r="B1905" t="s">
        <v>7142</v>
      </c>
      <c r="C1905">
        <v>2010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6.3</v>
      </c>
      <c r="O1905">
        <v>41337</v>
      </c>
      <c r="P1905">
        <v>97</v>
      </c>
      <c r="Q1905" t="s">
        <v>7143</v>
      </c>
      <c r="R1905" t="s">
        <v>5459</v>
      </c>
      <c r="S1905">
        <v>0</v>
      </c>
      <c r="T1905">
        <v>1</v>
      </c>
      <c r="U1905">
        <v>0</v>
      </c>
      <c r="V1905">
        <v>7000000</v>
      </c>
      <c r="W1905">
        <v>1785645</v>
      </c>
      <c r="X1905">
        <v>14788642</v>
      </c>
      <c r="Y1905">
        <f>COUNTBLANK(Table13[[#This Row],[Budget]:[Gross_WW]])</f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</row>
    <row r="1906" spans="1:33" x14ac:dyDescent="0.2">
      <c r="A1906" t="s">
        <v>190</v>
      </c>
      <c r="B1906" t="s">
        <v>191</v>
      </c>
      <c r="C1906">
        <v>1933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5.5</v>
      </c>
      <c r="O1906">
        <v>334</v>
      </c>
      <c r="P1906">
        <v>59</v>
      </c>
      <c r="Q1906" t="s">
        <v>176</v>
      </c>
      <c r="R1906" t="s">
        <v>101</v>
      </c>
      <c r="S1906">
        <v>0</v>
      </c>
      <c r="T1906">
        <v>0</v>
      </c>
      <c r="U1906">
        <v>1</v>
      </c>
      <c r="Y1906">
        <f>COUNTBLANK(Table13[[#This Row],[Budget]:[Gross_WW]])</f>
        <v>3</v>
      </c>
      <c r="Z1906" s="2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</row>
    <row r="1907" spans="1:33" x14ac:dyDescent="0.2">
      <c r="A1907" t="s">
        <v>3882</v>
      </c>
      <c r="B1907" t="s">
        <v>3883</v>
      </c>
      <c r="C1907">
        <v>1993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5.8</v>
      </c>
      <c r="O1907">
        <v>16825</v>
      </c>
      <c r="P1907">
        <v>95</v>
      </c>
      <c r="Q1907" t="s">
        <v>2948</v>
      </c>
      <c r="R1907" t="s">
        <v>3273</v>
      </c>
      <c r="S1907">
        <v>1</v>
      </c>
      <c r="T1907">
        <v>0</v>
      </c>
      <c r="U1907">
        <v>0</v>
      </c>
      <c r="V1907">
        <v>20000000</v>
      </c>
      <c r="W1907">
        <v>36448400</v>
      </c>
      <c r="X1907">
        <v>36448400</v>
      </c>
      <c r="Y1907">
        <f>COUNTBLANK(Table13[[#This Row],[Budget]:[Gross_WW]])</f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</row>
    <row r="1908" spans="1:33" x14ac:dyDescent="0.2">
      <c r="A1908" t="s">
        <v>767</v>
      </c>
      <c r="B1908" t="s">
        <v>768</v>
      </c>
      <c r="C1908">
        <v>1943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6.1</v>
      </c>
      <c r="O1908">
        <v>4287</v>
      </c>
      <c r="P1908">
        <v>80</v>
      </c>
      <c r="Q1908" t="s">
        <v>757</v>
      </c>
      <c r="R1908" t="s">
        <v>35</v>
      </c>
      <c r="S1908">
        <v>0</v>
      </c>
      <c r="T1908">
        <v>1</v>
      </c>
      <c r="U1908">
        <v>0</v>
      </c>
      <c r="Y1908">
        <f>COUNTBLANK(Table13[[#This Row],[Budget]:[Gross_WW]])</f>
        <v>3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</row>
    <row r="1909" spans="1:33" x14ac:dyDescent="0.2">
      <c r="A1909" t="s">
        <v>475</v>
      </c>
      <c r="B1909" t="s">
        <v>476</v>
      </c>
      <c r="C1909">
        <v>1939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7.1</v>
      </c>
      <c r="O1909">
        <v>8506</v>
      </c>
      <c r="P1909">
        <v>99</v>
      </c>
      <c r="Q1909" t="s">
        <v>477</v>
      </c>
      <c r="R1909" t="s">
        <v>35</v>
      </c>
      <c r="S1909">
        <v>0</v>
      </c>
      <c r="T1909">
        <v>1</v>
      </c>
      <c r="U1909">
        <v>0</v>
      </c>
      <c r="V1909">
        <v>420000</v>
      </c>
      <c r="Y1909">
        <f>COUNTBLANK(Table13[[#This Row],[Budget]:[Gross_WW]])</f>
        <v>2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</row>
    <row r="1910" spans="1:33" x14ac:dyDescent="0.2">
      <c r="A1910" t="s">
        <v>324</v>
      </c>
      <c r="B1910" t="s">
        <v>325</v>
      </c>
      <c r="C1910">
        <v>1936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6.1</v>
      </c>
      <c r="O1910">
        <v>104</v>
      </c>
      <c r="P1910">
        <v>58</v>
      </c>
      <c r="Q1910" t="s">
        <v>326</v>
      </c>
      <c r="R1910" t="s">
        <v>39</v>
      </c>
      <c r="S1910">
        <v>0</v>
      </c>
      <c r="T1910">
        <v>0</v>
      </c>
      <c r="U1910">
        <v>1</v>
      </c>
      <c r="Y1910">
        <f>COUNTBLANK(Table13[[#This Row],[Budget]:[Gross_WW]])</f>
        <v>3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</row>
    <row r="1911" spans="1:33" x14ac:dyDescent="0.2">
      <c r="A1911" t="s">
        <v>2320</v>
      </c>
      <c r="B1911" t="s">
        <v>2321</v>
      </c>
      <c r="C1911">
        <v>1977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7.7</v>
      </c>
      <c r="O1911">
        <v>16214</v>
      </c>
      <c r="P1911">
        <v>121</v>
      </c>
      <c r="Q1911" t="s">
        <v>2101</v>
      </c>
      <c r="R1911" t="s">
        <v>2322</v>
      </c>
      <c r="S1911">
        <v>0</v>
      </c>
      <c r="T1911">
        <v>1</v>
      </c>
      <c r="U1911">
        <v>0</v>
      </c>
      <c r="V1911">
        <v>22000000</v>
      </c>
      <c r="W1911">
        <v>5972</v>
      </c>
      <c r="X1911">
        <v>5972</v>
      </c>
      <c r="Y1911">
        <f>COUNTBLANK(Table13[[#This Row],[Budget]:[Gross_WW]])</f>
        <v>0</v>
      </c>
      <c r="Z1911">
        <v>0</v>
      </c>
      <c r="AA1911">
        <v>0</v>
      </c>
      <c r="AB1911">
        <v>1</v>
      </c>
      <c r="AC1911">
        <v>0</v>
      </c>
      <c r="AD1911">
        <v>1</v>
      </c>
      <c r="AE1911">
        <v>0</v>
      </c>
      <c r="AF1911">
        <v>0</v>
      </c>
      <c r="AG1911">
        <v>54</v>
      </c>
    </row>
    <row r="1912" spans="1:33" x14ac:dyDescent="0.2">
      <c r="A1912" t="s">
        <v>5636</v>
      </c>
      <c r="B1912" t="s">
        <v>5637</v>
      </c>
      <c r="C1912">
        <v>2002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5.5</v>
      </c>
      <c r="O1912">
        <v>13482</v>
      </c>
      <c r="P1912">
        <v>93</v>
      </c>
      <c r="Q1912" t="s">
        <v>5638</v>
      </c>
      <c r="R1912" t="s">
        <v>5639</v>
      </c>
      <c r="S1912">
        <v>1</v>
      </c>
      <c r="T1912">
        <v>0</v>
      </c>
      <c r="U1912">
        <v>0</v>
      </c>
      <c r="V1912">
        <v>12000000</v>
      </c>
      <c r="W1912">
        <v>10200032</v>
      </c>
      <c r="X1912">
        <v>12517488</v>
      </c>
      <c r="Y1912">
        <f>COUNTBLANK(Table13[[#This Row],[Budget]:[Gross_WW]])</f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</row>
    <row r="1913" spans="1:33" x14ac:dyDescent="0.2">
      <c r="A1913" t="s">
        <v>4975</v>
      </c>
      <c r="B1913" t="s">
        <v>4976</v>
      </c>
      <c r="C1913">
        <v>1998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5.8</v>
      </c>
      <c r="O1913">
        <v>2648</v>
      </c>
      <c r="P1913">
        <v>91</v>
      </c>
      <c r="Q1913" t="s">
        <v>4977</v>
      </c>
      <c r="R1913" t="s">
        <v>4109</v>
      </c>
      <c r="S1913">
        <v>0</v>
      </c>
      <c r="T1913">
        <v>0</v>
      </c>
      <c r="U1913">
        <v>1</v>
      </c>
      <c r="W1913">
        <v>123104</v>
      </c>
      <c r="X1913">
        <v>123104</v>
      </c>
      <c r="Y1913">
        <f>COUNTBLANK(Table13[[#This Row],[Budget]:[Gross_WW]])</f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</row>
    <row r="1914" spans="1:33" x14ac:dyDescent="0.2">
      <c r="A1914" t="s">
        <v>5184</v>
      </c>
      <c r="B1914" t="s">
        <v>5185</v>
      </c>
      <c r="C1914">
        <v>1999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7.7</v>
      </c>
      <c r="O1914">
        <v>187617</v>
      </c>
      <c r="P1914">
        <v>81</v>
      </c>
      <c r="Q1914" t="s">
        <v>5016</v>
      </c>
      <c r="R1914" t="s">
        <v>4489</v>
      </c>
      <c r="S1914">
        <v>0</v>
      </c>
      <c r="T1914">
        <v>0</v>
      </c>
      <c r="U1914">
        <v>1</v>
      </c>
      <c r="V1914">
        <v>21000000</v>
      </c>
      <c r="W1914">
        <v>52037603</v>
      </c>
      <c r="X1914">
        <v>83137603</v>
      </c>
      <c r="Y1914">
        <f>COUNTBLANK(Table13[[#This Row],[Budget]:[Gross_WW]])</f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</row>
    <row r="1915" spans="1:33" x14ac:dyDescent="0.2">
      <c r="A1915" t="s">
        <v>5309</v>
      </c>
      <c r="B1915" t="s">
        <v>5310</v>
      </c>
      <c r="C1915">
        <v>2000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6.4</v>
      </c>
      <c r="O1915">
        <v>71188</v>
      </c>
      <c r="P1915">
        <v>130</v>
      </c>
      <c r="Q1915" t="s">
        <v>2004</v>
      </c>
      <c r="R1915" t="s">
        <v>5311</v>
      </c>
      <c r="S1915">
        <v>0</v>
      </c>
      <c r="T1915">
        <v>0</v>
      </c>
      <c r="U1915">
        <v>1</v>
      </c>
      <c r="V1915">
        <v>65000000</v>
      </c>
      <c r="W1915">
        <v>90464773</v>
      </c>
      <c r="X1915">
        <v>128884132</v>
      </c>
      <c r="Y1915">
        <f>COUNTBLANK(Table13[[#This Row],[Budget]:[Gross_WW]])</f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</row>
    <row r="1916" spans="1:33" x14ac:dyDescent="0.2">
      <c r="A1916" t="s">
        <v>4540</v>
      </c>
      <c r="B1916" t="s">
        <v>4541</v>
      </c>
      <c r="C1916">
        <v>1996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6.4</v>
      </c>
      <c r="O1916">
        <v>151661</v>
      </c>
      <c r="P1916">
        <v>88</v>
      </c>
      <c r="Q1916" t="s">
        <v>4542</v>
      </c>
      <c r="R1916" t="s">
        <v>4543</v>
      </c>
      <c r="S1916">
        <v>0</v>
      </c>
      <c r="T1916">
        <v>0</v>
      </c>
      <c r="U1916">
        <v>1</v>
      </c>
      <c r="V1916">
        <v>80000000</v>
      </c>
      <c r="W1916">
        <v>90418342</v>
      </c>
      <c r="X1916">
        <v>230418342</v>
      </c>
      <c r="Y1916">
        <f>COUNTBLANK(Table13[[#This Row],[Budget]:[Gross_WW]])</f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</row>
    <row r="1917" spans="1:33" x14ac:dyDescent="0.2">
      <c r="A1917" t="s">
        <v>3374</v>
      </c>
      <c r="B1917" t="s">
        <v>3375</v>
      </c>
      <c r="C1917">
        <v>1990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5.3</v>
      </c>
      <c r="O1917">
        <v>3171</v>
      </c>
      <c r="P1917">
        <v>100</v>
      </c>
      <c r="Q1917" t="s">
        <v>3376</v>
      </c>
      <c r="R1917" t="s">
        <v>3377</v>
      </c>
      <c r="S1917">
        <v>1</v>
      </c>
      <c r="T1917">
        <v>0</v>
      </c>
      <c r="U1917">
        <v>0</v>
      </c>
      <c r="V1917">
        <v>3000000</v>
      </c>
      <c r="W1917">
        <v>15369573</v>
      </c>
      <c r="X1917">
        <v>15369573</v>
      </c>
      <c r="Y1917">
        <f>COUNTBLANK(Table13[[#This Row],[Budget]:[Gross_WW]])</f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</row>
    <row r="1918" spans="1:33" x14ac:dyDescent="0.2">
      <c r="A1918" t="s">
        <v>275</v>
      </c>
      <c r="B1918" t="s">
        <v>276</v>
      </c>
      <c r="C1918">
        <v>1935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6.8</v>
      </c>
      <c r="O1918">
        <v>737</v>
      </c>
      <c r="P1918">
        <v>76</v>
      </c>
      <c r="Q1918" t="s">
        <v>198</v>
      </c>
      <c r="R1918" t="s">
        <v>39</v>
      </c>
      <c r="S1918">
        <v>0</v>
      </c>
      <c r="T1918">
        <v>0</v>
      </c>
      <c r="U1918">
        <v>1</v>
      </c>
      <c r="Y1918">
        <f>COUNTBLANK(Table13[[#This Row],[Budget]:[Gross_WW]])</f>
        <v>3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</row>
    <row r="1919" spans="1:33" x14ac:dyDescent="0.2">
      <c r="A1919" t="s">
        <v>6625</v>
      </c>
      <c r="B1919" t="s">
        <v>6626</v>
      </c>
      <c r="C1919">
        <v>2008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6</v>
      </c>
      <c r="O1919">
        <v>66906</v>
      </c>
      <c r="P1919">
        <v>135</v>
      </c>
      <c r="Q1919" t="s">
        <v>5078</v>
      </c>
      <c r="R1919" t="s">
        <v>39</v>
      </c>
      <c r="S1919">
        <v>0</v>
      </c>
      <c r="T1919">
        <v>0</v>
      </c>
      <c r="U1919">
        <v>1</v>
      </c>
      <c r="V1919">
        <v>120000000</v>
      </c>
      <c r="W1919">
        <v>43945766</v>
      </c>
      <c r="X1919">
        <v>93945766</v>
      </c>
      <c r="Y1919">
        <f>COUNTBLANK(Table13[[#This Row],[Budget]:[Gross_WW]])</f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3" x14ac:dyDescent="0.2">
      <c r="A1920" t="s">
        <v>1712</v>
      </c>
      <c r="B1920" t="s">
        <v>1713</v>
      </c>
      <c r="C1920">
        <v>1963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7.1</v>
      </c>
      <c r="O1920">
        <v>2277</v>
      </c>
      <c r="P1920">
        <v>118</v>
      </c>
      <c r="Q1920" t="s">
        <v>739</v>
      </c>
      <c r="R1920" t="s">
        <v>39</v>
      </c>
      <c r="S1920">
        <v>0</v>
      </c>
      <c r="T1920">
        <v>0</v>
      </c>
      <c r="U1920">
        <v>1</v>
      </c>
      <c r="X1920">
        <v>4500000</v>
      </c>
      <c r="Y1920">
        <f>COUNTBLANK(Table13[[#This Row],[Budget]:[Gross_WW]])</f>
        <v>2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</row>
    <row r="1921" spans="1:32" x14ac:dyDescent="0.2">
      <c r="A1921" t="s">
        <v>4802</v>
      </c>
      <c r="B1921" t="s">
        <v>4803</v>
      </c>
      <c r="C1921">
        <v>1998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6.1</v>
      </c>
      <c r="O1921">
        <v>96465</v>
      </c>
      <c r="P1921">
        <v>134</v>
      </c>
      <c r="Q1921" t="s">
        <v>2871</v>
      </c>
      <c r="R1921" t="s">
        <v>39</v>
      </c>
      <c r="S1921">
        <v>0</v>
      </c>
      <c r="T1921">
        <v>0</v>
      </c>
      <c r="U1921">
        <v>1</v>
      </c>
      <c r="V1921">
        <v>80000000</v>
      </c>
      <c r="W1921">
        <v>37020277</v>
      </c>
      <c r="X1921">
        <v>37020277</v>
      </c>
      <c r="Y1921">
        <f>COUNTBLANK(Table13[[#This Row],[Budget]:[Gross_WW]])</f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</row>
    <row r="1922" spans="1:32" x14ac:dyDescent="0.2">
      <c r="A1922" t="s">
        <v>7547</v>
      </c>
      <c r="B1922" t="s">
        <v>7548</v>
      </c>
      <c r="C1922">
        <v>2017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7.4</v>
      </c>
      <c r="O1922">
        <v>477498</v>
      </c>
      <c r="P1922">
        <v>133</v>
      </c>
      <c r="Q1922" t="s">
        <v>7549</v>
      </c>
      <c r="R1922" t="s">
        <v>2273</v>
      </c>
      <c r="S1922">
        <v>1</v>
      </c>
      <c r="T1922">
        <v>0</v>
      </c>
      <c r="U1922">
        <v>0</v>
      </c>
      <c r="V1922">
        <v>175000000</v>
      </c>
      <c r="W1922">
        <v>334201140</v>
      </c>
      <c r="X1922">
        <v>880166924</v>
      </c>
      <c r="Y1922">
        <f>COUNTBLANK(Table13[[#This Row],[Budget]:[Gross_WW]])</f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">
      <c r="A1923" t="s">
        <v>2860</v>
      </c>
      <c r="B1923" t="s">
        <v>2861</v>
      </c>
      <c r="C1923">
        <v>1985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6.4</v>
      </c>
      <c r="O1923">
        <v>42497</v>
      </c>
      <c r="P1923">
        <v>102</v>
      </c>
      <c r="Q1923" t="s">
        <v>2356</v>
      </c>
      <c r="R1923" t="s">
        <v>39</v>
      </c>
      <c r="S1923">
        <v>0</v>
      </c>
      <c r="T1923">
        <v>0</v>
      </c>
      <c r="U1923">
        <v>1</v>
      </c>
      <c r="V1923">
        <v>20000000</v>
      </c>
      <c r="W1923">
        <v>60088980</v>
      </c>
      <c r="X1923">
        <v>60088980</v>
      </c>
      <c r="Y1923">
        <f>COUNTBLANK(Table13[[#This Row],[Budget]:[Gross_WW]])</f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</row>
    <row r="1924" spans="1:32" x14ac:dyDescent="0.2">
      <c r="A1924" t="s">
        <v>5233</v>
      </c>
      <c r="B1924" t="s">
        <v>5234</v>
      </c>
      <c r="C1924">
        <v>2002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7.1</v>
      </c>
      <c r="O1924">
        <v>61463</v>
      </c>
      <c r="P1924">
        <v>83</v>
      </c>
      <c r="Q1924" t="s">
        <v>5235</v>
      </c>
      <c r="R1924" t="s">
        <v>4956</v>
      </c>
      <c r="S1924">
        <v>0</v>
      </c>
      <c r="T1924">
        <v>1</v>
      </c>
      <c r="U1924">
        <v>0</v>
      </c>
      <c r="V1924">
        <v>80000000</v>
      </c>
      <c r="W1924">
        <v>73280117</v>
      </c>
      <c r="X1924">
        <v>122563539</v>
      </c>
      <c r="Y1924">
        <f>COUNTBLANK(Table13[[#This Row],[Budget]:[Gross_WW]])</f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</row>
    <row r="1925" spans="1:32" x14ac:dyDescent="0.2">
      <c r="A1925" t="s">
        <v>2781</v>
      </c>
      <c r="B1925" t="s">
        <v>2782</v>
      </c>
      <c r="C1925">
        <v>1984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6.2</v>
      </c>
      <c r="O1925">
        <v>66127</v>
      </c>
      <c r="P1925">
        <v>111</v>
      </c>
      <c r="Q1925" t="s">
        <v>2627</v>
      </c>
      <c r="R1925" t="s">
        <v>2783</v>
      </c>
      <c r="S1925">
        <v>1</v>
      </c>
      <c r="T1925">
        <v>0</v>
      </c>
      <c r="U1925">
        <v>0</v>
      </c>
      <c r="V1925">
        <v>8000000</v>
      </c>
      <c r="W1925">
        <v>69821334</v>
      </c>
      <c r="X1925">
        <v>69821334</v>
      </c>
      <c r="Y1925">
        <f>COUNTBLANK(Table13[[#This Row],[Budget]:[Gross_WW]])</f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</row>
    <row r="1926" spans="1:32" x14ac:dyDescent="0.2">
      <c r="A1926" t="s">
        <v>6765</v>
      </c>
      <c r="B1926" t="s">
        <v>6766</v>
      </c>
      <c r="C1926">
        <v>2009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5.7</v>
      </c>
      <c r="O1926">
        <v>90154</v>
      </c>
      <c r="P1926">
        <v>104</v>
      </c>
      <c r="Q1926" t="s">
        <v>5677</v>
      </c>
      <c r="R1926" t="s">
        <v>5325</v>
      </c>
      <c r="S1926">
        <v>0</v>
      </c>
      <c r="T1926">
        <v>0</v>
      </c>
      <c r="U1926">
        <v>1</v>
      </c>
      <c r="V1926">
        <v>30000000</v>
      </c>
      <c r="W1926">
        <v>17010170</v>
      </c>
      <c r="X1926">
        <v>27127620</v>
      </c>
      <c r="Y1926">
        <f>COUNTBLANK(Table13[[#This Row],[Budget]:[Gross_WW]])</f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</row>
    <row r="1927" spans="1:32" x14ac:dyDescent="0.2">
      <c r="A1927" t="s">
        <v>3884</v>
      </c>
      <c r="B1927" t="s">
        <v>3885</v>
      </c>
      <c r="C1927">
        <v>1993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5.6</v>
      </c>
      <c r="O1927">
        <v>3900</v>
      </c>
      <c r="P1927">
        <v>87</v>
      </c>
      <c r="Q1927" t="s">
        <v>3886</v>
      </c>
      <c r="R1927" t="s">
        <v>3887</v>
      </c>
      <c r="S1927">
        <v>0</v>
      </c>
      <c r="T1927">
        <v>1</v>
      </c>
      <c r="U1927">
        <v>0</v>
      </c>
      <c r="W1927">
        <v>3246063</v>
      </c>
      <c r="X1927">
        <v>3246063</v>
      </c>
      <c r="Y1927">
        <f>COUNTBLANK(Table13[[#This Row],[Budget]:[Gross_WW]])</f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</row>
    <row r="1928" spans="1:32" x14ac:dyDescent="0.2">
      <c r="A1928" t="s">
        <v>1228</v>
      </c>
      <c r="B1928" t="s">
        <v>1229</v>
      </c>
      <c r="C1928">
        <v>1952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6.7</v>
      </c>
      <c r="O1928">
        <v>1626</v>
      </c>
      <c r="P1928">
        <v>93</v>
      </c>
      <c r="Q1928" t="s">
        <v>1200</v>
      </c>
      <c r="R1928" t="s">
        <v>39</v>
      </c>
      <c r="S1928">
        <v>0</v>
      </c>
      <c r="T1928">
        <v>0</v>
      </c>
      <c r="U1928">
        <v>1</v>
      </c>
      <c r="W1928">
        <v>4900000</v>
      </c>
      <c r="X1928">
        <v>4900000</v>
      </c>
      <c r="Y1928">
        <f>COUNTBLANK(Table13[[#This Row],[Budget]:[Gross_WW]])</f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</row>
    <row r="1929" spans="1:32" x14ac:dyDescent="0.2">
      <c r="A1929" t="s">
        <v>5567</v>
      </c>
      <c r="B1929" t="s">
        <v>5568</v>
      </c>
      <c r="C1929">
        <v>2001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7.1</v>
      </c>
      <c r="O1929">
        <v>140084</v>
      </c>
      <c r="P1929">
        <v>126</v>
      </c>
      <c r="Q1929" t="s">
        <v>3468</v>
      </c>
      <c r="R1929" t="s">
        <v>35</v>
      </c>
      <c r="S1929">
        <v>0</v>
      </c>
      <c r="T1929">
        <v>1</v>
      </c>
      <c r="U1929">
        <v>0</v>
      </c>
      <c r="V1929">
        <v>115000000</v>
      </c>
      <c r="W1929">
        <v>62362560</v>
      </c>
      <c r="X1929">
        <v>143049560</v>
      </c>
      <c r="Y1929">
        <f>COUNTBLANK(Table13[[#This Row],[Budget]:[Gross_WW]])</f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</row>
    <row r="1930" spans="1:32" x14ac:dyDescent="0.2">
      <c r="A1930" t="s">
        <v>4547</v>
      </c>
      <c r="B1930" t="s">
        <v>4548</v>
      </c>
      <c r="C1930">
        <v>1996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5.4</v>
      </c>
      <c r="O1930">
        <v>35072</v>
      </c>
      <c r="P1930">
        <v>81</v>
      </c>
      <c r="Q1930" t="s">
        <v>4549</v>
      </c>
      <c r="R1930" t="s">
        <v>3273</v>
      </c>
      <c r="S1930">
        <v>1</v>
      </c>
      <c r="T1930">
        <v>0</v>
      </c>
      <c r="U1930">
        <v>0</v>
      </c>
      <c r="V1930">
        <v>18000000</v>
      </c>
      <c r="W1930">
        <v>26960191</v>
      </c>
      <c r="X1930">
        <v>26960191</v>
      </c>
      <c r="Y1930">
        <f>COUNTBLANK(Table13[[#This Row],[Budget]:[Gross_WW]])</f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</row>
    <row r="1931" spans="1:32" x14ac:dyDescent="0.2">
      <c r="A1931" t="s">
        <v>5411</v>
      </c>
      <c r="B1931" t="s">
        <v>5412</v>
      </c>
      <c r="C1931">
        <v>2001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5.4</v>
      </c>
      <c r="O1931">
        <v>104111</v>
      </c>
      <c r="P1931">
        <v>88</v>
      </c>
      <c r="Q1931" t="s">
        <v>4452</v>
      </c>
      <c r="R1931" t="s">
        <v>4453</v>
      </c>
      <c r="S1931">
        <v>1</v>
      </c>
      <c r="T1931">
        <v>0</v>
      </c>
      <c r="U1931">
        <v>0</v>
      </c>
      <c r="V1931">
        <v>35000000</v>
      </c>
      <c r="W1931">
        <v>112719001</v>
      </c>
      <c r="X1931">
        <v>147934180</v>
      </c>
      <c r="Y1931">
        <f>COUNTBLANK(Table13[[#This Row],[Budget]:[Gross_WW]])</f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</row>
    <row r="1932" spans="1:32" x14ac:dyDescent="0.2">
      <c r="A1932" t="s">
        <v>2115</v>
      </c>
      <c r="B1932" t="s">
        <v>2116</v>
      </c>
      <c r="C1932">
        <v>1973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5.4</v>
      </c>
      <c r="O1932">
        <v>3145</v>
      </c>
      <c r="P1932">
        <v>99</v>
      </c>
      <c r="Q1932" t="s">
        <v>2117</v>
      </c>
      <c r="R1932" t="s">
        <v>35</v>
      </c>
      <c r="S1932">
        <v>0</v>
      </c>
      <c r="T1932">
        <v>1</v>
      </c>
      <c r="U1932">
        <v>0</v>
      </c>
      <c r="V1932">
        <v>1300000</v>
      </c>
      <c r="W1932">
        <v>1000000</v>
      </c>
      <c r="X1932">
        <v>1000000</v>
      </c>
      <c r="Y1932">
        <f>COUNTBLANK(Table13[[#This Row],[Budget]:[Gross_WW]])</f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</row>
    <row r="1933" spans="1:32" x14ac:dyDescent="0.2">
      <c r="A1933" t="s">
        <v>1119</v>
      </c>
      <c r="B1933" t="s">
        <v>1120</v>
      </c>
      <c r="C1933">
        <v>1950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7.1</v>
      </c>
      <c r="O1933">
        <v>11923</v>
      </c>
      <c r="P1933">
        <v>110</v>
      </c>
      <c r="Q1933" t="s">
        <v>706</v>
      </c>
      <c r="R1933" t="s">
        <v>39</v>
      </c>
      <c r="S1933">
        <v>0</v>
      </c>
      <c r="T1933">
        <v>0</v>
      </c>
      <c r="U1933">
        <v>1</v>
      </c>
      <c r="V1933">
        <v>1437000</v>
      </c>
      <c r="W1933">
        <v>1908000</v>
      </c>
      <c r="X1933">
        <v>1908000</v>
      </c>
      <c r="Y1933">
        <f>COUNTBLANK(Table13[[#This Row],[Budget]:[Gross_WW]])</f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</row>
    <row r="1934" spans="1:32" x14ac:dyDescent="0.2">
      <c r="A1934" t="s">
        <v>327</v>
      </c>
      <c r="B1934" t="s">
        <v>328</v>
      </c>
      <c r="C1934">
        <v>1936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5.5</v>
      </c>
      <c r="O1934">
        <v>243</v>
      </c>
      <c r="P1934">
        <v>91</v>
      </c>
      <c r="Q1934" t="s">
        <v>237</v>
      </c>
      <c r="R1934" t="s">
        <v>39</v>
      </c>
      <c r="S1934">
        <v>0</v>
      </c>
      <c r="T1934">
        <v>0</v>
      </c>
      <c r="U1934">
        <v>1</v>
      </c>
      <c r="Y1934">
        <f>COUNTBLANK(Table13[[#This Row],[Budget]:[Gross_WW]])</f>
        <v>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</row>
    <row r="1935" spans="1:32" x14ac:dyDescent="0.2">
      <c r="A1935" t="s">
        <v>3001</v>
      </c>
      <c r="B1935" t="s">
        <v>3002</v>
      </c>
      <c r="C1935">
        <v>1987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6.6</v>
      </c>
      <c r="O1935">
        <v>22407</v>
      </c>
      <c r="P1935">
        <v>117</v>
      </c>
      <c r="Q1935" t="s">
        <v>2229</v>
      </c>
      <c r="R1935" t="s">
        <v>2783</v>
      </c>
      <c r="S1935">
        <v>1</v>
      </c>
      <c r="T1935">
        <v>0</v>
      </c>
      <c r="U1935">
        <v>0</v>
      </c>
      <c r="V1935">
        <v>14500000</v>
      </c>
      <c r="W1935">
        <v>65673233</v>
      </c>
      <c r="X1935">
        <v>65673233</v>
      </c>
      <c r="Y1935">
        <f>COUNTBLANK(Table13[[#This Row],[Budget]:[Gross_WW]])</f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</row>
    <row r="1936" spans="1:32" x14ac:dyDescent="0.2">
      <c r="A1936" t="s">
        <v>1526</v>
      </c>
      <c r="B1936" t="s">
        <v>1527</v>
      </c>
      <c r="C1936">
        <v>1958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6.3</v>
      </c>
      <c r="O1936">
        <v>327</v>
      </c>
      <c r="P1936">
        <v>83</v>
      </c>
      <c r="Q1936" t="s">
        <v>1528</v>
      </c>
      <c r="R1936" t="s">
        <v>39</v>
      </c>
      <c r="S1936">
        <v>0</v>
      </c>
      <c r="T1936">
        <v>0</v>
      </c>
      <c r="U1936">
        <v>1</v>
      </c>
      <c r="V1936">
        <v>31000</v>
      </c>
      <c r="Y1936">
        <f>COUNTBLANK(Table13[[#This Row],[Budget]:[Gross_WW]])</f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</row>
    <row r="1937" spans="1:32" x14ac:dyDescent="0.2">
      <c r="A1937" t="s">
        <v>3003</v>
      </c>
      <c r="B1937" t="s">
        <v>3004</v>
      </c>
      <c r="C1937">
        <v>1988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7.3</v>
      </c>
      <c r="O1937">
        <v>15346</v>
      </c>
      <c r="P1937">
        <v>103</v>
      </c>
      <c r="Q1937" t="s">
        <v>3005</v>
      </c>
      <c r="R1937" t="s">
        <v>3006</v>
      </c>
      <c r="S1937">
        <v>0</v>
      </c>
      <c r="T1937">
        <v>0</v>
      </c>
      <c r="U1937">
        <v>1</v>
      </c>
      <c r="V1937">
        <v>1600000</v>
      </c>
      <c r="W1937">
        <v>13994920</v>
      </c>
      <c r="X1937">
        <v>13994920</v>
      </c>
      <c r="Y1937">
        <f>COUNTBLANK(Table13[[#This Row],[Budget]:[Gross_WW]])</f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</row>
    <row r="1938" spans="1:32" x14ac:dyDescent="0.2">
      <c r="A1938" t="s">
        <v>5624</v>
      </c>
      <c r="B1938" t="s">
        <v>5625</v>
      </c>
      <c r="C1938">
        <v>2001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8</v>
      </c>
      <c r="O1938">
        <v>9645</v>
      </c>
      <c r="P1938">
        <v>142</v>
      </c>
      <c r="Q1938" t="s">
        <v>5626</v>
      </c>
      <c r="R1938" t="s">
        <v>39</v>
      </c>
      <c r="S1938">
        <v>0</v>
      </c>
      <c r="T1938">
        <v>0</v>
      </c>
      <c r="U1938">
        <v>1</v>
      </c>
      <c r="Y1938">
        <f>COUNTBLANK(Table13[[#This Row],[Budget]:[Gross_WW]])</f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1</v>
      </c>
    </row>
    <row r="1939" spans="1:32" x14ac:dyDescent="0.2">
      <c r="A1939" t="s">
        <v>2701</v>
      </c>
      <c r="B1939" t="s">
        <v>2702</v>
      </c>
      <c r="C1939">
        <v>1983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6.7</v>
      </c>
      <c r="O1939">
        <v>5498</v>
      </c>
      <c r="P1939">
        <v>103</v>
      </c>
      <c r="Q1939" t="s">
        <v>1944</v>
      </c>
      <c r="R1939" t="s">
        <v>2513</v>
      </c>
      <c r="S1939">
        <v>0</v>
      </c>
      <c r="T1939">
        <v>0</v>
      </c>
      <c r="U1939">
        <v>1</v>
      </c>
      <c r="V1939">
        <v>12000000</v>
      </c>
      <c r="W1939">
        <v>6472990</v>
      </c>
      <c r="X1939">
        <v>6472990</v>
      </c>
      <c r="Y1939">
        <f>COUNTBLANK(Table13[[#This Row],[Budget]:[Gross_WW]])</f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</row>
    <row r="1940" spans="1:32" x14ac:dyDescent="0.2">
      <c r="A1940" t="s">
        <v>7600</v>
      </c>
      <c r="B1940" t="s">
        <v>7601</v>
      </c>
      <c r="C1940">
        <v>2015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7.9</v>
      </c>
      <c r="O1940">
        <v>831706</v>
      </c>
      <c r="P1940">
        <v>138</v>
      </c>
      <c r="Q1940" t="s">
        <v>7602</v>
      </c>
      <c r="R1940" t="s">
        <v>2414</v>
      </c>
      <c r="S1940">
        <v>1</v>
      </c>
      <c r="T1940">
        <v>0</v>
      </c>
      <c r="U1940">
        <v>0</v>
      </c>
      <c r="V1940">
        <v>245000000</v>
      </c>
      <c r="W1940">
        <v>936662225</v>
      </c>
      <c r="X1940">
        <v>2068223624</v>
      </c>
      <c r="Y1940">
        <f>COUNTBLANK(Table13[[#This Row],[Budget]:[Gross_WW]])</f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</row>
    <row r="1941" spans="1:32" x14ac:dyDescent="0.2">
      <c r="A1941" t="s">
        <v>7605</v>
      </c>
      <c r="B1941" t="s">
        <v>7606</v>
      </c>
      <c r="C1941">
        <v>2017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7</v>
      </c>
      <c r="O1941">
        <v>531218</v>
      </c>
      <c r="P1941">
        <v>152</v>
      </c>
      <c r="Q1941" t="s">
        <v>7607</v>
      </c>
      <c r="R1941" t="s">
        <v>2671</v>
      </c>
      <c r="S1941">
        <v>1</v>
      </c>
      <c r="T1941">
        <v>0</v>
      </c>
      <c r="U1941">
        <v>0</v>
      </c>
      <c r="V1941">
        <v>317000000</v>
      </c>
      <c r="W1941">
        <v>620181382</v>
      </c>
      <c r="X1941">
        <v>1332539889</v>
      </c>
      <c r="Y1941">
        <f>COUNTBLANK(Table13[[#This Row],[Budget]:[Gross_WW]])</f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</row>
    <row r="1942" spans="1:32" x14ac:dyDescent="0.2">
      <c r="A1942" t="s">
        <v>4806</v>
      </c>
      <c r="B1942" t="s">
        <v>4807</v>
      </c>
      <c r="C1942">
        <v>1997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7.2</v>
      </c>
      <c r="O1942">
        <v>258621</v>
      </c>
      <c r="P1942">
        <v>129</v>
      </c>
      <c r="Q1942" t="s">
        <v>4808</v>
      </c>
      <c r="R1942" t="s">
        <v>4809</v>
      </c>
      <c r="S1942">
        <v>1</v>
      </c>
      <c r="T1942">
        <v>0</v>
      </c>
      <c r="U1942">
        <v>0</v>
      </c>
      <c r="V1942">
        <v>105000000</v>
      </c>
      <c r="W1942">
        <v>54814377</v>
      </c>
      <c r="X1942">
        <v>121214377</v>
      </c>
      <c r="Y1942">
        <f>COUNTBLANK(Table13[[#This Row],[Budget]:[Gross_WW]])</f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</row>
    <row r="1943" spans="1:32" x14ac:dyDescent="0.2">
      <c r="A1943" t="s">
        <v>6458</v>
      </c>
      <c r="B1943" t="s">
        <v>6459</v>
      </c>
      <c r="C1943">
        <v>2006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6.7</v>
      </c>
      <c r="O1943">
        <v>21332</v>
      </c>
      <c r="P1943">
        <v>92</v>
      </c>
      <c r="Q1943" t="s">
        <v>6460</v>
      </c>
      <c r="R1943" t="s">
        <v>5720</v>
      </c>
      <c r="S1943">
        <v>0</v>
      </c>
      <c r="T1943">
        <v>0</v>
      </c>
      <c r="U1943">
        <v>1</v>
      </c>
      <c r="W1943">
        <v>216839</v>
      </c>
      <c r="X1943">
        <v>1736394</v>
      </c>
      <c r="Y1943">
        <f>COUNTBLANK(Table13[[#This Row],[Budget]:[Gross_WW]])</f>
        <v>1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</row>
    <row r="1944" spans="1:32" x14ac:dyDescent="0.2">
      <c r="A1944" t="s">
        <v>6442</v>
      </c>
      <c r="B1944" t="s">
        <v>6443</v>
      </c>
      <c r="C1944">
        <v>2009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7.1</v>
      </c>
      <c r="O1944">
        <v>130857</v>
      </c>
      <c r="P1944">
        <v>127</v>
      </c>
      <c r="Q1944" t="s">
        <v>6444</v>
      </c>
      <c r="R1944" t="s">
        <v>35</v>
      </c>
      <c r="S1944">
        <v>0</v>
      </c>
      <c r="T1944">
        <v>1</v>
      </c>
      <c r="U1944">
        <v>0</v>
      </c>
      <c r="V1944">
        <v>60000000</v>
      </c>
      <c r="W1944">
        <v>37017955</v>
      </c>
      <c r="X1944">
        <v>87812371</v>
      </c>
      <c r="Y1944">
        <f>COUNTBLANK(Table13[[#This Row],[Budget]:[Gross_WW]])</f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</row>
    <row r="1945" spans="1:32" x14ac:dyDescent="0.2">
      <c r="A1945" t="s">
        <v>6305</v>
      </c>
      <c r="B1945" t="s">
        <v>6306</v>
      </c>
      <c r="C1945">
        <v>2006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5.0999999999999996</v>
      </c>
      <c r="O1945">
        <v>29328</v>
      </c>
      <c r="P1945">
        <v>85</v>
      </c>
      <c r="Q1945" t="s">
        <v>6307</v>
      </c>
      <c r="R1945" t="s">
        <v>3273</v>
      </c>
      <c r="S1945">
        <v>1</v>
      </c>
      <c r="T1945">
        <v>0</v>
      </c>
      <c r="U1945">
        <v>0</v>
      </c>
      <c r="V1945">
        <v>7000000</v>
      </c>
      <c r="W1945">
        <v>23086480</v>
      </c>
      <c r="X1945">
        <v>27298695</v>
      </c>
      <c r="Y1945">
        <f>COUNTBLANK(Table13[[#This Row],[Budget]:[Gross_WW]])</f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</row>
    <row r="1946" spans="1:32" x14ac:dyDescent="0.2">
      <c r="A1946" t="s">
        <v>3674</v>
      </c>
      <c r="B1946" t="s">
        <v>3675</v>
      </c>
      <c r="C1946">
        <v>1992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6.2</v>
      </c>
      <c r="O1946">
        <v>9601</v>
      </c>
      <c r="P1946">
        <v>88</v>
      </c>
      <c r="Q1946" t="s">
        <v>3351</v>
      </c>
      <c r="R1946" t="s">
        <v>3240</v>
      </c>
      <c r="S1946">
        <v>0</v>
      </c>
      <c r="T1946">
        <v>0</v>
      </c>
      <c r="U1946">
        <v>1</v>
      </c>
      <c r="V1946">
        <v>25000000</v>
      </c>
      <c r="W1946">
        <v>10736401</v>
      </c>
      <c r="X1946">
        <v>10736401</v>
      </c>
      <c r="Y1946">
        <f>COUNTBLANK(Table13[[#This Row],[Budget]:[Gross_WW]])</f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</row>
    <row r="1947" spans="1:32" x14ac:dyDescent="0.2">
      <c r="A1947" t="s">
        <v>3141</v>
      </c>
      <c r="B1947" t="s">
        <v>3142</v>
      </c>
      <c r="C1947">
        <v>1988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6.7</v>
      </c>
      <c r="O1947">
        <v>3956</v>
      </c>
      <c r="P1947">
        <v>98</v>
      </c>
      <c r="Q1947" t="s">
        <v>3143</v>
      </c>
      <c r="R1947" t="s">
        <v>3144</v>
      </c>
      <c r="S1947">
        <v>0</v>
      </c>
      <c r="T1947">
        <v>0</v>
      </c>
      <c r="U1947">
        <v>1</v>
      </c>
      <c r="V1947">
        <v>14000000</v>
      </c>
      <c r="W1947">
        <v>7467504</v>
      </c>
      <c r="X1947">
        <v>7467504</v>
      </c>
      <c r="Y1947">
        <f>COUNTBLANK(Table13[[#This Row],[Budget]:[Gross_WW]])</f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</row>
    <row r="1948" spans="1:32" x14ac:dyDescent="0.2">
      <c r="A1948" t="s">
        <v>4810</v>
      </c>
      <c r="B1948" t="s">
        <v>4811</v>
      </c>
      <c r="C1948">
        <v>1997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2.8</v>
      </c>
      <c r="O1948">
        <v>10659</v>
      </c>
      <c r="P1948">
        <v>97</v>
      </c>
      <c r="Q1948" t="s">
        <v>4812</v>
      </c>
      <c r="R1948" t="s">
        <v>4813</v>
      </c>
      <c r="S1948">
        <v>0</v>
      </c>
      <c r="T1948">
        <v>0</v>
      </c>
      <c r="U1948">
        <v>1</v>
      </c>
      <c r="V1948">
        <v>16000000</v>
      </c>
      <c r="W1948">
        <v>1710972</v>
      </c>
      <c r="X1948">
        <v>1710972</v>
      </c>
      <c r="Y1948">
        <f>COUNTBLANK(Table13[[#This Row],[Budget]:[Gross_WW]])</f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2">
      <c r="A1949" t="s">
        <v>3378</v>
      </c>
      <c r="B1949" t="s">
        <v>3379</v>
      </c>
      <c r="C1949">
        <v>1990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6.2</v>
      </c>
      <c r="O1949">
        <v>2252</v>
      </c>
      <c r="P1949">
        <v>109</v>
      </c>
      <c r="Q1949" t="s">
        <v>3380</v>
      </c>
      <c r="R1949" t="s">
        <v>3381</v>
      </c>
      <c r="S1949">
        <v>1</v>
      </c>
      <c r="T1949">
        <v>0</v>
      </c>
      <c r="U1949">
        <v>0</v>
      </c>
      <c r="V1949">
        <v>19000000</v>
      </c>
      <c r="W1949">
        <v>20240128</v>
      </c>
      <c r="X1949">
        <v>20240128</v>
      </c>
      <c r="Y1949">
        <f>COUNTBLANK(Table13[[#This Row],[Budget]:[Gross_WW]])</f>
        <v>0</v>
      </c>
      <c r="Z1949">
        <v>0</v>
      </c>
      <c r="AA1949">
        <v>0</v>
      </c>
      <c r="AB1949">
        <v>1</v>
      </c>
      <c r="AC1949">
        <v>0</v>
      </c>
      <c r="AD1949">
        <v>1</v>
      </c>
      <c r="AE1949">
        <v>0</v>
      </c>
      <c r="AF1949">
        <v>0</v>
      </c>
    </row>
    <row r="1950" spans="1:32" x14ac:dyDescent="0.2">
      <c r="A1950" t="s">
        <v>6394</v>
      </c>
      <c r="B1950" t="s">
        <v>6395</v>
      </c>
      <c r="C1950">
        <v>2006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6.5</v>
      </c>
      <c r="O1950">
        <v>107464</v>
      </c>
      <c r="P1950">
        <v>104</v>
      </c>
      <c r="Q1950" t="s">
        <v>6396</v>
      </c>
      <c r="R1950" t="s">
        <v>2783</v>
      </c>
      <c r="S1950">
        <v>1</v>
      </c>
      <c r="T1950">
        <v>0</v>
      </c>
      <c r="U1950">
        <v>0</v>
      </c>
      <c r="V1950">
        <v>12000000</v>
      </c>
      <c r="W1950">
        <v>65328121</v>
      </c>
      <c r="X1950">
        <v>114197742</v>
      </c>
      <c r="Y1950">
        <f>COUNTBLANK(Table13[[#This Row],[Budget]:[Gross_WW]])</f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</row>
    <row r="1951" spans="1:32" x14ac:dyDescent="0.2">
      <c r="A1951" t="s">
        <v>6775</v>
      </c>
      <c r="B1951" t="s">
        <v>6776</v>
      </c>
      <c r="C1951">
        <v>2008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6.2</v>
      </c>
      <c r="O1951">
        <v>77892</v>
      </c>
      <c r="P1951">
        <v>98</v>
      </c>
      <c r="Q1951" t="s">
        <v>6777</v>
      </c>
      <c r="R1951" t="s">
        <v>2783</v>
      </c>
      <c r="S1951">
        <v>1</v>
      </c>
      <c r="T1951">
        <v>0</v>
      </c>
      <c r="U1951">
        <v>0</v>
      </c>
      <c r="V1951">
        <v>17500000</v>
      </c>
      <c r="W1951">
        <v>58017783</v>
      </c>
      <c r="X1951">
        <v>150988382</v>
      </c>
      <c r="Y1951">
        <f>COUNTBLANK(Table13[[#This Row],[Budget]:[Gross_WW]])</f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</row>
    <row r="1952" spans="1:32" x14ac:dyDescent="0.2">
      <c r="A1952" t="s">
        <v>6920</v>
      </c>
      <c r="B1952" t="s">
        <v>6921</v>
      </c>
      <c r="C1952">
        <v>2010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6.2</v>
      </c>
      <c r="O1952">
        <v>54390</v>
      </c>
      <c r="P1952">
        <v>107</v>
      </c>
      <c r="Q1952" t="s">
        <v>6777</v>
      </c>
      <c r="R1952" t="s">
        <v>6922</v>
      </c>
      <c r="S1952">
        <v>1</v>
      </c>
      <c r="T1952">
        <v>0</v>
      </c>
      <c r="U1952">
        <v>0</v>
      </c>
      <c r="V1952">
        <v>30000000</v>
      </c>
      <c r="W1952">
        <v>42400223</v>
      </c>
      <c r="X1952">
        <v>159291809</v>
      </c>
      <c r="Y1952">
        <f>COUNTBLANK(Table13[[#This Row],[Budget]:[Gross_WW]])</f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</row>
    <row r="1953" spans="1:32" x14ac:dyDescent="0.2">
      <c r="A1953" t="s">
        <v>7486</v>
      </c>
      <c r="B1953" t="s">
        <v>7487</v>
      </c>
      <c r="C1953">
        <v>2015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7.2</v>
      </c>
      <c r="O1953">
        <v>146204</v>
      </c>
      <c r="P1953">
        <v>122</v>
      </c>
      <c r="Q1953" t="s">
        <v>4569</v>
      </c>
      <c r="R1953" t="s">
        <v>35</v>
      </c>
      <c r="S1953">
        <v>0</v>
      </c>
      <c r="T1953">
        <v>1</v>
      </c>
      <c r="U1953">
        <v>0</v>
      </c>
      <c r="V1953">
        <v>30000000</v>
      </c>
      <c r="W1953">
        <v>17766658</v>
      </c>
      <c r="X1953">
        <v>34441873</v>
      </c>
      <c r="Y1953">
        <f>COUNTBLANK(Table13[[#This Row],[Budget]:[Gross_WW]])</f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1</v>
      </c>
      <c r="AF1953">
        <v>1</v>
      </c>
    </row>
    <row r="1954" spans="1:32" x14ac:dyDescent="0.2">
      <c r="A1954" t="s">
        <v>2862</v>
      </c>
      <c r="B1954" t="s">
        <v>2863</v>
      </c>
      <c r="C1954">
        <v>1985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5.7</v>
      </c>
      <c r="O1954">
        <v>1796</v>
      </c>
      <c r="P1954">
        <v>109</v>
      </c>
      <c r="Q1954" t="s">
        <v>2578</v>
      </c>
      <c r="R1954" t="s">
        <v>35</v>
      </c>
      <c r="S1954">
        <v>0</v>
      </c>
      <c r="T1954">
        <v>1</v>
      </c>
      <c r="U1954">
        <v>0</v>
      </c>
      <c r="V1954">
        <v>22000000</v>
      </c>
      <c r="W1954">
        <v>8489518</v>
      </c>
      <c r="X1954">
        <v>8489518</v>
      </c>
      <c r="Y1954">
        <f>COUNTBLANK(Table13[[#This Row],[Budget]:[Gross_WW]])</f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</row>
    <row r="1955" spans="1:32" x14ac:dyDescent="0.2">
      <c r="A1955" t="s">
        <v>6256</v>
      </c>
      <c r="B1955" t="s">
        <v>6257</v>
      </c>
      <c r="C1955">
        <v>2006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6.4</v>
      </c>
      <c r="O1955">
        <v>25785</v>
      </c>
      <c r="P1955">
        <v>103</v>
      </c>
      <c r="Q1955" t="s">
        <v>6258</v>
      </c>
      <c r="R1955" t="s">
        <v>6259</v>
      </c>
      <c r="S1955">
        <v>1</v>
      </c>
      <c r="T1955">
        <v>0</v>
      </c>
      <c r="U1955">
        <v>0</v>
      </c>
      <c r="V1955">
        <v>20000000</v>
      </c>
      <c r="W1955">
        <v>26910736</v>
      </c>
      <c r="X1955">
        <v>31976848</v>
      </c>
      <c r="Y1955">
        <f>COUNTBLANK(Table13[[#This Row],[Budget]:[Gross_WW]])</f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</row>
    <row r="1956" spans="1:32" x14ac:dyDescent="0.2">
      <c r="A1956" t="s">
        <v>3676</v>
      </c>
      <c r="B1956" t="s">
        <v>3677</v>
      </c>
      <c r="C1956">
        <v>1992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4.3</v>
      </c>
      <c r="O1956">
        <v>37167</v>
      </c>
      <c r="P1956">
        <v>87</v>
      </c>
      <c r="Q1956" t="s">
        <v>2877</v>
      </c>
      <c r="R1956" t="s">
        <v>3678</v>
      </c>
      <c r="S1956">
        <v>0</v>
      </c>
      <c r="T1956">
        <v>1</v>
      </c>
      <c r="U1956">
        <v>0</v>
      </c>
      <c r="V1956">
        <v>45000000</v>
      </c>
      <c r="W1956">
        <v>28411210</v>
      </c>
      <c r="X1956">
        <v>70611210</v>
      </c>
      <c r="Y1956">
        <f>COUNTBLANK(Table13[[#This Row],[Budget]:[Gross_WW]])</f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</row>
    <row r="1957" spans="1:32" x14ac:dyDescent="0.2">
      <c r="A1957" t="s">
        <v>7853</v>
      </c>
      <c r="B1957" t="s">
        <v>7854</v>
      </c>
      <c r="C1957">
        <v>2016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6.8</v>
      </c>
      <c r="O1957">
        <v>53311</v>
      </c>
      <c r="P1957">
        <v>87</v>
      </c>
      <c r="Q1957" t="s">
        <v>6595</v>
      </c>
      <c r="R1957" t="s">
        <v>7855</v>
      </c>
      <c r="S1957">
        <v>0</v>
      </c>
      <c r="T1957">
        <v>0</v>
      </c>
      <c r="U1957">
        <v>1</v>
      </c>
      <c r="V1957">
        <v>70000000</v>
      </c>
      <c r="W1957">
        <v>72679278</v>
      </c>
      <c r="X1957">
        <v>183388953</v>
      </c>
      <c r="Y1957">
        <f>COUNTBLANK(Table13[[#This Row],[Budget]:[Gross_WW]])</f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</row>
    <row r="1958" spans="1:32" x14ac:dyDescent="0.2">
      <c r="A1958" t="s">
        <v>7112</v>
      </c>
      <c r="B1958" t="s">
        <v>7113</v>
      </c>
      <c r="C1958">
        <v>2015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7.9</v>
      </c>
      <c r="O1958">
        <v>172375</v>
      </c>
      <c r="P1958">
        <v>147</v>
      </c>
      <c r="Q1958" t="s">
        <v>4936</v>
      </c>
      <c r="R1958" t="s">
        <v>35</v>
      </c>
      <c r="S1958">
        <v>0</v>
      </c>
      <c r="T1958">
        <v>1</v>
      </c>
      <c r="U1958">
        <v>0</v>
      </c>
      <c r="V1958">
        <v>28000000</v>
      </c>
      <c r="W1958">
        <v>161197785</v>
      </c>
      <c r="X1958">
        <v>201634991</v>
      </c>
      <c r="Y1958">
        <f>COUNTBLANK(Table13[[#This Row],[Budget]:[Gross_WW]])</f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1</v>
      </c>
    </row>
    <row r="1959" spans="1:32" x14ac:dyDescent="0.2">
      <c r="A1959" t="s">
        <v>3679</v>
      </c>
      <c r="B1959" t="s">
        <v>3680</v>
      </c>
      <c r="C1959">
        <v>1992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5.8</v>
      </c>
      <c r="O1959">
        <v>3254</v>
      </c>
      <c r="P1959">
        <v>91</v>
      </c>
      <c r="Q1959" t="s">
        <v>3681</v>
      </c>
      <c r="R1959" t="s">
        <v>3273</v>
      </c>
      <c r="S1959">
        <v>1</v>
      </c>
      <c r="T1959">
        <v>0</v>
      </c>
      <c r="U1959">
        <v>0</v>
      </c>
      <c r="W1959">
        <v>21202099</v>
      </c>
      <c r="X1959">
        <v>21202099</v>
      </c>
      <c r="Y1959">
        <f>COUNTBLANK(Table13[[#This Row],[Budget]:[Gross_WW]])</f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</row>
    <row r="1960" spans="1:32" x14ac:dyDescent="0.2">
      <c r="A1960" t="s">
        <v>7832</v>
      </c>
      <c r="B1960" t="s">
        <v>7833</v>
      </c>
      <c r="C1960">
        <v>2015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5.8</v>
      </c>
      <c r="O1960">
        <v>9699</v>
      </c>
      <c r="P1960">
        <v>99</v>
      </c>
      <c r="Q1960" t="s">
        <v>7834</v>
      </c>
      <c r="R1960" t="s">
        <v>7835</v>
      </c>
      <c r="S1960">
        <v>1</v>
      </c>
      <c r="T1960">
        <v>0</v>
      </c>
      <c r="U1960">
        <v>0</v>
      </c>
      <c r="V1960">
        <v>100000000</v>
      </c>
      <c r="W1960">
        <v>12429583</v>
      </c>
      <c r="X1960">
        <v>13603453</v>
      </c>
      <c r="Y1960">
        <f>COUNTBLANK(Table13[[#This Row],[Budget]:[Gross_WW]])</f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</row>
    <row r="1961" spans="1:32" x14ac:dyDescent="0.2">
      <c r="A1961" t="s">
        <v>1174</v>
      </c>
      <c r="B1961" t="s">
        <v>1175</v>
      </c>
      <c r="C1961">
        <v>1951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8</v>
      </c>
      <c r="O1961">
        <v>118380</v>
      </c>
      <c r="P1961">
        <v>101</v>
      </c>
      <c r="Q1961" t="s">
        <v>706</v>
      </c>
      <c r="R1961" t="s">
        <v>39</v>
      </c>
      <c r="S1961">
        <v>0</v>
      </c>
      <c r="T1961">
        <v>0</v>
      </c>
      <c r="U1961">
        <v>1</v>
      </c>
      <c r="V1961">
        <v>15688000</v>
      </c>
      <c r="W1961">
        <v>2932000</v>
      </c>
      <c r="X1961">
        <v>2932000</v>
      </c>
      <c r="Y1961">
        <f>COUNTBLANK(Table13[[#This Row],[Budget]:[Gross_WW]])</f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</row>
    <row r="1962" spans="1:32" x14ac:dyDescent="0.2">
      <c r="A1962" t="s">
        <v>3790</v>
      </c>
      <c r="B1962" t="s">
        <v>3791</v>
      </c>
      <c r="C1962">
        <v>1993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7.4</v>
      </c>
      <c r="O1962">
        <v>5123</v>
      </c>
      <c r="P1962">
        <v>108</v>
      </c>
      <c r="Q1962" t="s">
        <v>3792</v>
      </c>
      <c r="R1962" t="s">
        <v>3793</v>
      </c>
      <c r="S1962">
        <v>1</v>
      </c>
      <c r="T1962">
        <v>0</v>
      </c>
      <c r="U1962">
        <v>0</v>
      </c>
      <c r="W1962">
        <v>2080805</v>
      </c>
      <c r="X1962">
        <v>2087569</v>
      </c>
      <c r="Y1962">
        <f>COUNTBLANK(Table13[[#This Row],[Budget]:[Gross_WW]])</f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</row>
    <row r="1963" spans="1:32" x14ac:dyDescent="0.2">
      <c r="A1963" t="s">
        <v>4122</v>
      </c>
      <c r="B1963" t="s">
        <v>4123</v>
      </c>
      <c r="C1963">
        <v>1994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4</v>
      </c>
      <c r="O1963">
        <v>63730</v>
      </c>
      <c r="P1963">
        <v>102</v>
      </c>
      <c r="Q1963" t="s">
        <v>4124</v>
      </c>
      <c r="R1963" t="s">
        <v>4125</v>
      </c>
      <c r="S1963">
        <v>0</v>
      </c>
      <c r="T1963">
        <v>1</v>
      </c>
      <c r="U1963">
        <v>0</v>
      </c>
      <c r="V1963">
        <v>35000000</v>
      </c>
      <c r="W1963">
        <v>33423521</v>
      </c>
      <c r="X1963">
        <v>99431786</v>
      </c>
      <c r="Y1963">
        <f>COUNTBLANK(Table13[[#This Row],[Budget]:[Gross_WW]])</f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</row>
    <row r="1964" spans="1:32" x14ac:dyDescent="0.2">
      <c r="A1964" t="s">
        <v>2784</v>
      </c>
      <c r="B1964" t="s">
        <v>2785</v>
      </c>
      <c r="C1964">
        <v>1984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6.7</v>
      </c>
      <c r="O1964">
        <v>16958</v>
      </c>
      <c r="P1964">
        <v>93</v>
      </c>
      <c r="Q1964" t="s">
        <v>2786</v>
      </c>
      <c r="R1964" t="s">
        <v>2787</v>
      </c>
      <c r="S1964">
        <v>0</v>
      </c>
      <c r="T1964">
        <v>1</v>
      </c>
      <c r="U1964">
        <v>0</v>
      </c>
      <c r="V1964">
        <v>14500000</v>
      </c>
      <c r="W1964">
        <v>8089290</v>
      </c>
      <c r="X1964">
        <v>8089290</v>
      </c>
      <c r="Y1964">
        <f>COUNTBLANK(Table13[[#This Row],[Budget]:[Gross_WW]])</f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</row>
    <row r="1965" spans="1:32" x14ac:dyDescent="0.2">
      <c r="A1965" t="s">
        <v>4550</v>
      </c>
      <c r="B1965" t="s">
        <v>4551</v>
      </c>
      <c r="C1965">
        <v>1996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4.5</v>
      </c>
      <c r="O1965">
        <v>41386</v>
      </c>
      <c r="P1965">
        <v>115</v>
      </c>
      <c r="Q1965" t="s">
        <v>2582</v>
      </c>
      <c r="R1965" t="s">
        <v>4109</v>
      </c>
      <c r="S1965">
        <v>0</v>
      </c>
      <c r="T1965">
        <v>0</v>
      </c>
      <c r="U1965">
        <v>1</v>
      </c>
      <c r="V1965">
        <v>40000000</v>
      </c>
      <c r="W1965">
        <v>33109743</v>
      </c>
      <c r="X1965">
        <v>113309743</v>
      </c>
      <c r="Y1965">
        <f>COUNTBLANK(Table13[[#This Row],[Budget]:[Gross_WW]])</f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</row>
    <row r="1966" spans="1:32" x14ac:dyDescent="0.2">
      <c r="A1966" t="s">
        <v>2705</v>
      </c>
      <c r="B1966" t="s">
        <v>2706</v>
      </c>
      <c r="C1966">
        <v>1983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4.9000000000000004</v>
      </c>
      <c r="O1966">
        <v>3433</v>
      </c>
      <c r="P1966">
        <v>96</v>
      </c>
      <c r="Q1966" t="s">
        <v>2319</v>
      </c>
      <c r="R1966" t="s">
        <v>35</v>
      </c>
      <c r="S1966">
        <v>0</v>
      </c>
      <c r="T1966">
        <v>1</v>
      </c>
      <c r="U1966">
        <v>1</v>
      </c>
      <c r="V1966">
        <v>14000000</v>
      </c>
      <c r="W1966">
        <v>13000000</v>
      </c>
      <c r="X1966">
        <v>13000000</v>
      </c>
      <c r="Y1966">
        <f>COUNTBLANK(Table13[[#This Row],[Budget]:[Gross_WW]])</f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1</v>
      </c>
      <c r="AF1966">
        <v>0</v>
      </c>
    </row>
    <row r="1967" spans="1:32" x14ac:dyDescent="0.2">
      <c r="A1967" t="s">
        <v>6730</v>
      </c>
      <c r="B1967" t="s">
        <v>6731</v>
      </c>
      <c r="C1967">
        <v>2011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6</v>
      </c>
      <c r="O1967">
        <v>223630</v>
      </c>
      <c r="P1967">
        <v>110</v>
      </c>
      <c r="Q1967" t="s">
        <v>6166</v>
      </c>
      <c r="R1967" t="s">
        <v>39</v>
      </c>
      <c r="S1967">
        <v>0</v>
      </c>
      <c r="T1967">
        <v>0</v>
      </c>
      <c r="U1967">
        <v>1</v>
      </c>
      <c r="V1967">
        <v>82000000</v>
      </c>
      <c r="W1967">
        <v>36392502</v>
      </c>
      <c r="X1967">
        <v>89792502</v>
      </c>
      <c r="Y1967">
        <f>COUNTBLANK(Table13[[#This Row],[Budget]:[Gross_WW]])</f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</row>
    <row r="1968" spans="1:32" x14ac:dyDescent="0.2">
      <c r="A1968" t="s">
        <v>4316</v>
      </c>
      <c r="B1968" t="s">
        <v>4317</v>
      </c>
      <c r="C1968">
        <v>1995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5.8</v>
      </c>
      <c r="O1968">
        <v>30957</v>
      </c>
      <c r="P1968">
        <v>111</v>
      </c>
      <c r="Q1968" t="s">
        <v>3351</v>
      </c>
      <c r="R1968" t="s">
        <v>35</v>
      </c>
      <c r="S1968">
        <v>0</v>
      </c>
      <c r="T1968">
        <v>1</v>
      </c>
      <c r="U1968">
        <v>0</v>
      </c>
      <c r="V1968">
        <v>35000000</v>
      </c>
      <c r="W1968">
        <v>20350171</v>
      </c>
      <c r="X1968">
        <v>64350171</v>
      </c>
      <c r="Y1968">
        <f>COUNTBLANK(Table13[[#This Row],[Budget]:[Gross_WW]])</f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</row>
    <row r="1969" spans="1:32" x14ac:dyDescent="0.2">
      <c r="A1969" t="s">
        <v>2707</v>
      </c>
      <c r="B1969" t="s">
        <v>2708</v>
      </c>
      <c r="C1969">
        <v>1983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6.7</v>
      </c>
      <c r="O1969">
        <v>38821</v>
      </c>
      <c r="P1969">
        <v>117</v>
      </c>
      <c r="Q1969" t="s">
        <v>2004</v>
      </c>
      <c r="R1969" t="s">
        <v>39</v>
      </c>
      <c r="S1969">
        <v>0</v>
      </c>
      <c r="T1969">
        <v>0</v>
      </c>
      <c r="U1969">
        <v>1</v>
      </c>
      <c r="V1969">
        <v>22000000</v>
      </c>
      <c r="W1969">
        <v>67642693</v>
      </c>
      <c r="X1969">
        <v>67642693</v>
      </c>
      <c r="Y1969">
        <f>COUNTBLANK(Table13[[#This Row],[Budget]:[Gross_WW]])</f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</row>
    <row r="1970" spans="1:32" x14ac:dyDescent="0.2">
      <c r="A1970" t="s">
        <v>7097</v>
      </c>
      <c r="B1970" t="s">
        <v>7098</v>
      </c>
      <c r="C1970">
        <v>2016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6</v>
      </c>
      <c r="O1970">
        <v>572603</v>
      </c>
      <c r="P1970">
        <v>123</v>
      </c>
      <c r="Q1970" t="s">
        <v>7099</v>
      </c>
      <c r="R1970" t="s">
        <v>4885</v>
      </c>
      <c r="S1970">
        <v>0</v>
      </c>
      <c r="T1970">
        <v>0</v>
      </c>
      <c r="U1970">
        <v>1</v>
      </c>
      <c r="V1970">
        <v>175000000</v>
      </c>
      <c r="W1970">
        <v>325100054</v>
      </c>
      <c r="X1970">
        <v>746846894</v>
      </c>
      <c r="Y1970">
        <f>COUNTBLANK(Table13[[#This Row],[Budget]:[Gross_WW]])</f>
        <v>0</v>
      </c>
      <c r="Z1970">
        <v>1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2">
      <c r="A1971" t="s">
        <v>7732</v>
      </c>
      <c r="B1971" t="s">
        <v>7733</v>
      </c>
      <c r="C1971">
        <v>2016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7.4</v>
      </c>
      <c r="O1971">
        <v>221094</v>
      </c>
      <c r="P1971">
        <v>96</v>
      </c>
      <c r="Q1971" t="s">
        <v>2004</v>
      </c>
      <c r="R1971" t="s">
        <v>7734</v>
      </c>
      <c r="S1971">
        <v>0</v>
      </c>
      <c r="T1971">
        <v>0</v>
      </c>
      <c r="U1971">
        <v>1</v>
      </c>
      <c r="V1971">
        <v>60000000</v>
      </c>
      <c r="W1971">
        <v>125070033</v>
      </c>
      <c r="X1971">
        <v>240797623</v>
      </c>
      <c r="Y1971">
        <f>COUNTBLANK(Table13[[#This Row],[Budget]:[Gross_WW]])</f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</v>
      </c>
      <c r="AF1971">
        <v>0</v>
      </c>
    </row>
    <row r="1972" spans="1:32" x14ac:dyDescent="0.2">
      <c r="A1972" t="s">
        <v>5434</v>
      </c>
      <c r="B1972" t="s">
        <v>5435</v>
      </c>
      <c r="C1972">
        <v>2001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5</v>
      </c>
      <c r="O1972">
        <v>14785</v>
      </c>
      <c r="P1972">
        <v>104</v>
      </c>
      <c r="Q1972" t="s">
        <v>5436</v>
      </c>
      <c r="R1972" t="s">
        <v>39</v>
      </c>
      <c r="S1972">
        <v>0</v>
      </c>
      <c r="T1972">
        <v>0</v>
      </c>
      <c r="U1972">
        <v>1</v>
      </c>
      <c r="V1972">
        <v>34000000</v>
      </c>
      <c r="W1972">
        <v>19753553</v>
      </c>
      <c r="X1972">
        <v>19772447</v>
      </c>
      <c r="Y1972">
        <f>COUNTBLANK(Table13[[#This Row],[Budget]:[Gross_WW]])</f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</row>
    <row r="1973" spans="1:32" x14ac:dyDescent="0.2">
      <c r="A1973" t="s">
        <v>2017</v>
      </c>
      <c r="B1973" t="s">
        <v>2018</v>
      </c>
      <c r="C1973">
        <v>1971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7.3</v>
      </c>
      <c r="O1973">
        <v>6851</v>
      </c>
      <c r="P1973">
        <v>104</v>
      </c>
      <c r="Q1973" t="s">
        <v>1620</v>
      </c>
      <c r="R1973" t="s">
        <v>39</v>
      </c>
      <c r="S1973">
        <v>0</v>
      </c>
      <c r="T1973">
        <v>0</v>
      </c>
      <c r="U1973">
        <v>1</v>
      </c>
      <c r="V1973">
        <v>1000000</v>
      </c>
      <c r="Y1973">
        <f>COUNTBLANK(Table13[[#This Row],[Budget]:[Gross_WW]])</f>
        <v>2</v>
      </c>
      <c r="Z1973">
        <v>1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</row>
    <row r="1974" spans="1:32" x14ac:dyDescent="0.2">
      <c r="A1974" t="s">
        <v>5208</v>
      </c>
      <c r="B1974" t="s">
        <v>5209</v>
      </c>
      <c r="C1974">
        <v>1999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6.7</v>
      </c>
      <c r="O1974">
        <v>34906</v>
      </c>
      <c r="P1974">
        <v>142</v>
      </c>
      <c r="Q1974" t="s">
        <v>3185</v>
      </c>
      <c r="R1974" t="s">
        <v>2783</v>
      </c>
      <c r="S1974">
        <v>1</v>
      </c>
      <c r="T1974">
        <v>0</v>
      </c>
      <c r="U1974">
        <v>0</v>
      </c>
      <c r="V1974">
        <v>22000000</v>
      </c>
      <c r="W1974">
        <v>19288130</v>
      </c>
      <c r="X1974">
        <v>19288130</v>
      </c>
      <c r="Y1974">
        <f>COUNTBLANK(Table13[[#This Row],[Budget]:[Gross_WW]])</f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</row>
    <row r="1975" spans="1:32" x14ac:dyDescent="0.2">
      <c r="A1975" t="s">
        <v>2064</v>
      </c>
      <c r="B1975" t="s">
        <v>2065</v>
      </c>
      <c r="C1975">
        <v>1972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6.5</v>
      </c>
      <c r="O1975">
        <v>6147</v>
      </c>
      <c r="P1975">
        <v>91</v>
      </c>
      <c r="Q1975" t="s">
        <v>2066</v>
      </c>
      <c r="R1975" t="s">
        <v>2067</v>
      </c>
      <c r="S1975">
        <v>0</v>
      </c>
      <c r="T1975">
        <v>0</v>
      </c>
      <c r="U1975">
        <v>1</v>
      </c>
      <c r="V1975">
        <v>58000</v>
      </c>
      <c r="Y1975">
        <f>COUNTBLANK(Table13[[#This Row],[Budget]:[Gross_WW]])</f>
        <v>2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">
      <c r="A1976" t="s">
        <v>3888</v>
      </c>
      <c r="B1976" t="s">
        <v>3889</v>
      </c>
      <c r="C1976">
        <v>1993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4</v>
      </c>
      <c r="O1976">
        <v>47037</v>
      </c>
      <c r="P1976">
        <v>104</v>
      </c>
      <c r="Q1976" t="s">
        <v>3070</v>
      </c>
      <c r="R1976" t="s">
        <v>3890</v>
      </c>
      <c r="S1976">
        <v>1</v>
      </c>
      <c r="T1976">
        <v>0</v>
      </c>
      <c r="U1976">
        <v>0</v>
      </c>
      <c r="V1976">
        <v>48000000</v>
      </c>
      <c r="W1976">
        <v>20915465</v>
      </c>
      <c r="X1976">
        <v>20915465</v>
      </c>
      <c r="Y1976">
        <f>COUNTBLANK(Table13[[#This Row],[Budget]:[Gross_WW]])</f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</row>
    <row r="1977" spans="1:32" x14ac:dyDescent="0.2">
      <c r="A1977" t="s">
        <v>2362</v>
      </c>
      <c r="B1977" t="s">
        <v>2363</v>
      </c>
      <c r="C1977">
        <v>1978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7.3</v>
      </c>
      <c r="O1977">
        <v>153444</v>
      </c>
      <c r="P1977">
        <v>143</v>
      </c>
      <c r="Q1977" t="s">
        <v>2364</v>
      </c>
      <c r="R1977" t="s">
        <v>2365</v>
      </c>
      <c r="S1977">
        <v>0</v>
      </c>
      <c r="T1977">
        <v>0</v>
      </c>
      <c r="U1977">
        <v>1</v>
      </c>
      <c r="V1977">
        <v>55000000</v>
      </c>
      <c r="W1977">
        <v>134451603</v>
      </c>
      <c r="X1977">
        <v>300451603</v>
      </c>
      <c r="Y1977">
        <f>COUNTBLANK(Table13[[#This Row],[Budget]:[Gross_WW]])</f>
        <v>0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">
      <c r="A1978" t="s">
        <v>2490</v>
      </c>
      <c r="B1978" t="s">
        <v>2491</v>
      </c>
      <c r="C1978">
        <v>1980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6.8</v>
      </c>
      <c r="O1978">
        <v>94516</v>
      </c>
      <c r="P1978">
        <v>127</v>
      </c>
      <c r="Q1978" t="s">
        <v>1910</v>
      </c>
      <c r="R1978" t="s">
        <v>2365</v>
      </c>
      <c r="S1978">
        <v>0</v>
      </c>
      <c r="T1978">
        <v>0</v>
      </c>
      <c r="U1978">
        <v>1</v>
      </c>
      <c r="V1978">
        <v>54000000</v>
      </c>
      <c r="W1978">
        <v>108185706</v>
      </c>
      <c r="X1978">
        <v>108185706</v>
      </c>
      <c r="Y1978">
        <f>COUNTBLANK(Table13[[#This Row],[Budget]:[Gross_WW]])</f>
        <v>0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2">
      <c r="A1979" t="s">
        <v>2709</v>
      </c>
      <c r="B1979" t="s">
        <v>2710</v>
      </c>
      <c r="C1979">
        <v>1983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5</v>
      </c>
      <c r="O1979">
        <v>62016</v>
      </c>
      <c r="P1979">
        <v>125</v>
      </c>
      <c r="Q1979" t="s">
        <v>1910</v>
      </c>
      <c r="R1979" t="s">
        <v>2365</v>
      </c>
      <c r="S1979">
        <v>0</v>
      </c>
      <c r="T1979">
        <v>0</v>
      </c>
      <c r="U1979">
        <v>1</v>
      </c>
      <c r="V1979">
        <v>39000000</v>
      </c>
      <c r="W1979">
        <v>59950623</v>
      </c>
      <c r="X1979">
        <v>59950623</v>
      </c>
      <c r="Y1979">
        <f>COUNTBLANK(Table13[[#This Row],[Budget]:[Gross_WW]])</f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">
      <c r="A1980" t="s">
        <v>3007</v>
      </c>
      <c r="B1980" t="s">
        <v>3008</v>
      </c>
      <c r="C1980">
        <v>1987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3.7</v>
      </c>
      <c r="O1980">
        <v>41179</v>
      </c>
      <c r="P1980">
        <v>90</v>
      </c>
      <c r="Q1980" t="s">
        <v>1802</v>
      </c>
      <c r="R1980" t="s">
        <v>3009</v>
      </c>
      <c r="S1980">
        <v>0</v>
      </c>
      <c r="T1980">
        <v>0</v>
      </c>
      <c r="U1980">
        <v>1</v>
      </c>
      <c r="V1980">
        <v>17000000</v>
      </c>
      <c r="W1980">
        <v>15681020</v>
      </c>
      <c r="X1980">
        <v>15681020</v>
      </c>
      <c r="Y1980">
        <f>COUNTBLANK(Table13[[#This Row],[Budget]:[Gross_WW]])</f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2">
      <c r="A1981" t="s">
        <v>5897</v>
      </c>
      <c r="B1981" t="s">
        <v>5898</v>
      </c>
      <c r="C1981">
        <v>2006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6</v>
      </c>
      <c r="O1981">
        <v>265705</v>
      </c>
      <c r="P1981">
        <v>154</v>
      </c>
      <c r="Q1981" t="s">
        <v>5899</v>
      </c>
      <c r="R1981" t="s">
        <v>39</v>
      </c>
      <c r="S1981">
        <v>0</v>
      </c>
      <c r="T1981">
        <v>0</v>
      </c>
      <c r="U1981">
        <v>1</v>
      </c>
      <c r="V1981">
        <v>270000000</v>
      </c>
      <c r="W1981">
        <v>200081192</v>
      </c>
      <c r="X1981">
        <v>391081192</v>
      </c>
      <c r="Y1981">
        <f>COUNTBLANK(Table13[[#This Row],[Budget]:[Gross_WW]])</f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">
      <c r="A1982" t="s">
        <v>6735</v>
      </c>
      <c r="B1982" t="s">
        <v>6736</v>
      </c>
      <c r="C1982">
        <v>2009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6.3</v>
      </c>
      <c r="O1982">
        <v>166023</v>
      </c>
      <c r="P1982">
        <v>89</v>
      </c>
      <c r="Q1982" t="s">
        <v>5130</v>
      </c>
      <c r="R1982" t="s">
        <v>2783</v>
      </c>
      <c r="S1982">
        <v>1</v>
      </c>
      <c r="T1982">
        <v>0</v>
      </c>
      <c r="U1982">
        <v>0</v>
      </c>
      <c r="V1982">
        <v>80000000</v>
      </c>
      <c r="W1982">
        <v>38577772</v>
      </c>
      <c r="X1982">
        <v>122444772</v>
      </c>
      <c r="Y1982">
        <f>COUNTBLANK(Table13[[#This Row],[Budget]:[Gross_WW]])</f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 x14ac:dyDescent="0.2">
      <c r="A1983" t="s">
        <v>1650</v>
      </c>
      <c r="B1983" t="s">
        <v>1651</v>
      </c>
      <c r="C1983">
        <v>1961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6.4</v>
      </c>
      <c r="O1983">
        <v>680</v>
      </c>
      <c r="P1983">
        <v>116</v>
      </c>
      <c r="Q1983" t="s">
        <v>739</v>
      </c>
      <c r="R1983" t="s">
        <v>39</v>
      </c>
      <c r="S1983">
        <v>0</v>
      </c>
      <c r="T1983">
        <v>0</v>
      </c>
      <c r="U1983">
        <v>1</v>
      </c>
      <c r="Y1983">
        <f>COUNTBLANK(Table13[[#This Row],[Budget]:[Gross_WW]])</f>
        <v>3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</row>
    <row r="1984" spans="1:32" x14ac:dyDescent="0.2">
      <c r="A1984" t="s">
        <v>91</v>
      </c>
      <c r="B1984" t="s">
        <v>92</v>
      </c>
      <c r="C1984">
        <v>1931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6.8</v>
      </c>
      <c r="O1984">
        <v>1644</v>
      </c>
      <c r="P1984">
        <v>81</v>
      </c>
      <c r="Q1984" t="s">
        <v>38</v>
      </c>
      <c r="R1984" t="s">
        <v>39</v>
      </c>
      <c r="S1984">
        <v>0</v>
      </c>
      <c r="T1984">
        <v>0</v>
      </c>
      <c r="U1984">
        <v>1</v>
      </c>
      <c r="V1984">
        <v>499000</v>
      </c>
      <c r="W1984">
        <v>498000</v>
      </c>
      <c r="X1984">
        <v>498000</v>
      </c>
      <c r="Y1984">
        <f>COUNTBLANK(Table13[[#This Row],[Budget]:[Gross_WW]])</f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</row>
    <row r="1985" spans="1:32" x14ac:dyDescent="0.2">
      <c r="A1985" t="s">
        <v>2260</v>
      </c>
      <c r="B1985" t="s">
        <v>2261</v>
      </c>
      <c r="C1985">
        <v>1976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6</v>
      </c>
      <c r="O1985">
        <v>1446</v>
      </c>
      <c r="P1985">
        <v>101</v>
      </c>
      <c r="Q1985" t="s">
        <v>1905</v>
      </c>
      <c r="R1985" t="s">
        <v>35</v>
      </c>
      <c r="S1985">
        <v>0</v>
      </c>
      <c r="T1985">
        <v>1</v>
      </c>
      <c r="U1985">
        <v>0</v>
      </c>
      <c r="V1985">
        <v>8000000</v>
      </c>
      <c r="Y1985">
        <f>COUNTBLANK(Table13[[#This Row],[Budget]:[Gross_WW]])</f>
        <v>2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</row>
    <row r="1986" spans="1:32" x14ac:dyDescent="0.2">
      <c r="A1986" t="s">
        <v>6151</v>
      </c>
      <c r="B1986" t="s">
        <v>6152</v>
      </c>
      <c r="C1986">
        <v>2007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7.3</v>
      </c>
      <c r="O1986">
        <v>332528</v>
      </c>
      <c r="P1986">
        <v>116</v>
      </c>
      <c r="Q1986" t="s">
        <v>2850</v>
      </c>
      <c r="R1986" t="s">
        <v>4856</v>
      </c>
      <c r="S1986">
        <v>0</v>
      </c>
      <c r="T1986">
        <v>0</v>
      </c>
      <c r="U1986">
        <v>1</v>
      </c>
      <c r="V1986">
        <v>50000000</v>
      </c>
      <c r="W1986">
        <v>52898073</v>
      </c>
      <c r="X1986">
        <v>153383627</v>
      </c>
      <c r="Y1986">
        <f>COUNTBLANK(Table13[[#This Row],[Budget]:[Gross_WW]])</f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">
      <c r="A1987" t="s">
        <v>5526</v>
      </c>
      <c r="B1987" t="s">
        <v>5527</v>
      </c>
      <c r="C1987">
        <v>2002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6.2</v>
      </c>
      <c r="O1987">
        <v>98866</v>
      </c>
      <c r="P1987">
        <v>108</v>
      </c>
      <c r="Q1987" t="s">
        <v>4248</v>
      </c>
      <c r="R1987" t="s">
        <v>2783</v>
      </c>
      <c r="S1987">
        <v>1</v>
      </c>
      <c r="T1987">
        <v>0</v>
      </c>
      <c r="U1987">
        <v>0</v>
      </c>
      <c r="V1987">
        <v>30000000</v>
      </c>
      <c r="W1987">
        <v>127223418</v>
      </c>
      <c r="X1987">
        <v>180622424</v>
      </c>
      <c r="Y1987">
        <f>COUNTBLANK(Table13[[#This Row],[Budget]:[Gross_WW]])</f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</row>
    <row r="1988" spans="1:32" x14ac:dyDescent="0.2">
      <c r="A1988" t="s">
        <v>5418</v>
      </c>
      <c r="B1988" t="s">
        <v>5419</v>
      </c>
      <c r="C1988">
        <v>2001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6.7</v>
      </c>
      <c r="O1988">
        <v>82918</v>
      </c>
      <c r="P1988">
        <v>119</v>
      </c>
      <c r="Q1988" t="s">
        <v>5420</v>
      </c>
      <c r="R1988" t="s">
        <v>39</v>
      </c>
      <c r="S1988">
        <v>0</v>
      </c>
      <c r="T1988">
        <v>0</v>
      </c>
      <c r="U1988">
        <v>1</v>
      </c>
      <c r="V1988">
        <v>40000000</v>
      </c>
      <c r="W1988">
        <v>25288103</v>
      </c>
      <c r="X1988">
        <v>65754228</v>
      </c>
      <c r="Y1988">
        <f>COUNTBLANK(Table13[[#This Row],[Budget]:[Gross_WW]])</f>
        <v>0</v>
      </c>
      <c r="Z1988">
        <v>0</v>
      </c>
      <c r="AA1988">
        <v>0</v>
      </c>
      <c r="AB1988">
        <v>1</v>
      </c>
      <c r="AC1988">
        <v>0</v>
      </c>
      <c r="AD1988">
        <v>1</v>
      </c>
      <c r="AE1988">
        <v>0</v>
      </c>
      <c r="AF1988">
        <v>0</v>
      </c>
    </row>
    <row r="1989" spans="1:32" x14ac:dyDescent="0.2">
      <c r="A1989" t="s">
        <v>3891</v>
      </c>
      <c r="B1989" t="s">
        <v>3892</v>
      </c>
      <c r="C1989">
        <v>1993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6.8</v>
      </c>
      <c r="O1989">
        <v>15011</v>
      </c>
      <c r="P1989">
        <v>112</v>
      </c>
      <c r="Q1989" t="s">
        <v>3893</v>
      </c>
      <c r="R1989" t="s">
        <v>3273</v>
      </c>
      <c r="S1989">
        <v>1</v>
      </c>
      <c r="T1989">
        <v>0</v>
      </c>
      <c r="U1989">
        <v>0</v>
      </c>
      <c r="V1989">
        <v>12000000</v>
      </c>
      <c r="W1989">
        <v>5632086</v>
      </c>
      <c r="X1989">
        <v>5632086</v>
      </c>
      <c r="Y1989">
        <f>COUNTBLANK(Table13[[#This Row],[Budget]:[Gross_WW]])</f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</row>
    <row r="1990" spans="1:32" x14ac:dyDescent="0.2">
      <c r="A1990" t="s">
        <v>2788</v>
      </c>
      <c r="B1990" t="s">
        <v>2789</v>
      </c>
      <c r="C1990">
        <v>1984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5.9</v>
      </c>
      <c r="O1990">
        <v>4057</v>
      </c>
      <c r="P1990">
        <v>100</v>
      </c>
      <c r="Q1990" t="s">
        <v>2472</v>
      </c>
      <c r="R1990" t="s">
        <v>39</v>
      </c>
      <c r="S1990">
        <v>0</v>
      </c>
      <c r="T1990">
        <v>0</v>
      </c>
      <c r="U1990">
        <v>1</v>
      </c>
      <c r="V1990">
        <v>15000000</v>
      </c>
      <c r="W1990">
        <v>6650206</v>
      </c>
      <c r="X1990">
        <v>6650206</v>
      </c>
      <c r="Y1990">
        <f>COUNTBLANK(Table13[[#This Row],[Budget]:[Gross_WW]])</f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</row>
    <row r="1991" spans="1:32" x14ac:dyDescent="0.2">
      <c r="A1991" t="s">
        <v>6785</v>
      </c>
      <c r="B1991" t="s">
        <v>6786</v>
      </c>
      <c r="C1991">
        <v>2008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6.1</v>
      </c>
      <c r="O1991">
        <v>17265</v>
      </c>
      <c r="P1991">
        <v>120</v>
      </c>
      <c r="Q1991" t="s">
        <v>6787</v>
      </c>
      <c r="R1991" t="s">
        <v>2783</v>
      </c>
      <c r="S1991">
        <v>1</v>
      </c>
      <c r="T1991">
        <v>0</v>
      </c>
      <c r="U1991">
        <v>0</v>
      </c>
      <c r="V1991">
        <v>21000000</v>
      </c>
      <c r="W1991">
        <v>16289867</v>
      </c>
      <c r="X1991">
        <v>17635397</v>
      </c>
      <c r="Y1991">
        <f>COUNTBLANK(Table13[[#This Row],[Budget]:[Gross_WW]])</f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</row>
    <row r="1992" spans="1:32" x14ac:dyDescent="0.2">
      <c r="A1992" t="s">
        <v>1610</v>
      </c>
      <c r="B1992" t="s">
        <v>1611</v>
      </c>
      <c r="C1992">
        <v>1960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7.2</v>
      </c>
      <c r="O1992">
        <v>13259</v>
      </c>
      <c r="P1992">
        <v>126</v>
      </c>
      <c r="Q1992" t="s">
        <v>1612</v>
      </c>
      <c r="R1992" t="s">
        <v>376</v>
      </c>
      <c r="S1992">
        <v>1</v>
      </c>
      <c r="T1992">
        <v>0</v>
      </c>
      <c r="U1992">
        <v>0</v>
      </c>
      <c r="V1992">
        <v>5000000</v>
      </c>
      <c r="W1992">
        <v>40356000</v>
      </c>
      <c r="X1992">
        <v>40356000</v>
      </c>
      <c r="Y1992">
        <f>COUNTBLANK(Table13[[#This Row],[Budget]:[Gross_WW]])</f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</row>
    <row r="1993" spans="1:32" x14ac:dyDescent="0.2">
      <c r="A1993" t="s">
        <v>5476</v>
      </c>
      <c r="B1993" t="s">
        <v>5477</v>
      </c>
      <c r="C1993">
        <v>2001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6.5</v>
      </c>
      <c r="O1993">
        <v>172371</v>
      </c>
      <c r="P1993">
        <v>99</v>
      </c>
      <c r="Q1993" t="s">
        <v>5321</v>
      </c>
      <c r="R1993" t="s">
        <v>5478</v>
      </c>
      <c r="S1993">
        <v>0</v>
      </c>
      <c r="T1993">
        <v>0</v>
      </c>
      <c r="U1993">
        <v>1</v>
      </c>
      <c r="V1993">
        <v>102000000</v>
      </c>
      <c r="W1993">
        <v>69772969</v>
      </c>
      <c r="X1993">
        <v>147080413</v>
      </c>
      <c r="Y1993">
        <f>COUNTBLANK(Table13[[#This Row],[Budget]:[Gross_WW]])</f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</row>
    <row r="1994" spans="1:32" x14ac:dyDescent="0.2">
      <c r="A1994" t="s">
        <v>5971</v>
      </c>
      <c r="B1994" t="s">
        <v>5972</v>
      </c>
      <c r="C1994">
        <v>2005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6.9</v>
      </c>
      <c r="O1994">
        <v>123119</v>
      </c>
      <c r="P1994">
        <v>128</v>
      </c>
      <c r="Q1994" t="s">
        <v>5571</v>
      </c>
      <c r="R1994" t="s">
        <v>39</v>
      </c>
      <c r="S1994">
        <v>0</v>
      </c>
      <c r="T1994">
        <v>0</v>
      </c>
      <c r="U1994">
        <v>1</v>
      </c>
      <c r="V1994">
        <v>50000000</v>
      </c>
      <c r="W1994">
        <v>50824620</v>
      </c>
      <c r="X1994">
        <v>93974620</v>
      </c>
      <c r="Y1994">
        <f>COUNTBLANK(Table13[[#This Row],[Budget]:[Gross_WW]])</f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</row>
    <row r="1995" spans="1:32" x14ac:dyDescent="0.2">
      <c r="A1995" t="s">
        <v>5591</v>
      </c>
      <c r="B1995" t="s">
        <v>5592</v>
      </c>
      <c r="C1995">
        <v>2002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6.1</v>
      </c>
      <c r="O1995">
        <v>5614</v>
      </c>
      <c r="P1995">
        <v>78</v>
      </c>
      <c r="Q1995" t="s">
        <v>5593</v>
      </c>
      <c r="R1995" t="s">
        <v>3859</v>
      </c>
      <c r="S1995">
        <v>1</v>
      </c>
      <c r="T1995">
        <v>0</v>
      </c>
      <c r="U1995">
        <v>0</v>
      </c>
      <c r="V1995">
        <v>150000</v>
      </c>
      <c r="W1995">
        <v>2891288</v>
      </c>
      <c r="X1995">
        <v>3200241</v>
      </c>
      <c r="Y1995">
        <f>COUNTBLANK(Table13[[#This Row],[Budget]:[Gross_WW]])</f>
        <v>0</v>
      </c>
      <c r="AF1995">
        <v>1</v>
      </c>
    </row>
    <row r="1996" spans="1:32" x14ac:dyDescent="0.2">
      <c r="A1996" t="s">
        <v>7672</v>
      </c>
      <c r="B1996" t="s">
        <v>7673</v>
      </c>
      <c r="C1996">
        <v>2018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6.5</v>
      </c>
      <c r="O1996">
        <v>100750</v>
      </c>
      <c r="P1996">
        <v>100</v>
      </c>
      <c r="Q1996" t="s">
        <v>7674</v>
      </c>
      <c r="R1996" t="s">
        <v>7509</v>
      </c>
      <c r="S1996">
        <v>0</v>
      </c>
      <c r="T1996">
        <v>0</v>
      </c>
      <c r="U1996">
        <v>1</v>
      </c>
      <c r="V1996">
        <v>14947396</v>
      </c>
      <c r="W1996">
        <v>78130625</v>
      </c>
      <c r="Y1996">
        <f>COUNTBLANK(Table13[[#This Row],[Budget]:[Gross_WW]])</f>
        <v>1</v>
      </c>
      <c r="AF1996">
        <v>1</v>
      </c>
    </row>
    <row r="1997" spans="1:32" x14ac:dyDescent="0.2">
      <c r="A1997" t="s">
        <v>3528</v>
      </c>
      <c r="B1997" t="s">
        <v>3529</v>
      </c>
      <c r="C1997">
        <v>1990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6.4</v>
      </c>
      <c r="O1997">
        <v>7546</v>
      </c>
      <c r="P1997">
        <v>108</v>
      </c>
      <c r="Q1997" t="s">
        <v>1866</v>
      </c>
      <c r="R1997" t="s">
        <v>3273</v>
      </c>
      <c r="S1997">
        <v>1</v>
      </c>
      <c r="T1997">
        <v>0</v>
      </c>
      <c r="U1997">
        <v>0</v>
      </c>
      <c r="V1997">
        <v>3620054</v>
      </c>
      <c r="W1997">
        <v>20005435</v>
      </c>
      <c r="X1997">
        <v>20005435</v>
      </c>
      <c r="Y1997">
        <f>COUNTBLANK(Table13[[#This Row],[Budget]:[Gross_WW]])</f>
        <v>0</v>
      </c>
      <c r="AF1997">
        <v>1</v>
      </c>
    </row>
    <row r="1998" spans="1:32" x14ac:dyDescent="0.2">
      <c r="A1998" t="s">
        <v>5965</v>
      </c>
      <c r="B1998" t="s">
        <v>5966</v>
      </c>
      <c r="C1998">
        <v>2004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6.2</v>
      </c>
      <c r="O1998">
        <v>77620</v>
      </c>
      <c r="P1998">
        <v>103</v>
      </c>
      <c r="Q1998" t="s">
        <v>5439</v>
      </c>
      <c r="R1998" t="s">
        <v>39</v>
      </c>
      <c r="S1998">
        <v>0</v>
      </c>
      <c r="T1998">
        <v>0</v>
      </c>
      <c r="U1998">
        <v>1</v>
      </c>
      <c r="V1998">
        <v>45000000</v>
      </c>
      <c r="W1998">
        <v>32682342</v>
      </c>
      <c r="X1998">
        <v>65470529</v>
      </c>
      <c r="Y1998">
        <f>COUNTBLANK(Table13[[#This Row],[Budget]:[Gross_WW]])</f>
        <v>0</v>
      </c>
      <c r="AF1998">
        <v>1</v>
      </c>
    </row>
    <row r="1999" spans="1:32" x14ac:dyDescent="0.2">
      <c r="A1999" t="s">
        <v>6876</v>
      </c>
      <c r="B1999" t="s">
        <v>6877</v>
      </c>
      <c r="C1999">
        <v>2009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6.7</v>
      </c>
      <c r="O1999">
        <v>27808</v>
      </c>
      <c r="P1999">
        <v>120</v>
      </c>
      <c r="Q1999" t="s">
        <v>5086</v>
      </c>
      <c r="R1999" t="s">
        <v>5459</v>
      </c>
      <c r="S1999">
        <v>0</v>
      </c>
      <c r="T1999">
        <v>1</v>
      </c>
      <c r="U1999">
        <v>0</v>
      </c>
      <c r="V1999">
        <v>30000000</v>
      </c>
      <c r="W1999">
        <v>7460204</v>
      </c>
      <c r="X1999">
        <v>9975737</v>
      </c>
      <c r="Y1999">
        <f>COUNTBLANK(Table13[[#This Row],[Budget]:[Gross_WW]])</f>
        <v>0</v>
      </c>
      <c r="AF1999">
        <v>1</v>
      </c>
    </row>
    <row r="2000" spans="1:32" x14ac:dyDescent="0.2">
      <c r="A2000" t="s">
        <v>6528</v>
      </c>
      <c r="B2000" t="s">
        <v>6529</v>
      </c>
      <c r="C2000">
        <v>2006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6.5</v>
      </c>
      <c r="O2000">
        <v>32026</v>
      </c>
      <c r="P2000">
        <v>115</v>
      </c>
      <c r="Q2000" t="s">
        <v>6530</v>
      </c>
      <c r="R2000" t="s">
        <v>6531</v>
      </c>
      <c r="S2000">
        <v>1</v>
      </c>
      <c r="T2000">
        <v>0</v>
      </c>
      <c r="U2000">
        <v>0</v>
      </c>
      <c r="V2000">
        <v>20614</v>
      </c>
      <c r="W2000">
        <v>48658</v>
      </c>
      <c r="X2000">
        <v>68673762</v>
      </c>
      <c r="Y2000">
        <f>COUNTBLANK(Table13[[#This Row],[Budget]:[Gross_WW]])</f>
        <v>0</v>
      </c>
      <c r="AF2000">
        <v>1</v>
      </c>
    </row>
    <row r="2001" spans="1:32" x14ac:dyDescent="0.2">
      <c r="A2001" t="s">
        <v>4318</v>
      </c>
      <c r="B2001" t="s">
        <v>4319</v>
      </c>
      <c r="C2001">
        <v>1995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6.7</v>
      </c>
      <c r="O2001">
        <v>20335</v>
      </c>
      <c r="P2001">
        <v>92</v>
      </c>
      <c r="Q2001" t="s">
        <v>4320</v>
      </c>
      <c r="R2001" t="s">
        <v>4321</v>
      </c>
      <c r="S2001">
        <v>0</v>
      </c>
      <c r="T2001">
        <v>1</v>
      </c>
      <c r="U2001">
        <v>0</v>
      </c>
      <c r="V2001">
        <v>10019555</v>
      </c>
      <c r="W2001">
        <v>21089146</v>
      </c>
      <c r="Y2001">
        <f>COUNTBLANK(Table13[[#This Row],[Budget]:[Gross_WW]])</f>
        <v>1</v>
      </c>
      <c r="AF2001">
        <v>1</v>
      </c>
    </row>
    <row r="2002" spans="1:32" x14ac:dyDescent="0.2">
      <c r="A2002" t="s">
        <v>4126</v>
      </c>
      <c r="B2002" t="s">
        <v>4127</v>
      </c>
      <c r="C2002">
        <v>1995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5.9</v>
      </c>
      <c r="O2002">
        <v>3246</v>
      </c>
      <c r="P2002">
        <v>96</v>
      </c>
      <c r="Q2002" t="s">
        <v>3224</v>
      </c>
      <c r="R2002" t="s">
        <v>3921</v>
      </c>
      <c r="S2002">
        <v>1</v>
      </c>
      <c r="T2002">
        <v>0</v>
      </c>
      <c r="U2002">
        <v>0</v>
      </c>
      <c r="V2002">
        <v>32000000</v>
      </c>
      <c r="W2002">
        <v>8247627</v>
      </c>
      <c r="X2002">
        <v>11047627</v>
      </c>
      <c r="Y2002">
        <f>COUNTBLANK(Table13[[#This Row],[Budget]:[Gross_WW]])</f>
        <v>0</v>
      </c>
      <c r="AF2002">
        <v>1</v>
      </c>
    </row>
    <row r="2003" spans="1:32" x14ac:dyDescent="0.2">
      <c r="A2003" t="s">
        <v>7504</v>
      </c>
      <c r="B2003" t="s">
        <v>7505</v>
      </c>
      <c r="C2003">
        <v>2014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4.9000000000000004</v>
      </c>
      <c r="O2003">
        <v>46106</v>
      </c>
      <c r="P2003">
        <v>97</v>
      </c>
      <c r="Q2003" t="s">
        <v>7506</v>
      </c>
      <c r="R2003" t="s">
        <v>6472</v>
      </c>
      <c r="S2003">
        <v>0</v>
      </c>
      <c r="T2003">
        <v>0</v>
      </c>
      <c r="U2003">
        <v>1</v>
      </c>
      <c r="V2003">
        <v>20000000</v>
      </c>
      <c r="W2003">
        <v>84525432</v>
      </c>
      <c r="X2003">
        <v>100375432</v>
      </c>
      <c r="Y2003">
        <f>COUNTBLANK(Table13[[#This Row],[Budget]:[Gross_WW]])</f>
        <v>0</v>
      </c>
      <c r="AF2003">
        <v>1</v>
      </c>
    </row>
    <row r="2004" spans="1:32" x14ac:dyDescent="0.2">
      <c r="A2004" t="s">
        <v>1489</v>
      </c>
      <c r="B2004" t="s">
        <v>1490</v>
      </c>
      <c r="C2004">
        <v>1957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7</v>
      </c>
      <c r="O2004">
        <v>2083</v>
      </c>
      <c r="P2004">
        <v>89</v>
      </c>
      <c r="Q2004" t="s">
        <v>1118</v>
      </c>
      <c r="R2004" t="s">
        <v>945</v>
      </c>
      <c r="S2004">
        <v>0</v>
      </c>
      <c r="T2004">
        <v>1</v>
      </c>
      <c r="U2004">
        <v>0</v>
      </c>
      <c r="Y2004">
        <f>COUNTBLANK(Table13[[#This Row],[Budget]:[Gross_WW]])</f>
        <v>3</v>
      </c>
      <c r="AF2004">
        <v>1</v>
      </c>
    </row>
    <row r="2005" spans="1:32" x14ac:dyDescent="0.2">
      <c r="A2005" t="s">
        <v>1717</v>
      </c>
      <c r="B2005" t="s">
        <v>1718</v>
      </c>
      <c r="C2005">
        <v>1963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6.1</v>
      </c>
      <c r="O2005">
        <v>604</v>
      </c>
      <c r="P2005">
        <v>88</v>
      </c>
      <c r="Q2005" t="s">
        <v>1605</v>
      </c>
      <c r="R2005" t="s">
        <v>1654</v>
      </c>
      <c r="S2005">
        <v>0</v>
      </c>
      <c r="T2005">
        <v>1</v>
      </c>
      <c r="U2005">
        <v>0</v>
      </c>
      <c r="Y2005">
        <f>COUNTBLANK(Table13[[#This Row],[Budget]:[Gross_WW]])</f>
        <v>3</v>
      </c>
      <c r="AF2005">
        <v>1</v>
      </c>
    </row>
    <row r="2006" spans="1:32" x14ac:dyDescent="0.2">
      <c r="A2006" t="s">
        <v>1652</v>
      </c>
      <c r="B2006" t="s">
        <v>1653</v>
      </c>
      <c r="C2006">
        <v>1961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6.6</v>
      </c>
      <c r="O2006">
        <v>715</v>
      </c>
      <c r="P2006">
        <v>97</v>
      </c>
      <c r="Q2006" t="s">
        <v>1605</v>
      </c>
      <c r="R2006" t="s">
        <v>1654</v>
      </c>
      <c r="S2006">
        <v>0</v>
      </c>
      <c r="T2006">
        <v>1</v>
      </c>
      <c r="U2006">
        <v>0</v>
      </c>
      <c r="Y2006">
        <f>COUNTBLANK(Table13[[#This Row],[Budget]:[Gross_WW]])</f>
        <v>3</v>
      </c>
      <c r="AF2006">
        <v>1</v>
      </c>
    </row>
    <row r="2007" spans="1:32" x14ac:dyDescent="0.2">
      <c r="A2007" t="s">
        <v>6110</v>
      </c>
      <c r="B2007" t="s">
        <v>6111</v>
      </c>
      <c r="C2007">
        <v>2010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7.7</v>
      </c>
      <c r="O2007">
        <v>386999</v>
      </c>
      <c r="P2007">
        <v>100</v>
      </c>
      <c r="Q2007" t="s">
        <v>6112</v>
      </c>
      <c r="R2007" t="s">
        <v>538</v>
      </c>
      <c r="S2007">
        <v>1</v>
      </c>
      <c r="T2007">
        <v>0</v>
      </c>
      <c r="U2007">
        <v>0</v>
      </c>
      <c r="V2007">
        <v>260000000</v>
      </c>
      <c r="W2007">
        <v>200821936</v>
      </c>
      <c r="X2007">
        <v>592461732</v>
      </c>
      <c r="Y2007">
        <f>COUNTBLANK(Table13[[#This Row],[Budget]:[Gross_WW]])</f>
        <v>0</v>
      </c>
      <c r="AF2007">
        <v>1</v>
      </c>
    </row>
    <row r="2008" spans="1:32" x14ac:dyDescent="0.2">
      <c r="A2008" t="s">
        <v>3253</v>
      </c>
      <c r="B2008" t="s">
        <v>3254</v>
      </c>
      <c r="C2008">
        <v>1989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6.4</v>
      </c>
      <c r="O2008">
        <v>92395</v>
      </c>
      <c r="P2008">
        <v>104</v>
      </c>
      <c r="Q2008" t="s">
        <v>3255</v>
      </c>
      <c r="R2008" t="s">
        <v>39</v>
      </c>
      <c r="S2008">
        <v>0</v>
      </c>
      <c r="T2008">
        <v>0</v>
      </c>
      <c r="U2008">
        <v>1</v>
      </c>
      <c r="V2008">
        <v>55000000</v>
      </c>
      <c r="W2008">
        <v>63408614</v>
      </c>
      <c r="X2008">
        <v>63408614</v>
      </c>
      <c r="Y2008">
        <f>COUNTBLANK(Table13[[#This Row],[Budget]:[Gross_WW]])</f>
        <v>0</v>
      </c>
      <c r="AF2008">
        <v>1</v>
      </c>
    </row>
    <row r="2009" spans="1:32" x14ac:dyDescent="0.2">
      <c r="A2009" t="s">
        <v>1397</v>
      </c>
      <c r="B2009" t="s">
        <v>1398</v>
      </c>
      <c r="C2009">
        <v>1955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6.5</v>
      </c>
      <c r="O2009">
        <v>8143</v>
      </c>
      <c r="P2009">
        <v>80</v>
      </c>
      <c r="Q2009" t="s">
        <v>1260</v>
      </c>
      <c r="R2009" t="s">
        <v>945</v>
      </c>
      <c r="S2009">
        <v>0</v>
      </c>
      <c r="T2009">
        <v>1</v>
      </c>
      <c r="U2009">
        <v>0</v>
      </c>
      <c r="V2009">
        <v>1100000</v>
      </c>
      <c r="Y2009">
        <f>COUNTBLANK(Table13[[#This Row],[Budget]:[Gross_WW]])</f>
        <v>2</v>
      </c>
      <c r="AF2009">
        <v>1</v>
      </c>
    </row>
    <row r="2010" spans="1:32" x14ac:dyDescent="0.2">
      <c r="A2010" t="s">
        <v>141</v>
      </c>
      <c r="B2010" t="s">
        <v>142</v>
      </c>
      <c r="C2010">
        <v>1931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6.7</v>
      </c>
      <c r="O2010">
        <v>1104</v>
      </c>
      <c r="P2010">
        <v>69</v>
      </c>
      <c r="Q2010" t="s">
        <v>51</v>
      </c>
      <c r="R2010" t="s">
        <v>39</v>
      </c>
      <c r="S2010">
        <v>0</v>
      </c>
      <c r="T2010">
        <v>0</v>
      </c>
      <c r="U2010">
        <v>1</v>
      </c>
      <c r="Y2010">
        <f>COUNTBLANK(Table13[[#This Row],[Budget]:[Gross_WW]])</f>
        <v>3</v>
      </c>
      <c r="AF2010">
        <v>1</v>
      </c>
    </row>
    <row r="2011" spans="1:32" x14ac:dyDescent="0.2">
      <c r="A2011" t="s">
        <v>1121</v>
      </c>
      <c r="B2011" t="s">
        <v>1122</v>
      </c>
      <c r="C2011">
        <v>1950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6.5</v>
      </c>
      <c r="O2011">
        <v>1568</v>
      </c>
      <c r="P2011">
        <v>98</v>
      </c>
      <c r="Q2011" t="s">
        <v>771</v>
      </c>
      <c r="R2011" t="s">
        <v>39</v>
      </c>
      <c r="S2011">
        <v>0</v>
      </c>
      <c r="T2011">
        <v>0</v>
      </c>
      <c r="U2011">
        <v>1</v>
      </c>
      <c r="Y2011">
        <f>COUNTBLANK(Table13[[#This Row],[Budget]:[Gross_WW]])</f>
        <v>3</v>
      </c>
      <c r="AF2011">
        <v>1</v>
      </c>
    </row>
    <row r="2012" spans="1:32" x14ac:dyDescent="0.2">
      <c r="A2012" t="s">
        <v>5914</v>
      </c>
      <c r="B2012" t="s">
        <v>5915</v>
      </c>
      <c r="C2012">
        <v>2004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5.8</v>
      </c>
      <c r="O2012">
        <v>1488</v>
      </c>
      <c r="P2012">
        <v>73</v>
      </c>
      <c r="Q2012" t="s">
        <v>5916</v>
      </c>
      <c r="R2012" t="s">
        <v>3301</v>
      </c>
      <c r="S2012">
        <v>1</v>
      </c>
      <c r="T2012">
        <v>0</v>
      </c>
      <c r="U2012">
        <v>0</v>
      </c>
      <c r="V2012">
        <v>10000000</v>
      </c>
      <c r="W2012">
        <v>6491969</v>
      </c>
      <c r="X2012">
        <v>6491969</v>
      </c>
      <c r="Y2012">
        <f>COUNTBLANK(Table13[[#This Row],[Budget]:[Gross_WW]])</f>
        <v>0</v>
      </c>
      <c r="AF2012">
        <v>1</v>
      </c>
    </row>
    <row r="2013" spans="1:32" x14ac:dyDescent="0.2">
      <c r="A2013" t="s">
        <v>7317</v>
      </c>
      <c r="B2013" t="s">
        <v>7318</v>
      </c>
      <c r="C2013">
        <v>2012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6.9</v>
      </c>
      <c r="O2013">
        <v>554314</v>
      </c>
      <c r="P2013">
        <v>106</v>
      </c>
      <c r="Q2013" t="s">
        <v>7319</v>
      </c>
      <c r="R2013" t="s">
        <v>35</v>
      </c>
      <c r="S2013">
        <v>0</v>
      </c>
      <c r="T2013">
        <v>1</v>
      </c>
      <c r="U2013">
        <v>0</v>
      </c>
      <c r="V2013">
        <v>50000000</v>
      </c>
      <c r="W2013">
        <v>218815487</v>
      </c>
      <c r="X2013">
        <v>549368315</v>
      </c>
      <c r="Y2013">
        <f>COUNTBLANK(Table13[[#This Row],[Budget]:[Gross_WW]])</f>
        <v>0</v>
      </c>
      <c r="Z2013">
        <v>1</v>
      </c>
      <c r="AF2013">
        <v>1</v>
      </c>
    </row>
    <row r="2014" spans="1:32" x14ac:dyDescent="0.2">
      <c r="A2014" t="s">
        <v>7631</v>
      </c>
      <c r="B2014" t="s">
        <v>7632</v>
      </c>
      <c r="C2014">
        <v>2015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6.3</v>
      </c>
      <c r="O2014">
        <v>175802</v>
      </c>
      <c r="P2014">
        <v>115</v>
      </c>
      <c r="Q2014" t="s">
        <v>7319</v>
      </c>
      <c r="R2014" t="s">
        <v>35</v>
      </c>
      <c r="S2014">
        <v>0</v>
      </c>
      <c r="T2014">
        <v>1</v>
      </c>
      <c r="U2014">
        <v>0</v>
      </c>
      <c r="V2014">
        <v>68000000</v>
      </c>
      <c r="W2014">
        <v>81476385</v>
      </c>
      <c r="X2014">
        <v>215863606</v>
      </c>
      <c r="Y2014">
        <f>COUNTBLANK(Table13[[#This Row],[Budget]:[Gross_WW]])</f>
        <v>0</v>
      </c>
      <c r="Z2014">
        <v>1</v>
      </c>
      <c r="AF2014">
        <v>1</v>
      </c>
    </row>
    <row r="2015" spans="1:32" x14ac:dyDescent="0.2">
      <c r="A2015" t="s">
        <v>7935</v>
      </c>
      <c r="B2015" t="s">
        <v>7936</v>
      </c>
      <c r="C2015">
        <v>2018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6.8</v>
      </c>
      <c r="O2015">
        <v>14926</v>
      </c>
      <c r="P2015">
        <v>84</v>
      </c>
      <c r="Q2015" t="s">
        <v>7937</v>
      </c>
      <c r="R2015" t="s">
        <v>2565</v>
      </c>
      <c r="S2015">
        <v>0</v>
      </c>
      <c r="T2015">
        <v>0</v>
      </c>
      <c r="U2015">
        <v>1</v>
      </c>
      <c r="V2015">
        <v>10411189</v>
      </c>
      <c r="W2015">
        <v>52090236</v>
      </c>
      <c r="Y2015">
        <f>COUNTBLANK(Table13[[#This Row],[Budget]:[Gross_WW]])</f>
        <v>1</v>
      </c>
      <c r="AF2015">
        <v>0</v>
      </c>
    </row>
    <row r="2016" spans="1:32" x14ac:dyDescent="0.2">
      <c r="A2016" t="s">
        <v>1565</v>
      </c>
      <c r="B2016" t="s">
        <v>1566</v>
      </c>
      <c r="C2016">
        <v>1959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3.8</v>
      </c>
      <c r="O2016">
        <v>2978</v>
      </c>
      <c r="P2016">
        <v>86</v>
      </c>
      <c r="Q2016" t="s">
        <v>1567</v>
      </c>
      <c r="R2016" t="s">
        <v>1568</v>
      </c>
      <c r="S2016">
        <v>0</v>
      </c>
      <c r="T2016">
        <v>0</v>
      </c>
      <c r="U2016">
        <v>1</v>
      </c>
      <c r="Y2016">
        <f>COUNTBLANK(Table13[[#This Row],[Budget]:[Gross_WW]])</f>
        <v>3</v>
      </c>
      <c r="AF2016">
        <v>1</v>
      </c>
    </row>
    <row r="2017" spans="1:32" x14ac:dyDescent="0.2">
      <c r="A2017" t="s">
        <v>1945</v>
      </c>
      <c r="B2017" t="s">
        <v>1946</v>
      </c>
      <c r="C2017">
        <v>1969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6.3</v>
      </c>
      <c r="O2017">
        <v>2571</v>
      </c>
      <c r="P2017">
        <v>98</v>
      </c>
      <c r="Q2017" t="s">
        <v>1947</v>
      </c>
      <c r="R2017" t="s">
        <v>35</v>
      </c>
      <c r="S2017">
        <v>0</v>
      </c>
      <c r="T2017">
        <v>1</v>
      </c>
      <c r="U2017">
        <v>0</v>
      </c>
      <c r="X2017">
        <v>5949</v>
      </c>
      <c r="Y2017">
        <f>COUNTBLANK(Table13[[#This Row],[Budget]:[Gross_WW]])</f>
        <v>2</v>
      </c>
      <c r="AF2017">
        <v>1</v>
      </c>
    </row>
    <row r="2018" spans="1:32" x14ac:dyDescent="0.2">
      <c r="A2018" t="s">
        <v>3145</v>
      </c>
      <c r="B2018" t="s">
        <v>3146</v>
      </c>
      <c r="C2018">
        <v>1988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6.1</v>
      </c>
      <c r="O2018">
        <v>27661</v>
      </c>
      <c r="P2018">
        <v>115</v>
      </c>
      <c r="Q2018" t="s">
        <v>3147</v>
      </c>
      <c r="R2018" t="s">
        <v>3148</v>
      </c>
      <c r="S2018">
        <v>0</v>
      </c>
      <c r="T2018">
        <v>0</v>
      </c>
      <c r="U2018">
        <v>1</v>
      </c>
      <c r="V2018">
        <v>6350974</v>
      </c>
      <c r="W2018">
        <v>41292551</v>
      </c>
      <c r="Y2018">
        <f>COUNTBLANK(Table13[[#This Row],[Budget]:[Gross_WW]])</f>
        <v>1</v>
      </c>
      <c r="AF2018">
        <v>1</v>
      </c>
    </row>
    <row r="2019" spans="1:32" x14ac:dyDescent="0.2">
      <c r="A2019" t="s">
        <v>4128</v>
      </c>
      <c r="B2019" t="s">
        <v>4129</v>
      </c>
      <c r="C2019">
        <v>1994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5.5</v>
      </c>
      <c r="O2019">
        <v>12443</v>
      </c>
      <c r="P2019">
        <v>102</v>
      </c>
      <c r="Q2019" t="s">
        <v>4130</v>
      </c>
      <c r="R2019" t="s">
        <v>3273</v>
      </c>
      <c r="S2019">
        <v>1</v>
      </c>
      <c r="T2019">
        <v>0</v>
      </c>
      <c r="U2019">
        <v>0</v>
      </c>
      <c r="V2019">
        <v>5500404</v>
      </c>
      <c r="W2019">
        <v>16487349</v>
      </c>
      <c r="Y2019">
        <f>COUNTBLANK(Table13[[#This Row],[Budget]:[Gross_WW]])</f>
        <v>1</v>
      </c>
      <c r="AF2019">
        <v>1</v>
      </c>
    </row>
    <row r="2020" spans="1:32" x14ac:dyDescent="0.2">
      <c r="A2020" t="s">
        <v>5283</v>
      </c>
      <c r="B2020" t="s">
        <v>5284</v>
      </c>
      <c r="C2020">
        <v>2003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6.3</v>
      </c>
      <c r="O2020">
        <v>366253</v>
      </c>
      <c r="P2020">
        <v>109</v>
      </c>
      <c r="Q2020" t="s">
        <v>5130</v>
      </c>
      <c r="R2020" t="s">
        <v>5285</v>
      </c>
      <c r="S2020">
        <v>0</v>
      </c>
      <c r="T2020">
        <v>0</v>
      </c>
      <c r="U2020">
        <v>1</v>
      </c>
      <c r="V2020">
        <v>200000000</v>
      </c>
      <c r="W2020">
        <v>150371112</v>
      </c>
      <c r="X2020">
        <v>433371112</v>
      </c>
      <c r="Y2020">
        <f>COUNTBLANK(Table13[[#This Row],[Budget]:[Gross_WW]])</f>
        <v>0</v>
      </c>
      <c r="Z2020">
        <v>1</v>
      </c>
      <c r="AF2020">
        <v>1</v>
      </c>
    </row>
    <row r="2021" spans="1:32" x14ac:dyDescent="0.2">
      <c r="A2021" t="s">
        <v>6292</v>
      </c>
      <c r="B2021" t="s">
        <v>6293</v>
      </c>
      <c r="C2021">
        <v>2009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6.5</v>
      </c>
      <c r="O2021">
        <v>334562</v>
      </c>
      <c r="P2021">
        <v>115</v>
      </c>
      <c r="Q2021" t="s">
        <v>6294</v>
      </c>
      <c r="R2021" t="s">
        <v>6295</v>
      </c>
      <c r="S2021">
        <v>0</v>
      </c>
      <c r="T2021">
        <v>0</v>
      </c>
      <c r="U2021">
        <v>1</v>
      </c>
      <c r="V2021">
        <v>200000000</v>
      </c>
      <c r="W2021">
        <v>125322469</v>
      </c>
      <c r="X2021">
        <v>371353001</v>
      </c>
      <c r="Y2021">
        <f>COUNTBLANK(Table13[[#This Row],[Budget]:[Gross_WW]])</f>
        <v>0</v>
      </c>
      <c r="Z2021">
        <v>1</v>
      </c>
      <c r="AF2021">
        <v>1</v>
      </c>
    </row>
    <row r="2022" spans="1:32" x14ac:dyDescent="0.2">
      <c r="A2022" t="s">
        <v>921</v>
      </c>
      <c r="B2022" t="s">
        <v>922</v>
      </c>
      <c r="C2022">
        <v>1946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6.9</v>
      </c>
      <c r="O2022">
        <v>5090</v>
      </c>
      <c r="P2022">
        <v>60</v>
      </c>
      <c r="Q2022" t="s">
        <v>709</v>
      </c>
      <c r="R2022" t="s">
        <v>35</v>
      </c>
      <c r="S2022">
        <v>0</v>
      </c>
      <c r="T2022">
        <v>1</v>
      </c>
      <c r="U2022">
        <v>0</v>
      </c>
      <c r="Y2022">
        <f>COUNTBLANK(Table13[[#This Row],[Budget]:[Gross_WW]])</f>
        <v>3</v>
      </c>
      <c r="AF2022">
        <v>0</v>
      </c>
    </row>
    <row r="2023" spans="1:32" x14ac:dyDescent="0.2">
      <c r="A2023" t="s">
        <v>2632</v>
      </c>
      <c r="B2023" t="s">
        <v>2633</v>
      </c>
      <c r="C2023">
        <v>1982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6.5</v>
      </c>
      <c r="O2023">
        <v>1886</v>
      </c>
      <c r="P2023">
        <v>103</v>
      </c>
      <c r="Q2023" t="s">
        <v>2634</v>
      </c>
      <c r="R2023" t="s">
        <v>376</v>
      </c>
      <c r="S2023">
        <v>1</v>
      </c>
      <c r="T2023">
        <v>0</v>
      </c>
      <c r="U2023">
        <v>0</v>
      </c>
      <c r="V2023">
        <v>7400000</v>
      </c>
      <c r="Y2023">
        <f>COUNTBLANK(Table13[[#This Row],[Budget]:[Gross_WW]])</f>
        <v>2</v>
      </c>
      <c r="AF2023">
        <v>1</v>
      </c>
    </row>
    <row r="2024" spans="1:32" x14ac:dyDescent="0.2">
      <c r="A2024" t="s">
        <v>1825</v>
      </c>
      <c r="B2024" t="s">
        <v>1826</v>
      </c>
      <c r="C2024">
        <v>1966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6.4</v>
      </c>
      <c r="O2024">
        <v>1290</v>
      </c>
      <c r="P2024">
        <v>101</v>
      </c>
      <c r="Q2024" t="s">
        <v>975</v>
      </c>
      <c r="R2024" t="s">
        <v>35</v>
      </c>
      <c r="S2024">
        <v>0</v>
      </c>
      <c r="T2024">
        <v>1</v>
      </c>
      <c r="U2024">
        <v>0</v>
      </c>
      <c r="Y2024">
        <f>COUNTBLANK(Table13[[#This Row],[Budget]:[Gross_WW]])</f>
        <v>3</v>
      </c>
      <c r="AF2024">
        <v>1</v>
      </c>
    </row>
    <row r="2025" spans="1:32" x14ac:dyDescent="0.2">
      <c r="A2025" t="s">
        <v>7662</v>
      </c>
      <c r="B2025" t="s">
        <v>7663</v>
      </c>
      <c r="C2025">
        <v>2017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6.5</v>
      </c>
      <c r="O2025">
        <v>11206</v>
      </c>
      <c r="P2025">
        <v>109</v>
      </c>
      <c r="Q2025" t="s">
        <v>7664</v>
      </c>
      <c r="R2025" t="s">
        <v>4856</v>
      </c>
      <c r="S2025">
        <v>0</v>
      </c>
      <c r="T2025">
        <v>1</v>
      </c>
      <c r="U2025">
        <v>0</v>
      </c>
      <c r="V2025">
        <v>20000000</v>
      </c>
      <c r="W2025">
        <v>9536300</v>
      </c>
      <c r="X2025">
        <v>9995692</v>
      </c>
      <c r="Y2025">
        <f>COUNTBLANK(Table13[[#This Row],[Budget]:[Gross_WW]])</f>
        <v>0</v>
      </c>
      <c r="AF2025">
        <v>1</v>
      </c>
    </row>
    <row r="2026" spans="1:32" x14ac:dyDescent="0.2">
      <c r="A2026" t="s">
        <v>769</v>
      </c>
      <c r="B2026" t="s">
        <v>770</v>
      </c>
      <c r="C2026">
        <v>1943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7</v>
      </c>
      <c r="O2026">
        <v>1501</v>
      </c>
      <c r="P2026">
        <v>127</v>
      </c>
      <c r="Q2026" t="s">
        <v>771</v>
      </c>
      <c r="R2026" t="s">
        <v>39</v>
      </c>
      <c r="S2026">
        <v>0</v>
      </c>
      <c r="T2026">
        <v>0</v>
      </c>
      <c r="U2026">
        <v>1</v>
      </c>
      <c r="V2026">
        <v>1568000</v>
      </c>
      <c r="Y2026">
        <f>COUNTBLANK(Table13[[#This Row],[Budget]:[Gross_WW]])</f>
        <v>2</v>
      </c>
      <c r="AF2026">
        <v>1</v>
      </c>
    </row>
    <row r="2027" spans="1:32" x14ac:dyDescent="0.2">
      <c r="A2027" t="s">
        <v>377</v>
      </c>
      <c r="B2027" t="s">
        <v>378</v>
      </c>
      <c r="C2027">
        <v>1937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6.7</v>
      </c>
      <c r="O2027">
        <v>1229</v>
      </c>
      <c r="P2027">
        <v>93</v>
      </c>
      <c r="Q2027" t="s">
        <v>379</v>
      </c>
      <c r="R2027" t="s">
        <v>39</v>
      </c>
      <c r="S2027">
        <v>0</v>
      </c>
      <c r="T2027">
        <v>0</v>
      </c>
      <c r="U2027">
        <v>1</v>
      </c>
      <c r="Y2027">
        <f>COUNTBLANK(Table13[[#This Row],[Budget]:[Gross_WW]])</f>
        <v>3</v>
      </c>
      <c r="AF2027">
        <v>1</v>
      </c>
    </row>
    <row r="2028" spans="1:32" x14ac:dyDescent="0.2">
      <c r="A2028" t="s">
        <v>1786</v>
      </c>
      <c r="B2028" t="s">
        <v>1787</v>
      </c>
      <c r="C2028">
        <v>1965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6.8</v>
      </c>
      <c r="O2028">
        <v>5540</v>
      </c>
      <c r="P2028">
        <v>116</v>
      </c>
      <c r="Q2028" t="s">
        <v>557</v>
      </c>
      <c r="R2028" t="s">
        <v>376</v>
      </c>
      <c r="S2028">
        <v>1</v>
      </c>
      <c r="T2028">
        <v>0</v>
      </c>
      <c r="U2028">
        <v>0</v>
      </c>
      <c r="V2028">
        <v>28062222</v>
      </c>
      <c r="Y2028">
        <f>COUNTBLANK(Table13[[#This Row],[Budget]:[Gross_WW]])</f>
        <v>2</v>
      </c>
      <c r="AF2028">
        <v>1</v>
      </c>
    </row>
    <row r="2029" spans="1:32" x14ac:dyDescent="0.2">
      <c r="A2029" t="s">
        <v>964</v>
      </c>
      <c r="B2029" t="s">
        <v>965</v>
      </c>
      <c r="C2029">
        <v>1947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6.3</v>
      </c>
      <c r="O2029">
        <v>581</v>
      </c>
      <c r="P2029">
        <v>83</v>
      </c>
      <c r="Q2029" t="s">
        <v>834</v>
      </c>
      <c r="R2029" t="s">
        <v>39</v>
      </c>
      <c r="S2029">
        <v>0</v>
      </c>
      <c r="T2029">
        <v>0</v>
      </c>
      <c r="U2029">
        <v>1</v>
      </c>
      <c r="V2029">
        <v>1327000</v>
      </c>
      <c r="Y2029">
        <f>COUNTBLANK(Table13[[#This Row],[Budget]:[Gross_WW]])</f>
        <v>2</v>
      </c>
      <c r="AF2029">
        <v>1</v>
      </c>
    </row>
    <row r="2030" spans="1:32" x14ac:dyDescent="0.2">
      <c r="A2030" t="s">
        <v>3684</v>
      </c>
      <c r="B2030" t="s">
        <v>3685</v>
      </c>
      <c r="C2030">
        <v>1992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6.7</v>
      </c>
      <c r="O2030">
        <v>2387</v>
      </c>
      <c r="P2030">
        <v>89</v>
      </c>
      <c r="Q2030" t="s">
        <v>3686</v>
      </c>
      <c r="R2030" t="s">
        <v>3631</v>
      </c>
      <c r="S2030">
        <v>0</v>
      </c>
      <c r="T2030">
        <v>0</v>
      </c>
      <c r="U2030">
        <v>1</v>
      </c>
      <c r="V2030">
        <v>20194</v>
      </c>
      <c r="Y2030">
        <f>COUNTBLANK(Table13[[#This Row],[Budget]:[Gross_WW]])</f>
        <v>2</v>
      </c>
      <c r="AF2030">
        <v>1</v>
      </c>
    </row>
    <row r="2031" spans="1:32" x14ac:dyDescent="0.2">
      <c r="A2031" t="s">
        <v>4814</v>
      </c>
      <c r="B2031" t="s">
        <v>4815</v>
      </c>
      <c r="C2031">
        <v>1997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6.2</v>
      </c>
      <c r="O2031">
        <v>3441</v>
      </c>
      <c r="P2031">
        <v>105</v>
      </c>
      <c r="Q2031" t="s">
        <v>2301</v>
      </c>
      <c r="R2031" t="s">
        <v>3036</v>
      </c>
      <c r="S2031">
        <v>0</v>
      </c>
      <c r="T2031">
        <v>1</v>
      </c>
      <c r="U2031">
        <v>0</v>
      </c>
      <c r="V2031">
        <v>5103075</v>
      </c>
      <c r="W2031">
        <v>16574176</v>
      </c>
      <c r="Y2031">
        <f>COUNTBLANK(Table13[[#This Row],[Budget]:[Gross_WW]])</f>
        <v>1</v>
      </c>
      <c r="AF2031">
        <v>1</v>
      </c>
    </row>
    <row r="2032" spans="1:32" x14ac:dyDescent="0.2">
      <c r="A2032" t="s">
        <v>1676</v>
      </c>
      <c r="B2032" t="s">
        <v>1677</v>
      </c>
      <c r="C2032">
        <v>1962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6.7</v>
      </c>
      <c r="O2032">
        <v>8150</v>
      </c>
      <c r="P2032">
        <v>99</v>
      </c>
      <c r="Q2032" t="s">
        <v>1583</v>
      </c>
      <c r="R2032" t="s">
        <v>1678</v>
      </c>
      <c r="S2032">
        <v>0</v>
      </c>
      <c r="T2032">
        <v>1</v>
      </c>
      <c r="U2032">
        <v>0</v>
      </c>
      <c r="V2032">
        <v>14628923</v>
      </c>
      <c r="Y2032">
        <f>COUNTBLANK(Table13[[#This Row],[Budget]:[Gross_WW]])</f>
        <v>2</v>
      </c>
      <c r="AF2032">
        <v>1</v>
      </c>
    </row>
    <row r="2033" spans="1:32" x14ac:dyDescent="0.2">
      <c r="A2033" t="s">
        <v>4889</v>
      </c>
      <c r="B2033" t="s">
        <v>4890</v>
      </c>
      <c r="C2033">
        <v>1999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6.6</v>
      </c>
      <c r="O2033">
        <v>113241</v>
      </c>
      <c r="P2033">
        <v>102</v>
      </c>
      <c r="Q2033" t="s">
        <v>3638</v>
      </c>
      <c r="R2033" t="s">
        <v>2783</v>
      </c>
      <c r="S2033">
        <v>1</v>
      </c>
      <c r="T2033">
        <v>0</v>
      </c>
      <c r="U2033">
        <v>0</v>
      </c>
      <c r="V2033">
        <v>10267756</v>
      </c>
      <c r="W2033">
        <v>61698899</v>
      </c>
      <c r="Y2033">
        <f>COUNTBLANK(Table13[[#This Row],[Budget]:[Gross_WW]])</f>
        <v>1</v>
      </c>
      <c r="AF2033">
        <v>1</v>
      </c>
    </row>
    <row r="2034" spans="1:32" x14ac:dyDescent="0.2">
      <c r="A2034" t="s">
        <v>7922</v>
      </c>
      <c r="B2034" t="s">
        <v>7923</v>
      </c>
      <c r="C2034">
        <v>2018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5.2</v>
      </c>
      <c r="O2034">
        <v>26185</v>
      </c>
      <c r="P2034">
        <v>94</v>
      </c>
      <c r="Q2034" t="s">
        <v>2004</v>
      </c>
      <c r="R2034" t="s">
        <v>39</v>
      </c>
      <c r="S2034">
        <v>0</v>
      </c>
      <c r="T2034">
        <v>0</v>
      </c>
      <c r="U2034">
        <v>1</v>
      </c>
      <c r="V2034">
        <v>30000000</v>
      </c>
      <c r="W2034">
        <v>36276286</v>
      </c>
      <c r="X2034">
        <v>57076286</v>
      </c>
      <c r="Y2034">
        <f>COUNTBLANK(Table13[[#This Row],[Budget]:[Gross_WW]])</f>
        <v>0</v>
      </c>
      <c r="AF2034">
        <v>1</v>
      </c>
    </row>
    <row r="2035" spans="1:32" x14ac:dyDescent="0.2">
      <c r="A2035" t="s">
        <v>6139</v>
      </c>
      <c r="B2035" t="s">
        <v>6140</v>
      </c>
      <c r="C2035">
        <v>2005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7.1</v>
      </c>
      <c r="O2035">
        <v>378951</v>
      </c>
      <c r="P2035">
        <v>116</v>
      </c>
      <c r="Q2035" t="s">
        <v>6141</v>
      </c>
      <c r="R2035" t="s">
        <v>35</v>
      </c>
      <c r="S2035">
        <v>0</v>
      </c>
      <c r="T2035">
        <v>1</v>
      </c>
      <c r="U2035">
        <v>0</v>
      </c>
      <c r="V2035">
        <v>26000000</v>
      </c>
      <c r="W2035">
        <v>109449237</v>
      </c>
      <c r="X2035">
        <v>177378645</v>
      </c>
      <c r="Y2035">
        <f>COUNTBLANK(Table13[[#This Row],[Budget]:[Gross_WW]])</f>
        <v>0</v>
      </c>
      <c r="AF2035">
        <v>1</v>
      </c>
    </row>
    <row r="2036" spans="1:32" x14ac:dyDescent="0.2">
      <c r="A2036" t="s">
        <v>2133</v>
      </c>
      <c r="B2036" t="s">
        <v>2134</v>
      </c>
      <c r="C2036">
        <v>1974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6.1</v>
      </c>
      <c r="O2036">
        <v>245</v>
      </c>
      <c r="P2036">
        <v>103</v>
      </c>
      <c r="Q2036" t="s">
        <v>2021</v>
      </c>
      <c r="R2036" t="s">
        <v>39</v>
      </c>
      <c r="S2036">
        <v>0</v>
      </c>
      <c r="T2036">
        <v>0</v>
      </c>
      <c r="U2036">
        <v>1</v>
      </c>
      <c r="Y2036">
        <f>COUNTBLANK(Table13[[#This Row],[Budget]:[Gross_WW]])</f>
        <v>3</v>
      </c>
    </row>
    <row r="2037" spans="1:32" x14ac:dyDescent="0.2">
      <c r="A2037" t="s">
        <v>1613</v>
      </c>
      <c r="B2037" t="s">
        <v>1614</v>
      </c>
      <c r="C2037">
        <v>1961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6.8</v>
      </c>
      <c r="O2037">
        <v>6919</v>
      </c>
      <c r="P2037">
        <v>92</v>
      </c>
      <c r="Q2037" t="s">
        <v>557</v>
      </c>
      <c r="R2037" t="s">
        <v>376</v>
      </c>
      <c r="S2037">
        <v>1</v>
      </c>
      <c r="T2037">
        <v>0</v>
      </c>
      <c r="U2037">
        <v>0</v>
      </c>
      <c r="V2037">
        <v>2000000</v>
      </c>
      <c r="Y2037">
        <f>COUNTBLANK(Table13[[#This Row],[Budget]:[Gross_WW]])</f>
        <v>2</v>
      </c>
      <c r="AF2037">
        <v>1</v>
      </c>
    </row>
    <row r="2038" spans="1:32" x14ac:dyDescent="0.2">
      <c r="A2038" t="s">
        <v>3029</v>
      </c>
      <c r="B2038" t="s">
        <v>3030</v>
      </c>
      <c r="C2038">
        <v>1988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6.8</v>
      </c>
      <c r="O2038">
        <v>14258</v>
      </c>
      <c r="P2038">
        <v>121</v>
      </c>
      <c r="Q2038" t="s">
        <v>2512</v>
      </c>
      <c r="R2038" t="s">
        <v>39</v>
      </c>
      <c r="S2038">
        <v>0</v>
      </c>
      <c r="T2038">
        <v>0</v>
      </c>
      <c r="U2038">
        <v>1</v>
      </c>
      <c r="V2038">
        <v>32632093</v>
      </c>
      <c r="Y2038">
        <f>COUNTBLANK(Table13[[#This Row],[Budget]:[Gross_WW]])</f>
        <v>2</v>
      </c>
      <c r="AF2038">
        <v>1</v>
      </c>
    </row>
    <row r="2039" spans="1:32" x14ac:dyDescent="0.2">
      <c r="A2039" t="s">
        <v>7517</v>
      </c>
      <c r="B2039" t="s">
        <v>7518</v>
      </c>
      <c r="C2039">
        <v>2016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7.3</v>
      </c>
      <c r="O2039">
        <v>247022</v>
      </c>
      <c r="P2039">
        <v>128</v>
      </c>
      <c r="Q2039" t="s">
        <v>6499</v>
      </c>
      <c r="R2039" t="s">
        <v>39</v>
      </c>
      <c r="S2039">
        <v>0</v>
      </c>
      <c r="T2039">
        <v>0</v>
      </c>
      <c r="U2039">
        <v>1</v>
      </c>
      <c r="V2039">
        <v>44000000</v>
      </c>
      <c r="W2039">
        <v>86260045</v>
      </c>
      <c r="X2039">
        <v>155160045</v>
      </c>
      <c r="Y2039">
        <f>COUNTBLANK(Table13[[#This Row],[Budget]:[Gross_WW]])</f>
        <v>0</v>
      </c>
      <c r="AF2039">
        <v>1</v>
      </c>
    </row>
    <row r="2040" spans="1:32" x14ac:dyDescent="0.2">
      <c r="A2040" t="s">
        <v>7092</v>
      </c>
      <c r="B2040" t="s">
        <v>7093</v>
      </c>
      <c r="C2040">
        <v>2011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7</v>
      </c>
      <c r="O2040">
        <v>234924</v>
      </c>
      <c r="P2040">
        <v>106</v>
      </c>
      <c r="Q2040" t="s">
        <v>7094</v>
      </c>
      <c r="R2040" t="s">
        <v>35</v>
      </c>
      <c r="S2040">
        <v>0</v>
      </c>
      <c r="T2040">
        <v>1</v>
      </c>
      <c r="U2040">
        <v>0</v>
      </c>
      <c r="V2040">
        <v>50200000</v>
      </c>
      <c r="W2040">
        <v>62495645</v>
      </c>
      <c r="X2040">
        <v>127869379</v>
      </c>
      <c r="Y2040">
        <f>COUNTBLANK(Table13[[#This Row],[Budget]:[Gross_WW]])</f>
        <v>0</v>
      </c>
      <c r="AF2040">
        <v>1</v>
      </c>
    </row>
    <row r="2041" spans="1:32" x14ac:dyDescent="0.2">
      <c r="A2041" t="s">
        <v>1024</v>
      </c>
      <c r="B2041" t="s">
        <v>1025</v>
      </c>
      <c r="C2041">
        <v>1949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7</v>
      </c>
      <c r="O2041">
        <v>11775</v>
      </c>
      <c r="P2041">
        <v>68</v>
      </c>
      <c r="Q2041" t="s">
        <v>646</v>
      </c>
      <c r="R2041" t="s">
        <v>538</v>
      </c>
      <c r="S2041">
        <v>1</v>
      </c>
      <c r="T2041">
        <v>0</v>
      </c>
      <c r="U2041">
        <v>0</v>
      </c>
      <c r="Y2041">
        <f>COUNTBLANK(Table13[[#This Row],[Budget]:[Gross_WW]])</f>
        <v>3</v>
      </c>
      <c r="Z2041">
        <v>1</v>
      </c>
      <c r="AF2041">
        <v>1</v>
      </c>
    </row>
    <row r="2042" spans="1:32" x14ac:dyDescent="0.2">
      <c r="A2042" t="s">
        <v>2796</v>
      </c>
      <c r="B2042" t="s">
        <v>2797</v>
      </c>
      <c r="C2042">
        <v>1985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7.4</v>
      </c>
      <c r="O2042">
        <v>2420</v>
      </c>
      <c r="P2042">
        <v>86</v>
      </c>
      <c r="Q2042" t="s">
        <v>2798</v>
      </c>
      <c r="R2042" t="s">
        <v>2799</v>
      </c>
      <c r="S2042">
        <v>0</v>
      </c>
      <c r="T2042">
        <v>0</v>
      </c>
      <c r="U2042">
        <v>1</v>
      </c>
      <c r="V2042">
        <v>849915</v>
      </c>
      <c r="Y2042">
        <f>COUNTBLANK(Table13[[#This Row],[Budget]:[Gross_WW]])</f>
        <v>2</v>
      </c>
      <c r="Z2042">
        <v>1</v>
      </c>
      <c r="AF2042">
        <v>1</v>
      </c>
    </row>
    <row r="2043" spans="1:32" x14ac:dyDescent="0.2">
      <c r="A2043" t="s">
        <v>5276</v>
      </c>
      <c r="B2043" t="s">
        <v>5277</v>
      </c>
      <c r="C2043">
        <v>2002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3.8</v>
      </c>
      <c r="O2043">
        <v>23792</v>
      </c>
      <c r="P2043">
        <v>95</v>
      </c>
      <c r="Q2043" t="s">
        <v>3384</v>
      </c>
      <c r="R2043" t="s">
        <v>4109</v>
      </c>
      <c r="S2043">
        <v>0</v>
      </c>
      <c r="T2043">
        <v>0</v>
      </c>
      <c r="U2043">
        <v>1</v>
      </c>
      <c r="V2043">
        <v>100000000</v>
      </c>
      <c r="W2043">
        <v>4420080</v>
      </c>
      <c r="X2043">
        <v>7103973</v>
      </c>
      <c r="Y2043">
        <f>COUNTBLANK(Table13[[#This Row],[Budget]:[Gross_WW]])</f>
        <v>0</v>
      </c>
      <c r="Z2043">
        <v>1</v>
      </c>
      <c r="AF2043">
        <v>1</v>
      </c>
    </row>
    <row r="2044" spans="1:32" x14ac:dyDescent="0.2">
      <c r="A2044" t="s">
        <v>391</v>
      </c>
      <c r="B2044" t="s">
        <v>392</v>
      </c>
      <c r="C2044">
        <v>1938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7.9</v>
      </c>
      <c r="O2044">
        <v>45403</v>
      </c>
      <c r="P2044">
        <v>102</v>
      </c>
      <c r="Q2044" t="s">
        <v>45</v>
      </c>
      <c r="R2044" t="s">
        <v>39</v>
      </c>
      <c r="S2044">
        <v>0</v>
      </c>
      <c r="T2044">
        <v>0</v>
      </c>
      <c r="U2044">
        <v>1</v>
      </c>
      <c r="V2044">
        <v>1900000</v>
      </c>
      <c r="Y2044">
        <f>COUNTBLANK(Table13[[#This Row],[Budget]:[Gross_WW]])</f>
        <v>2</v>
      </c>
      <c r="Z2044">
        <v>1</v>
      </c>
      <c r="AF2044">
        <v>1</v>
      </c>
    </row>
    <row r="2045" spans="1:32" x14ac:dyDescent="0.2">
      <c r="A2045" t="s">
        <v>5062</v>
      </c>
      <c r="B2045" t="s">
        <v>5063</v>
      </c>
      <c r="C2045">
        <v>2000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4.0999999999999996</v>
      </c>
      <c r="O2045">
        <v>18845</v>
      </c>
      <c r="P2045">
        <v>92</v>
      </c>
      <c r="Q2045" t="s">
        <v>5064</v>
      </c>
      <c r="R2045" t="s">
        <v>5065</v>
      </c>
      <c r="S2045">
        <v>0</v>
      </c>
      <c r="T2045">
        <v>1</v>
      </c>
      <c r="U2045">
        <v>0</v>
      </c>
      <c r="V2045">
        <v>76000000</v>
      </c>
      <c r="W2045">
        <v>26005820</v>
      </c>
      <c r="X2045">
        <v>35134820</v>
      </c>
      <c r="Y2045">
        <f>COUNTBLANK(Table13[[#This Row],[Budget]:[Gross_WW]])</f>
        <v>0</v>
      </c>
      <c r="Z2045">
        <v>1</v>
      </c>
      <c r="AF2045">
        <v>1</v>
      </c>
    </row>
    <row r="2046" spans="1:32" x14ac:dyDescent="0.2">
      <c r="A2046" t="s">
        <v>3916</v>
      </c>
      <c r="B2046" t="s">
        <v>3917</v>
      </c>
      <c r="C2046">
        <v>1994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5.5</v>
      </c>
      <c r="O2046">
        <v>8217</v>
      </c>
      <c r="P2046">
        <v>107</v>
      </c>
      <c r="Q2046" t="s">
        <v>3918</v>
      </c>
      <c r="R2046" t="s">
        <v>3273</v>
      </c>
      <c r="S2046">
        <v>1</v>
      </c>
      <c r="T2046">
        <v>0</v>
      </c>
      <c r="U2046">
        <v>0</v>
      </c>
      <c r="V2046">
        <v>5240859</v>
      </c>
      <c r="W2046">
        <v>21011318</v>
      </c>
      <c r="Y2046">
        <f>COUNTBLANK(Table13[[#This Row],[Budget]:[Gross_WW]])</f>
        <v>1</v>
      </c>
      <c r="AF2046">
        <v>1</v>
      </c>
    </row>
    <row r="2047" spans="1:32" x14ac:dyDescent="0.2">
      <c r="A2047" t="s">
        <v>5786</v>
      </c>
      <c r="B2047" t="s">
        <v>5787</v>
      </c>
      <c r="C2047">
        <v>2004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6</v>
      </c>
      <c r="O2047">
        <v>19115</v>
      </c>
      <c r="P2047">
        <v>137</v>
      </c>
      <c r="Q2047" t="s">
        <v>5788</v>
      </c>
      <c r="R2047" t="s">
        <v>2783</v>
      </c>
      <c r="S2047">
        <v>1</v>
      </c>
      <c r="T2047">
        <v>0</v>
      </c>
      <c r="U2047">
        <v>0</v>
      </c>
      <c r="V2047">
        <v>9124701</v>
      </c>
      <c r="W2047">
        <v>25819961</v>
      </c>
      <c r="Y2047">
        <f>COUNTBLANK(Table13[[#This Row],[Budget]:[Gross_WW]])</f>
        <v>1</v>
      </c>
      <c r="AF2047">
        <v>1</v>
      </c>
    </row>
    <row r="2048" spans="1:32" x14ac:dyDescent="0.2">
      <c r="A2048" t="s">
        <v>4152</v>
      </c>
      <c r="B2048" t="s">
        <v>4153</v>
      </c>
      <c r="C2048">
        <v>1995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5.8</v>
      </c>
      <c r="O2048">
        <v>3732</v>
      </c>
      <c r="P2048">
        <v>84</v>
      </c>
      <c r="Q2048" t="s">
        <v>4154</v>
      </c>
      <c r="R2048" t="s">
        <v>4155</v>
      </c>
      <c r="S2048">
        <v>0</v>
      </c>
      <c r="T2048">
        <v>0</v>
      </c>
      <c r="U2048">
        <v>1</v>
      </c>
      <c r="W2048">
        <v>7506759</v>
      </c>
      <c r="X2048">
        <v>7506759</v>
      </c>
      <c r="Y2048">
        <f>COUNTBLANK(Table13[[#This Row],[Budget]:[Gross_WW]])</f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</row>
    <row r="2049" spans="1:32" x14ac:dyDescent="0.2">
      <c r="A2049" t="s">
        <v>7164</v>
      </c>
      <c r="B2049" t="s">
        <v>7165</v>
      </c>
      <c r="C2049">
        <v>2010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6.3</v>
      </c>
      <c r="O2049">
        <v>88991</v>
      </c>
      <c r="P2049">
        <v>105</v>
      </c>
      <c r="Q2049" t="s">
        <v>7166</v>
      </c>
      <c r="R2049" t="s">
        <v>5459</v>
      </c>
      <c r="S2049">
        <v>0</v>
      </c>
      <c r="T2049">
        <v>1</v>
      </c>
      <c r="U2049">
        <v>0</v>
      </c>
      <c r="V2049">
        <v>20000000</v>
      </c>
      <c r="W2049">
        <v>35606376</v>
      </c>
      <c r="X2049">
        <v>67876281</v>
      </c>
      <c r="Y2049">
        <f>COUNTBLANK(Table13[[#This Row],[Budget]:[Gross_WW]])</f>
        <v>0</v>
      </c>
      <c r="AF2049">
        <v>1</v>
      </c>
    </row>
    <row r="2050" spans="1:32" x14ac:dyDescent="0.2">
      <c r="A2050" t="s">
        <v>1984</v>
      </c>
      <c r="B2050" t="s">
        <v>1985</v>
      </c>
      <c r="C2050">
        <v>1971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7.2</v>
      </c>
      <c r="O2050">
        <v>32112</v>
      </c>
      <c r="P2050">
        <v>131</v>
      </c>
      <c r="Q2050" t="s">
        <v>1284</v>
      </c>
      <c r="R2050" t="s">
        <v>35</v>
      </c>
      <c r="S2050">
        <v>0</v>
      </c>
      <c r="T2050">
        <v>1</v>
      </c>
      <c r="U2050">
        <v>0</v>
      </c>
      <c r="V2050">
        <v>6500000</v>
      </c>
      <c r="Y2050">
        <f>COUNTBLANK(Table13[[#This Row],[Budget]:[Gross_WW]])</f>
        <v>2</v>
      </c>
      <c r="AF2050">
        <v>1</v>
      </c>
    </row>
    <row r="2051" spans="1:32" x14ac:dyDescent="0.2">
      <c r="A2051" t="s">
        <v>6252</v>
      </c>
      <c r="B2051" t="s">
        <v>6253</v>
      </c>
      <c r="C2051">
        <v>2006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5.8</v>
      </c>
      <c r="O2051">
        <v>35727</v>
      </c>
      <c r="P2051">
        <v>88</v>
      </c>
      <c r="Q2051" t="s">
        <v>5577</v>
      </c>
      <c r="R2051" t="s">
        <v>39</v>
      </c>
      <c r="S2051">
        <v>0</v>
      </c>
      <c r="T2051">
        <v>0</v>
      </c>
      <c r="U2051">
        <v>1</v>
      </c>
      <c r="V2051">
        <v>8432465</v>
      </c>
      <c r="W2051">
        <v>55181129</v>
      </c>
      <c r="Y2051">
        <f>COUNTBLANK(Table13[[#This Row],[Budget]:[Gross_WW]])</f>
        <v>1</v>
      </c>
      <c r="AF2051">
        <v>1</v>
      </c>
    </row>
    <row r="2052" spans="1:32" x14ac:dyDescent="0.2">
      <c r="A2052" t="s">
        <v>1800</v>
      </c>
      <c r="B2052" t="s">
        <v>1801</v>
      </c>
      <c r="C2052">
        <v>1966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6.3</v>
      </c>
      <c r="O2052">
        <v>2755</v>
      </c>
      <c r="P2052">
        <v>98</v>
      </c>
      <c r="Q2052" t="s">
        <v>1802</v>
      </c>
      <c r="R2052" t="s">
        <v>35</v>
      </c>
      <c r="S2052">
        <v>0</v>
      </c>
      <c r="T2052">
        <v>1</v>
      </c>
      <c r="U2052">
        <v>0</v>
      </c>
      <c r="Y2052">
        <f>COUNTBLANK(Table13[[#This Row],[Budget]:[Gross_WW]])</f>
        <v>3</v>
      </c>
      <c r="AF2052">
        <v>1</v>
      </c>
    </row>
    <row r="2053" spans="1:32" x14ac:dyDescent="0.2">
      <c r="A2053" t="s">
        <v>7154</v>
      </c>
      <c r="B2053" t="s">
        <v>7155</v>
      </c>
      <c r="C2053">
        <v>2012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4.0999999999999996</v>
      </c>
      <c r="O2053">
        <v>18529</v>
      </c>
      <c r="P2053">
        <v>83</v>
      </c>
      <c r="Q2053" t="s">
        <v>7156</v>
      </c>
      <c r="R2053" t="s">
        <v>39</v>
      </c>
      <c r="S2053">
        <v>0</v>
      </c>
      <c r="T2053">
        <v>0</v>
      </c>
      <c r="U2053">
        <v>1</v>
      </c>
      <c r="V2053">
        <v>17000000</v>
      </c>
      <c r="W2053">
        <v>4936819</v>
      </c>
      <c r="X2053">
        <v>11350665</v>
      </c>
      <c r="Y2053">
        <f>COUNTBLANK(Table13[[#This Row],[Budget]:[Gross_WW]])</f>
        <v>0</v>
      </c>
      <c r="AF2053">
        <v>1</v>
      </c>
    </row>
    <row r="2054" spans="1:32" x14ac:dyDescent="0.2">
      <c r="A2054" t="s">
        <v>2186</v>
      </c>
      <c r="B2054" t="s">
        <v>2187</v>
      </c>
      <c r="C2054">
        <v>1975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6.5</v>
      </c>
      <c r="O2054">
        <v>4749</v>
      </c>
      <c r="P2054">
        <v>100</v>
      </c>
      <c r="Q2054" t="s">
        <v>1766</v>
      </c>
      <c r="R2054" t="s">
        <v>376</v>
      </c>
      <c r="S2054">
        <v>1</v>
      </c>
      <c r="T2054">
        <v>0</v>
      </c>
      <c r="U2054">
        <v>0</v>
      </c>
      <c r="V2054">
        <v>36853000</v>
      </c>
      <c r="Y2054">
        <f>COUNTBLANK(Table13[[#This Row],[Budget]:[Gross_WW]])</f>
        <v>2</v>
      </c>
      <c r="AF2054">
        <v>1</v>
      </c>
    </row>
    <row r="2055" spans="1:32" x14ac:dyDescent="0.2">
      <c r="A2055" t="s">
        <v>2379</v>
      </c>
      <c r="B2055" t="s">
        <v>2380</v>
      </c>
      <c r="C2055">
        <v>1979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6.1</v>
      </c>
      <c r="O2055">
        <v>2293</v>
      </c>
      <c r="P2055">
        <v>88</v>
      </c>
      <c r="Q2055" t="s">
        <v>1891</v>
      </c>
      <c r="R2055" t="s">
        <v>376</v>
      </c>
      <c r="S2055">
        <v>1</v>
      </c>
      <c r="T2055">
        <v>0</v>
      </c>
      <c r="U2055">
        <v>0</v>
      </c>
      <c r="V2055">
        <v>5450000</v>
      </c>
      <c r="W2055">
        <v>20931111</v>
      </c>
      <c r="Y2055">
        <f>COUNTBLANK(Table13[[#This Row],[Budget]:[Gross_WW]])</f>
        <v>1</v>
      </c>
      <c r="AF2055">
        <v>1</v>
      </c>
    </row>
    <row r="2056" spans="1:32" x14ac:dyDescent="0.2">
      <c r="A2056" t="s">
        <v>1962</v>
      </c>
      <c r="B2056" t="s">
        <v>1963</v>
      </c>
      <c r="C2056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7.1</v>
      </c>
      <c r="O2056">
        <v>88475</v>
      </c>
      <c r="P2056">
        <v>78</v>
      </c>
      <c r="Q2056" t="s">
        <v>1716</v>
      </c>
      <c r="R2056" t="s">
        <v>538</v>
      </c>
      <c r="S2056">
        <v>1</v>
      </c>
      <c r="T2056">
        <v>0</v>
      </c>
      <c r="U2056">
        <v>0</v>
      </c>
      <c r="V2056">
        <v>4000000</v>
      </c>
      <c r="W2056">
        <v>35452658</v>
      </c>
      <c r="X2056">
        <v>35459543</v>
      </c>
      <c r="Y2056">
        <f>COUNTBLANK(Table13[[#This Row],[Budget]:[Gross_WW]])</f>
        <v>0</v>
      </c>
      <c r="AF2056">
        <v>1</v>
      </c>
    </row>
    <row r="2057" spans="1:32" x14ac:dyDescent="0.2">
      <c r="A2057" t="s">
        <v>5188</v>
      </c>
      <c r="B2057" t="s">
        <v>5189</v>
      </c>
      <c r="C2057">
        <v>2000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5.7</v>
      </c>
      <c r="O2057">
        <v>27945</v>
      </c>
      <c r="P2057">
        <v>117</v>
      </c>
      <c r="Q2057" t="s">
        <v>5190</v>
      </c>
      <c r="R2057" t="s">
        <v>3240</v>
      </c>
      <c r="S2057">
        <v>0</v>
      </c>
      <c r="T2057">
        <v>0</v>
      </c>
      <c r="U2057">
        <v>1</v>
      </c>
      <c r="V2057">
        <v>60000000</v>
      </c>
      <c r="W2057">
        <v>30208599</v>
      </c>
      <c r="X2057">
        <v>40400425</v>
      </c>
      <c r="Y2057">
        <f>COUNTBLANK(Table13[[#This Row],[Budget]:[Gross_WW]])</f>
        <v>0</v>
      </c>
      <c r="AF2057">
        <v>1</v>
      </c>
    </row>
    <row r="2058" spans="1:32" x14ac:dyDescent="0.2">
      <c r="A2058" t="s">
        <v>6315</v>
      </c>
      <c r="B2058" t="s">
        <v>6316</v>
      </c>
      <c r="C2058">
        <v>2007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7.5</v>
      </c>
      <c r="O2058">
        <v>162628</v>
      </c>
      <c r="P2058">
        <v>160</v>
      </c>
      <c r="Q2058" t="s">
        <v>6317</v>
      </c>
      <c r="R2058" t="s">
        <v>39</v>
      </c>
      <c r="S2058">
        <v>0</v>
      </c>
      <c r="T2058">
        <v>0</v>
      </c>
      <c r="U2058">
        <v>1</v>
      </c>
      <c r="V2058">
        <v>30000000</v>
      </c>
      <c r="W2058">
        <v>3909149</v>
      </c>
      <c r="X2058">
        <v>15001776</v>
      </c>
      <c r="Y2058">
        <f>COUNTBLANK(Table13[[#This Row],[Budget]:[Gross_WW]])</f>
        <v>0</v>
      </c>
      <c r="AF2058">
        <v>1</v>
      </c>
    </row>
    <row r="2059" spans="1:32" x14ac:dyDescent="0.2">
      <c r="A2059" t="s">
        <v>4360</v>
      </c>
      <c r="B2059" t="s">
        <v>4361</v>
      </c>
      <c r="C2059">
        <v>1996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6.1</v>
      </c>
      <c r="O2059">
        <v>7262</v>
      </c>
      <c r="P2059">
        <v>114</v>
      </c>
      <c r="Q2059" t="s">
        <v>3356</v>
      </c>
      <c r="R2059" t="s">
        <v>3273</v>
      </c>
      <c r="S2059">
        <v>1</v>
      </c>
      <c r="T2059">
        <v>1</v>
      </c>
      <c r="U2059">
        <v>0</v>
      </c>
      <c r="V2059">
        <v>12844057</v>
      </c>
      <c r="Y2059">
        <f>COUNTBLANK(Table13[[#This Row],[Budget]:[Gross_WW]])</f>
        <v>2</v>
      </c>
      <c r="AF2059">
        <v>1</v>
      </c>
    </row>
    <row r="2060" spans="1:32" x14ac:dyDescent="0.2">
      <c r="A2060" t="s">
        <v>4608</v>
      </c>
      <c r="B2060" t="s">
        <v>4609</v>
      </c>
      <c r="C2060">
        <v>1998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3.8</v>
      </c>
      <c r="O2060">
        <v>39883</v>
      </c>
      <c r="P2060">
        <v>89</v>
      </c>
      <c r="Q2060" t="s">
        <v>3224</v>
      </c>
      <c r="R2060" t="s">
        <v>39</v>
      </c>
      <c r="S2060">
        <v>0</v>
      </c>
      <c r="T2060">
        <v>0</v>
      </c>
      <c r="U2060">
        <v>1</v>
      </c>
      <c r="V2060">
        <v>60000000</v>
      </c>
      <c r="W2060">
        <v>23384939</v>
      </c>
      <c r="X2060">
        <v>23384939</v>
      </c>
      <c r="Y2060">
        <f>COUNTBLANK(Table13[[#This Row],[Budget]:[Gross_WW]])</f>
        <v>0</v>
      </c>
      <c r="Z2060">
        <v>1</v>
      </c>
      <c r="AF2060">
        <v>0</v>
      </c>
    </row>
    <row r="2061" spans="1:32" x14ac:dyDescent="0.2">
      <c r="A2061" t="s">
        <v>6653</v>
      </c>
      <c r="B2061" t="s">
        <v>4609</v>
      </c>
      <c r="C2061">
        <v>2012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8</v>
      </c>
      <c r="O2061">
        <v>1224405</v>
      </c>
      <c r="P2061">
        <v>143</v>
      </c>
      <c r="Q2061" t="s">
        <v>6031</v>
      </c>
      <c r="R2061" t="s">
        <v>6654</v>
      </c>
      <c r="S2061">
        <v>1</v>
      </c>
      <c r="T2061">
        <v>0</v>
      </c>
      <c r="U2061">
        <v>0</v>
      </c>
      <c r="V2061">
        <v>220000000</v>
      </c>
      <c r="W2061">
        <v>623357910</v>
      </c>
      <c r="X2061">
        <v>1518812988</v>
      </c>
      <c r="Y2061">
        <f>COUNTBLANK(Table13[[#This Row],[Budget]:[Gross_WW]])</f>
        <v>0</v>
      </c>
      <c r="Z2061">
        <v>1</v>
      </c>
      <c r="AF2061">
        <v>0</v>
      </c>
    </row>
    <row r="2062" spans="1:32" x14ac:dyDescent="0.2">
      <c r="A2062" t="s">
        <v>5874</v>
      </c>
      <c r="B2062" t="s">
        <v>5875</v>
      </c>
      <c r="C2062">
        <v>2004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7.5</v>
      </c>
      <c r="O2062">
        <v>320876</v>
      </c>
      <c r="P2062">
        <v>170</v>
      </c>
      <c r="Q2062" t="s">
        <v>2139</v>
      </c>
      <c r="R2062" t="s">
        <v>5876</v>
      </c>
      <c r="S2062">
        <v>0</v>
      </c>
      <c r="T2062">
        <v>0</v>
      </c>
      <c r="U2062">
        <v>1</v>
      </c>
      <c r="V2062">
        <v>110000000</v>
      </c>
      <c r="W2062">
        <v>102610330</v>
      </c>
      <c r="X2062">
        <v>213719942</v>
      </c>
      <c r="Y2062">
        <f>COUNTBLANK(Table13[[#This Row],[Budget]:[Gross_WW]])</f>
        <v>0</v>
      </c>
      <c r="AF2062">
        <v>1</v>
      </c>
    </row>
    <row r="2063" spans="1:32" x14ac:dyDescent="0.2">
      <c r="A2063" t="s">
        <v>3547</v>
      </c>
      <c r="B2063" t="s">
        <v>3548</v>
      </c>
      <c r="C2063">
        <v>1992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5.9</v>
      </c>
      <c r="O2063">
        <v>8838</v>
      </c>
      <c r="P2063">
        <v>115</v>
      </c>
      <c r="Q2063" t="s">
        <v>1866</v>
      </c>
      <c r="R2063" t="s">
        <v>35</v>
      </c>
      <c r="S2063">
        <v>0</v>
      </c>
      <c r="T2063">
        <v>1</v>
      </c>
      <c r="U2063">
        <v>0</v>
      </c>
      <c r="V2063">
        <v>12000000</v>
      </c>
      <c r="W2063">
        <v>17530973</v>
      </c>
      <c r="X2063">
        <v>19930973</v>
      </c>
      <c r="Y2063">
        <f>COUNTBLANK(Table13[[#This Row],[Budget]:[Gross_WW]])</f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1</v>
      </c>
    </row>
    <row r="2064" spans="1:32" x14ac:dyDescent="0.2">
      <c r="A2064" t="s">
        <v>1408</v>
      </c>
      <c r="B2064" t="s">
        <v>1409</v>
      </c>
      <c r="C2064">
        <v>1956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7.5</v>
      </c>
      <c r="O2064">
        <v>12136</v>
      </c>
      <c r="P2064">
        <v>129</v>
      </c>
      <c r="Q2064" t="s">
        <v>97</v>
      </c>
      <c r="R2064" t="s">
        <v>39</v>
      </c>
      <c r="S2064">
        <v>0</v>
      </c>
      <c r="T2064">
        <v>0</v>
      </c>
      <c r="U2064">
        <v>1</v>
      </c>
      <c r="V2064">
        <v>1000000</v>
      </c>
      <c r="Y2064">
        <f>COUNTBLANK(Table13[[#This Row],[Budget]:[Gross_WW]])</f>
        <v>2</v>
      </c>
      <c r="AF2064">
        <v>1</v>
      </c>
    </row>
    <row r="2065" spans="1:32" x14ac:dyDescent="0.2">
      <c r="A2065" t="s">
        <v>1964</v>
      </c>
      <c r="B2065" t="s">
        <v>1965</v>
      </c>
      <c r="C2065">
        <v>1970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7.2</v>
      </c>
      <c r="O2065">
        <v>8139</v>
      </c>
      <c r="P2065">
        <v>121</v>
      </c>
      <c r="Q2065" t="s">
        <v>1958</v>
      </c>
      <c r="R2065" t="s">
        <v>1966</v>
      </c>
      <c r="S2065">
        <v>0</v>
      </c>
      <c r="T2065">
        <v>0</v>
      </c>
      <c r="U2065">
        <v>1</v>
      </c>
      <c r="V2065">
        <v>3171946</v>
      </c>
      <c r="Y2065">
        <f>COUNTBLANK(Table13[[#This Row],[Budget]:[Gross_WW]])</f>
        <v>2</v>
      </c>
      <c r="AF2065">
        <v>1</v>
      </c>
    </row>
    <row r="2066" spans="1:32" x14ac:dyDescent="0.2">
      <c r="A2066" t="s">
        <v>490</v>
      </c>
      <c r="B2066" t="s">
        <v>491</v>
      </c>
      <c r="C2066">
        <v>1940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7.2</v>
      </c>
      <c r="O2066">
        <v>6476</v>
      </c>
      <c r="P2066">
        <v>72</v>
      </c>
      <c r="Q2066" t="s">
        <v>492</v>
      </c>
      <c r="R2066" t="s">
        <v>35</v>
      </c>
      <c r="S2066">
        <v>0</v>
      </c>
      <c r="T2066">
        <v>1</v>
      </c>
      <c r="U2066">
        <v>0</v>
      </c>
      <c r="Y2066">
        <f>COUNTBLANK(Table13[[#This Row],[Budget]:[Gross_WW]])</f>
        <v>3</v>
      </c>
      <c r="AF2066">
        <v>1</v>
      </c>
    </row>
    <row r="2067" spans="1:32" x14ac:dyDescent="0.2">
      <c r="A2067" t="s">
        <v>5931</v>
      </c>
      <c r="B2067" t="s">
        <v>5932</v>
      </c>
      <c r="C2067">
        <v>2003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6</v>
      </c>
      <c r="O2067">
        <v>4143</v>
      </c>
      <c r="P2067">
        <v>79</v>
      </c>
      <c r="Q2067" t="s">
        <v>5933</v>
      </c>
      <c r="R2067" t="s">
        <v>5513</v>
      </c>
      <c r="S2067">
        <v>1</v>
      </c>
      <c r="T2067">
        <v>0</v>
      </c>
      <c r="U2067">
        <v>0</v>
      </c>
      <c r="V2067">
        <v>1000000</v>
      </c>
      <c r="W2067">
        <v>280351</v>
      </c>
      <c r="X2067">
        <v>280351</v>
      </c>
      <c r="Y2067">
        <f>COUNTBLANK(Table13[[#This Row],[Budget]:[Gross_WW]])</f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</row>
    <row r="2068" spans="1:32" x14ac:dyDescent="0.2">
      <c r="A2068" t="s">
        <v>1769</v>
      </c>
      <c r="B2068" t="s">
        <v>1770</v>
      </c>
      <c r="C2068">
        <v>1965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5.9</v>
      </c>
      <c r="O2068">
        <v>220</v>
      </c>
      <c r="P2068">
        <v>111</v>
      </c>
      <c r="Q2068" t="s">
        <v>739</v>
      </c>
      <c r="R2068" t="s">
        <v>39</v>
      </c>
      <c r="S2068">
        <v>0</v>
      </c>
      <c r="T2068">
        <v>0</v>
      </c>
      <c r="U2068">
        <v>1</v>
      </c>
      <c r="Y2068">
        <f>COUNTBLANK(Table13[[#This Row],[Budget]:[Gross_WW]])</f>
        <v>3</v>
      </c>
      <c r="AF2068">
        <v>1</v>
      </c>
    </row>
    <row r="2069" spans="1:32" x14ac:dyDescent="0.2">
      <c r="A2069" t="s">
        <v>1241</v>
      </c>
      <c r="B2069" t="s">
        <v>1242</v>
      </c>
      <c r="C2069">
        <v>1953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6.7</v>
      </c>
      <c r="O2069">
        <v>6567</v>
      </c>
      <c r="P2069">
        <v>80</v>
      </c>
      <c r="Q2069" t="s">
        <v>1243</v>
      </c>
      <c r="R2069" t="s">
        <v>1244</v>
      </c>
      <c r="S2069">
        <v>0</v>
      </c>
      <c r="T2069">
        <v>0</v>
      </c>
      <c r="U2069">
        <v>1</v>
      </c>
      <c r="V2069">
        <v>210000</v>
      </c>
      <c r="Y2069">
        <f>COUNTBLANK(Table13[[#This Row],[Budget]:[Gross_WW]])</f>
        <v>2</v>
      </c>
      <c r="AF2069">
        <v>1</v>
      </c>
    </row>
    <row r="2070" spans="1:32" x14ac:dyDescent="0.2">
      <c r="A2070" t="s">
        <v>881</v>
      </c>
      <c r="B2070" t="s">
        <v>882</v>
      </c>
      <c r="C2070">
        <v>1946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6.6</v>
      </c>
      <c r="O2070">
        <v>2149</v>
      </c>
      <c r="P2070">
        <v>88</v>
      </c>
      <c r="Q2070" t="s">
        <v>126</v>
      </c>
      <c r="R2070" t="s">
        <v>39</v>
      </c>
      <c r="S2070">
        <v>0</v>
      </c>
      <c r="T2070">
        <v>0</v>
      </c>
      <c r="U2070">
        <v>1</v>
      </c>
      <c r="Y2070">
        <f>COUNTBLANK(Table13[[#This Row],[Budget]:[Gross_WW]])</f>
        <v>3</v>
      </c>
      <c r="AF2070">
        <v>1</v>
      </c>
    </row>
    <row r="2071" spans="1:32" x14ac:dyDescent="0.2">
      <c r="A2071" t="s">
        <v>1352</v>
      </c>
      <c r="B2071" t="s">
        <v>1353</v>
      </c>
      <c r="C2071">
        <v>1956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6.7</v>
      </c>
      <c r="O2071">
        <v>1059</v>
      </c>
      <c r="P2071">
        <v>116</v>
      </c>
      <c r="Q2071" t="s">
        <v>1354</v>
      </c>
      <c r="R2071" t="s">
        <v>945</v>
      </c>
      <c r="S2071">
        <v>0</v>
      </c>
      <c r="T2071">
        <v>1</v>
      </c>
      <c r="U2071">
        <v>0</v>
      </c>
      <c r="Y2071">
        <f>COUNTBLANK(Table13[[#This Row],[Budget]:[Gross_WW]])</f>
        <v>3</v>
      </c>
      <c r="AF2071">
        <v>1</v>
      </c>
    </row>
    <row r="2072" spans="1:32" x14ac:dyDescent="0.2">
      <c r="A2072" t="s">
        <v>2588</v>
      </c>
      <c r="B2072" t="s">
        <v>2589</v>
      </c>
      <c r="C2072">
        <v>1982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5.9</v>
      </c>
      <c r="O2072">
        <v>9446</v>
      </c>
      <c r="P2072">
        <v>114</v>
      </c>
      <c r="Q2072" t="s">
        <v>2590</v>
      </c>
      <c r="R2072" t="s">
        <v>35</v>
      </c>
      <c r="S2072">
        <v>0</v>
      </c>
      <c r="T2072">
        <v>1</v>
      </c>
      <c r="U2072">
        <v>0</v>
      </c>
      <c r="V2072">
        <v>11874268</v>
      </c>
      <c r="W2072">
        <v>69701637</v>
      </c>
      <c r="Y2072">
        <f>COUNTBLANK(Table13[[#This Row],[Budget]:[Gross_WW]])</f>
        <v>1</v>
      </c>
      <c r="AF2072">
        <v>1</v>
      </c>
    </row>
    <row r="2073" spans="1:32" x14ac:dyDescent="0.2">
      <c r="A2073" t="s">
        <v>5241</v>
      </c>
      <c r="B2073" t="s">
        <v>5242</v>
      </c>
      <c r="C2073">
        <v>1999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6.8</v>
      </c>
      <c r="O2073">
        <v>8829</v>
      </c>
      <c r="P2073">
        <v>120</v>
      </c>
      <c r="Q2073" t="s">
        <v>5243</v>
      </c>
      <c r="R2073" t="s">
        <v>3186</v>
      </c>
      <c r="S2073">
        <v>0</v>
      </c>
      <c r="T2073">
        <v>1</v>
      </c>
      <c r="U2073">
        <v>0</v>
      </c>
      <c r="V2073">
        <v>9000000</v>
      </c>
      <c r="W2073">
        <v>34102780</v>
      </c>
      <c r="X2073">
        <v>34573780</v>
      </c>
      <c r="Y2073">
        <f>COUNTBLANK(Table13[[#This Row],[Budget]:[Gross_WW]])</f>
        <v>0</v>
      </c>
      <c r="AF2073">
        <v>1</v>
      </c>
    </row>
    <row r="2074" spans="1:32" x14ac:dyDescent="0.2">
      <c r="A2074" t="s">
        <v>7488</v>
      </c>
      <c r="B2074" t="s">
        <v>7489</v>
      </c>
      <c r="C2074">
        <v>2013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6.7</v>
      </c>
      <c r="O2074">
        <v>14445</v>
      </c>
      <c r="P2074">
        <v>123</v>
      </c>
      <c r="Q2074" t="s">
        <v>5243</v>
      </c>
      <c r="R2074" t="s">
        <v>35</v>
      </c>
      <c r="S2074">
        <v>0</v>
      </c>
      <c r="T2074">
        <v>1</v>
      </c>
      <c r="U2074">
        <v>0</v>
      </c>
      <c r="V2074">
        <v>17000000</v>
      </c>
      <c r="W2074">
        <v>70525195</v>
      </c>
      <c r="X2074">
        <v>72835710</v>
      </c>
      <c r="Y2074">
        <f>COUNTBLANK(Table13[[#This Row],[Budget]:[Gross_WW]])</f>
        <v>0</v>
      </c>
      <c r="AF2074">
        <v>1</v>
      </c>
    </row>
    <row r="2075" spans="1:32" x14ac:dyDescent="0.2">
      <c r="A2075" t="s">
        <v>2875</v>
      </c>
      <c r="B2075" t="s">
        <v>2876</v>
      </c>
      <c r="C2075">
        <v>1986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6</v>
      </c>
      <c r="O2075">
        <v>6333</v>
      </c>
      <c r="P2075">
        <v>104</v>
      </c>
      <c r="Q2075" t="s">
        <v>2877</v>
      </c>
      <c r="R2075" t="s">
        <v>2878</v>
      </c>
      <c r="S2075">
        <v>0</v>
      </c>
      <c r="T2075">
        <v>1</v>
      </c>
      <c r="U2075">
        <v>0</v>
      </c>
      <c r="V2075">
        <v>2419800</v>
      </c>
      <c r="W2075">
        <v>7817314</v>
      </c>
      <c r="Y2075">
        <f>COUNTBLANK(Table13[[#This Row],[Budget]:[Gross_WW]])</f>
        <v>1</v>
      </c>
      <c r="AF2075">
        <v>0</v>
      </c>
    </row>
    <row r="2076" spans="1:32" x14ac:dyDescent="0.2">
      <c r="A2076" t="s">
        <v>7792</v>
      </c>
      <c r="B2076" t="s">
        <v>7793</v>
      </c>
      <c r="C2076">
        <v>2016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6.4</v>
      </c>
      <c r="O2076">
        <v>73463</v>
      </c>
      <c r="P2076">
        <v>117</v>
      </c>
      <c r="Q2076" t="s">
        <v>2168</v>
      </c>
      <c r="R2076" t="s">
        <v>2671</v>
      </c>
      <c r="S2076">
        <v>1</v>
      </c>
      <c r="T2076">
        <v>0</v>
      </c>
      <c r="U2076">
        <v>0</v>
      </c>
      <c r="V2076">
        <v>140000000</v>
      </c>
      <c r="W2076">
        <v>55483770</v>
      </c>
      <c r="X2076">
        <v>195243411</v>
      </c>
      <c r="Y2076">
        <f>COUNTBLANK(Table13[[#This Row],[Budget]:[Gross_WW]])</f>
        <v>0</v>
      </c>
      <c r="AF2076">
        <v>1</v>
      </c>
    </row>
    <row r="2077" spans="1:32" x14ac:dyDescent="0.2">
      <c r="A2077" t="s">
        <v>2323</v>
      </c>
      <c r="B2077" t="s">
        <v>2324</v>
      </c>
      <c r="C2077">
        <v>1978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6.3</v>
      </c>
      <c r="O2077">
        <v>1302</v>
      </c>
      <c r="P2077">
        <v>108</v>
      </c>
      <c r="Q2077" t="s">
        <v>2325</v>
      </c>
      <c r="R2077" t="s">
        <v>35</v>
      </c>
      <c r="S2077">
        <v>0</v>
      </c>
      <c r="T2077">
        <v>1</v>
      </c>
      <c r="U2077">
        <v>0</v>
      </c>
      <c r="V2077">
        <v>13062708</v>
      </c>
      <c r="Y2077">
        <f>COUNTBLANK(Table13[[#This Row],[Budget]:[Gross_WW]])</f>
        <v>2</v>
      </c>
      <c r="AF2077">
        <v>1</v>
      </c>
    </row>
    <row r="2078" spans="1:32" x14ac:dyDescent="0.2">
      <c r="A2078" t="s">
        <v>4171</v>
      </c>
      <c r="B2078" t="s">
        <v>4172</v>
      </c>
      <c r="C2078">
        <v>1995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5.6</v>
      </c>
      <c r="O2078">
        <v>8803</v>
      </c>
      <c r="P2078">
        <v>100</v>
      </c>
      <c r="Q2078" t="s">
        <v>4173</v>
      </c>
      <c r="R2078" t="s">
        <v>3921</v>
      </c>
      <c r="S2078">
        <v>1</v>
      </c>
      <c r="T2078">
        <v>0</v>
      </c>
      <c r="U2078">
        <v>0</v>
      </c>
      <c r="V2078">
        <v>12000000</v>
      </c>
      <c r="W2078">
        <v>17736619</v>
      </c>
      <c r="X2078">
        <v>17736619</v>
      </c>
      <c r="Y2078">
        <f>COUNTBLANK(Table13[[#This Row],[Budget]:[Gross_WW]])</f>
        <v>0</v>
      </c>
      <c r="AF2078">
        <v>1</v>
      </c>
    </row>
    <row r="2079" spans="1:32" x14ac:dyDescent="0.2">
      <c r="A2079" t="s">
        <v>4612</v>
      </c>
      <c r="B2079" t="s">
        <v>4613</v>
      </c>
      <c r="C2079">
        <v>1998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8.1</v>
      </c>
      <c r="O2079">
        <v>695141</v>
      </c>
      <c r="P2079">
        <v>117</v>
      </c>
      <c r="Q2079" t="s">
        <v>3402</v>
      </c>
      <c r="R2079" t="s">
        <v>4097</v>
      </c>
      <c r="S2079">
        <v>0</v>
      </c>
      <c r="T2079">
        <v>1</v>
      </c>
      <c r="U2079">
        <v>0</v>
      </c>
      <c r="V2079">
        <v>5533844</v>
      </c>
      <c r="W2079">
        <v>46735469</v>
      </c>
      <c r="Y2079">
        <f>COUNTBLANK(Table13[[#This Row],[Budget]:[Gross_WW]])</f>
        <v>1</v>
      </c>
      <c r="AF2079">
        <v>1</v>
      </c>
    </row>
    <row r="2080" spans="1:32" x14ac:dyDescent="0.2">
      <c r="A2080" t="s">
        <v>883</v>
      </c>
      <c r="B2080" t="s">
        <v>884</v>
      </c>
      <c r="C2080">
        <v>1946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7.9</v>
      </c>
      <c r="O2080">
        <v>76127</v>
      </c>
      <c r="P2080">
        <v>114</v>
      </c>
      <c r="Q2080" t="s">
        <v>106</v>
      </c>
      <c r="R2080" t="s">
        <v>39</v>
      </c>
      <c r="S2080">
        <v>0</v>
      </c>
      <c r="T2080">
        <v>0</v>
      </c>
      <c r="U2080">
        <v>1</v>
      </c>
      <c r="V2080">
        <v>22356</v>
      </c>
      <c r="Y2080">
        <f>COUNTBLANK(Table13[[#This Row],[Budget]:[Gross_WW]])</f>
        <v>2</v>
      </c>
      <c r="AF2080">
        <v>1</v>
      </c>
    </row>
    <row r="2081" spans="1:32" x14ac:dyDescent="0.2">
      <c r="A2081" t="s">
        <v>98</v>
      </c>
      <c r="B2081" t="s">
        <v>99</v>
      </c>
      <c r="C2081">
        <v>1932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5.8</v>
      </c>
      <c r="O2081">
        <v>455</v>
      </c>
      <c r="P2081">
        <v>54</v>
      </c>
      <c r="Q2081" t="s">
        <v>100</v>
      </c>
      <c r="R2081" t="s">
        <v>101</v>
      </c>
      <c r="S2081">
        <v>0</v>
      </c>
      <c r="T2081">
        <v>0</v>
      </c>
      <c r="U2081">
        <v>1</v>
      </c>
      <c r="Y2081">
        <f>COUNTBLANK(Table13[[#This Row],[Budget]:[Gross_WW]])</f>
        <v>3</v>
      </c>
      <c r="AF2081">
        <v>1</v>
      </c>
    </row>
    <row r="2082" spans="1:32" x14ac:dyDescent="0.2">
      <c r="A2082" t="s">
        <v>1196</v>
      </c>
      <c r="B2082" t="s">
        <v>1197</v>
      </c>
      <c r="C2082">
        <v>1952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5.7</v>
      </c>
      <c r="O2082">
        <v>1356</v>
      </c>
      <c r="P2082">
        <v>89</v>
      </c>
      <c r="Q2082" t="s">
        <v>1181</v>
      </c>
      <c r="R2082" t="s">
        <v>39</v>
      </c>
      <c r="S2082">
        <v>0</v>
      </c>
      <c r="T2082">
        <v>0</v>
      </c>
      <c r="U2082">
        <v>1</v>
      </c>
      <c r="Y2082">
        <f>COUNTBLANK(Table13[[#This Row],[Budget]:[Gross_WW]])</f>
        <v>3</v>
      </c>
      <c r="AF2082">
        <v>1</v>
      </c>
    </row>
    <row r="2083" spans="1:32" x14ac:dyDescent="0.2">
      <c r="A2083" t="s">
        <v>2227</v>
      </c>
      <c r="B2083" t="s">
        <v>2228</v>
      </c>
      <c r="C2083">
        <v>1976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6.9</v>
      </c>
      <c r="O2083">
        <v>1532</v>
      </c>
      <c r="P2083">
        <v>110</v>
      </c>
      <c r="Q2083" t="s">
        <v>2229</v>
      </c>
      <c r="R2083" t="s">
        <v>2230</v>
      </c>
      <c r="S2083">
        <v>0</v>
      </c>
      <c r="T2083">
        <v>1</v>
      </c>
      <c r="U2083">
        <v>0</v>
      </c>
      <c r="Y2083">
        <f>COUNTBLANK(Table13[[#This Row],[Budget]:[Gross_WW]])</f>
        <v>3</v>
      </c>
      <c r="AF2083">
        <v>1</v>
      </c>
    </row>
    <row r="2084" spans="1:32" x14ac:dyDescent="0.2">
      <c r="A2084" t="s">
        <v>560</v>
      </c>
      <c r="B2084" t="s">
        <v>561</v>
      </c>
      <c r="C2084">
        <v>1941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6.3</v>
      </c>
      <c r="O2084">
        <v>1380</v>
      </c>
      <c r="P2084">
        <v>70</v>
      </c>
      <c r="Q2084" t="s">
        <v>562</v>
      </c>
      <c r="R2084" t="s">
        <v>35</v>
      </c>
      <c r="S2084">
        <v>0</v>
      </c>
      <c r="T2084">
        <v>1</v>
      </c>
      <c r="U2084">
        <v>0</v>
      </c>
      <c r="V2084">
        <v>176000</v>
      </c>
      <c r="Y2084">
        <f>COUNTBLANK(Table13[[#This Row],[Budget]:[Gross_WW]])</f>
        <v>2</v>
      </c>
      <c r="AF2084">
        <v>1</v>
      </c>
    </row>
    <row r="2085" spans="1:32" x14ac:dyDescent="0.2">
      <c r="A2085" t="s">
        <v>6074</v>
      </c>
      <c r="B2085" t="s">
        <v>6075</v>
      </c>
      <c r="C2085">
        <v>2006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5.6</v>
      </c>
      <c r="O2085">
        <v>69895</v>
      </c>
      <c r="P2085">
        <v>121</v>
      </c>
      <c r="Q2085" t="s">
        <v>2697</v>
      </c>
      <c r="R2085" t="s">
        <v>35</v>
      </c>
      <c r="S2085">
        <v>0</v>
      </c>
      <c r="T2085">
        <v>1</v>
      </c>
      <c r="U2085">
        <v>0</v>
      </c>
      <c r="V2085">
        <v>50000000</v>
      </c>
      <c r="W2085">
        <v>22545080</v>
      </c>
      <c r="X2085">
        <v>49332692</v>
      </c>
      <c r="Y2085">
        <f>COUNTBLANK(Table13[[#This Row],[Budget]:[Gross_WW]])</f>
        <v>0</v>
      </c>
      <c r="AF2085">
        <v>1</v>
      </c>
    </row>
    <row r="2086" spans="1:32" x14ac:dyDescent="0.2">
      <c r="A2086" t="s">
        <v>2383</v>
      </c>
      <c r="B2086" t="s">
        <v>2384</v>
      </c>
      <c r="C2086">
        <v>1979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6</v>
      </c>
      <c r="O2086">
        <v>22235</v>
      </c>
      <c r="P2086">
        <v>98</v>
      </c>
      <c r="Q2086" t="s">
        <v>2385</v>
      </c>
      <c r="R2086" t="s">
        <v>376</v>
      </c>
      <c r="S2086">
        <v>1</v>
      </c>
      <c r="T2086">
        <v>0</v>
      </c>
      <c r="U2086">
        <v>0</v>
      </c>
      <c r="V2086">
        <v>35841901</v>
      </c>
      <c r="Y2086">
        <f>COUNTBLANK(Table13[[#This Row],[Budget]:[Gross_WW]])</f>
        <v>2</v>
      </c>
      <c r="AF2086">
        <v>1</v>
      </c>
    </row>
    <row r="2087" spans="1:32" x14ac:dyDescent="0.2">
      <c r="A2087" t="s">
        <v>1302</v>
      </c>
      <c r="B2087" t="s">
        <v>1303</v>
      </c>
      <c r="C2087">
        <v>1954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6.5</v>
      </c>
      <c r="O2087">
        <v>1491</v>
      </c>
      <c r="P2087">
        <v>99</v>
      </c>
      <c r="Q2087" t="s">
        <v>1257</v>
      </c>
      <c r="R2087" t="s">
        <v>945</v>
      </c>
      <c r="S2087">
        <v>0</v>
      </c>
      <c r="T2087">
        <v>1</v>
      </c>
      <c r="U2087">
        <v>0</v>
      </c>
      <c r="V2087">
        <v>1171750</v>
      </c>
      <c r="Y2087">
        <f>COUNTBLANK(Table13[[#This Row],[Budget]:[Gross_WW]])</f>
        <v>2</v>
      </c>
      <c r="AF2087">
        <v>1</v>
      </c>
    </row>
    <row r="2088" spans="1:32" x14ac:dyDescent="0.2">
      <c r="A2088" t="s">
        <v>2140</v>
      </c>
      <c r="B2088" t="s">
        <v>2141</v>
      </c>
      <c r="C2088">
        <v>1974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6.3</v>
      </c>
      <c r="O2088">
        <v>2391</v>
      </c>
      <c r="P2088">
        <v>106</v>
      </c>
      <c r="Q2088" t="s">
        <v>930</v>
      </c>
      <c r="R2088" t="s">
        <v>35</v>
      </c>
      <c r="S2088">
        <v>0</v>
      </c>
      <c r="T2088">
        <v>1</v>
      </c>
      <c r="U2088">
        <v>0</v>
      </c>
      <c r="V2088">
        <v>1500000</v>
      </c>
      <c r="Y2088">
        <f>COUNTBLANK(Table13[[#This Row],[Budget]:[Gross_WW]])</f>
        <v>2</v>
      </c>
      <c r="AF2088">
        <v>1</v>
      </c>
    </row>
    <row r="2089" spans="1:32" x14ac:dyDescent="0.2">
      <c r="A2089" t="s">
        <v>1245</v>
      </c>
      <c r="B2089" t="s">
        <v>1246</v>
      </c>
      <c r="C2089">
        <v>1953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6.9</v>
      </c>
      <c r="O2089">
        <v>4312</v>
      </c>
      <c r="P2089">
        <v>85</v>
      </c>
      <c r="Q2089" t="s">
        <v>1247</v>
      </c>
      <c r="R2089" t="s">
        <v>1248</v>
      </c>
      <c r="S2089">
        <v>0</v>
      </c>
      <c r="T2089">
        <v>0</v>
      </c>
      <c r="U2089">
        <v>1</v>
      </c>
      <c r="Y2089">
        <f>COUNTBLANK(Table13[[#This Row],[Budget]:[Gross_WW]])</f>
        <v>3</v>
      </c>
      <c r="AF2089">
        <v>1</v>
      </c>
    </row>
    <row r="2090" spans="1:32" x14ac:dyDescent="0.2">
      <c r="A2090" t="s">
        <v>2443</v>
      </c>
      <c r="B2090" t="s">
        <v>2444</v>
      </c>
      <c r="C2090">
        <v>1980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7.9</v>
      </c>
      <c r="O2090">
        <v>174256</v>
      </c>
      <c r="P2090">
        <v>133</v>
      </c>
      <c r="Q2090" t="s">
        <v>2356</v>
      </c>
      <c r="R2090" t="s">
        <v>35</v>
      </c>
      <c r="S2090">
        <v>0</v>
      </c>
      <c r="T2090">
        <v>1</v>
      </c>
      <c r="U2090">
        <v>0</v>
      </c>
      <c r="V2090">
        <v>4858152</v>
      </c>
      <c r="W2090">
        <v>115229890</v>
      </c>
      <c r="Y2090">
        <f>COUNTBLANK(Table13[[#This Row],[Budget]:[Gross_WW]])</f>
        <v>1</v>
      </c>
      <c r="AF2090">
        <v>1</v>
      </c>
    </row>
    <row r="2091" spans="1:32" x14ac:dyDescent="0.2">
      <c r="A2091" t="s">
        <v>3557</v>
      </c>
      <c r="B2091" t="s">
        <v>3558</v>
      </c>
      <c r="C2091">
        <v>1992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6.3</v>
      </c>
      <c r="O2091">
        <v>113402</v>
      </c>
      <c r="P2091">
        <v>129</v>
      </c>
      <c r="Q2091" t="s">
        <v>3559</v>
      </c>
      <c r="R2091" t="s">
        <v>3560</v>
      </c>
      <c r="S2091">
        <v>0</v>
      </c>
      <c r="T2091">
        <v>0</v>
      </c>
      <c r="U2091">
        <v>1</v>
      </c>
      <c r="V2091">
        <v>25000000</v>
      </c>
      <c r="W2091">
        <v>122006740</v>
      </c>
      <c r="X2091">
        <v>411006740</v>
      </c>
      <c r="Y2091">
        <f>COUNTBLANK(Table13[[#This Row],[Budget]:[Gross_WW]])</f>
        <v>0</v>
      </c>
      <c r="AF2091">
        <v>1</v>
      </c>
    </row>
    <row r="2092" spans="1:32" x14ac:dyDescent="0.2">
      <c r="A2092" t="s">
        <v>5150</v>
      </c>
      <c r="B2092" t="s">
        <v>5151</v>
      </c>
      <c r="C2092">
        <v>1999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6.7</v>
      </c>
      <c r="O2092">
        <v>148080</v>
      </c>
      <c r="P2092">
        <v>118</v>
      </c>
      <c r="Q2092" t="s">
        <v>5152</v>
      </c>
      <c r="R2092" t="s">
        <v>2273</v>
      </c>
      <c r="S2092">
        <v>0</v>
      </c>
      <c r="T2092">
        <v>1</v>
      </c>
      <c r="U2092">
        <v>0</v>
      </c>
      <c r="V2092">
        <v>73000000</v>
      </c>
      <c r="W2092">
        <v>66518655</v>
      </c>
      <c r="X2092">
        <v>151493655</v>
      </c>
      <c r="Y2092">
        <f>COUNTBLANK(Table13[[#This Row],[Budget]:[Gross_WW]])</f>
        <v>0</v>
      </c>
      <c r="AF2092">
        <v>1</v>
      </c>
    </row>
    <row r="2093" spans="1:32" x14ac:dyDescent="0.2">
      <c r="A2093" t="s">
        <v>3280</v>
      </c>
      <c r="B2093" t="s">
        <v>3281</v>
      </c>
      <c r="C2093">
        <v>1990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5.6</v>
      </c>
      <c r="O2093">
        <v>20877</v>
      </c>
      <c r="P2093">
        <v>125</v>
      </c>
      <c r="Q2093" t="s">
        <v>2697</v>
      </c>
      <c r="R2093" t="s">
        <v>39</v>
      </c>
      <c r="S2093">
        <v>0</v>
      </c>
      <c r="T2093">
        <v>0</v>
      </c>
      <c r="U2093">
        <v>1</v>
      </c>
      <c r="V2093">
        <v>4216063</v>
      </c>
      <c r="W2093">
        <v>15691192</v>
      </c>
      <c r="Y2093">
        <f>COUNTBLANK(Table13[[#This Row],[Budget]:[Gross_WW]])</f>
        <v>1</v>
      </c>
      <c r="AF2093">
        <v>1</v>
      </c>
    </row>
    <row r="2094" spans="1:32" x14ac:dyDescent="0.2">
      <c r="A2094" t="s">
        <v>6799</v>
      </c>
      <c r="B2094" t="s">
        <v>6800</v>
      </c>
      <c r="C2094">
        <v>2010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6.9</v>
      </c>
      <c r="O2094">
        <v>283055</v>
      </c>
      <c r="P2094">
        <v>118</v>
      </c>
      <c r="Q2094" t="s">
        <v>4199</v>
      </c>
      <c r="R2094" t="s">
        <v>5181</v>
      </c>
      <c r="S2094">
        <v>0</v>
      </c>
      <c r="T2094">
        <v>0</v>
      </c>
      <c r="U2094">
        <v>1</v>
      </c>
      <c r="V2094">
        <v>80000000</v>
      </c>
      <c r="W2094">
        <v>94835059</v>
      </c>
      <c r="X2094">
        <v>157107755</v>
      </c>
      <c r="Y2094">
        <f>COUNTBLANK(Table13[[#This Row],[Budget]:[Gross_WW]])</f>
        <v>0</v>
      </c>
      <c r="AF2094">
        <v>1</v>
      </c>
    </row>
    <row r="2095" spans="1:32" x14ac:dyDescent="0.2">
      <c r="A2095" t="s">
        <v>2594</v>
      </c>
      <c r="B2095" t="s">
        <v>2595</v>
      </c>
      <c r="C2095">
        <v>1982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6.4</v>
      </c>
      <c r="O2095">
        <v>5649</v>
      </c>
      <c r="P2095">
        <v>108</v>
      </c>
      <c r="Q2095" t="s">
        <v>2596</v>
      </c>
      <c r="R2095" t="s">
        <v>2597</v>
      </c>
      <c r="S2095">
        <v>0</v>
      </c>
      <c r="T2095">
        <v>1</v>
      </c>
      <c r="U2095">
        <v>0</v>
      </c>
      <c r="V2095">
        <v>516014</v>
      </c>
      <c r="W2095">
        <v>6118683</v>
      </c>
      <c r="Y2095">
        <f>COUNTBLANK(Table13[[#This Row],[Budget]:[Gross_WW]])</f>
        <v>1</v>
      </c>
      <c r="AF2095">
        <v>1</v>
      </c>
    </row>
    <row r="2096" spans="1:32" x14ac:dyDescent="0.2">
      <c r="A2096" t="s">
        <v>7639</v>
      </c>
      <c r="B2096" t="s">
        <v>7640</v>
      </c>
      <c r="C2096">
        <v>2016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5.4</v>
      </c>
      <c r="O2096">
        <v>41289</v>
      </c>
      <c r="P2096">
        <v>99</v>
      </c>
      <c r="Q2096" t="s">
        <v>7506</v>
      </c>
      <c r="R2096" t="s">
        <v>6472</v>
      </c>
      <c r="S2096">
        <v>0</v>
      </c>
      <c r="T2096">
        <v>1</v>
      </c>
      <c r="U2096">
        <v>0</v>
      </c>
      <c r="V2096">
        <v>29000000</v>
      </c>
      <c r="W2096">
        <v>63285885</v>
      </c>
      <c r="X2096">
        <v>78844582</v>
      </c>
      <c r="Y2096">
        <f>COUNTBLANK(Table13[[#This Row],[Budget]:[Gross_WW]])</f>
        <v>0</v>
      </c>
      <c r="AF2096">
        <v>1</v>
      </c>
    </row>
    <row r="2097" spans="1:32" x14ac:dyDescent="0.2">
      <c r="A2097" t="s">
        <v>5532</v>
      </c>
      <c r="B2097" t="s">
        <v>5533</v>
      </c>
      <c r="C2097">
        <v>2002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7.9</v>
      </c>
      <c r="O2097">
        <v>490525</v>
      </c>
      <c r="P2097">
        <v>119</v>
      </c>
      <c r="Q2097" t="s">
        <v>4558</v>
      </c>
      <c r="R2097" t="s">
        <v>35</v>
      </c>
      <c r="S2097">
        <v>0</v>
      </c>
      <c r="T2097">
        <v>1</v>
      </c>
      <c r="U2097">
        <v>0</v>
      </c>
      <c r="V2097">
        <v>60000000</v>
      </c>
      <c r="W2097">
        <v>121661683</v>
      </c>
      <c r="X2097">
        <v>214034224</v>
      </c>
      <c r="Y2097">
        <f>COUNTBLANK(Table13[[#This Row],[Budget]:[Gross_WW]])</f>
        <v>0</v>
      </c>
      <c r="Z2097">
        <v>1</v>
      </c>
      <c r="AF2097">
        <v>0</v>
      </c>
    </row>
    <row r="2098" spans="1:32" x14ac:dyDescent="0.2">
      <c r="A2098" t="s">
        <v>6923</v>
      </c>
      <c r="B2098" t="s">
        <v>6924</v>
      </c>
      <c r="C2098">
        <v>2012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6.7</v>
      </c>
      <c r="O2098">
        <v>276469</v>
      </c>
      <c r="P2098">
        <v>135</v>
      </c>
      <c r="Q2098" t="s">
        <v>6409</v>
      </c>
      <c r="R2098" t="s">
        <v>35</v>
      </c>
      <c r="S2098">
        <v>0</v>
      </c>
      <c r="T2098">
        <v>1</v>
      </c>
      <c r="U2098">
        <v>0</v>
      </c>
      <c r="V2098">
        <v>125000000</v>
      </c>
      <c r="W2098">
        <v>113203870</v>
      </c>
      <c r="X2098">
        <v>276144750</v>
      </c>
      <c r="Y2098">
        <f>COUNTBLANK(Table13[[#This Row],[Budget]:[Gross_WW]])</f>
        <v>0</v>
      </c>
      <c r="Z2098">
        <v>1</v>
      </c>
      <c r="AF2098">
        <v>0</v>
      </c>
    </row>
    <row r="2099" spans="1:32" x14ac:dyDescent="0.2">
      <c r="A2099" t="s">
        <v>5993</v>
      </c>
      <c r="B2099" t="s">
        <v>5994</v>
      </c>
      <c r="C2099">
        <v>2004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7.7</v>
      </c>
      <c r="O2099">
        <v>420207</v>
      </c>
      <c r="P2099">
        <v>108</v>
      </c>
      <c r="Q2099" t="s">
        <v>5995</v>
      </c>
      <c r="R2099" t="s">
        <v>35</v>
      </c>
      <c r="S2099">
        <v>0</v>
      </c>
      <c r="T2099">
        <v>1</v>
      </c>
      <c r="U2099">
        <v>0</v>
      </c>
      <c r="V2099">
        <v>75000000</v>
      </c>
      <c r="W2099">
        <v>176241941</v>
      </c>
      <c r="X2099">
        <v>290835269</v>
      </c>
      <c r="Y2099">
        <f>COUNTBLANK(Table13[[#This Row],[Budget]:[Gross_WW]])</f>
        <v>0</v>
      </c>
      <c r="Z2099">
        <v>1</v>
      </c>
      <c r="AF2099">
        <v>0</v>
      </c>
    </row>
    <row r="2100" spans="1:32" x14ac:dyDescent="0.2">
      <c r="A2100" t="s">
        <v>6300</v>
      </c>
      <c r="B2100" t="s">
        <v>6301</v>
      </c>
      <c r="C2100">
        <v>2007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8</v>
      </c>
      <c r="O2100">
        <v>591206</v>
      </c>
      <c r="P2100">
        <v>115</v>
      </c>
      <c r="Q2100" t="s">
        <v>5995</v>
      </c>
      <c r="R2100" t="s">
        <v>35</v>
      </c>
      <c r="S2100">
        <v>0</v>
      </c>
      <c r="T2100">
        <v>1</v>
      </c>
      <c r="U2100">
        <v>0</v>
      </c>
      <c r="V2100">
        <v>110000000</v>
      </c>
      <c r="W2100">
        <v>227471070</v>
      </c>
      <c r="X2100">
        <v>444100035</v>
      </c>
      <c r="Y2100">
        <f>COUNTBLANK(Table13[[#This Row],[Budget]:[Gross_WW]])</f>
        <v>0</v>
      </c>
      <c r="Z2100">
        <v>1</v>
      </c>
      <c r="AF2100">
        <v>0</v>
      </c>
    </row>
    <row r="2101" spans="1:32" x14ac:dyDescent="0.2">
      <c r="A2101" t="s">
        <v>5956</v>
      </c>
      <c r="B2101" t="s">
        <v>5957</v>
      </c>
      <c r="C2101">
        <v>2009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5.6</v>
      </c>
      <c r="O2101">
        <v>87109</v>
      </c>
      <c r="P2101">
        <v>115</v>
      </c>
      <c r="Q2101" t="s">
        <v>5958</v>
      </c>
      <c r="R2101" t="s">
        <v>39</v>
      </c>
      <c r="S2101">
        <v>0</v>
      </c>
      <c r="T2101">
        <v>0</v>
      </c>
      <c r="U2101">
        <v>1</v>
      </c>
      <c r="V2101">
        <v>30000000</v>
      </c>
      <c r="W2101">
        <v>15051977</v>
      </c>
      <c r="X2101">
        <v>33334176</v>
      </c>
      <c r="Y2101">
        <f>COUNTBLANK(Table13[[#This Row],[Budget]:[Gross_WW]])</f>
        <v>0</v>
      </c>
      <c r="AF2101">
        <v>1</v>
      </c>
    </row>
    <row r="2102" spans="1:32" x14ac:dyDescent="0.2">
      <c r="A2102" t="s">
        <v>4616</v>
      </c>
      <c r="B2102" t="s">
        <v>4617</v>
      </c>
      <c r="C2102">
        <v>1997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7</v>
      </c>
      <c r="O2102">
        <v>18079</v>
      </c>
      <c r="P2102">
        <v>113</v>
      </c>
      <c r="Q2102" t="s">
        <v>3810</v>
      </c>
      <c r="R2102" t="s">
        <v>35</v>
      </c>
      <c r="S2102">
        <v>0</v>
      </c>
      <c r="T2102">
        <v>1</v>
      </c>
      <c r="U2102">
        <v>0</v>
      </c>
      <c r="V2102">
        <v>86097</v>
      </c>
      <c r="W2102">
        <v>16534578</v>
      </c>
      <c r="Y2102">
        <f>COUNTBLANK(Table13[[#This Row],[Budget]:[Gross_WW]])</f>
        <v>1</v>
      </c>
      <c r="AF2102">
        <v>1</v>
      </c>
    </row>
    <row r="2103" spans="1:32" x14ac:dyDescent="0.2">
      <c r="A2103" t="s">
        <v>6703</v>
      </c>
      <c r="B2103" t="s">
        <v>6704</v>
      </c>
      <c r="C2103">
        <v>2008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7.8</v>
      </c>
      <c r="O2103">
        <v>180849</v>
      </c>
      <c r="P2103">
        <v>94</v>
      </c>
      <c r="Q2103" t="s">
        <v>3555</v>
      </c>
      <c r="R2103" t="s">
        <v>3859</v>
      </c>
      <c r="S2103">
        <v>1</v>
      </c>
      <c r="T2103">
        <v>0</v>
      </c>
      <c r="U2103">
        <v>0</v>
      </c>
      <c r="V2103">
        <v>12500000</v>
      </c>
      <c r="W2103">
        <v>9046156</v>
      </c>
      <c r="X2103">
        <v>40416563</v>
      </c>
      <c r="Y2103">
        <f>COUNTBLANK(Table13[[#This Row],[Budget]:[Gross_WW]])</f>
        <v>0</v>
      </c>
      <c r="AF2103">
        <v>0</v>
      </c>
    </row>
    <row r="2104" spans="1:32" x14ac:dyDescent="0.2">
      <c r="A2104" t="s">
        <v>7727</v>
      </c>
      <c r="B2104" t="s">
        <v>7728</v>
      </c>
      <c r="C2104">
        <v>2015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4.7</v>
      </c>
      <c r="O2104">
        <v>36504</v>
      </c>
      <c r="P2104">
        <v>91</v>
      </c>
      <c r="Q2104" t="s">
        <v>3769</v>
      </c>
      <c r="R2104" t="s">
        <v>35</v>
      </c>
      <c r="S2104">
        <v>0</v>
      </c>
      <c r="T2104">
        <v>1</v>
      </c>
      <c r="U2104">
        <v>0</v>
      </c>
      <c r="V2104">
        <v>4000000</v>
      </c>
      <c r="W2104">
        <v>35423380</v>
      </c>
      <c r="X2104">
        <v>52425855</v>
      </c>
      <c r="Y2104">
        <f>COUNTBLANK(Table13[[#This Row],[Budget]:[Gross_WW]])</f>
        <v>0</v>
      </c>
      <c r="AF2104">
        <v>1</v>
      </c>
    </row>
    <row r="2105" spans="1:32" x14ac:dyDescent="0.2">
      <c r="A2105" t="s">
        <v>1726</v>
      </c>
      <c r="B2105" t="s">
        <v>1727</v>
      </c>
      <c r="C2105">
        <v>1964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6.4</v>
      </c>
      <c r="O2105">
        <v>622</v>
      </c>
      <c r="P2105">
        <v>89</v>
      </c>
      <c r="Q2105" t="s">
        <v>1605</v>
      </c>
      <c r="R2105" t="s">
        <v>1728</v>
      </c>
      <c r="S2105">
        <v>0</v>
      </c>
      <c r="T2105">
        <v>1</v>
      </c>
      <c r="U2105">
        <v>0</v>
      </c>
      <c r="Y2105">
        <f>COUNTBLANK(Table13[[#This Row],[Budget]:[Gross_WW]])</f>
        <v>3</v>
      </c>
      <c r="AF2105">
        <v>1</v>
      </c>
    </row>
    <row r="2106" spans="1:32" x14ac:dyDescent="0.2">
      <c r="A2106" t="s">
        <v>6452</v>
      </c>
      <c r="B2106" t="s">
        <v>6453</v>
      </c>
      <c r="C2106">
        <v>2007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6.7</v>
      </c>
      <c r="O2106">
        <v>57015</v>
      </c>
      <c r="P2106">
        <v>122</v>
      </c>
      <c r="Q2106" t="s">
        <v>4496</v>
      </c>
      <c r="R2106" t="s">
        <v>39</v>
      </c>
      <c r="S2106">
        <v>0</v>
      </c>
      <c r="T2106">
        <v>0</v>
      </c>
      <c r="U2106">
        <v>1</v>
      </c>
      <c r="V2106">
        <v>70000000</v>
      </c>
      <c r="W2106">
        <v>36793804</v>
      </c>
      <c r="X2106">
        <v>69787394</v>
      </c>
      <c r="Y2106">
        <f>COUNTBLANK(Table13[[#This Row],[Budget]:[Gross_WW]])</f>
        <v>0</v>
      </c>
      <c r="AF2106">
        <v>1</v>
      </c>
    </row>
    <row r="2107" spans="1:32" x14ac:dyDescent="0.2">
      <c r="A2107" t="s">
        <v>6337</v>
      </c>
      <c r="B2107" t="s">
        <v>6338</v>
      </c>
      <c r="C2107">
        <v>2006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5.8</v>
      </c>
      <c r="O2107">
        <v>121146</v>
      </c>
      <c r="P2107">
        <v>106</v>
      </c>
      <c r="Q2107" t="s">
        <v>6339</v>
      </c>
      <c r="R2107" t="s">
        <v>35</v>
      </c>
      <c r="S2107">
        <v>0</v>
      </c>
      <c r="T2107">
        <v>1</v>
      </c>
      <c r="U2107">
        <v>0</v>
      </c>
      <c r="V2107">
        <v>52000000</v>
      </c>
      <c r="W2107">
        <v>118703275</v>
      </c>
      <c r="X2107">
        <v>205668210</v>
      </c>
      <c r="Y2107">
        <f>COUNTBLANK(Table13[[#This Row],[Budget]:[Gross_WW]])</f>
        <v>0</v>
      </c>
      <c r="AF2107">
        <v>1</v>
      </c>
    </row>
    <row r="2108" spans="1:32" x14ac:dyDescent="0.2">
      <c r="A2108" t="s">
        <v>2809</v>
      </c>
      <c r="B2108" t="s">
        <v>2810</v>
      </c>
      <c r="C2108">
        <v>1985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7.9</v>
      </c>
      <c r="O2108">
        <v>332815</v>
      </c>
      <c r="P2108">
        <v>97</v>
      </c>
      <c r="Q2108" t="s">
        <v>2780</v>
      </c>
      <c r="R2108" t="s">
        <v>35</v>
      </c>
      <c r="S2108">
        <v>0</v>
      </c>
      <c r="T2108">
        <v>1</v>
      </c>
      <c r="U2108">
        <v>0</v>
      </c>
      <c r="V2108">
        <v>1000000</v>
      </c>
      <c r="W2108">
        <v>45875171</v>
      </c>
      <c r="X2108">
        <v>51525171</v>
      </c>
      <c r="Y2108">
        <f>COUNTBLANK(Table13[[#This Row],[Budget]:[Gross_WW]])</f>
        <v>0</v>
      </c>
      <c r="AF2108">
        <v>1</v>
      </c>
    </row>
    <row r="2109" spans="1:32" x14ac:dyDescent="0.2">
      <c r="A2109" t="s">
        <v>1085</v>
      </c>
      <c r="B2109" t="s">
        <v>1086</v>
      </c>
      <c r="C2109">
        <v>1950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7.5</v>
      </c>
      <c r="O2109">
        <v>2479</v>
      </c>
      <c r="P2109">
        <v>97</v>
      </c>
      <c r="Q2109" t="s">
        <v>45</v>
      </c>
      <c r="R2109" t="s">
        <v>39</v>
      </c>
      <c r="S2109">
        <v>0</v>
      </c>
      <c r="T2109">
        <v>0</v>
      </c>
      <c r="U2109">
        <v>1</v>
      </c>
      <c r="Y2109">
        <f>COUNTBLANK(Table13[[#This Row],[Budget]:[Gross_WW]])</f>
        <v>3</v>
      </c>
      <c r="AF2109">
        <v>1</v>
      </c>
    </row>
    <row r="2110" spans="1:32" x14ac:dyDescent="0.2">
      <c r="A2110" t="s">
        <v>565</v>
      </c>
      <c r="B2110" t="s">
        <v>566</v>
      </c>
      <c r="C2110">
        <v>1941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7</v>
      </c>
      <c r="O2110">
        <v>2794</v>
      </c>
      <c r="P2110">
        <v>92</v>
      </c>
      <c r="Q2110" t="s">
        <v>198</v>
      </c>
      <c r="R2110" t="s">
        <v>39</v>
      </c>
      <c r="S2110">
        <v>0</v>
      </c>
      <c r="T2110">
        <v>0</v>
      </c>
      <c r="U2110">
        <v>1</v>
      </c>
      <c r="Y2110">
        <f>COUNTBLANK(Table13[[#This Row],[Budget]:[Gross_WW]])</f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</row>
    <row r="2111" spans="1:32" x14ac:dyDescent="0.2">
      <c r="A2111" t="s">
        <v>233</v>
      </c>
      <c r="B2111" t="s">
        <v>234</v>
      </c>
      <c r="C2111">
        <v>1935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7.8</v>
      </c>
      <c r="O2111">
        <v>41206</v>
      </c>
      <c r="P2111">
        <v>75</v>
      </c>
      <c r="Q2111" t="s">
        <v>66</v>
      </c>
      <c r="R2111" t="s">
        <v>35</v>
      </c>
      <c r="S2111">
        <v>0</v>
      </c>
      <c r="T2111">
        <v>1</v>
      </c>
      <c r="U2111">
        <v>0</v>
      </c>
      <c r="V2111">
        <v>397024</v>
      </c>
      <c r="Y2111">
        <f>COUNTBLANK(Table13[[#This Row],[Budget]:[Gross_WW]])</f>
        <v>2</v>
      </c>
      <c r="AF2111">
        <v>1</v>
      </c>
    </row>
    <row r="2112" spans="1:32" x14ac:dyDescent="0.2">
      <c r="A2112" t="s">
        <v>4177</v>
      </c>
      <c r="B2112" t="s">
        <v>4178</v>
      </c>
      <c r="C2112">
        <v>1995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7.6</v>
      </c>
      <c r="O2112">
        <v>68914</v>
      </c>
      <c r="P2112">
        <v>135</v>
      </c>
      <c r="Q2112" t="s">
        <v>2004</v>
      </c>
      <c r="R2112" t="s">
        <v>39</v>
      </c>
      <c r="S2112">
        <v>0</v>
      </c>
      <c r="T2112">
        <v>0</v>
      </c>
      <c r="U2112">
        <v>1</v>
      </c>
      <c r="V2112">
        <v>24000000</v>
      </c>
      <c r="W2112">
        <v>71516617</v>
      </c>
      <c r="X2112">
        <v>182016617</v>
      </c>
      <c r="Y2112">
        <f>COUNTBLANK(Table13[[#This Row],[Budget]:[Gross_WW]])</f>
        <v>0</v>
      </c>
      <c r="AF2112">
        <v>1</v>
      </c>
    </row>
    <row r="2113" spans="1:32" x14ac:dyDescent="0.2">
      <c r="A2113" t="s">
        <v>887</v>
      </c>
      <c r="B2113" t="s">
        <v>888</v>
      </c>
      <c r="C2113">
        <v>1946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4.2</v>
      </c>
      <c r="O2113">
        <v>1140</v>
      </c>
      <c r="P2113">
        <v>58</v>
      </c>
      <c r="Q2113" t="s">
        <v>804</v>
      </c>
      <c r="R2113" t="s">
        <v>35</v>
      </c>
      <c r="S2113">
        <v>0</v>
      </c>
      <c r="T2113">
        <v>1</v>
      </c>
      <c r="U2113">
        <v>0</v>
      </c>
      <c r="Y2113">
        <f>COUNTBLANK(Table13[[#This Row],[Budget]:[Gross_WW]])</f>
        <v>3</v>
      </c>
      <c r="AF2113">
        <v>1</v>
      </c>
    </row>
    <row r="2114" spans="1:32" x14ac:dyDescent="0.2">
      <c r="A2114" t="s">
        <v>2388</v>
      </c>
      <c r="B2114" t="s">
        <v>2389</v>
      </c>
      <c r="C2114">
        <v>1979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7.3</v>
      </c>
      <c r="O2114">
        <v>3499</v>
      </c>
      <c r="P2114">
        <v>98</v>
      </c>
      <c r="Q2114" t="s">
        <v>2390</v>
      </c>
      <c r="R2114" t="s">
        <v>2391</v>
      </c>
      <c r="S2114">
        <v>0</v>
      </c>
      <c r="T2114">
        <v>0</v>
      </c>
      <c r="U2114">
        <v>1</v>
      </c>
      <c r="Y2114">
        <f>COUNTBLANK(Table13[[#This Row],[Budget]:[Gross_WW]])</f>
        <v>3</v>
      </c>
      <c r="AF2114">
        <v>1</v>
      </c>
    </row>
    <row r="2115" spans="1:32" x14ac:dyDescent="0.2">
      <c r="A2115" t="s">
        <v>4625</v>
      </c>
      <c r="B2115" t="s">
        <v>4626</v>
      </c>
      <c r="C2115">
        <v>1997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7.1</v>
      </c>
      <c r="O2115">
        <v>8888</v>
      </c>
      <c r="P2115">
        <v>110</v>
      </c>
      <c r="Q2115" t="s">
        <v>4496</v>
      </c>
      <c r="R2115" t="s">
        <v>3430</v>
      </c>
      <c r="S2115">
        <v>0</v>
      </c>
      <c r="T2115">
        <v>0</v>
      </c>
      <c r="U2115">
        <v>1</v>
      </c>
      <c r="V2115">
        <v>1995911</v>
      </c>
      <c r="Y2115">
        <f>COUNTBLANK(Table13[[#This Row],[Budget]:[Gross_WW]])</f>
        <v>2</v>
      </c>
      <c r="AF2115">
        <v>1</v>
      </c>
    </row>
    <row r="2116" spans="1:32" x14ac:dyDescent="0.2">
      <c r="A2116" t="s">
        <v>5838</v>
      </c>
      <c r="B2116" t="s">
        <v>5839</v>
      </c>
      <c r="C2116">
        <v>2004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5.6</v>
      </c>
      <c r="O2116">
        <v>4432</v>
      </c>
      <c r="P2116">
        <v>89</v>
      </c>
      <c r="Q2116" t="s">
        <v>5840</v>
      </c>
      <c r="R2116" t="s">
        <v>35</v>
      </c>
      <c r="S2116">
        <v>0</v>
      </c>
      <c r="T2116">
        <v>1</v>
      </c>
      <c r="U2116">
        <v>0</v>
      </c>
      <c r="V2116">
        <v>109202</v>
      </c>
      <c r="Y2116">
        <f>COUNTBLANK(Table13[[#This Row],[Budget]:[Gross_WW]])</f>
        <v>2</v>
      </c>
      <c r="AF2116">
        <v>1</v>
      </c>
    </row>
    <row r="2117" spans="1:32" x14ac:dyDescent="0.2">
      <c r="A2117" t="s">
        <v>7397</v>
      </c>
      <c r="B2117" t="s">
        <v>7398</v>
      </c>
      <c r="C2117">
        <v>2012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6.1</v>
      </c>
      <c r="O2117">
        <v>121644</v>
      </c>
      <c r="P2117">
        <v>85</v>
      </c>
      <c r="Q2117" t="s">
        <v>5089</v>
      </c>
      <c r="R2117" t="s">
        <v>39</v>
      </c>
      <c r="S2117">
        <v>0</v>
      </c>
      <c r="T2117">
        <v>0</v>
      </c>
      <c r="U2117">
        <v>1</v>
      </c>
      <c r="V2117">
        <v>95000000</v>
      </c>
      <c r="W2117">
        <v>86907746</v>
      </c>
      <c r="X2117">
        <v>104907746</v>
      </c>
      <c r="Y2117">
        <f>COUNTBLANK(Table13[[#This Row],[Budget]:[Gross_WW]])</f>
        <v>0</v>
      </c>
      <c r="AF2117">
        <v>1</v>
      </c>
    </row>
    <row r="2118" spans="1:32" x14ac:dyDescent="0.2">
      <c r="A2118" t="s">
        <v>2026</v>
      </c>
      <c r="B2118" t="s">
        <v>2027</v>
      </c>
      <c r="C2118">
        <v>1972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7</v>
      </c>
      <c r="O2118">
        <v>9288</v>
      </c>
      <c r="P2118">
        <v>110</v>
      </c>
      <c r="Q2118" t="s">
        <v>2028</v>
      </c>
      <c r="R2118" t="s">
        <v>2029</v>
      </c>
      <c r="S2118">
        <v>0</v>
      </c>
      <c r="T2118">
        <v>0</v>
      </c>
      <c r="U2118">
        <v>1</v>
      </c>
      <c r="W2118">
        <v>117344</v>
      </c>
      <c r="Y2118">
        <f>COUNTBLANK(Table13[[#This Row],[Budget]:[Gross_WW]])</f>
        <v>2</v>
      </c>
      <c r="AF2118">
        <v>1</v>
      </c>
    </row>
    <row r="2119" spans="1:32" x14ac:dyDescent="0.2">
      <c r="A2119" t="s">
        <v>2276</v>
      </c>
      <c r="B2119" t="s">
        <v>2277</v>
      </c>
      <c r="C2119">
        <v>1977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6.2</v>
      </c>
      <c r="O2119">
        <v>8366</v>
      </c>
      <c r="P2119">
        <v>96</v>
      </c>
      <c r="Q2119" t="s">
        <v>2278</v>
      </c>
      <c r="R2119" t="s">
        <v>35</v>
      </c>
      <c r="S2119">
        <v>0</v>
      </c>
      <c r="T2119">
        <v>1</v>
      </c>
      <c r="U2119">
        <v>0</v>
      </c>
      <c r="Y2119">
        <f>COUNTBLANK(Table13[[#This Row],[Budget]:[Gross_WW]])</f>
        <v>3</v>
      </c>
      <c r="AF2119">
        <v>1</v>
      </c>
    </row>
    <row r="2120" spans="1:32" x14ac:dyDescent="0.2">
      <c r="A2120" t="s">
        <v>289</v>
      </c>
      <c r="B2120" t="s">
        <v>290</v>
      </c>
      <c r="C2120">
        <v>1936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6.5</v>
      </c>
      <c r="O2120">
        <v>484</v>
      </c>
      <c r="P2120">
        <v>66</v>
      </c>
      <c r="Q2120" t="s">
        <v>291</v>
      </c>
      <c r="R2120" t="s">
        <v>147</v>
      </c>
      <c r="S2120">
        <v>0</v>
      </c>
      <c r="T2120">
        <v>0</v>
      </c>
      <c r="U2120">
        <v>1</v>
      </c>
      <c r="Y2120">
        <f>COUNTBLANK(Table13[[#This Row],[Budget]:[Gross_WW]])</f>
        <v>3</v>
      </c>
      <c r="Z2120">
        <v>1</v>
      </c>
      <c r="AF2120">
        <v>1</v>
      </c>
    </row>
    <row r="2121" spans="1:32" x14ac:dyDescent="0.2">
      <c r="A2121" t="s">
        <v>240</v>
      </c>
      <c r="B2121" t="s">
        <v>241</v>
      </c>
      <c r="C2121">
        <v>1935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6.7</v>
      </c>
      <c r="O2121">
        <v>726</v>
      </c>
      <c r="P2121">
        <v>80</v>
      </c>
      <c r="Q2121" t="s">
        <v>45</v>
      </c>
      <c r="R2121" t="s">
        <v>147</v>
      </c>
      <c r="S2121">
        <v>0</v>
      </c>
      <c r="T2121">
        <v>0</v>
      </c>
      <c r="U2121">
        <v>1</v>
      </c>
      <c r="Y2121">
        <f>COUNTBLANK(Table13[[#This Row],[Budget]:[Gross_WW]])</f>
        <v>3</v>
      </c>
      <c r="Z2121">
        <v>1</v>
      </c>
      <c r="AF2121">
        <v>1</v>
      </c>
    </row>
    <row r="2122" spans="1:32" x14ac:dyDescent="0.2">
      <c r="A2122" t="s">
        <v>199</v>
      </c>
      <c r="B2122" t="s">
        <v>200</v>
      </c>
      <c r="C2122">
        <v>1934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7</v>
      </c>
      <c r="O2122">
        <v>643</v>
      </c>
      <c r="P2122">
        <v>74</v>
      </c>
      <c r="Q2122" t="s">
        <v>201</v>
      </c>
      <c r="R2122" t="s">
        <v>39</v>
      </c>
      <c r="S2122">
        <v>0</v>
      </c>
      <c r="T2122">
        <v>0</v>
      </c>
      <c r="U2122">
        <v>1</v>
      </c>
      <c r="Y2122">
        <f>COUNTBLANK(Table13[[#This Row],[Budget]:[Gross_WW]])</f>
        <v>3</v>
      </c>
      <c r="Z2122">
        <v>1</v>
      </c>
      <c r="AF2122">
        <v>1</v>
      </c>
    </row>
    <row r="2123" spans="1:32" x14ac:dyDescent="0.2">
      <c r="A2123" t="s">
        <v>242</v>
      </c>
      <c r="B2123" t="s">
        <v>243</v>
      </c>
      <c r="C2123">
        <v>1935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6.6</v>
      </c>
      <c r="O2123">
        <v>560</v>
      </c>
      <c r="P2123">
        <v>77</v>
      </c>
      <c r="Q2123" t="s">
        <v>38</v>
      </c>
      <c r="R2123" t="s">
        <v>147</v>
      </c>
      <c r="S2123">
        <v>0</v>
      </c>
      <c r="T2123">
        <v>0</v>
      </c>
      <c r="U2123">
        <v>1</v>
      </c>
      <c r="Y2123">
        <f>COUNTBLANK(Table13[[#This Row],[Budget]:[Gross_WW]])</f>
        <v>3</v>
      </c>
      <c r="Z2123">
        <v>1</v>
      </c>
      <c r="AF2123">
        <v>1</v>
      </c>
    </row>
    <row r="2124" spans="1:32" x14ac:dyDescent="0.2">
      <c r="A2124" t="s">
        <v>342</v>
      </c>
      <c r="B2124" t="s">
        <v>343</v>
      </c>
      <c r="C2124">
        <v>1937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6.3</v>
      </c>
      <c r="O2124">
        <v>361</v>
      </c>
      <c r="P2124">
        <v>70</v>
      </c>
      <c r="Q2124" t="s">
        <v>294</v>
      </c>
      <c r="R2124" t="s">
        <v>147</v>
      </c>
      <c r="S2124">
        <v>0</v>
      </c>
      <c r="T2124">
        <v>0</v>
      </c>
      <c r="U2124">
        <v>1</v>
      </c>
      <c r="Y2124">
        <f>COUNTBLANK(Table13[[#This Row],[Budget]:[Gross_WW]])</f>
        <v>3</v>
      </c>
      <c r="Z2124">
        <v>1</v>
      </c>
      <c r="AF2124">
        <v>1</v>
      </c>
    </row>
    <row r="2125" spans="1:32" x14ac:dyDescent="0.2">
      <c r="A2125" t="s">
        <v>292</v>
      </c>
      <c r="B2125" t="s">
        <v>293</v>
      </c>
      <c r="C2125">
        <v>1936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6.3</v>
      </c>
      <c r="O2125">
        <v>426</v>
      </c>
      <c r="P2125">
        <v>63</v>
      </c>
      <c r="Q2125" t="s">
        <v>294</v>
      </c>
      <c r="R2125" t="s">
        <v>39</v>
      </c>
      <c r="S2125">
        <v>0</v>
      </c>
      <c r="T2125">
        <v>0</v>
      </c>
      <c r="U2125">
        <v>1</v>
      </c>
      <c r="Y2125">
        <f>COUNTBLANK(Table13[[#This Row],[Budget]:[Gross_WW]])</f>
        <v>3</v>
      </c>
      <c r="Z2125">
        <v>1</v>
      </c>
      <c r="AF2125">
        <v>1</v>
      </c>
    </row>
    <row r="2126" spans="1:32" x14ac:dyDescent="0.2">
      <c r="A2126" t="s">
        <v>2330</v>
      </c>
      <c r="B2126" t="s">
        <v>2331</v>
      </c>
      <c r="C2126">
        <v>1978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6.1</v>
      </c>
      <c r="O2126">
        <v>4152</v>
      </c>
      <c r="P2126">
        <v>104</v>
      </c>
      <c r="Q2126" t="s">
        <v>1766</v>
      </c>
      <c r="R2126" t="s">
        <v>376</v>
      </c>
      <c r="S2126">
        <v>1</v>
      </c>
      <c r="T2126">
        <v>0</v>
      </c>
      <c r="U2126">
        <v>0</v>
      </c>
      <c r="V2126">
        <v>4000000</v>
      </c>
      <c r="Y2126">
        <f>COUNTBLANK(Table13[[#This Row],[Budget]:[Gross_WW]])</f>
        <v>2</v>
      </c>
      <c r="AF2126">
        <v>1</v>
      </c>
    </row>
    <row r="2127" spans="1:32" x14ac:dyDescent="0.2">
      <c r="A2127" t="s">
        <v>5752</v>
      </c>
      <c r="B2127" t="s">
        <v>5753</v>
      </c>
      <c r="C2127">
        <v>2003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3.9</v>
      </c>
      <c r="O2127">
        <v>49179</v>
      </c>
      <c r="P2127">
        <v>82</v>
      </c>
      <c r="Q2127" t="s">
        <v>5754</v>
      </c>
      <c r="R2127" t="s">
        <v>35</v>
      </c>
      <c r="S2127">
        <v>0</v>
      </c>
      <c r="T2127">
        <v>1</v>
      </c>
      <c r="U2127">
        <v>0</v>
      </c>
      <c r="V2127">
        <v>109000000</v>
      </c>
      <c r="W2127">
        <v>101149285</v>
      </c>
      <c r="X2127">
        <v>133960541</v>
      </c>
      <c r="Y2127">
        <f>COUNTBLANK(Table13[[#This Row],[Budget]:[Gross_WW]])</f>
        <v>0</v>
      </c>
      <c r="AF2127">
        <v>0</v>
      </c>
    </row>
    <row r="2128" spans="1:32" x14ac:dyDescent="0.2">
      <c r="A2128" t="s">
        <v>5288</v>
      </c>
      <c r="B2128" t="s">
        <v>5289</v>
      </c>
      <c r="C2128">
        <v>2001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5.8</v>
      </c>
      <c r="O2128">
        <v>6210</v>
      </c>
      <c r="P2128">
        <v>105</v>
      </c>
      <c r="Q2128" t="s">
        <v>5290</v>
      </c>
      <c r="R2128" t="s">
        <v>35</v>
      </c>
      <c r="S2128">
        <v>0</v>
      </c>
      <c r="T2128">
        <v>1</v>
      </c>
      <c r="U2128">
        <v>0</v>
      </c>
      <c r="V2128">
        <v>112041</v>
      </c>
      <c r="W2128">
        <v>794481</v>
      </c>
      <c r="Y2128">
        <f>COUNTBLANK(Table13[[#This Row],[Budget]:[Gross_WW]])</f>
        <v>1</v>
      </c>
      <c r="AF2128">
        <v>1</v>
      </c>
    </row>
    <row r="2129" spans="1:32" x14ac:dyDescent="0.2">
      <c r="A2129" t="s">
        <v>3737</v>
      </c>
      <c r="B2129" t="s">
        <v>3738</v>
      </c>
      <c r="C2129">
        <v>1993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5.8</v>
      </c>
      <c r="O2129">
        <v>730</v>
      </c>
      <c r="P2129">
        <v>106</v>
      </c>
      <c r="Q2129" t="s">
        <v>3739</v>
      </c>
      <c r="R2129" t="s">
        <v>3740</v>
      </c>
      <c r="S2129">
        <v>1</v>
      </c>
      <c r="T2129">
        <v>0</v>
      </c>
      <c r="U2129">
        <v>0</v>
      </c>
      <c r="W2129">
        <v>6011745</v>
      </c>
      <c r="X2129">
        <v>6011745</v>
      </c>
      <c r="Y2129">
        <f>COUNTBLANK(Table13[[#This Row],[Budget]:[Gross_WW]])</f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">
      <c r="A2130" t="s">
        <v>1732</v>
      </c>
      <c r="B2130" t="s">
        <v>1733</v>
      </c>
      <c r="C2130">
        <v>1964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7.3</v>
      </c>
      <c r="O2130">
        <v>1559</v>
      </c>
      <c r="P2130">
        <v>106</v>
      </c>
      <c r="Q2130" t="s">
        <v>1734</v>
      </c>
      <c r="R2130" t="s">
        <v>1735</v>
      </c>
      <c r="S2130">
        <v>0</v>
      </c>
      <c r="T2130">
        <v>1</v>
      </c>
      <c r="U2130">
        <v>0</v>
      </c>
      <c r="Y2130">
        <f>COUNTBLANK(Table13[[#This Row],[Budget]:[Gross_WW]])</f>
        <v>3</v>
      </c>
      <c r="AF2130">
        <v>1</v>
      </c>
    </row>
    <row r="2131" spans="1:32" x14ac:dyDescent="0.2">
      <c r="A2131" t="s">
        <v>4389</v>
      </c>
      <c r="B2131" t="s">
        <v>4390</v>
      </c>
      <c r="C2131">
        <v>1996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6</v>
      </c>
      <c r="O2131">
        <v>12243</v>
      </c>
      <c r="P2131">
        <v>113</v>
      </c>
      <c r="Q2131" t="s">
        <v>3021</v>
      </c>
      <c r="R2131" t="s">
        <v>35</v>
      </c>
      <c r="S2131">
        <v>0</v>
      </c>
      <c r="T2131">
        <v>1</v>
      </c>
      <c r="U2131">
        <v>0</v>
      </c>
      <c r="V2131">
        <v>5612095</v>
      </c>
      <c r="W2131">
        <v>22540359</v>
      </c>
      <c r="Y2131">
        <f>COUNTBLANK(Table13[[#This Row],[Budget]:[Gross_WW]])</f>
        <v>1</v>
      </c>
      <c r="AF2131">
        <v>1</v>
      </c>
    </row>
    <row r="2132" spans="1:32" x14ac:dyDescent="0.2">
      <c r="A2132" t="s">
        <v>7209</v>
      </c>
      <c r="B2132" t="s">
        <v>7210</v>
      </c>
      <c r="C2132">
        <v>2011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6.3</v>
      </c>
      <c r="O2132">
        <v>160311</v>
      </c>
      <c r="P2132">
        <v>112</v>
      </c>
      <c r="Q2132" t="s">
        <v>5715</v>
      </c>
      <c r="R2132" t="s">
        <v>35</v>
      </c>
      <c r="S2132">
        <v>0</v>
      </c>
      <c r="T2132">
        <v>1</v>
      </c>
      <c r="U2132">
        <v>0</v>
      </c>
      <c r="V2132">
        <v>52000000</v>
      </c>
      <c r="W2132">
        <v>37081475</v>
      </c>
      <c r="X2132">
        <v>75450437</v>
      </c>
      <c r="Y2132">
        <f>COUNTBLANK(Table13[[#This Row],[Budget]:[Gross_WW]])</f>
        <v>0</v>
      </c>
      <c r="AF2132">
        <v>1</v>
      </c>
    </row>
    <row r="2133" spans="1:32" x14ac:dyDescent="0.2">
      <c r="A2133" t="s">
        <v>295</v>
      </c>
      <c r="B2133" t="s">
        <v>296</v>
      </c>
      <c r="C2133">
        <v>1936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7.1</v>
      </c>
      <c r="O2133">
        <v>4292</v>
      </c>
      <c r="P2133">
        <v>115</v>
      </c>
      <c r="Q2133" t="s">
        <v>45</v>
      </c>
      <c r="R2133" t="s">
        <v>39</v>
      </c>
      <c r="S2133">
        <v>0</v>
      </c>
      <c r="T2133">
        <v>0</v>
      </c>
      <c r="U2133">
        <v>1</v>
      </c>
      <c r="V2133">
        <v>8000000</v>
      </c>
      <c r="Y2133">
        <f>COUNTBLANK(Table13[[#This Row],[Budget]:[Gross_WW]])</f>
        <v>2</v>
      </c>
      <c r="AF2133">
        <v>0</v>
      </c>
    </row>
    <row r="2134" spans="1:32" x14ac:dyDescent="0.2">
      <c r="A2134" t="s">
        <v>5009</v>
      </c>
      <c r="B2134" t="s">
        <v>5010</v>
      </c>
      <c r="C2134">
        <v>1999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7.4</v>
      </c>
      <c r="O2134">
        <v>90521</v>
      </c>
      <c r="P2134">
        <v>126</v>
      </c>
      <c r="Q2134" t="s">
        <v>3483</v>
      </c>
      <c r="R2134" t="s">
        <v>5011</v>
      </c>
      <c r="S2134">
        <v>1</v>
      </c>
      <c r="T2134">
        <v>0</v>
      </c>
      <c r="U2134">
        <v>0</v>
      </c>
      <c r="V2134">
        <v>24000000</v>
      </c>
      <c r="W2134">
        <v>57545092</v>
      </c>
      <c r="X2134">
        <v>88545092</v>
      </c>
      <c r="Y2134">
        <f>COUNTBLANK(Table13[[#This Row],[Budget]:[Gross_WW]])</f>
        <v>0</v>
      </c>
      <c r="AF2134">
        <v>1</v>
      </c>
    </row>
    <row r="2135" spans="1:32" x14ac:dyDescent="0.2">
      <c r="A2135" t="s">
        <v>1146</v>
      </c>
      <c r="B2135" t="s">
        <v>1147</v>
      </c>
      <c r="C2135">
        <v>1952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6.4</v>
      </c>
      <c r="O2135">
        <v>791</v>
      </c>
      <c r="P2135">
        <v>84</v>
      </c>
      <c r="Q2135" t="s">
        <v>1148</v>
      </c>
      <c r="R2135" t="s">
        <v>945</v>
      </c>
      <c r="S2135">
        <v>0</v>
      </c>
      <c r="T2135">
        <v>1</v>
      </c>
      <c r="U2135">
        <v>0</v>
      </c>
      <c r="Y2135">
        <f>COUNTBLANK(Table13[[#This Row],[Budget]:[Gross_WW]])</f>
        <v>3</v>
      </c>
      <c r="AF2135">
        <v>1</v>
      </c>
    </row>
    <row r="2136" spans="1:32" x14ac:dyDescent="0.2">
      <c r="A2136" t="s">
        <v>2879</v>
      </c>
      <c r="B2136" t="s">
        <v>2880</v>
      </c>
      <c r="C2136">
        <v>1986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5.4</v>
      </c>
      <c r="O2136">
        <v>5880</v>
      </c>
      <c r="P2136">
        <v>98</v>
      </c>
      <c r="Q2136" t="s">
        <v>2881</v>
      </c>
      <c r="R2136" t="s">
        <v>39</v>
      </c>
      <c r="S2136">
        <v>0</v>
      </c>
      <c r="T2136">
        <v>0</v>
      </c>
      <c r="U2136">
        <v>1</v>
      </c>
      <c r="V2136">
        <v>25428</v>
      </c>
      <c r="W2136">
        <v>1953732</v>
      </c>
      <c r="Y2136">
        <f>COUNTBLANK(Table13[[#This Row],[Budget]:[Gross_WW]])</f>
        <v>1</v>
      </c>
      <c r="AF2136">
        <v>1</v>
      </c>
    </row>
    <row r="2137" spans="1:32" x14ac:dyDescent="0.2">
      <c r="A2137" t="s">
        <v>3946</v>
      </c>
      <c r="B2137" t="s">
        <v>3947</v>
      </c>
      <c r="C2137">
        <v>1994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6.7</v>
      </c>
      <c r="O2137">
        <v>57021</v>
      </c>
      <c r="P2137">
        <v>119</v>
      </c>
      <c r="Q2137" t="s">
        <v>2557</v>
      </c>
      <c r="R2137" t="s">
        <v>39</v>
      </c>
      <c r="S2137">
        <v>0</v>
      </c>
      <c r="T2137">
        <v>0</v>
      </c>
      <c r="U2137">
        <v>1</v>
      </c>
      <c r="V2137">
        <v>17174262</v>
      </c>
      <c r="W2137">
        <v>117615211</v>
      </c>
      <c r="Y2137">
        <f>COUNTBLANK(Table13[[#This Row],[Budget]:[Gross_WW]])</f>
        <v>1</v>
      </c>
      <c r="AF2137">
        <v>1</v>
      </c>
    </row>
    <row r="2138" spans="1:32" x14ac:dyDescent="0.2">
      <c r="A2138" t="s">
        <v>787</v>
      </c>
      <c r="B2138" t="s">
        <v>788</v>
      </c>
      <c r="C2138">
        <v>1944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5.5</v>
      </c>
      <c r="O2138">
        <v>648</v>
      </c>
      <c r="P2138">
        <v>86</v>
      </c>
      <c r="Q2138" t="s">
        <v>592</v>
      </c>
      <c r="R2138" t="s">
        <v>35</v>
      </c>
      <c r="S2138">
        <v>0</v>
      </c>
      <c r="T2138">
        <v>1</v>
      </c>
      <c r="U2138">
        <v>0</v>
      </c>
      <c r="Y2138">
        <f>COUNTBLANK(Table13[[#This Row],[Budget]:[Gross_WW]])</f>
        <v>3</v>
      </c>
      <c r="AF2138">
        <v>1</v>
      </c>
    </row>
    <row r="2139" spans="1:32" x14ac:dyDescent="0.2">
      <c r="A2139" t="s">
        <v>2886</v>
      </c>
      <c r="B2139" t="s">
        <v>2887</v>
      </c>
      <c r="C2139">
        <v>1986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7</v>
      </c>
      <c r="O2139">
        <v>71073</v>
      </c>
      <c r="P2139">
        <v>119</v>
      </c>
      <c r="Q2139" t="s">
        <v>2139</v>
      </c>
      <c r="R2139" t="s">
        <v>2783</v>
      </c>
      <c r="S2139">
        <v>1</v>
      </c>
      <c r="T2139">
        <v>0</v>
      </c>
      <c r="U2139">
        <v>0</v>
      </c>
      <c r="V2139">
        <v>6357877</v>
      </c>
      <c r="W2139">
        <v>52293982</v>
      </c>
      <c r="Y2139">
        <f>COUNTBLANK(Table13[[#This Row],[Budget]:[Gross_WW]])</f>
        <v>1</v>
      </c>
      <c r="AF2139">
        <v>1</v>
      </c>
    </row>
    <row r="2140" spans="1:32" x14ac:dyDescent="0.2">
      <c r="A2140" t="s">
        <v>2813</v>
      </c>
      <c r="B2140" t="s">
        <v>2814</v>
      </c>
      <c r="C2140">
        <v>1985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7.8</v>
      </c>
      <c r="O2140">
        <v>74380</v>
      </c>
      <c r="P2140">
        <v>154</v>
      </c>
      <c r="Q2140" t="s">
        <v>2168</v>
      </c>
      <c r="R2140" t="s">
        <v>2714</v>
      </c>
      <c r="S2140">
        <v>0</v>
      </c>
      <c r="T2140">
        <v>0</v>
      </c>
      <c r="U2140">
        <v>1</v>
      </c>
      <c r="V2140">
        <v>1710333</v>
      </c>
      <c r="W2140">
        <v>98467863</v>
      </c>
      <c r="Y2140">
        <f>COUNTBLANK(Table13[[#This Row],[Budget]:[Gross_WW]])</f>
        <v>1</v>
      </c>
      <c r="AF2140">
        <v>0</v>
      </c>
    </row>
    <row r="2141" spans="1:32" x14ac:dyDescent="0.2">
      <c r="A2141" t="s">
        <v>1304</v>
      </c>
      <c r="B2141" t="s">
        <v>1305</v>
      </c>
      <c r="C2141">
        <v>1954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6.4</v>
      </c>
      <c r="O2141">
        <v>446</v>
      </c>
      <c r="P2141">
        <v>94</v>
      </c>
      <c r="Q2141" t="s">
        <v>771</v>
      </c>
      <c r="R2141" t="s">
        <v>39</v>
      </c>
      <c r="S2141">
        <v>0</v>
      </c>
      <c r="T2141">
        <v>0</v>
      </c>
      <c r="U2141">
        <v>1</v>
      </c>
      <c r="W2141">
        <v>2500000</v>
      </c>
      <c r="Y2141">
        <f>COUNTBLANK(Table13[[#This Row],[Budget]:[Gross_WW]])</f>
        <v>2</v>
      </c>
      <c r="AF2141">
        <v>1</v>
      </c>
    </row>
    <row r="2142" spans="1:32" x14ac:dyDescent="0.2">
      <c r="A2142" t="s">
        <v>2377</v>
      </c>
      <c r="B2142" t="s">
        <v>2378</v>
      </c>
      <c r="C2142">
        <v>1979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4.4000000000000004</v>
      </c>
      <c r="O2142">
        <v>5315</v>
      </c>
      <c r="P2142">
        <v>113</v>
      </c>
      <c r="Q2142" t="s">
        <v>1822</v>
      </c>
      <c r="R2142" t="s">
        <v>35</v>
      </c>
      <c r="S2142">
        <v>0</v>
      </c>
      <c r="T2142">
        <v>1</v>
      </c>
      <c r="U2142">
        <v>0</v>
      </c>
      <c r="V2142">
        <v>13015688</v>
      </c>
      <c r="Y2142">
        <f>COUNTBLANK(Table13[[#This Row],[Budget]:[Gross_WW]])</f>
        <v>2</v>
      </c>
      <c r="AF2142">
        <v>1</v>
      </c>
    </row>
    <row r="2143" spans="1:32" x14ac:dyDescent="0.2">
      <c r="A2143" t="s">
        <v>7180</v>
      </c>
      <c r="B2143" t="s">
        <v>7181</v>
      </c>
      <c r="C2143">
        <v>2013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7.5</v>
      </c>
      <c r="O2143">
        <v>420731</v>
      </c>
      <c r="P2143">
        <v>112</v>
      </c>
      <c r="Q2143" t="s">
        <v>6372</v>
      </c>
      <c r="R2143" t="s">
        <v>5604</v>
      </c>
      <c r="S2143">
        <v>0</v>
      </c>
      <c r="T2143">
        <v>0</v>
      </c>
      <c r="U2143">
        <v>1</v>
      </c>
      <c r="V2143">
        <v>20000000</v>
      </c>
      <c r="W2143">
        <v>137400141</v>
      </c>
      <c r="X2143">
        <v>319494638</v>
      </c>
      <c r="Y2143">
        <f>COUNTBLANK(Table13[[#This Row],[Budget]:[Gross_WW]])</f>
        <v>0</v>
      </c>
      <c r="Z2143">
        <v>1</v>
      </c>
      <c r="AF2143">
        <v>1</v>
      </c>
    </row>
    <row r="2144" spans="1:32" x14ac:dyDescent="0.2">
      <c r="A2144" t="s">
        <v>7719</v>
      </c>
      <c r="B2144" t="s">
        <v>7720</v>
      </c>
      <c r="C2144">
        <v>2016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7.3</v>
      </c>
      <c r="O2144">
        <v>211433</v>
      </c>
      <c r="P2144">
        <v>134</v>
      </c>
      <c r="Q2144" t="s">
        <v>6372</v>
      </c>
      <c r="R2144" t="s">
        <v>5604</v>
      </c>
      <c r="S2144">
        <v>0</v>
      </c>
      <c r="T2144">
        <v>0</v>
      </c>
      <c r="U2144">
        <v>1</v>
      </c>
      <c r="V2144">
        <v>40000000</v>
      </c>
      <c r="W2144">
        <v>102470008</v>
      </c>
      <c r="X2144">
        <v>320392818</v>
      </c>
      <c r="Y2144">
        <f>COUNTBLANK(Table13[[#This Row],[Budget]:[Gross_WW]])</f>
        <v>0</v>
      </c>
      <c r="Z2144">
        <v>1</v>
      </c>
      <c r="AF2144">
        <v>1</v>
      </c>
    </row>
    <row r="2145" spans="1:32" x14ac:dyDescent="0.2">
      <c r="A2145" t="s">
        <v>791</v>
      </c>
      <c r="B2145" t="s">
        <v>792</v>
      </c>
      <c r="C2145">
        <v>1944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6.5</v>
      </c>
      <c r="O2145">
        <v>921</v>
      </c>
      <c r="P2145">
        <v>101</v>
      </c>
      <c r="Q2145" t="s">
        <v>793</v>
      </c>
      <c r="R2145" t="s">
        <v>39</v>
      </c>
      <c r="S2145">
        <v>0</v>
      </c>
      <c r="T2145">
        <v>0</v>
      </c>
      <c r="U2145">
        <v>1</v>
      </c>
      <c r="Y2145">
        <f>COUNTBLANK(Table13[[#This Row],[Budget]:[Gross_WW]])</f>
        <v>3</v>
      </c>
      <c r="AF2145">
        <v>1</v>
      </c>
    </row>
    <row r="2146" spans="1:32" x14ac:dyDescent="0.2">
      <c r="A2146" t="s">
        <v>6064</v>
      </c>
      <c r="B2146" t="s">
        <v>6065</v>
      </c>
      <c r="C2146">
        <v>2005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7.4</v>
      </c>
      <c r="O2146">
        <v>128737</v>
      </c>
      <c r="P2146">
        <v>129</v>
      </c>
      <c r="Q2146" t="s">
        <v>6066</v>
      </c>
      <c r="R2146" t="s">
        <v>5459</v>
      </c>
      <c r="S2146">
        <v>0</v>
      </c>
      <c r="T2146">
        <v>1</v>
      </c>
      <c r="U2146">
        <v>0</v>
      </c>
      <c r="V2146">
        <v>25000000</v>
      </c>
      <c r="W2146">
        <v>33579797</v>
      </c>
      <c r="X2146">
        <v>82466670</v>
      </c>
      <c r="Y2146">
        <f>COUNTBLANK(Table13[[#This Row],[Budget]:[Gross_WW]])</f>
        <v>0</v>
      </c>
      <c r="AF2146">
        <v>1</v>
      </c>
    </row>
    <row r="2147" spans="1:32" x14ac:dyDescent="0.2">
      <c r="A2147" t="s">
        <v>735</v>
      </c>
      <c r="B2147" t="s">
        <v>736</v>
      </c>
      <c r="C2147">
        <v>1943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6.8</v>
      </c>
      <c r="O2147">
        <v>1140</v>
      </c>
      <c r="P2147">
        <v>112</v>
      </c>
      <c r="Q2147" t="s">
        <v>379</v>
      </c>
      <c r="R2147" t="s">
        <v>39</v>
      </c>
      <c r="S2147">
        <v>0</v>
      </c>
      <c r="T2147">
        <v>0</v>
      </c>
      <c r="U2147">
        <v>1</v>
      </c>
      <c r="Y2147">
        <f>COUNTBLANK(Table13[[#This Row],[Budget]:[Gross_WW]])</f>
        <v>3</v>
      </c>
      <c r="AF2147">
        <v>0</v>
      </c>
    </row>
    <row r="2148" spans="1:32" x14ac:dyDescent="0.2">
      <c r="A2148" t="s">
        <v>5372</v>
      </c>
      <c r="B2148" t="s">
        <v>5373</v>
      </c>
      <c r="C2148">
        <v>2000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6.9</v>
      </c>
      <c r="O2148">
        <v>22260</v>
      </c>
      <c r="P2148">
        <v>126</v>
      </c>
      <c r="Q2148" t="s">
        <v>5374</v>
      </c>
      <c r="R2148" t="s">
        <v>5375</v>
      </c>
      <c r="S2148">
        <v>0</v>
      </c>
      <c r="T2148">
        <v>1</v>
      </c>
      <c r="U2148">
        <v>0</v>
      </c>
      <c r="V2148">
        <v>5363900</v>
      </c>
      <c r="W2148">
        <v>22428990</v>
      </c>
      <c r="Y2148">
        <f>COUNTBLANK(Table13[[#This Row],[Budget]:[Gross_WW]])</f>
        <v>1</v>
      </c>
      <c r="AF2148">
        <v>1</v>
      </c>
    </row>
    <row r="2149" spans="1:32" x14ac:dyDescent="0.2">
      <c r="A2149" t="s">
        <v>839</v>
      </c>
      <c r="B2149" t="s">
        <v>840</v>
      </c>
      <c r="C2149">
        <v>1945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7.5</v>
      </c>
      <c r="O2149">
        <v>2318</v>
      </c>
      <c r="P2149">
        <v>115</v>
      </c>
      <c r="Q2149" t="s">
        <v>614</v>
      </c>
      <c r="R2149" t="s">
        <v>39</v>
      </c>
      <c r="S2149">
        <v>0</v>
      </c>
      <c r="T2149">
        <v>0</v>
      </c>
      <c r="U2149">
        <v>1</v>
      </c>
      <c r="Y2149">
        <f>COUNTBLANK(Table13[[#This Row],[Budget]:[Gross_WW]])</f>
        <v>3</v>
      </c>
      <c r="AF2149">
        <v>1</v>
      </c>
    </row>
    <row r="2150" spans="1:32" x14ac:dyDescent="0.2">
      <c r="A2150" t="s">
        <v>5482</v>
      </c>
      <c r="B2150" t="s">
        <v>5483</v>
      </c>
      <c r="C2150">
        <v>2002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7.8</v>
      </c>
      <c r="O2150">
        <v>124496</v>
      </c>
      <c r="P2150">
        <v>131</v>
      </c>
      <c r="Q2150" t="s">
        <v>2817</v>
      </c>
      <c r="R2150" t="s">
        <v>2783</v>
      </c>
      <c r="S2150">
        <v>1</v>
      </c>
      <c r="T2150">
        <v>0</v>
      </c>
      <c r="U2150">
        <v>0</v>
      </c>
      <c r="V2150">
        <v>11376150</v>
      </c>
      <c r="W2150">
        <v>75395048</v>
      </c>
      <c r="Y2150">
        <f>COUNTBLANK(Table13[[#This Row],[Budget]:[Gross_WW]])</f>
        <v>1</v>
      </c>
      <c r="AF2150">
        <v>1</v>
      </c>
    </row>
    <row r="2151" spans="1:32" x14ac:dyDescent="0.2">
      <c r="A2151" t="s">
        <v>3953</v>
      </c>
      <c r="B2151" t="s">
        <v>3954</v>
      </c>
      <c r="C2151">
        <v>1994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6</v>
      </c>
      <c r="O2151">
        <v>7488</v>
      </c>
      <c r="P2151">
        <v>102</v>
      </c>
      <c r="Q2151" t="s">
        <v>3955</v>
      </c>
      <c r="R2151" t="s">
        <v>3230</v>
      </c>
      <c r="S2151">
        <v>0</v>
      </c>
      <c r="T2151">
        <v>1</v>
      </c>
      <c r="U2151">
        <v>0</v>
      </c>
      <c r="V2151">
        <v>5048640</v>
      </c>
      <c r="W2151">
        <v>20280016</v>
      </c>
      <c r="Y2151">
        <f>COUNTBLANK(Table13[[#This Row],[Budget]:[Gross_WW]])</f>
        <v>1</v>
      </c>
      <c r="AF2151">
        <v>1</v>
      </c>
    </row>
    <row r="2152" spans="1:32" x14ac:dyDescent="0.2">
      <c r="A2152" t="s">
        <v>2030</v>
      </c>
      <c r="B2152" t="s">
        <v>2031</v>
      </c>
      <c r="C2152">
        <v>1972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7.4</v>
      </c>
      <c r="O2152">
        <v>12544</v>
      </c>
      <c r="P2152">
        <v>134</v>
      </c>
      <c r="Q2152" t="s">
        <v>2032</v>
      </c>
      <c r="R2152" t="s">
        <v>39</v>
      </c>
      <c r="S2152">
        <v>0</v>
      </c>
      <c r="T2152">
        <v>0</v>
      </c>
      <c r="U2152">
        <v>1</v>
      </c>
      <c r="V2152">
        <v>6000000</v>
      </c>
      <c r="Y2152">
        <f>COUNTBLANK(Table13[[#This Row],[Budget]:[Gross_WW]])</f>
        <v>2</v>
      </c>
      <c r="AF2152">
        <v>1</v>
      </c>
    </row>
    <row r="2153" spans="1:32" x14ac:dyDescent="0.2">
      <c r="A2153" t="s">
        <v>1410</v>
      </c>
      <c r="B2153" t="s">
        <v>1411</v>
      </c>
      <c r="C2153">
        <v>1956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5.8</v>
      </c>
      <c r="O2153">
        <v>2868</v>
      </c>
      <c r="P2153">
        <v>78</v>
      </c>
      <c r="Q2153" t="s">
        <v>1412</v>
      </c>
      <c r="R2153" t="s">
        <v>945</v>
      </c>
      <c r="S2153">
        <v>0</v>
      </c>
      <c r="T2153">
        <v>1</v>
      </c>
      <c r="U2153">
        <v>0</v>
      </c>
      <c r="Y2153">
        <f>COUNTBLANK(Table13[[#This Row],[Budget]:[Gross_WW]])</f>
        <v>3</v>
      </c>
      <c r="AF2153">
        <v>1</v>
      </c>
    </row>
    <row r="2154" spans="1:32" x14ac:dyDescent="0.2">
      <c r="A2154" t="s">
        <v>5344</v>
      </c>
      <c r="B2154" t="s">
        <v>5345</v>
      </c>
      <c r="C2154">
        <v>2000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5.6</v>
      </c>
      <c r="O2154">
        <v>4413</v>
      </c>
      <c r="P2154">
        <v>88</v>
      </c>
      <c r="Q2154" t="s">
        <v>2916</v>
      </c>
      <c r="R2154" t="s">
        <v>5346</v>
      </c>
      <c r="S2154">
        <v>1</v>
      </c>
      <c r="T2154">
        <v>0</v>
      </c>
      <c r="U2154">
        <v>0</v>
      </c>
      <c r="V2154">
        <v>4051921</v>
      </c>
      <c r="W2154">
        <v>13105853</v>
      </c>
      <c r="Y2154">
        <f>COUNTBLANK(Table13[[#This Row],[Budget]:[Gross_WW]])</f>
        <v>1</v>
      </c>
      <c r="AF2154">
        <v>1</v>
      </c>
    </row>
    <row r="2155" spans="1:32" x14ac:dyDescent="0.2">
      <c r="A2155" t="s">
        <v>6489</v>
      </c>
      <c r="B2155" t="s">
        <v>6490</v>
      </c>
      <c r="C2155">
        <v>2013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7.2</v>
      </c>
      <c r="O2155">
        <v>183476</v>
      </c>
      <c r="P2155">
        <v>98</v>
      </c>
      <c r="Q2155" t="s">
        <v>6491</v>
      </c>
      <c r="R2155" t="s">
        <v>4956</v>
      </c>
      <c r="S2155">
        <v>0</v>
      </c>
      <c r="T2155">
        <v>1</v>
      </c>
      <c r="U2155">
        <v>0</v>
      </c>
      <c r="V2155">
        <v>135000000</v>
      </c>
      <c r="W2155">
        <v>187168425</v>
      </c>
      <c r="X2155">
        <v>587204668</v>
      </c>
      <c r="Y2155">
        <f>COUNTBLANK(Table13[[#This Row],[Budget]:[Gross_WW]])</f>
        <v>0</v>
      </c>
      <c r="AF2155">
        <v>1</v>
      </c>
    </row>
    <row r="2156" spans="1:32" x14ac:dyDescent="0.2">
      <c r="A2156" t="s">
        <v>4188</v>
      </c>
      <c r="B2156" t="s">
        <v>4189</v>
      </c>
      <c r="C2156">
        <v>1995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6.3</v>
      </c>
      <c r="O2156">
        <v>12374</v>
      </c>
      <c r="P2156">
        <v>111</v>
      </c>
      <c r="Q2156" t="s">
        <v>4190</v>
      </c>
      <c r="R2156" t="s">
        <v>3859</v>
      </c>
      <c r="S2156">
        <v>1</v>
      </c>
      <c r="T2156">
        <v>0</v>
      </c>
      <c r="U2156">
        <v>0</v>
      </c>
      <c r="V2156">
        <v>9000000</v>
      </c>
      <c r="W2156">
        <v>868979</v>
      </c>
      <c r="X2156">
        <v>868979</v>
      </c>
      <c r="Y2156">
        <f>COUNTBLANK(Table13[[#This Row],[Budget]:[Gross_WW]])</f>
        <v>0</v>
      </c>
      <c r="AF2156">
        <v>1</v>
      </c>
    </row>
    <row r="2157" spans="1:32" x14ac:dyDescent="0.2">
      <c r="A2157" t="s">
        <v>3958</v>
      </c>
      <c r="B2157" t="s">
        <v>3959</v>
      </c>
      <c r="C2157">
        <v>1994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7.6</v>
      </c>
      <c r="O2157">
        <v>160767</v>
      </c>
      <c r="P2157">
        <v>102</v>
      </c>
      <c r="Q2157" t="s">
        <v>3960</v>
      </c>
      <c r="R2157" t="s">
        <v>3961</v>
      </c>
      <c r="S2157">
        <v>1</v>
      </c>
      <c r="T2157">
        <v>0</v>
      </c>
      <c r="U2157">
        <v>0</v>
      </c>
      <c r="V2157">
        <v>23000000</v>
      </c>
      <c r="W2157">
        <v>50693129</v>
      </c>
      <c r="X2157">
        <v>50693129</v>
      </c>
      <c r="Y2157">
        <f>COUNTBLANK(Table13[[#This Row],[Budget]:[Gross_WW]])</f>
        <v>0</v>
      </c>
      <c r="AF2157">
        <v>1</v>
      </c>
    </row>
    <row r="2158" spans="1:32" x14ac:dyDescent="0.2">
      <c r="A2158" t="s">
        <v>4397</v>
      </c>
      <c r="B2158" t="s">
        <v>4398</v>
      </c>
      <c r="C2158">
        <v>1996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4.7</v>
      </c>
      <c r="O2158">
        <v>18586</v>
      </c>
      <c r="P2158">
        <v>84</v>
      </c>
      <c r="Q2158" t="s">
        <v>4399</v>
      </c>
      <c r="R2158" t="s">
        <v>4400</v>
      </c>
      <c r="S2158">
        <v>1</v>
      </c>
      <c r="T2158">
        <v>0</v>
      </c>
      <c r="U2158">
        <v>0</v>
      </c>
      <c r="V2158">
        <v>13000000</v>
      </c>
      <c r="W2158">
        <v>17917287</v>
      </c>
      <c r="X2158">
        <v>17917287</v>
      </c>
      <c r="Y2158">
        <f>COUNTBLANK(Table13[[#This Row],[Budget]:[Gross_WW]])</f>
        <v>0</v>
      </c>
      <c r="AF2158">
        <v>1</v>
      </c>
    </row>
    <row r="2159" spans="1:32" x14ac:dyDescent="0.2">
      <c r="A2159" t="s">
        <v>104</v>
      </c>
      <c r="B2159" t="s">
        <v>105</v>
      </c>
      <c r="C2159">
        <v>1932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6.2</v>
      </c>
      <c r="O2159">
        <v>991</v>
      </c>
      <c r="P2159">
        <v>85</v>
      </c>
      <c r="Q2159" t="s">
        <v>106</v>
      </c>
      <c r="R2159" t="s">
        <v>39</v>
      </c>
      <c r="S2159">
        <v>0</v>
      </c>
      <c r="T2159">
        <v>0</v>
      </c>
      <c r="U2159">
        <v>1</v>
      </c>
      <c r="Y2159">
        <f>COUNTBLANK(Table13[[#This Row],[Budget]:[Gross_WW]])</f>
        <v>3</v>
      </c>
      <c r="AF2159">
        <v>1</v>
      </c>
    </row>
    <row r="2160" spans="1:32" x14ac:dyDescent="0.2">
      <c r="A2160" t="s">
        <v>1579</v>
      </c>
      <c r="B2160" t="s">
        <v>1580</v>
      </c>
      <c r="C2160">
        <v>1960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5.9</v>
      </c>
      <c r="O2160">
        <v>570</v>
      </c>
      <c r="P2160">
        <v>105</v>
      </c>
      <c r="Q2160" t="s">
        <v>1118</v>
      </c>
      <c r="R2160" t="s">
        <v>39</v>
      </c>
      <c r="S2160">
        <v>0</v>
      </c>
      <c r="T2160">
        <v>0</v>
      </c>
      <c r="U2160">
        <v>1</v>
      </c>
      <c r="Y2160">
        <f>COUNTBLANK(Table13[[#This Row],[Budget]:[Gross_WW]])</f>
        <v>3</v>
      </c>
      <c r="AF2160">
        <v>1</v>
      </c>
    </row>
    <row r="2161" spans="1:32" x14ac:dyDescent="0.2">
      <c r="A2161" t="s">
        <v>3745</v>
      </c>
      <c r="B2161" t="s">
        <v>3746</v>
      </c>
      <c r="C2161">
        <v>1993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5.8</v>
      </c>
      <c r="O2161">
        <v>15533</v>
      </c>
      <c r="P2161">
        <v>89</v>
      </c>
      <c r="Q2161" t="s">
        <v>3747</v>
      </c>
      <c r="R2161" t="s">
        <v>3240</v>
      </c>
      <c r="S2161">
        <v>0</v>
      </c>
      <c r="T2161">
        <v>0</v>
      </c>
      <c r="U2161">
        <v>1</v>
      </c>
      <c r="V2161">
        <v>5024976</v>
      </c>
      <c r="W2161">
        <v>13609396</v>
      </c>
      <c r="Y2161">
        <f>COUNTBLANK(Table13[[#This Row],[Budget]:[Gross_WW]])</f>
        <v>1</v>
      </c>
      <c r="AF2161">
        <v>1</v>
      </c>
    </row>
    <row r="2162" spans="1:32" x14ac:dyDescent="0.2">
      <c r="A2162" t="s">
        <v>4191</v>
      </c>
      <c r="B2162" t="s">
        <v>4192</v>
      </c>
      <c r="C2162">
        <v>1995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7.7</v>
      </c>
      <c r="O2162">
        <v>8898</v>
      </c>
      <c r="P2162">
        <v>97</v>
      </c>
      <c r="Q2162" t="s">
        <v>4193</v>
      </c>
      <c r="R2162" t="s">
        <v>35</v>
      </c>
      <c r="S2162">
        <v>0</v>
      </c>
      <c r="T2162">
        <v>1</v>
      </c>
      <c r="U2162">
        <v>0</v>
      </c>
      <c r="V2162">
        <v>2568425</v>
      </c>
      <c r="Y2162">
        <f>COUNTBLANK(Table13[[#This Row],[Budget]:[Gross_WW]])</f>
        <v>2</v>
      </c>
      <c r="AF2162">
        <v>1</v>
      </c>
    </row>
    <row r="2163" spans="1:32" x14ac:dyDescent="0.2">
      <c r="A2163" t="s">
        <v>6224</v>
      </c>
      <c r="B2163" t="s">
        <v>6225</v>
      </c>
      <c r="C2163">
        <v>2008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7.8</v>
      </c>
      <c r="O2163">
        <v>562480</v>
      </c>
      <c r="P2163">
        <v>166</v>
      </c>
      <c r="Q2163" t="s">
        <v>6226</v>
      </c>
      <c r="R2163" t="s">
        <v>39</v>
      </c>
      <c r="S2163">
        <v>0</v>
      </c>
      <c r="T2163">
        <v>0</v>
      </c>
      <c r="U2163">
        <v>1</v>
      </c>
      <c r="V2163">
        <v>150000000</v>
      </c>
      <c r="W2163">
        <v>127509326</v>
      </c>
      <c r="X2163">
        <v>335802786</v>
      </c>
      <c r="Y2163">
        <f>COUNTBLANK(Table13[[#This Row],[Budget]:[Gross_WW]])</f>
        <v>0</v>
      </c>
      <c r="AF2163">
        <v>1</v>
      </c>
    </row>
    <row r="2164" spans="1:32" x14ac:dyDescent="0.2">
      <c r="A2164" t="s">
        <v>1581</v>
      </c>
      <c r="B2164" t="s">
        <v>1582</v>
      </c>
      <c r="C2164">
        <v>1960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7</v>
      </c>
      <c r="O2164">
        <v>652</v>
      </c>
      <c r="P2164">
        <v>124</v>
      </c>
      <c r="Q2164" t="s">
        <v>1583</v>
      </c>
      <c r="R2164" t="s">
        <v>39</v>
      </c>
      <c r="S2164">
        <v>0</v>
      </c>
      <c r="T2164">
        <v>0</v>
      </c>
      <c r="U2164">
        <v>1</v>
      </c>
      <c r="Y2164">
        <f>COUNTBLANK(Table13[[#This Row],[Budget]:[Gross_WW]])</f>
        <v>3</v>
      </c>
      <c r="AF2164">
        <v>1</v>
      </c>
    </row>
    <row r="2165" spans="1:32" x14ac:dyDescent="0.2">
      <c r="A2165" t="s">
        <v>2607</v>
      </c>
      <c r="B2165" t="s">
        <v>2608</v>
      </c>
      <c r="C2165">
        <v>1982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7.2</v>
      </c>
      <c r="O2165">
        <v>59548</v>
      </c>
      <c r="P2165">
        <v>93</v>
      </c>
      <c r="Q2165" t="s">
        <v>2609</v>
      </c>
      <c r="R2165" t="s">
        <v>2610</v>
      </c>
      <c r="S2165">
        <v>0</v>
      </c>
      <c r="T2165">
        <v>1</v>
      </c>
      <c r="U2165">
        <v>0</v>
      </c>
      <c r="V2165">
        <v>15000000</v>
      </c>
      <c r="W2165">
        <v>41357492</v>
      </c>
      <c r="X2165">
        <v>41373966</v>
      </c>
      <c r="Y2165">
        <f>COUNTBLANK(Table13[[#This Row],[Budget]:[Gross_WW]])</f>
        <v>0</v>
      </c>
      <c r="AF2165">
        <v>1</v>
      </c>
    </row>
    <row r="2166" spans="1:32" x14ac:dyDescent="0.2">
      <c r="A2166" t="s">
        <v>6422</v>
      </c>
      <c r="B2166" t="s">
        <v>6423</v>
      </c>
      <c r="C2166">
        <v>2008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9</v>
      </c>
      <c r="O2166">
        <v>2192994</v>
      </c>
      <c r="P2166">
        <v>152</v>
      </c>
      <c r="Q2166" t="s">
        <v>5998</v>
      </c>
      <c r="R2166" t="s">
        <v>39</v>
      </c>
      <c r="S2166">
        <v>0</v>
      </c>
      <c r="T2166">
        <v>0</v>
      </c>
      <c r="U2166">
        <v>1</v>
      </c>
      <c r="V2166">
        <v>185000000</v>
      </c>
      <c r="W2166">
        <v>535234033</v>
      </c>
      <c r="X2166">
        <v>1004934033</v>
      </c>
      <c r="Y2166">
        <f>COUNTBLANK(Table13[[#This Row],[Budget]:[Gross_WW]])</f>
        <v>0</v>
      </c>
      <c r="Z2166">
        <v>1</v>
      </c>
      <c r="AF2166">
        <v>0</v>
      </c>
    </row>
    <row r="2167" spans="1:32" x14ac:dyDescent="0.2">
      <c r="A2167" t="s">
        <v>7069</v>
      </c>
      <c r="B2167" t="s">
        <v>7070</v>
      </c>
      <c r="C2167">
        <v>2012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8.4</v>
      </c>
      <c r="O2167">
        <v>1450936</v>
      </c>
      <c r="P2167">
        <v>164</v>
      </c>
      <c r="Q2167" t="s">
        <v>5998</v>
      </c>
      <c r="R2167" t="s">
        <v>39</v>
      </c>
      <c r="S2167">
        <v>0</v>
      </c>
      <c r="T2167">
        <v>0</v>
      </c>
      <c r="U2167">
        <v>1</v>
      </c>
      <c r="V2167">
        <v>250000000</v>
      </c>
      <c r="W2167">
        <v>448139099</v>
      </c>
      <c r="X2167">
        <v>1081041287</v>
      </c>
      <c r="Y2167">
        <f>COUNTBLANK(Table13[[#This Row],[Budget]:[Gross_WW]])</f>
        <v>0</v>
      </c>
      <c r="Z2167">
        <v>1</v>
      </c>
      <c r="AF2167">
        <v>0</v>
      </c>
    </row>
    <row r="2168" spans="1:32" x14ac:dyDescent="0.2">
      <c r="A2168" t="s">
        <v>656</v>
      </c>
      <c r="B2168" t="s">
        <v>657</v>
      </c>
      <c r="C2168">
        <v>1943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6</v>
      </c>
      <c r="O2168">
        <v>310</v>
      </c>
      <c r="P2168">
        <v>90</v>
      </c>
      <c r="Q2168" t="s">
        <v>658</v>
      </c>
      <c r="R2168" t="s">
        <v>264</v>
      </c>
      <c r="S2168">
        <v>0</v>
      </c>
      <c r="T2168">
        <v>0</v>
      </c>
      <c r="U2168">
        <v>1</v>
      </c>
      <c r="Y2168">
        <f>COUNTBLANK(Table13[[#This Row],[Budget]:[Gross_WW]])</f>
        <v>3</v>
      </c>
      <c r="AF2168">
        <v>1</v>
      </c>
    </row>
    <row r="2169" spans="1:32" x14ac:dyDescent="0.2">
      <c r="A2169" t="s">
        <v>401</v>
      </c>
      <c r="B2169" t="s">
        <v>402</v>
      </c>
      <c r="C2169">
        <v>1938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7.5</v>
      </c>
      <c r="O2169">
        <v>2604</v>
      </c>
      <c r="P2169">
        <v>103</v>
      </c>
      <c r="Q2169" t="s">
        <v>379</v>
      </c>
      <c r="R2169" t="s">
        <v>39</v>
      </c>
      <c r="S2169">
        <v>0</v>
      </c>
      <c r="T2169">
        <v>0</v>
      </c>
      <c r="U2169">
        <v>1</v>
      </c>
      <c r="Y2169">
        <f>COUNTBLANK(Table13[[#This Row],[Budget]:[Gross_WW]])</f>
        <v>3</v>
      </c>
      <c r="AF2169">
        <v>0</v>
      </c>
    </row>
    <row r="2170" spans="1:32" x14ac:dyDescent="0.2">
      <c r="A2170" t="s">
        <v>2087</v>
      </c>
      <c r="B2170" t="s">
        <v>2088</v>
      </c>
      <c r="C2170">
        <v>1973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7.8</v>
      </c>
      <c r="O2170">
        <v>35694</v>
      </c>
      <c r="P2170">
        <v>143</v>
      </c>
      <c r="Q2170" t="s">
        <v>1550</v>
      </c>
      <c r="R2170" t="s">
        <v>2089</v>
      </c>
      <c r="S2170">
        <v>0</v>
      </c>
      <c r="T2170">
        <v>1</v>
      </c>
      <c r="U2170">
        <v>0</v>
      </c>
      <c r="W2170">
        <v>16056255</v>
      </c>
      <c r="Y2170">
        <f>COUNTBLANK(Table13[[#This Row],[Budget]:[Gross_WW]])</f>
        <v>2</v>
      </c>
      <c r="AF2170">
        <v>1</v>
      </c>
    </row>
    <row r="2171" spans="1:32" x14ac:dyDescent="0.2">
      <c r="A2171" t="s">
        <v>3077</v>
      </c>
      <c r="B2171" t="s">
        <v>3078</v>
      </c>
      <c r="C2171">
        <v>1988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6.3</v>
      </c>
      <c r="O2171">
        <v>38724</v>
      </c>
      <c r="P2171">
        <v>91</v>
      </c>
      <c r="Q2171" t="s">
        <v>2442</v>
      </c>
      <c r="R2171" t="s">
        <v>39</v>
      </c>
      <c r="S2171">
        <v>0</v>
      </c>
      <c r="T2171">
        <v>0</v>
      </c>
      <c r="U2171">
        <v>1</v>
      </c>
      <c r="V2171">
        <v>9071330</v>
      </c>
      <c r="W2171">
        <v>37903295</v>
      </c>
      <c r="Y2171">
        <f>COUNTBLANK(Table13[[#This Row],[Budget]:[Gross_WW]])</f>
        <v>1</v>
      </c>
      <c r="AF2171">
        <v>0</v>
      </c>
    </row>
    <row r="2172" spans="1:32" x14ac:dyDescent="0.2">
      <c r="A2172" t="s">
        <v>1452</v>
      </c>
      <c r="B2172" t="s">
        <v>1453</v>
      </c>
      <c r="C2172">
        <v>1957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5.0999999999999996</v>
      </c>
      <c r="O2172">
        <v>2930</v>
      </c>
      <c r="P2172">
        <v>79</v>
      </c>
      <c r="Q2172" t="s">
        <v>1263</v>
      </c>
      <c r="R2172" t="s">
        <v>945</v>
      </c>
      <c r="S2172">
        <v>0</v>
      </c>
      <c r="T2172">
        <v>1</v>
      </c>
      <c r="U2172">
        <v>0</v>
      </c>
      <c r="Y2172">
        <f>COUNTBLANK(Table13[[#This Row],[Budget]:[Gross_WW]])</f>
        <v>3</v>
      </c>
      <c r="AF2172">
        <v>1</v>
      </c>
    </row>
    <row r="2173" spans="1:32" x14ac:dyDescent="0.2">
      <c r="A2173" t="s">
        <v>2090</v>
      </c>
      <c r="B2173" t="s">
        <v>2091</v>
      </c>
      <c r="C2173">
        <v>1973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5.7</v>
      </c>
      <c r="O2173">
        <v>671</v>
      </c>
      <c r="P2173">
        <v>110</v>
      </c>
      <c r="Q2173" t="s">
        <v>2092</v>
      </c>
      <c r="R2173" t="s">
        <v>2093</v>
      </c>
      <c r="S2173">
        <v>0</v>
      </c>
      <c r="T2173">
        <v>0</v>
      </c>
      <c r="U2173">
        <v>1</v>
      </c>
      <c r="V2173">
        <v>1000000</v>
      </c>
      <c r="Y2173">
        <f>COUNTBLANK(Table13[[#This Row],[Budget]:[Gross_WW]])</f>
        <v>2</v>
      </c>
      <c r="AF2173">
        <v>1</v>
      </c>
    </row>
    <row r="2174" spans="1:32" x14ac:dyDescent="0.2">
      <c r="A2174" t="s">
        <v>2332</v>
      </c>
      <c r="B2174" t="s">
        <v>2333</v>
      </c>
      <c r="C2174">
        <v>1978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8.1</v>
      </c>
      <c r="O2174">
        <v>297286</v>
      </c>
      <c r="P2174">
        <v>183</v>
      </c>
      <c r="Q2174" t="s">
        <v>2334</v>
      </c>
      <c r="R2174" t="s">
        <v>2335</v>
      </c>
      <c r="S2174">
        <v>0</v>
      </c>
      <c r="T2174">
        <v>1</v>
      </c>
      <c r="U2174">
        <v>0</v>
      </c>
      <c r="V2174">
        <v>48979328</v>
      </c>
      <c r="Y2174">
        <f>COUNTBLANK(Table13[[#This Row],[Budget]:[Gross_WW]])</f>
        <v>2</v>
      </c>
      <c r="AF2174">
        <v>1</v>
      </c>
    </row>
    <row r="2175" spans="1:32" x14ac:dyDescent="0.2">
      <c r="A2175" t="s">
        <v>6149</v>
      </c>
      <c r="B2175" t="s">
        <v>6150</v>
      </c>
      <c r="C2175">
        <v>2006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8.5</v>
      </c>
      <c r="O2175">
        <v>1132105</v>
      </c>
      <c r="P2175">
        <v>151</v>
      </c>
      <c r="Q2175" t="s">
        <v>2139</v>
      </c>
      <c r="R2175" t="s">
        <v>39</v>
      </c>
      <c r="S2175">
        <v>0</v>
      </c>
      <c r="T2175">
        <v>0</v>
      </c>
      <c r="U2175">
        <v>1</v>
      </c>
      <c r="V2175">
        <v>90000000</v>
      </c>
      <c r="W2175">
        <v>132384315</v>
      </c>
      <c r="X2175">
        <v>291465034</v>
      </c>
      <c r="Y2175">
        <f>COUNTBLANK(Table13[[#This Row],[Budget]:[Gross_WW]])</f>
        <v>0</v>
      </c>
      <c r="AF2175">
        <v>1</v>
      </c>
    </row>
    <row r="2176" spans="1:32" x14ac:dyDescent="0.2">
      <c r="A2176" t="s">
        <v>1253</v>
      </c>
      <c r="B2176" t="s">
        <v>1254</v>
      </c>
      <c r="C2176">
        <v>1953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6.2</v>
      </c>
      <c r="O2176">
        <v>414</v>
      </c>
      <c r="P2176">
        <v>110</v>
      </c>
      <c r="Q2176" t="s">
        <v>1227</v>
      </c>
      <c r="R2176" t="s">
        <v>39</v>
      </c>
      <c r="S2176">
        <v>0</v>
      </c>
      <c r="T2176">
        <v>0</v>
      </c>
      <c r="U2176">
        <v>1</v>
      </c>
      <c r="Y2176">
        <f>COUNTBLANK(Table13[[#This Row],[Budget]:[Gross_WW]])</f>
        <v>3</v>
      </c>
      <c r="AF2176">
        <v>1</v>
      </c>
    </row>
    <row r="2177" spans="1:32" x14ac:dyDescent="0.2">
      <c r="A2177" t="s">
        <v>4652</v>
      </c>
      <c r="B2177" t="s">
        <v>4653</v>
      </c>
      <c r="C2177">
        <v>1997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7.5</v>
      </c>
      <c r="O2177">
        <v>314421</v>
      </c>
      <c r="P2177">
        <v>144</v>
      </c>
      <c r="Q2177" t="s">
        <v>3083</v>
      </c>
      <c r="R2177" t="s">
        <v>39</v>
      </c>
      <c r="S2177">
        <v>0</v>
      </c>
      <c r="T2177">
        <v>0</v>
      </c>
      <c r="U2177">
        <v>1</v>
      </c>
      <c r="V2177">
        <v>57000000</v>
      </c>
      <c r="W2177">
        <v>60944660</v>
      </c>
      <c r="X2177">
        <v>152944660</v>
      </c>
      <c r="Y2177">
        <f>COUNTBLANK(Table13[[#This Row],[Budget]:[Gross_WW]])</f>
        <v>0</v>
      </c>
      <c r="AF2177">
        <v>1</v>
      </c>
    </row>
    <row r="2178" spans="1:32" x14ac:dyDescent="0.2">
      <c r="A2178" t="s">
        <v>7263</v>
      </c>
      <c r="B2178" t="s">
        <v>7264</v>
      </c>
      <c r="C2178">
        <v>2011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5.3</v>
      </c>
      <c r="O2178">
        <v>50469</v>
      </c>
      <c r="P2178">
        <v>111</v>
      </c>
      <c r="Q2178" t="s">
        <v>2627</v>
      </c>
      <c r="R2178" t="s">
        <v>35</v>
      </c>
      <c r="S2178">
        <v>0</v>
      </c>
      <c r="T2178">
        <v>1</v>
      </c>
      <c r="U2178">
        <v>0</v>
      </c>
      <c r="V2178">
        <v>70000000</v>
      </c>
      <c r="W2178">
        <v>48475290</v>
      </c>
      <c r="X2178">
        <v>69721966</v>
      </c>
      <c r="Y2178">
        <f>COUNTBLANK(Table13[[#This Row],[Budget]:[Gross_WW]])</f>
        <v>0</v>
      </c>
      <c r="AF2178">
        <v>1</v>
      </c>
    </row>
    <row r="2179" spans="1:32" x14ac:dyDescent="0.2">
      <c r="A2179" t="s">
        <v>7761</v>
      </c>
      <c r="B2179" t="s">
        <v>7762</v>
      </c>
      <c r="C2179">
        <v>2017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7.4</v>
      </c>
      <c r="O2179">
        <v>125868</v>
      </c>
      <c r="P2179">
        <v>104</v>
      </c>
      <c r="Q2179" t="s">
        <v>7763</v>
      </c>
      <c r="R2179" t="s">
        <v>7471</v>
      </c>
      <c r="S2179">
        <v>0</v>
      </c>
      <c r="T2179">
        <v>0</v>
      </c>
      <c r="U2179">
        <v>1</v>
      </c>
      <c r="V2179">
        <v>10000000</v>
      </c>
      <c r="W2179">
        <v>21120616</v>
      </c>
      <c r="X2179">
        <v>29820616</v>
      </c>
      <c r="Y2179">
        <f>COUNTBLANK(Table13[[#This Row],[Budget]:[Gross_WW]])</f>
        <v>0</v>
      </c>
      <c r="AF2179">
        <v>1</v>
      </c>
    </row>
    <row r="2180" spans="1:32" x14ac:dyDescent="0.2">
      <c r="A2180" t="s">
        <v>3581</v>
      </c>
      <c r="B2180" t="s">
        <v>3582</v>
      </c>
      <c r="C2180">
        <v>1992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5.9</v>
      </c>
      <c r="O2180">
        <v>14720</v>
      </c>
      <c r="P2180">
        <v>112</v>
      </c>
      <c r="Q2180" t="s">
        <v>3583</v>
      </c>
      <c r="R2180" t="s">
        <v>3273</v>
      </c>
      <c r="S2180">
        <v>1</v>
      </c>
      <c r="T2180">
        <v>0</v>
      </c>
      <c r="U2180">
        <v>0</v>
      </c>
      <c r="V2180">
        <v>50000000</v>
      </c>
      <c r="W2180">
        <v>46666502</v>
      </c>
      <c r="X2180">
        <v>46666502</v>
      </c>
      <c r="Y2180">
        <f>COUNTBLANK(Table13[[#This Row],[Budget]:[Gross_WW]])</f>
        <v>0</v>
      </c>
      <c r="AF2180">
        <v>1</v>
      </c>
    </row>
    <row r="2181" spans="1:32" x14ac:dyDescent="0.2">
      <c r="A2181" t="s">
        <v>3433</v>
      </c>
      <c r="B2181" t="s">
        <v>3434</v>
      </c>
      <c r="C2181">
        <v>1991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7</v>
      </c>
      <c r="O2181">
        <v>4927</v>
      </c>
      <c r="P2181">
        <v>122</v>
      </c>
      <c r="Q2181" t="s">
        <v>3435</v>
      </c>
      <c r="R2181" t="s">
        <v>2783</v>
      </c>
      <c r="S2181">
        <v>1</v>
      </c>
      <c r="T2181">
        <v>0</v>
      </c>
      <c r="U2181">
        <v>0</v>
      </c>
      <c r="V2181">
        <v>38120905</v>
      </c>
      <c r="Y2181">
        <f>COUNTBLANK(Table13[[#This Row],[Budget]:[Gross_WW]])</f>
        <v>2</v>
      </c>
      <c r="AF2181">
        <v>1</v>
      </c>
    </row>
    <row r="2182" spans="1:32" x14ac:dyDescent="0.2">
      <c r="A2182" t="s">
        <v>2094</v>
      </c>
      <c r="B2182" t="s">
        <v>2095</v>
      </c>
      <c r="C2182">
        <v>1973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6.1</v>
      </c>
      <c r="O2182">
        <v>957</v>
      </c>
      <c r="P2182">
        <v>115</v>
      </c>
      <c r="Q2182" t="s">
        <v>1301</v>
      </c>
      <c r="R2182" t="s">
        <v>2010</v>
      </c>
      <c r="S2182">
        <v>0</v>
      </c>
      <c r="T2182">
        <v>1</v>
      </c>
      <c r="U2182">
        <v>0</v>
      </c>
      <c r="Y2182">
        <f>COUNTBLANK(Table13[[#This Row],[Budget]:[Gross_WW]])</f>
        <v>3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1</v>
      </c>
    </row>
    <row r="2183" spans="1:32" x14ac:dyDescent="0.2">
      <c r="A2183" t="s">
        <v>5900</v>
      </c>
      <c r="B2183" t="s">
        <v>5901</v>
      </c>
      <c r="C2183">
        <v>2004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6.6</v>
      </c>
      <c r="O2183">
        <v>14931</v>
      </c>
      <c r="P2183">
        <v>111</v>
      </c>
      <c r="Q2183" t="s">
        <v>5902</v>
      </c>
      <c r="R2183" t="s">
        <v>5459</v>
      </c>
      <c r="S2183">
        <v>0</v>
      </c>
      <c r="T2183">
        <v>1</v>
      </c>
      <c r="U2183">
        <v>0</v>
      </c>
      <c r="V2183">
        <v>7500000</v>
      </c>
      <c r="W2183">
        <v>3854624</v>
      </c>
      <c r="X2183">
        <v>6715067</v>
      </c>
      <c r="Y2183">
        <f>COUNTBLANK(Table13[[#This Row],[Budget]:[Gross_WW]])</f>
        <v>0</v>
      </c>
      <c r="AF2183">
        <v>1</v>
      </c>
    </row>
    <row r="2184" spans="1:32" x14ac:dyDescent="0.2">
      <c r="A2184" t="s">
        <v>36</v>
      </c>
      <c r="B2184" t="s">
        <v>37</v>
      </c>
      <c r="C2184">
        <v>1930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6.5</v>
      </c>
      <c r="O2184">
        <v>918</v>
      </c>
      <c r="P2184">
        <v>78</v>
      </c>
      <c r="Q2184" t="s">
        <v>38</v>
      </c>
      <c r="R2184" t="s">
        <v>39</v>
      </c>
      <c r="S2184">
        <v>0</v>
      </c>
      <c r="T2184">
        <v>0</v>
      </c>
      <c r="U2184">
        <v>1</v>
      </c>
      <c r="V2184">
        <v>240000</v>
      </c>
      <c r="Y2184">
        <f>COUNTBLANK(Table13[[#This Row],[Budget]:[Gross_WW]])</f>
        <v>2</v>
      </c>
      <c r="AF2184">
        <v>1</v>
      </c>
    </row>
    <row r="2185" spans="1:32" x14ac:dyDescent="0.2">
      <c r="A2185" t="s">
        <v>3187</v>
      </c>
      <c r="B2185" t="s">
        <v>3188</v>
      </c>
      <c r="C2185">
        <v>1989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6.5</v>
      </c>
      <c r="O2185">
        <v>12249</v>
      </c>
      <c r="P2185">
        <v>113</v>
      </c>
      <c r="Q2185" t="s">
        <v>2410</v>
      </c>
      <c r="R2185" t="s">
        <v>35</v>
      </c>
      <c r="S2185">
        <v>0</v>
      </c>
      <c r="T2185">
        <v>1</v>
      </c>
      <c r="U2185">
        <v>0</v>
      </c>
      <c r="V2185">
        <v>5704860</v>
      </c>
      <c r="W2185">
        <v>28890240</v>
      </c>
      <c r="Y2185">
        <f>COUNTBLANK(Table13[[#This Row],[Budget]:[Gross_WW]])</f>
        <v>1</v>
      </c>
      <c r="AF2185">
        <v>1</v>
      </c>
    </row>
    <row r="2186" spans="1:32" x14ac:dyDescent="0.2">
      <c r="A2186" t="s">
        <v>1203</v>
      </c>
      <c r="B2186" t="s">
        <v>1204</v>
      </c>
      <c r="C2186">
        <v>1952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6.4</v>
      </c>
      <c r="O2186">
        <v>1267</v>
      </c>
      <c r="P2186">
        <v>77</v>
      </c>
      <c r="Q2186" t="s">
        <v>930</v>
      </c>
      <c r="R2186" t="s">
        <v>945</v>
      </c>
      <c r="S2186">
        <v>0</v>
      </c>
      <c r="T2186">
        <v>1</v>
      </c>
      <c r="U2186">
        <v>0</v>
      </c>
      <c r="Y2186">
        <f>COUNTBLANK(Table13[[#This Row],[Budget]:[Gross_WW]])</f>
        <v>3</v>
      </c>
      <c r="AF2186">
        <v>1</v>
      </c>
    </row>
    <row r="2187" spans="1:32" x14ac:dyDescent="0.2">
      <c r="A2187" t="s">
        <v>6022</v>
      </c>
      <c r="B2187" t="s">
        <v>6023</v>
      </c>
      <c r="C2187">
        <v>2005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5.0999999999999996</v>
      </c>
      <c r="O2187">
        <v>74054</v>
      </c>
      <c r="P2187">
        <v>104</v>
      </c>
      <c r="Q2187" t="s">
        <v>6024</v>
      </c>
      <c r="R2187" t="s">
        <v>39</v>
      </c>
      <c r="S2187">
        <v>0</v>
      </c>
      <c r="T2187">
        <v>0</v>
      </c>
      <c r="U2187">
        <v>1</v>
      </c>
      <c r="V2187">
        <v>50000000</v>
      </c>
      <c r="W2187">
        <v>80270227</v>
      </c>
      <c r="X2187">
        <v>111069515</v>
      </c>
      <c r="Y2187">
        <f>COUNTBLANK(Table13[[#This Row],[Budget]:[Gross_WW]])</f>
        <v>0</v>
      </c>
      <c r="AF2187">
        <v>1</v>
      </c>
    </row>
    <row r="2188" spans="1:32" x14ac:dyDescent="0.2">
      <c r="A2188" t="s">
        <v>6793</v>
      </c>
      <c r="B2188" t="s">
        <v>6794</v>
      </c>
      <c r="C2188">
        <v>2011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6.2</v>
      </c>
      <c r="O2188">
        <v>63303</v>
      </c>
      <c r="P2188">
        <v>114</v>
      </c>
      <c r="Q2188" t="s">
        <v>6444</v>
      </c>
      <c r="R2188" t="s">
        <v>5459</v>
      </c>
      <c r="S2188">
        <v>0</v>
      </c>
      <c r="T2188">
        <v>1</v>
      </c>
      <c r="U2188">
        <v>0</v>
      </c>
      <c r="V2188">
        <v>25000000</v>
      </c>
      <c r="W2188">
        <v>19490041</v>
      </c>
      <c r="X2188">
        <v>37989684</v>
      </c>
      <c r="Y2188">
        <f>COUNTBLANK(Table13[[#This Row],[Budget]:[Gross_WW]])</f>
        <v>0</v>
      </c>
      <c r="AF2188">
        <v>1</v>
      </c>
    </row>
    <row r="2189" spans="1:32" x14ac:dyDescent="0.2">
      <c r="A2189" t="s">
        <v>942</v>
      </c>
      <c r="B2189" t="s">
        <v>943</v>
      </c>
      <c r="C2189">
        <v>1947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7.1</v>
      </c>
      <c r="O2189">
        <v>2199</v>
      </c>
      <c r="P2189">
        <v>108</v>
      </c>
      <c r="Q2189" t="s">
        <v>944</v>
      </c>
      <c r="R2189" t="s">
        <v>945</v>
      </c>
      <c r="S2189">
        <v>0</v>
      </c>
      <c r="T2189">
        <v>1</v>
      </c>
      <c r="U2189">
        <v>0</v>
      </c>
      <c r="Y2189">
        <f>COUNTBLANK(Table13[[#This Row],[Budget]:[Gross_WW]])</f>
        <v>3</v>
      </c>
      <c r="AF2189">
        <v>1</v>
      </c>
    </row>
    <row r="2190" spans="1:32" x14ac:dyDescent="0.2">
      <c r="A2190" t="s">
        <v>2197</v>
      </c>
      <c r="B2190" t="s">
        <v>2198</v>
      </c>
      <c r="C2190">
        <v>1975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6.4</v>
      </c>
      <c r="O2190">
        <v>16726</v>
      </c>
      <c r="P2190">
        <v>129</v>
      </c>
      <c r="Q2190" t="s">
        <v>2004</v>
      </c>
      <c r="R2190" t="s">
        <v>1992</v>
      </c>
      <c r="S2190">
        <v>0</v>
      </c>
      <c r="T2190">
        <v>1</v>
      </c>
      <c r="U2190">
        <v>0</v>
      </c>
      <c r="V2190">
        <v>14200000</v>
      </c>
      <c r="Y2190">
        <f>COUNTBLANK(Table13[[#This Row],[Budget]:[Gross_WW]])</f>
        <v>2</v>
      </c>
      <c r="AF2190">
        <v>1</v>
      </c>
    </row>
    <row r="2191" spans="1:32" x14ac:dyDescent="0.2">
      <c r="A2191" t="s">
        <v>2393</v>
      </c>
      <c r="B2191" t="s">
        <v>2394</v>
      </c>
      <c r="C2191">
        <v>1979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6.4</v>
      </c>
      <c r="O2191">
        <v>7109</v>
      </c>
      <c r="P2191">
        <v>121</v>
      </c>
      <c r="Q2191" t="s">
        <v>2049</v>
      </c>
      <c r="R2191" t="s">
        <v>2222</v>
      </c>
      <c r="S2191">
        <v>0</v>
      </c>
      <c r="T2191">
        <v>1</v>
      </c>
      <c r="U2191">
        <v>0</v>
      </c>
      <c r="V2191">
        <v>61801971</v>
      </c>
      <c r="Y2191">
        <f>COUNTBLANK(Table13[[#This Row],[Budget]:[Gross_WW]])</f>
        <v>2</v>
      </c>
      <c r="AF2191">
        <v>1</v>
      </c>
    </row>
    <row r="2192" spans="1:32" x14ac:dyDescent="0.2">
      <c r="A2192" t="s">
        <v>5666</v>
      </c>
      <c r="B2192" t="s">
        <v>5667</v>
      </c>
      <c r="C2192">
        <v>2002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6.9</v>
      </c>
      <c r="O2192">
        <v>16208</v>
      </c>
      <c r="P2192">
        <v>109</v>
      </c>
      <c r="Q2192" t="s">
        <v>4301</v>
      </c>
      <c r="R2192" t="s">
        <v>4756</v>
      </c>
      <c r="S2192">
        <v>0</v>
      </c>
      <c r="T2192">
        <v>1</v>
      </c>
      <c r="U2192">
        <v>0</v>
      </c>
      <c r="V2192">
        <v>12500000</v>
      </c>
      <c r="W2192">
        <v>14118751</v>
      </c>
      <c r="X2192">
        <v>16318449</v>
      </c>
      <c r="Y2192">
        <f>COUNTBLANK(Table13[[#This Row],[Budget]:[Gross_WW]])</f>
        <v>0</v>
      </c>
      <c r="AF2192">
        <v>1</v>
      </c>
    </row>
    <row r="2193" spans="1:32" x14ac:dyDescent="0.2">
      <c r="A2193" t="s">
        <v>2234</v>
      </c>
      <c r="B2193" t="s">
        <v>2235</v>
      </c>
      <c r="C2193">
        <v>1976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6.8</v>
      </c>
      <c r="O2193">
        <v>39585</v>
      </c>
      <c r="P2193">
        <v>96</v>
      </c>
      <c r="Q2193" t="s">
        <v>2236</v>
      </c>
      <c r="R2193" t="s">
        <v>39</v>
      </c>
      <c r="S2193">
        <v>0</v>
      </c>
      <c r="T2193">
        <v>0</v>
      </c>
      <c r="U2193">
        <v>1</v>
      </c>
      <c r="V2193">
        <v>46236000</v>
      </c>
      <c r="Y2193">
        <f>COUNTBLANK(Table13[[#This Row],[Budget]:[Gross_WW]])</f>
        <v>2</v>
      </c>
      <c r="AF2193">
        <v>1</v>
      </c>
    </row>
    <row r="2194" spans="1:32" x14ac:dyDescent="0.2">
      <c r="A2194" t="s">
        <v>4421</v>
      </c>
      <c r="B2194" t="s">
        <v>4422</v>
      </c>
      <c r="C2194">
        <v>1996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7.4</v>
      </c>
      <c r="O2194">
        <v>172220</v>
      </c>
      <c r="P2194">
        <v>162</v>
      </c>
      <c r="Q2194" t="s">
        <v>3851</v>
      </c>
      <c r="R2194" t="s">
        <v>3859</v>
      </c>
      <c r="S2194">
        <v>1</v>
      </c>
      <c r="T2194">
        <v>0</v>
      </c>
      <c r="U2194">
        <v>0</v>
      </c>
      <c r="V2194">
        <v>27000000</v>
      </c>
      <c r="W2194">
        <v>78676425</v>
      </c>
      <c r="X2194">
        <v>231976425</v>
      </c>
      <c r="Y2194">
        <f>COUNTBLANK(Table13[[#This Row],[Budget]:[Gross_WW]])</f>
        <v>0</v>
      </c>
      <c r="AF2194">
        <v>1</v>
      </c>
    </row>
    <row r="2195" spans="1:32" x14ac:dyDescent="0.2">
      <c r="A2195" t="s">
        <v>4203</v>
      </c>
      <c r="B2195" t="s">
        <v>4204</v>
      </c>
      <c r="C2195">
        <v>1995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6.6</v>
      </c>
      <c r="O2195">
        <v>15917</v>
      </c>
      <c r="P2195">
        <v>99</v>
      </c>
      <c r="Q2195" t="s">
        <v>4205</v>
      </c>
      <c r="R2195" t="s">
        <v>3859</v>
      </c>
      <c r="S2195">
        <v>1</v>
      </c>
      <c r="T2195">
        <v>0</v>
      </c>
      <c r="U2195">
        <v>0</v>
      </c>
      <c r="V2195">
        <v>40997769</v>
      </c>
      <c r="W2195">
        <v>10904930</v>
      </c>
      <c r="X2195">
        <v>10904930</v>
      </c>
      <c r="Y2195">
        <f>COUNTBLANK(Table13[[#This Row],[Budget]:[Gross_WW]])</f>
        <v>0</v>
      </c>
      <c r="AF2195">
        <v>1</v>
      </c>
    </row>
    <row r="2196" spans="1:32" x14ac:dyDescent="0.2">
      <c r="A2196" t="s">
        <v>2099</v>
      </c>
      <c r="B2196" t="s">
        <v>2100</v>
      </c>
      <c r="C2196">
        <v>1973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8</v>
      </c>
      <c r="O2196">
        <v>348035</v>
      </c>
      <c r="P2196">
        <v>122</v>
      </c>
      <c r="Q2196" t="s">
        <v>2101</v>
      </c>
      <c r="R2196" t="s">
        <v>39</v>
      </c>
      <c r="S2196">
        <v>0</v>
      </c>
      <c r="T2196">
        <v>0</v>
      </c>
      <c r="U2196">
        <v>1</v>
      </c>
      <c r="V2196">
        <v>11000000</v>
      </c>
      <c r="W2196">
        <v>232906145</v>
      </c>
      <c r="X2196">
        <v>441306145</v>
      </c>
      <c r="Y2196">
        <f>COUNTBLANK(Table13[[#This Row],[Budget]:[Gross_WW]])</f>
        <v>0</v>
      </c>
      <c r="AF2196">
        <v>1</v>
      </c>
    </row>
    <row r="2197" spans="1:32" x14ac:dyDescent="0.2">
      <c r="A2197" t="s">
        <v>5405</v>
      </c>
      <c r="B2197" t="s">
        <v>5406</v>
      </c>
      <c r="C2197">
        <v>2000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6.8</v>
      </c>
      <c r="O2197">
        <v>99999</v>
      </c>
      <c r="P2197">
        <v>125</v>
      </c>
      <c r="Q2197" t="s">
        <v>5407</v>
      </c>
      <c r="R2197" t="s">
        <v>35</v>
      </c>
      <c r="S2197">
        <v>0</v>
      </c>
      <c r="T2197">
        <v>1</v>
      </c>
      <c r="U2197">
        <v>0</v>
      </c>
      <c r="V2197">
        <v>60000000</v>
      </c>
      <c r="W2197">
        <v>75793305</v>
      </c>
      <c r="X2197">
        <v>124745083</v>
      </c>
      <c r="Y2197">
        <f>COUNTBLANK(Table13[[#This Row],[Budget]:[Gross_WW]])</f>
        <v>0</v>
      </c>
      <c r="AF2197">
        <v>1</v>
      </c>
    </row>
    <row r="2198" spans="1:32" x14ac:dyDescent="0.2">
      <c r="A2198" t="s">
        <v>1364</v>
      </c>
      <c r="B2198" t="s">
        <v>1365</v>
      </c>
      <c r="C2198">
        <v>1954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7.2</v>
      </c>
      <c r="O2198">
        <v>6307</v>
      </c>
      <c r="P2198">
        <v>97</v>
      </c>
      <c r="Q2198" t="s">
        <v>1132</v>
      </c>
      <c r="R2198" t="s">
        <v>945</v>
      </c>
      <c r="S2198">
        <v>0</v>
      </c>
      <c r="T2198">
        <v>1</v>
      </c>
      <c r="U2198">
        <v>0</v>
      </c>
      <c r="W2198">
        <v>2500000</v>
      </c>
      <c r="Y2198">
        <f>COUNTBLANK(Table13[[#This Row],[Budget]:[Gross_WW]])</f>
        <v>2</v>
      </c>
      <c r="AF2198">
        <v>1</v>
      </c>
    </row>
    <row r="2199" spans="1:32" x14ac:dyDescent="0.2">
      <c r="A2199" t="s">
        <v>5421</v>
      </c>
      <c r="B2199" t="s">
        <v>5422</v>
      </c>
      <c r="C2199">
        <v>2001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6.8</v>
      </c>
      <c r="O2199">
        <v>333559</v>
      </c>
      <c r="P2199">
        <v>106</v>
      </c>
      <c r="Q2199" t="s">
        <v>3769</v>
      </c>
      <c r="R2199" t="s">
        <v>35</v>
      </c>
      <c r="S2199">
        <v>0</v>
      </c>
      <c r="T2199">
        <v>1</v>
      </c>
      <c r="U2199">
        <v>0</v>
      </c>
      <c r="V2199">
        <v>38000000</v>
      </c>
      <c r="W2199">
        <v>144533925</v>
      </c>
      <c r="X2199">
        <v>207284863</v>
      </c>
      <c r="Y2199">
        <f>COUNTBLANK(Table13[[#This Row],[Budget]:[Gross_WW]])</f>
        <v>0</v>
      </c>
      <c r="Z2199">
        <v>1</v>
      </c>
      <c r="AF2199">
        <v>1</v>
      </c>
    </row>
    <row r="2200" spans="1:32" x14ac:dyDescent="0.2">
      <c r="A2200" t="s">
        <v>6399</v>
      </c>
      <c r="B2200" t="s">
        <v>6400</v>
      </c>
      <c r="C2200">
        <v>2006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6</v>
      </c>
      <c r="O2200">
        <v>230192</v>
      </c>
      <c r="P2200">
        <v>104</v>
      </c>
      <c r="Q2200" t="s">
        <v>6203</v>
      </c>
      <c r="R2200" t="s">
        <v>35</v>
      </c>
      <c r="S2200">
        <v>0</v>
      </c>
      <c r="T2200">
        <v>1</v>
      </c>
      <c r="U2200">
        <v>0</v>
      </c>
      <c r="V2200">
        <v>85000000</v>
      </c>
      <c r="W2200">
        <v>62514415</v>
      </c>
      <c r="X2200">
        <v>158964610</v>
      </c>
      <c r="Y2200">
        <f>COUNTBLANK(Table13[[#This Row],[Budget]:[Gross_WW]])</f>
        <v>0</v>
      </c>
      <c r="Z2200">
        <v>1</v>
      </c>
      <c r="AF2200">
        <v>1</v>
      </c>
    </row>
    <row r="2201" spans="1:32" x14ac:dyDescent="0.2">
      <c r="A2201" t="s">
        <v>7856</v>
      </c>
      <c r="B2201" t="s">
        <v>7857</v>
      </c>
      <c r="C2201">
        <v>2017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6.7</v>
      </c>
      <c r="O2201">
        <v>193810</v>
      </c>
      <c r="P2201">
        <v>136</v>
      </c>
      <c r="Q2201" t="s">
        <v>4936</v>
      </c>
      <c r="R2201" t="s">
        <v>35</v>
      </c>
      <c r="S2201">
        <v>0</v>
      </c>
      <c r="T2201">
        <v>1</v>
      </c>
      <c r="U2201">
        <v>0</v>
      </c>
      <c r="V2201">
        <v>250000000</v>
      </c>
      <c r="W2201">
        <v>226008385</v>
      </c>
      <c r="X2201">
        <v>1236005118</v>
      </c>
      <c r="Y2201">
        <f>COUNTBLANK(Table13[[#This Row],[Budget]:[Gross_WW]])</f>
        <v>0</v>
      </c>
      <c r="Z2201">
        <v>1</v>
      </c>
      <c r="AF2201">
        <v>1</v>
      </c>
    </row>
    <row r="2202" spans="1:32" x14ac:dyDescent="0.2">
      <c r="A2202" t="s">
        <v>1542</v>
      </c>
      <c r="B2202" t="s">
        <v>1543</v>
      </c>
      <c r="C2202">
        <v>1959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6.6</v>
      </c>
      <c r="O2202">
        <v>2796</v>
      </c>
      <c r="P2202">
        <v>149</v>
      </c>
      <c r="Q2202" t="s">
        <v>97</v>
      </c>
      <c r="R2202" t="s">
        <v>1544</v>
      </c>
      <c r="S2202">
        <v>0</v>
      </c>
      <c r="T2202">
        <v>0</v>
      </c>
      <c r="U2202">
        <v>1</v>
      </c>
      <c r="Y2202">
        <f>COUNTBLANK(Table13[[#This Row],[Budget]:[Gross_WW]])</f>
        <v>3</v>
      </c>
      <c r="AF2202">
        <v>1</v>
      </c>
    </row>
    <row r="2203" spans="1:32" x14ac:dyDescent="0.2">
      <c r="A2203" t="s">
        <v>511</v>
      </c>
      <c r="B2203" t="s">
        <v>512</v>
      </c>
      <c r="C2203">
        <v>1940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6.7</v>
      </c>
      <c r="O2203">
        <v>1690</v>
      </c>
      <c r="P2203">
        <v>90</v>
      </c>
      <c r="Q2203" t="s">
        <v>198</v>
      </c>
      <c r="R2203" t="s">
        <v>39</v>
      </c>
      <c r="S2203">
        <v>0</v>
      </c>
      <c r="T2203">
        <v>0</v>
      </c>
      <c r="U2203">
        <v>1</v>
      </c>
      <c r="Y2203">
        <f>COUNTBLANK(Table13[[#This Row],[Budget]:[Gross_WW]])</f>
        <v>3</v>
      </c>
      <c r="AF2203">
        <v>1</v>
      </c>
    </row>
    <row r="2204" spans="1:32" x14ac:dyDescent="0.2">
      <c r="A2204" t="s">
        <v>6891</v>
      </c>
      <c r="B2204" t="s">
        <v>6892</v>
      </c>
      <c r="C2204">
        <v>2009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5.2</v>
      </c>
      <c r="O2204">
        <v>93122</v>
      </c>
      <c r="P2204">
        <v>82</v>
      </c>
      <c r="Q2204" t="s">
        <v>6893</v>
      </c>
      <c r="R2204" t="s">
        <v>5604</v>
      </c>
      <c r="S2204">
        <v>0</v>
      </c>
      <c r="T2204">
        <v>0</v>
      </c>
      <c r="U2204">
        <v>1</v>
      </c>
      <c r="V2204">
        <v>40000000</v>
      </c>
      <c r="W2204">
        <v>66477700</v>
      </c>
      <c r="X2204">
        <v>186167139</v>
      </c>
      <c r="Y2204">
        <f>COUNTBLANK(Table13[[#This Row],[Budget]:[Gross_WW]])</f>
        <v>0</v>
      </c>
      <c r="AF2204">
        <v>1</v>
      </c>
    </row>
    <row r="2205" spans="1:32" x14ac:dyDescent="0.2">
      <c r="A2205" t="s">
        <v>7484</v>
      </c>
      <c r="B2205" t="s">
        <v>7485</v>
      </c>
      <c r="C2205">
        <v>2016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6.7</v>
      </c>
      <c r="O2205">
        <v>58910</v>
      </c>
      <c r="P2205">
        <v>117</v>
      </c>
      <c r="Q2205" t="s">
        <v>7159</v>
      </c>
      <c r="R2205" t="s">
        <v>2671</v>
      </c>
      <c r="S2205">
        <v>1</v>
      </c>
      <c r="T2205">
        <v>0</v>
      </c>
      <c r="U2205">
        <v>0</v>
      </c>
      <c r="V2205">
        <v>80000000</v>
      </c>
      <c r="W2205">
        <v>27569558</v>
      </c>
      <c r="X2205">
        <v>52099090</v>
      </c>
      <c r="Y2205">
        <f>COUNTBLANK(Table13[[#This Row],[Budget]:[Gross_WW]])</f>
        <v>0</v>
      </c>
      <c r="AF2205">
        <v>1</v>
      </c>
    </row>
    <row r="2206" spans="1:32" x14ac:dyDescent="0.2">
      <c r="A2206" t="s">
        <v>7908</v>
      </c>
      <c r="B2206" t="s">
        <v>7909</v>
      </c>
      <c r="C2206">
        <v>2018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5.0999999999999996</v>
      </c>
      <c r="O2206">
        <v>48681</v>
      </c>
      <c r="P2206">
        <v>98</v>
      </c>
      <c r="Q2206" t="s">
        <v>7910</v>
      </c>
      <c r="R2206" t="s">
        <v>7221</v>
      </c>
      <c r="S2206">
        <v>0</v>
      </c>
      <c r="T2206">
        <v>1</v>
      </c>
      <c r="U2206">
        <v>0</v>
      </c>
      <c r="V2206">
        <v>13000000</v>
      </c>
      <c r="W2206">
        <v>69488745</v>
      </c>
      <c r="X2206">
        <v>137056262</v>
      </c>
      <c r="Y2206">
        <f>COUNTBLANK(Table13[[#This Row],[Budget]:[Gross_WW]])</f>
        <v>0</v>
      </c>
      <c r="Z2206">
        <v>1</v>
      </c>
      <c r="AF2206">
        <v>1</v>
      </c>
    </row>
    <row r="2207" spans="1:32" x14ac:dyDescent="0.2">
      <c r="A2207" t="s">
        <v>6929</v>
      </c>
      <c r="B2207" t="s">
        <v>6930</v>
      </c>
      <c r="C2207">
        <v>2012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6.2</v>
      </c>
      <c r="O2207">
        <v>90475</v>
      </c>
      <c r="P2207">
        <v>124</v>
      </c>
      <c r="Q2207" t="s">
        <v>6595</v>
      </c>
      <c r="R2207" t="s">
        <v>35</v>
      </c>
      <c r="S2207">
        <v>0</v>
      </c>
      <c r="T2207">
        <v>1</v>
      </c>
      <c r="U2207">
        <v>0</v>
      </c>
      <c r="V2207">
        <v>30000000</v>
      </c>
      <c r="W2207">
        <v>28835528</v>
      </c>
      <c r="X2207">
        <v>54169363</v>
      </c>
      <c r="Y2207">
        <f>COUNTBLANK(Table13[[#This Row],[Budget]:[Gross_WW]])</f>
        <v>0</v>
      </c>
      <c r="AF2207">
        <v>1</v>
      </c>
    </row>
    <row r="2208" spans="1:32" x14ac:dyDescent="0.2">
      <c r="A2208" t="s">
        <v>1100</v>
      </c>
      <c r="B2208" t="s">
        <v>1101</v>
      </c>
      <c r="C2208">
        <v>1950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7</v>
      </c>
      <c r="O2208">
        <v>3211</v>
      </c>
      <c r="P2208">
        <v>88</v>
      </c>
      <c r="Q2208" t="s">
        <v>891</v>
      </c>
      <c r="R2208" t="s">
        <v>1102</v>
      </c>
      <c r="S2208">
        <v>0</v>
      </c>
      <c r="T2208">
        <v>0</v>
      </c>
      <c r="U2208">
        <v>1</v>
      </c>
      <c r="V2208">
        <v>1600000</v>
      </c>
      <c r="X2208">
        <v>6713</v>
      </c>
      <c r="Y2208">
        <f>COUNTBLANK(Table13[[#This Row],[Budget]:[Gross_WW]])</f>
        <v>1</v>
      </c>
      <c r="AF2208">
        <v>1</v>
      </c>
    </row>
    <row r="2209" spans="1:32" x14ac:dyDescent="0.2">
      <c r="A2209" t="s">
        <v>575</v>
      </c>
      <c r="B2209" t="s">
        <v>576</v>
      </c>
      <c r="C2209">
        <v>1941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6.6</v>
      </c>
      <c r="O2209">
        <v>930</v>
      </c>
      <c r="P2209">
        <v>79</v>
      </c>
      <c r="Q2209" t="s">
        <v>577</v>
      </c>
      <c r="R2209" t="s">
        <v>35</v>
      </c>
      <c r="S2209">
        <v>0</v>
      </c>
      <c r="T2209">
        <v>1</v>
      </c>
      <c r="U2209">
        <v>0</v>
      </c>
      <c r="Y2209">
        <f>COUNTBLANK(Table13[[#This Row],[Budget]:[Gross_WW]])</f>
        <v>3</v>
      </c>
      <c r="AF2209">
        <v>1</v>
      </c>
    </row>
    <row r="2210" spans="1:32" x14ac:dyDescent="0.2">
      <c r="A2210" t="s">
        <v>3970</v>
      </c>
      <c r="B2210" t="s">
        <v>3971</v>
      </c>
      <c r="C2210">
        <v>1994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4.9000000000000004</v>
      </c>
      <c r="O2210">
        <v>73029</v>
      </c>
      <c r="P2210">
        <v>91</v>
      </c>
      <c r="Q2210" t="s">
        <v>3502</v>
      </c>
      <c r="R2210" t="s">
        <v>35</v>
      </c>
      <c r="S2210">
        <v>0</v>
      </c>
      <c r="T2210">
        <v>1</v>
      </c>
      <c r="U2210">
        <v>0</v>
      </c>
      <c r="V2210">
        <v>46000000</v>
      </c>
      <c r="W2210">
        <v>130531208</v>
      </c>
      <c r="X2210">
        <v>341631208</v>
      </c>
      <c r="Y2210">
        <f>COUNTBLANK(Table13[[#This Row],[Budget]:[Gross_WW]])</f>
        <v>0</v>
      </c>
      <c r="AF2210">
        <v>0</v>
      </c>
    </row>
    <row r="2211" spans="1:32" x14ac:dyDescent="0.2">
      <c r="A2211" t="s">
        <v>5182</v>
      </c>
      <c r="B2211" t="s">
        <v>5183</v>
      </c>
      <c r="C2211">
        <v>2000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3.6</v>
      </c>
      <c r="O2211">
        <v>20578</v>
      </c>
      <c r="P2211">
        <v>90</v>
      </c>
      <c r="Q2211" t="s">
        <v>3502</v>
      </c>
      <c r="R2211" t="s">
        <v>35</v>
      </c>
      <c r="S2211">
        <v>0</v>
      </c>
      <c r="T2211">
        <v>1</v>
      </c>
      <c r="U2211">
        <v>0</v>
      </c>
      <c r="V2211">
        <v>83000000</v>
      </c>
      <c r="W2211">
        <v>35268275</v>
      </c>
      <c r="X2211">
        <v>59468275</v>
      </c>
      <c r="Y2211">
        <f>COUNTBLANK(Table13[[#This Row],[Budget]:[Gross_WW]])</f>
        <v>0</v>
      </c>
      <c r="AF2211">
        <v>0</v>
      </c>
    </row>
    <row r="2212" spans="1:32" x14ac:dyDescent="0.2">
      <c r="A2212" t="s">
        <v>6188</v>
      </c>
      <c r="B2212" t="s">
        <v>6189</v>
      </c>
      <c r="C2212">
        <v>2006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7.2</v>
      </c>
      <c r="O2212">
        <v>221961</v>
      </c>
      <c r="P2212">
        <v>97</v>
      </c>
      <c r="Q2212" t="s">
        <v>6190</v>
      </c>
      <c r="R2212" t="s">
        <v>39</v>
      </c>
      <c r="S2212">
        <v>0</v>
      </c>
      <c r="T2212">
        <v>0</v>
      </c>
      <c r="U2212">
        <v>1</v>
      </c>
      <c r="V2212">
        <v>35000000</v>
      </c>
      <c r="W2212">
        <v>10144010</v>
      </c>
      <c r="X2212">
        <v>16468343</v>
      </c>
      <c r="Y2212">
        <f>COUNTBLANK(Table13[[#This Row],[Budget]:[Gross_WW]])</f>
        <v>0</v>
      </c>
      <c r="AF2212">
        <v>1</v>
      </c>
    </row>
    <row r="2213" spans="1:32" x14ac:dyDescent="0.2">
      <c r="A2213" t="s">
        <v>1039</v>
      </c>
      <c r="B2213" t="s">
        <v>1040</v>
      </c>
      <c r="C2213">
        <v>1949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7.1</v>
      </c>
      <c r="O2213">
        <v>8882</v>
      </c>
      <c r="P2213">
        <v>114</v>
      </c>
      <c r="Q2213" t="s">
        <v>1030</v>
      </c>
      <c r="R2213" t="s">
        <v>39</v>
      </c>
      <c r="S2213">
        <v>0</v>
      </c>
      <c r="T2213">
        <v>0</v>
      </c>
      <c r="U2213">
        <v>1</v>
      </c>
      <c r="V2213">
        <v>2375000</v>
      </c>
      <c r="Y2213">
        <f>COUNTBLANK(Table13[[#This Row],[Budget]:[Gross_WW]])</f>
        <v>2</v>
      </c>
      <c r="AF2213">
        <v>1</v>
      </c>
    </row>
    <row r="2214" spans="1:32" x14ac:dyDescent="0.2">
      <c r="A2214" t="s">
        <v>5452</v>
      </c>
      <c r="B2214" t="s">
        <v>5453</v>
      </c>
      <c r="C2214">
        <v>2002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6.5</v>
      </c>
      <c r="O2214">
        <v>31808</v>
      </c>
      <c r="P2214">
        <v>132</v>
      </c>
      <c r="Q2214" t="s">
        <v>5037</v>
      </c>
      <c r="R2214" t="s">
        <v>2483</v>
      </c>
      <c r="S2214">
        <v>1</v>
      </c>
      <c r="T2214">
        <v>0</v>
      </c>
      <c r="U2214">
        <v>0</v>
      </c>
      <c r="V2214">
        <v>35000000</v>
      </c>
      <c r="W2214">
        <v>18306166</v>
      </c>
      <c r="X2214">
        <v>29882645</v>
      </c>
      <c r="Y2214">
        <f>COUNTBLANK(Table13[[#This Row],[Budget]:[Gross_WW]])</f>
        <v>0</v>
      </c>
      <c r="AF2214">
        <v>1</v>
      </c>
    </row>
    <row r="2215" spans="1:32" x14ac:dyDescent="0.2">
      <c r="A2215" t="s">
        <v>2536</v>
      </c>
      <c r="B2215" t="s">
        <v>2537</v>
      </c>
      <c r="C2215">
        <v>1981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6.9</v>
      </c>
      <c r="O2215">
        <v>3805</v>
      </c>
      <c r="P2215">
        <v>107</v>
      </c>
      <c r="Q2215" t="s">
        <v>2538</v>
      </c>
      <c r="R2215" t="s">
        <v>35</v>
      </c>
      <c r="S2215">
        <v>0</v>
      </c>
      <c r="T2215">
        <v>1</v>
      </c>
      <c r="U2215">
        <v>0</v>
      </c>
      <c r="V2215">
        <v>50427646</v>
      </c>
      <c r="Y2215">
        <f>COUNTBLANK(Table13[[#This Row],[Budget]:[Gross_WW]])</f>
        <v>2</v>
      </c>
      <c r="AF2215">
        <v>1</v>
      </c>
    </row>
    <row r="2216" spans="1:32" x14ac:dyDescent="0.2">
      <c r="A2216" t="s">
        <v>6966</v>
      </c>
      <c r="B2216" t="s">
        <v>6967</v>
      </c>
      <c r="C2216">
        <v>2009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5.9</v>
      </c>
      <c r="O2216">
        <v>71807</v>
      </c>
      <c r="P2216">
        <v>98</v>
      </c>
      <c r="Q2216" t="s">
        <v>6968</v>
      </c>
      <c r="R2216" t="s">
        <v>35</v>
      </c>
      <c r="S2216">
        <v>0</v>
      </c>
      <c r="T2216">
        <v>1</v>
      </c>
      <c r="U2216">
        <v>0</v>
      </c>
      <c r="V2216">
        <v>10000000</v>
      </c>
      <c r="W2216">
        <v>25486040</v>
      </c>
      <c r="X2216">
        <v>47719794</v>
      </c>
      <c r="Y2216">
        <f>COUNTBLANK(Table13[[#This Row],[Budget]:[Gross_WW]])</f>
        <v>0</v>
      </c>
      <c r="AF2216">
        <v>1</v>
      </c>
    </row>
    <row r="2217" spans="1:32" x14ac:dyDescent="0.2">
      <c r="A2217" t="s">
        <v>2539</v>
      </c>
      <c r="B2217" t="s">
        <v>2540</v>
      </c>
      <c r="C2217">
        <v>1981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7.3</v>
      </c>
      <c r="O2217">
        <v>80904</v>
      </c>
      <c r="P2217">
        <v>83</v>
      </c>
      <c r="Q2217" t="s">
        <v>2541</v>
      </c>
      <c r="R2217" t="s">
        <v>538</v>
      </c>
      <c r="S2217">
        <v>1</v>
      </c>
      <c r="T2217">
        <v>0</v>
      </c>
      <c r="U2217">
        <v>0</v>
      </c>
      <c r="V2217">
        <v>12000000</v>
      </c>
      <c r="W2217">
        <v>63456988</v>
      </c>
      <c r="X2217">
        <v>63456988</v>
      </c>
      <c r="Y2217">
        <f>COUNTBLANK(Table13[[#This Row],[Budget]:[Gross_WW]])</f>
        <v>0</v>
      </c>
      <c r="AF2217">
        <v>1</v>
      </c>
    </row>
    <row r="2218" spans="1:32" x14ac:dyDescent="0.2">
      <c r="A2218" t="s">
        <v>4448</v>
      </c>
      <c r="B2218" t="s">
        <v>4449</v>
      </c>
      <c r="C2218">
        <v>1996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7.1</v>
      </c>
      <c r="O2218">
        <v>79191</v>
      </c>
      <c r="P2218">
        <v>110</v>
      </c>
      <c r="Q2218" t="s">
        <v>3988</v>
      </c>
      <c r="R2218" t="s">
        <v>35</v>
      </c>
      <c r="S2218">
        <v>0</v>
      </c>
      <c r="T2218">
        <v>1</v>
      </c>
      <c r="U2218">
        <v>0</v>
      </c>
      <c r="V2218">
        <v>30000000</v>
      </c>
      <c r="W2218">
        <v>16759216</v>
      </c>
      <c r="X2218">
        <v>29359216</v>
      </c>
      <c r="Y2218">
        <f>COUNTBLANK(Table13[[#This Row],[Budget]:[Gross_WW]])</f>
        <v>0</v>
      </c>
      <c r="AF2218">
        <v>1</v>
      </c>
    </row>
    <row r="2219" spans="1:32" x14ac:dyDescent="0.2">
      <c r="A2219" t="s">
        <v>2395</v>
      </c>
      <c r="B2219" t="s">
        <v>2396</v>
      </c>
      <c r="C2219">
        <v>1979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6.4</v>
      </c>
      <c r="O2219">
        <v>8214</v>
      </c>
      <c r="P2219">
        <v>119</v>
      </c>
      <c r="Q2219" t="s">
        <v>1634</v>
      </c>
      <c r="R2219" t="s">
        <v>39</v>
      </c>
      <c r="S2219">
        <v>0</v>
      </c>
      <c r="T2219">
        <v>0</v>
      </c>
      <c r="U2219">
        <v>1</v>
      </c>
      <c r="V2219">
        <v>160292</v>
      </c>
      <c r="W2219">
        <v>9346177</v>
      </c>
      <c r="Y2219">
        <f>COUNTBLANK(Table13[[#This Row],[Budget]:[Gross_WW]])</f>
        <v>1</v>
      </c>
      <c r="AF2219">
        <v>1</v>
      </c>
    </row>
    <row r="2220" spans="1:32" x14ac:dyDescent="0.2">
      <c r="A2220" t="s">
        <v>2152</v>
      </c>
      <c r="B2220" t="s">
        <v>2153</v>
      </c>
      <c r="C2220">
        <v>1974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7.3</v>
      </c>
      <c r="O2220">
        <v>11677</v>
      </c>
      <c r="P2220">
        <v>105</v>
      </c>
      <c r="Q2220" t="s">
        <v>1487</v>
      </c>
      <c r="R2220" t="s">
        <v>35</v>
      </c>
      <c r="S2220">
        <v>0</v>
      </c>
      <c r="T2220">
        <v>1</v>
      </c>
      <c r="U2220">
        <v>0</v>
      </c>
      <c r="V2220">
        <v>4000000</v>
      </c>
      <c r="Y2220">
        <f>COUNTBLANK(Table13[[#This Row],[Budget]:[Gross_WW]])</f>
        <v>2</v>
      </c>
      <c r="AF2220">
        <v>1</v>
      </c>
    </row>
    <row r="2221" spans="1:32" x14ac:dyDescent="0.2">
      <c r="A2221" t="s">
        <v>843</v>
      </c>
      <c r="B2221" t="s">
        <v>844</v>
      </c>
      <c r="C2221">
        <v>1945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6.1</v>
      </c>
      <c r="O2221">
        <v>619</v>
      </c>
      <c r="P2221">
        <v>61</v>
      </c>
      <c r="Q2221" t="s">
        <v>693</v>
      </c>
      <c r="R2221" t="s">
        <v>35</v>
      </c>
      <c r="S2221">
        <v>0</v>
      </c>
      <c r="T2221">
        <v>1</v>
      </c>
      <c r="U2221">
        <v>0</v>
      </c>
      <c r="Y2221">
        <f>COUNTBLANK(Table13[[#This Row],[Budget]:[Gross_WW]])</f>
        <v>3</v>
      </c>
      <c r="AF2221">
        <v>1</v>
      </c>
    </row>
    <row r="2222" spans="1:32" x14ac:dyDescent="0.2">
      <c r="A2222" t="s">
        <v>3794</v>
      </c>
      <c r="B2222" t="s">
        <v>3795</v>
      </c>
      <c r="C2222">
        <v>1993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7.8</v>
      </c>
      <c r="O2222">
        <v>255694</v>
      </c>
      <c r="P2222">
        <v>130</v>
      </c>
      <c r="Q2222" t="s">
        <v>3028</v>
      </c>
      <c r="R2222" t="s">
        <v>39</v>
      </c>
      <c r="S2222">
        <v>0</v>
      </c>
      <c r="T2222">
        <v>0</v>
      </c>
      <c r="U2222">
        <v>1</v>
      </c>
      <c r="V2222">
        <v>44000000</v>
      </c>
      <c r="W2222">
        <v>183875760</v>
      </c>
      <c r="X2222">
        <v>368875760</v>
      </c>
      <c r="Y2222">
        <f>COUNTBLANK(Table13[[#This Row],[Budget]:[Gross_WW]])</f>
        <v>0</v>
      </c>
      <c r="AF2222">
        <v>1</v>
      </c>
    </row>
    <row r="2223" spans="1:32" x14ac:dyDescent="0.2">
      <c r="A2223" t="s">
        <v>7563</v>
      </c>
      <c r="B2223" t="s">
        <v>7564</v>
      </c>
      <c r="C2223">
        <v>2015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4.2</v>
      </c>
      <c r="O2223">
        <v>18620</v>
      </c>
      <c r="P2223">
        <v>81</v>
      </c>
      <c r="Q2223" t="s">
        <v>7565</v>
      </c>
      <c r="R2223" t="s">
        <v>5604</v>
      </c>
      <c r="S2223">
        <v>0</v>
      </c>
      <c r="T2223">
        <v>0</v>
      </c>
      <c r="U2223">
        <v>1</v>
      </c>
      <c r="V2223">
        <v>100000</v>
      </c>
      <c r="W2223">
        <v>22764410</v>
      </c>
      <c r="X2223">
        <v>42964410</v>
      </c>
      <c r="Y2223">
        <f>COUNTBLANK(Table13[[#This Row],[Budget]:[Gross_WW]])</f>
        <v>0</v>
      </c>
      <c r="AF2223">
        <v>1</v>
      </c>
    </row>
    <row r="2224" spans="1:32" x14ac:dyDescent="0.2">
      <c r="A2224" t="s">
        <v>2284</v>
      </c>
      <c r="B2224" t="s">
        <v>2285</v>
      </c>
      <c r="C2224">
        <v>1977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6.4</v>
      </c>
      <c r="O2224">
        <v>20049</v>
      </c>
      <c r="P2224">
        <v>109</v>
      </c>
      <c r="Q2224" t="s">
        <v>2004</v>
      </c>
      <c r="R2224" t="s">
        <v>39</v>
      </c>
      <c r="S2224">
        <v>0</v>
      </c>
      <c r="T2224">
        <v>0</v>
      </c>
      <c r="U2224">
        <v>1</v>
      </c>
      <c r="V2224">
        <v>5500000</v>
      </c>
      <c r="W2224">
        <v>26414658</v>
      </c>
      <c r="X2224">
        <v>26414658</v>
      </c>
      <c r="Y2224">
        <f>COUNTBLANK(Table13[[#This Row],[Budget]:[Gross_WW]])</f>
        <v>0</v>
      </c>
      <c r="AF2224">
        <v>1</v>
      </c>
    </row>
    <row r="2225" spans="1:32" x14ac:dyDescent="0.2">
      <c r="A2225" t="s">
        <v>3976</v>
      </c>
      <c r="B2225" t="s">
        <v>3977</v>
      </c>
      <c r="C2225">
        <v>1994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5.8</v>
      </c>
      <c r="O2225">
        <v>16476</v>
      </c>
      <c r="P2225">
        <v>115</v>
      </c>
      <c r="Q2225" t="s">
        <v>3061</v>
      </c>
      <c r="R2225" t="s">
        <v>35</v>
      </c>
      <c r="S2225">
        <v>0</v>
      </c>
      <c r="T2225">
        <v>1</v>
      </c>
      <c r="U2225">
        <v>0</v>
      </c>
      <c r="V2225">
        <v>16094974</v>
      </c>
      <c r="Y2225">
        <f>COUNTBLANK(Table13[[#This Row],[Budget]:[Gross_WW]])</f>
        <v>2</v>
      </c>
      <c r="AF2225">
        <v>1</v>
      </c>
    </row>
    <row r="2226" spans="1:32" x14ac:dyDescent="0.2">
      <c r="A2226" t="s">
        <v>1777</v>
      </c>
      <c r="B2226" t="s">
        <v>1778</v>
      </c>
      <c r="C2226">
        <v>1966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7.3</v>
      </c>
      <c r="O2226">
        <v>5529</v>
      </c>
      <c r="P2226">
        <v>90</v>
      </c>
      <c r="Q2226" t="s">
        <v>1779</v>
      </c>
      <c r="R2226" t="s">
        <v>35</v>
      </c>
      <c r="S2226">
        <v>0</v>
      </c>
      <c r="T2226">
        <v>1</v>
      </c>
      <c r="U2226">
        <v>0</v>
      </c>
      <c r="V2226">
        <v>700000</v>
      </c>
      <c r="Y2226">
        <f>COUNTBLANK(Table13[[#This Row],[Budget]:[Gross_WW]])</f>
        <v>2</v>
      </c>
      <c r="AF2226">
        <v>1</v>
      </c>
    </row>
    <row r="2227" spans="1:32" x14ac:dyDescent="0.2">
      <c r="A2227" t="s">
        <v>667</v>
      </c>
      <c r="B2227" t="s">
        <v>668</v>
      </c>
      <c r="C2227">
        <v>1942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6.2</v>
      </c>
      <c r="O2227">
        <v>5205</v>
      </c>
      <c r="P2227">
        <v>67</v>
      </c>
      <c r="Q2227" t="s">
        <v>669</v>
      </c>
      <c r="R2227" t="s">
        <v>35</v>
      </c>
      <c r="S2227">
        <v>0</v>
      </c>
      <c r="T2227">
        <v>1</v>
      </c>
      <c r="U2227">
        <v>0</v>
      </c>
      <c r="Y2227">
        <f>COUNTBLANK(Table13[[#This Row],[Budget]:[Gross_WW]])</f>
        <v>3</v>
      </c>
      <c r="AF2227">
        <v>1</v>
      </c>
    </row>
    <row r="2228" spans="1:32" x14ac:dyDescent="0.2">
      <c r="A2228" t="s">
        <v>1043</v>
      </c>
      <c r="B2228" t="s">
        <v>1044</v>
      </c>
      <c r="C2228">
        <v>1949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6.1</v>
      </c>
      <c r="O2228">
        <v>414</v>
      </c>
      <c r="P2228">
        <v>78</v>
      </c>
      <c r="Q2228" t="s">
        <v>834</v>
      </c>
      <c r="R2228" t="s">
        <v>39</v>
      </c>
      <c r="S2228">
        <v>0</v>
      </c>
      <c r="T2228">
        <v>0</v>
      </c>
      <c r="U2228">
        <v>1</v>
      </c>
      <c r="Y2228">
        <f>COUNTBLANK(Table13[[#This Row],[Budget]:[Gross_WW]])</f>
        <v>3</v>
      </c>
      <c r="AF2228">
        <v>1</v>
      </c>
    </row>
    <row r="2229" spans="1:32" x14ac:dyDescent="0.2">
      <c r="A2229" t="s">
        <v>1419</v>
      </c>
      <c r="B2229" t="s">
        <v>1420</v>
      </c>
      <c r="C2229">
        <v>1956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5.5</v>
      </c>
      <c r="O2229">
        <v>344</v>
      </c>
      <c r="P2229">
        <v>103</v>
      </c>
      <c r="Q2229" t="s">
        <v>771</v>
      </c>
      <c r="R2229" t="s">
        <v>39</v>
      </c>
      <c r="S2229">
        <v>0</v>
      </c>
      <c r="T2229">
        <v>0</v>
      </c>
      <c r="U2229">
        <v>1</v>
      </c>
      <c r="Y2229">
        <f>COUNTBLANK(Table13[[#This Row],[Budget]:[Gross_WW]])</f>
        <v>3</v>
      </c>
      <c r="AF2229">
        <v>1</v>
      </c>
    </row>
    <row r="2230" spans="1:32" x14ac:dyDescent="0.2">
      <c r="A2230" t="s">
        <v>7787</v>
      </c>
      <c r="B2230" t="s">
        <v>7788</v>
      </c>
      <c r="C2230">
        <v>2016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6.5</v>
      </c>
      <c r="O2230">
        <v>160783</v>
      </c>
      <c r="P2230">
        <v>112</v>
      </c>
      <c r="Q2230" t="s">
        <v>7599</v>
      </c>
      <c r="R2230" t="s">
        <v>7789</v>
      </c>
      <c r="S2230">
        <v>0</v>
      </c>
      <c r="T2230">
        <v>1</v>
      </c>
      <c r="U2230">
        <v>0</v>
      </c>
      <c r="V2230">
        <v>45000000</v>
      </c>
      <c r="W2230">
        <v>75395035</v>
      </c>
      <c r="X2230">
        <v>173185859</v>
      </c>
      <c r="Y2230">
        <f>COUNTBLANK(Table13[[#This Row],[Budget]:[Gross_WW]])</f>
        <v>0</v>
      </c>
      <c r="AF2230">
        <v>1</v>
      </c>
    </row>
    <row r="2231" spans="1:32" x14ac:dyDescent="0.2">
      <c r="A2231" t="s">
        <v>3978</v>
      </c>
      <c r="B2231" t="s">
        <v>3979</v>
      </c>
      <c r="C2231">
        <v>1994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6.2</v>
      </c>
      <c r="O2231">
        <v>3191</v>
      </c>
      <c r="P2231">
        <v>109</v>
      </c>
      <c r="Q2231" t="s">
        <v>3980</v>
      </c>
      <c r="R2231" t="s">
        <v>3831</v>
      </c>
      <c r="S2231">
        <v>1</v>
      </c>
      <c r="T2231">
        <v>0</v>
      </c>
      <c r="U2231">
        <v>0</v>
      </c>
      <c r="V2231">
        <v>1146748</v>
      </c>
      <c r="W2231">
        <v>3291163</v>
      </c>
      <c r="Y2231">
        <f>COUNTBLANK(Table13[[#This Row],[Budget]:[Gross_WW]])</f>
        <v>1</v>
      </c>
      <c r="AF2231">
        <v>1</v>
      </c>
    </row>
    <row r="2232" spans="1:32" x14ac:dyDescent="0.2">
      <c r="A2232" t="s">
        <v>1258</v>
      </c>
      <c r="B2232" t="s">
        <v>1259</v>
      </c>
      <c r="C2232">
        <v>1953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6.6</v>
      </c>
      <c r="O2232">
        <v>314</v>
      </c>
      <c r="P2232">
        <v>81</v>
      </c>
      <c r="Q2232" t="s">
        <v>1260</v>
      </c>
      <c r="R2232" t="s">
        <v>945</v>
      </c>
      <c r="S2232">
        <v>0</v>
      </c>
      <c r="T2232">
        <v>1</v>
      </c>
      <c r="U2232">
        <v>0</v>
      </c>
      <c r="Y2232">
        <f>COUNTBLANK(Table13[[#This Row],[Budget]:[Gross_WW]])</f>
        <v>3</v>
      </c>
      <c r="AF2232">
        <v>1</v>
      </c>
    </row>
    <row r="2233" spans="1:32" x14ac:dyDescent="0.2">
      <c r="A2233" t="s">
        <v>1320</v>
      </c>
      <c r="B2233" t="s">
        <v>1321</v>
      </c>
      <c r="C2233">
        <v>1954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7.3</v>
      </c>
      <c r="O2233">
        <v>7568</v>
      </c>
      <c r="P2233">
        <v>115</v>
      </c>
      <c r="Q2233" t="s">
        <v>1132</v>
      </c>
      <c r="R2233" t="s">
        <v>35</v>
      </c>
      <c r="S2233">
        <v>0</v>
      </c>
      <c r="T2233">
        <v>1</v>
      </c>
      <c r="U2233">
        <v>0</v>
      </c>
      <c r="X2233">
        <v>1985</v>
      </c>
      <c r="Y2233">
        <f>COUNTBLANK(Table13[[#This Row],[Budget]:[Gross_WW]])</f>
        <v>2</v>
      </c>
      <c r="AF2233">
        <v>1</v>
      </c>
    </row>
    <row r="2234" spans="1:32" x14ac:dyDescent="0.2">
      <c r="A2234" t="s">
        <v>4457</v>
      </c>
      <c r="B2234" t="s">
        <v>4458</v>
      </c>
      <c r="C2234">
        <v>1996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5.4</v>
      </c>
      <c r="O2234">
        <v>18170</v>
      </c>
      <c r="P2234">
        <v>91</v>
      </c>
      <c r="Q2234" t="s">
        <v>4459</v>
      </c>
      <c r="R2234" t="s">
        <v>39</v>
      </c>
      <c r="S2234">
        <v>0</v>
      </c>
      <c r="T2234">
        <v>0</v>
      </c>
      <c r="U2234">
        <v>1</v>
      </c>
      <c r="V2234">
        <v>45000000</v>
      </c>
      <c r="W2234">
        <v>20351264</v>
      </c>
      <c r="X2234">
        <v>20351264</v>
      </c>
      <c r="Y2234">
        <f>COUNTBLANK(Table13[[#This Row],[Budget]:[Gross_WW]])</f>
        <v>0</v>
      </c>
      <c r="AF2234">
        <v>1</v>
      </c>
    </row>
    <row r="2235" spans="1:32" x14ac:dyDescent="0.2">
      <c r="A2235" t="s">
        <v>1848</v>
      </c>
      <c r="B2235" t="s">
        <v>1849</v>
      </c>
      <c r="C2235">
        <v>1967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6.6</v>
      </c>
      <c r="O2235">
        <v>1882</v>
      </c>
      <c r="P2235">
        <v>84</v>
      </c>
      <c r="Q2235" t="s">
        <v>557</v>
      </c>
      <c r="R2235" t="s">
        <v>376</v>
      </c>
      <c r="S2235">
        <v>1</v>
      </c>
      <c r="T2235">
        <v>0</v>
      </c>
      <c r="U2235">
        <v>0</v>
      </c>
      <c r="Y2235">
        <f>COUNTBLANK(Table13[[#This Row],[Budget]:[Gross_WW]])</f>
        <v>3</v>
      </c>
      <c r="AF2235">
        <v>1</v>
      </c>
    </row>
    <row r="2236" spans="1:32" x14ac:dyDescent="0.2">
      <c r="A2236" t="s">
        <v>1261</v>
      </c>
      <c r="B2236" t="s">
        <v>1262</v>
      </c>
      <c r="C2236">
        <v>1953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5.7</v>
      </c>
      <c r="O2236">
        <v>560</v>
      </c>
      <c r="P2236">
        <v>81</v>
      </c>
      <c r="Q2236" t="s">
        <v>1263</v>
      </c>
      <c r="R2236" t="s">
        <v>945</v>
      </c>
      <c r="S2236">
        <v>0</v>
      </c>
      <c r="T2236">
        <v>1</v>
      </c>
      <c r="U2236">
        <v>0</v>
      </c>
      <c r="Y2236">
        <f>COUNTBLANK(Table13[[#This Row],[Budget]:[Gross_WW]])</f>
        <v>3</v>
      </c>
      <c r="AF2236">
        <v>1</v>
      </c>
    </row>
    <row r="2237" spans="1:32" x14ac:dyDescent="0.2">
      <c r="A2237" t="s">
        <v>7454</v>
      </c>
      <c r="B2237" t="s">
        <v>7455</v>
      </c>
      <c r="C2237">
        <v>2015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6.7</v>
      </c>
      <c r="O2237">
        <v>96659</v>
      </c>
      <c r="P2237">
        <v>93</v>
      </c>
      <c r="Q2237" t="s">
        <v>7456</v>
      </c>
      <c r="R2237" t="s">
        <v>4337</v>
      </c>
      <c r="S2237">
        <v>1</v>
      </c>
      <c r="T2237">
        <v>0</v>
      </c>
      <c r="U2237">
        <v>0</v>
      </c>
      <c r="V2237">
        <v>200000000</v>
      </c>
      <c r="W2237">
        <v>123087120</v>
      </c>
      <c r="X2237">
        <v>332207671</v>
      </c>
      <c r="Y2237">
        <f>COUNTBLANK(Table13[[#This Row],[Budget]:[Gross_WW]])</f>
        <v>0</v>
      </c>
      <c r="AF2237">
        <v>1</v>
      </c>
    </row>
    <row r="2238" spans="1:32" x14ac:dyDescent="0.2">
      <c r="A2238" t="s">
        <v>258</v>
      </c>
      <c r="B2238" t="s">
        <v>259</v>
      </c>
      <c r="C2238">
        <v>1935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7.5</v>
      </c>
      <c r="O2238">
        <v>1157</v>
      </c>
      <c r="P2238">
        <v>98</v>
      </c>
      <c r="Q2238" t="s">
        <v>152</v>
      </c>
      <c r="R2238" t="s">
        <v>35</v>
      </c>
      <c r="S2238">
        <v>0</v>
      </c>
      <c r="T2238">
        <v>1</v>
      </c>
      <c r="U2238">
        <v>0</v>
      </c>
      <c r="X2238">
        <v>7478</v>
      </c>
      <c r="Y2238">
        <f>COUNTBLANK(Table13[[#This Row],[Budget]:[Gross_WW]])</f>
        <v>2</v>
      </c>
      <c r="AF2238">
        <v>1</v>
      </c>
    </row>
    <row r="2239" spans="1:32" x14ac:dyDescent="0.2">
      <c r="A2239" t="s">
        <v>6345</v>
      </c>
      <c r="B2239" t="s">
        <v>6346</v>
      </c>
      <c r="C2239">
        <v>2006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6</v>
      </c>
      <c r="O2239">
        <v>23542</v>
      </c>
      <c r="P2239">
        <v>105</v>
      </c>
      <c r="Q2239" t="s">
        <v>3825</v>
      </c>
      <c r="R2239" t="s">
        <v>6347</v>
      </c>
      <c r="S2239">
        <v>0</v>
      </c>
      <c r="T2239">
        <v>0</v>
      </c>
      <c r="U2239">
        <v>1</v>
      </c>
      <c r="V2239">
        <v>32000000</v>
      </c>
      <c r="W2239">
        <v>1308696</v>
      </c>
      <c r="X2239">
        <v>5914908</v>
      </c>
      <c r="Y2239">
        <f>COUNTBLANK(Table13[[#This Row],[Budget]:[Gross_WW]])</f>
        <v>0</v>
      </c>
      <c r="AF2239">
        <v>1</v>
      </c>
    </row>
    <row r="2240" spans="1:32" x14ac:dyDescent="0.2">
      <c r="A2240" t="s">
        <v>7633</v>
      </c>
      <c r="B2240" t="s">
        <v>7634</v>
      </c>
      <c r="C2240">
        <v>2014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7.4</v>
      </c>
      <c r="O2240">
        <v>26164</v>
      </c>
      <c r="P2240">
        <v>110</v>
      </c>
      <c r="Q2240" t="s">
        <v>7635</v>
      </c>
      <c r="R2240" t="s">
        <v>5181</v>
      </c>
      <c r="S2240">
        <v>0</v>
      </c>
      <c r="T2240">
        <v>0</v>
      </c>
      <c r="U2240">
        <v>1</v>
      </c>
      <c r="V2240">
        <v>20000000</v>
      </c>
      <c r="W2240">
        <v>2722209</v>
      </c>
      <c r="X2240">
        <v>3396345</v>
      </c>
      <c r="Y2240">
        <f>COUNTBLANK(Table13[[#This Row],[Budget]:[Gross_WW]])</f>
        <v>0</v>
      </c>
      <c r="AF2240">
        <v>1</v>
      </c>
    </row>
    <row r="2241" spans="1:32" x14ac:dyDescent="0.2">
      <c r="A2241" t="s">
        <v>3094</v>
      </c>
      <c r="B2241" t="s">
        <v>3095</v>
      </c>
      <c r="C2241">
        <v>1988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5.8</v>
      </c>
      <c r="O2241">
        <v>1444</v>
      </c>
      <c r="P2241">
        <v>103</v>
      </c>
      <c r="Q2241" t="s">
        <v>3012</v>
      </c>
      <c r="R2241" t="s">
        <v>2783</v>
      </c>
      <c r="S2241">
        <v>1</v>
      </c>
      <c r="T2241">
        <v>0</v>
      </c>
      <c r="U2241">
        <v>0</v>
      </c>
      <c r="V2241">
        <v>14000000</v>
      </c>
      <c r="W2241">
        <v>4764606</v>
      </c>
      <c r="X2241">
        <v>4764606</v>
      </c>
      <c r="Y2241">
        <f>COUNTBLANK(Table13[[#This Row],[Budget]:[Gross_WW]])</f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1</v>
      </c>
    </row>
    <row r="2242" spans="1:32" x14ac:dyDescent="0.2">
      <c r="A2242" t="s">
        <v>5885</v>
      </c>
      <c r="B2242" t="s">
        <v>5886</v>
      </c>
      <c r="C2242">
        <v>2006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6.7</v>
      </c>
      <c r="O2242">
        <v>96285</v>
      </c>
      <c r="P2242">
        <v>167</v>
      </c>
      <c r="Q2242" t="s">
        <v>5887</v>
      </c>
      <c r="R2242" t="s">
        <v>35</v>
      </c>
      <c r="S2242">
        <v>0</v>
      </c>
      <c r="T2242">
        <v>1</v>
      </c>
      <c r="U2242">
        <v>0</v>
      </c>
      <c r="V2242">
        <v>110000000</v>
      </c>
      <c r="W2242">
        <v>59952835</v>
      </c>
      <c r="X2242">
        <v>100266865</v>
      </c>
      <c r="Y2242">
        <f>COUNTBLANK(Table13[[#This Row],[Budget]:[Gross_WW]])</f>
        <v>0</v>
      </c>
      <c r="AF2242">
        <v>1</v>
      </c>
    </row>
    <row r="2243" spans="1:32" x14ac:dyDescent="0.2">
      <c r="A2243" t="s">
        <v>2821</v>
      </c>
      <c r="B2243" t="s">
        <v>2822</v>
      </c>
      <c r="C2243">
        <v>1985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7.8</v>
      </c>
      <c r="O2243">
        <v>229526</v>
      </c>
      <c r="P2243">
        <v>114</v>
      </c>
      <c r="Q2243" t="s">
        <v>2364</v>
      </c>
      <c r="R2243" t="s">
        <v>39</v>
      </c>
      <c r="S2243">
        <v>0</v>
      </c>
      <c r="T2243">
        <v>0</v>
      </c>
      <c r="U2243">
        <v>1</v>
      </c>
      <c r="V2243">
        <v>19000000</v>
      </c>
      <c r="W2243">
        <v>62367596</v>
      </c>
      <c r="X2243">
        <v>62613569</v>
      </c>
      <c r="Y2243">
        <f>COUNTBLANK(Table13[[#This Row],[Budget]:[Gross_WW]])</f>
        <v>0</v>
      </c>
      <c r="AF2243">
        <v>1</v>
      </c>
    </row>
    <row r="2244" spans="1:32" x14ac:dyDescent="0.2">
      <c r="A2244" t="s">
        <v>2286</v>
      </c>
      <c r="B2244" t="s">
        <v>2287</v>
      </c>
      <c r="C2244">
        <v>1978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5.0999999999999996</v>
      </c>
      <c r="O2244">
        <v>144</v>
      </c>
      <c r="P2244">
        <v>87</v>
      </c>
      <c r="Q2244" t="s">
        <v>2288</v>
      </c>
      <c r="S2244">
        <v>0</v>
      </c>
      <c r="T2244">
        <v>0</v>
      </c>
      <c r="U2244">
        <v>1</v>
      </c>
      <c r="Y2244">
        <f>COUNTBLANK(Table13[[#This Row],[Budget]:[Gross_WW]])</f>
        <v>3</v>
      </c>
      <c r="AF2244">
        <v>1</v>
      </c>
    </row>
    <row r="2245" spans="1:32" x14ac:dyDescent="0.2">
      <c r="A2245" t="s">
        <v>351</v>
      </c>
      <c r="B2245" t="s">
        <v>352</v>
      </c>
      <c r="C2245">
        <v>1937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6.9</v>
      </c>
      <c r="O2245">
        <v>533</v>
      </c>
      <c r="P2245">
        <v>89</v>
      </c>
      <c r="Q2245" t="s">
        <v>66</v>
      </c>
      <c r="R2245" t="s">
        <v>39</v>
      </c>
      <c r="S2245">
        <v>0</v>
      </c>
      <c r="T2245">
        <v>0</v>
      </c>
      <c r="U2245">
        <v>1</v>
      </c>
      <c r="Y2245">
        <f>COUNTBLANK(Table13[[#This Row],[Budget]:[Gross_WW]])</f>
        <v>3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">
      <c r="A2246" t="s">
        <v>7066</v>
      </c>
      <c r="B2246" t="s">
        <v>7067</v>
      </c>
      <c r="C2246">
        <v>2013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7.2</v>
      </c>
      <c r="O2246">
        <v>455315</v>
      </c>
      <c r="P2246">
        <v>143</v>
      </c>
      <c r="Q2246" t="s">
        <v>7068</v>
      </c>
      <c r="R2246" t="s">
        <v>39</v>
      </c>
      <c r="S2246">
        <v>0</v>
      </c>
      <c r="T2246">
        <v>0</v>
      </c>
      <c r="U2246">
        <v>1</v>
      </c>
      <c r="V2246">
        <v>105000000</v>
      </c>
      <c r="W2246">
        <v>144840419</v>
      </c>
      <c r="X2246">
        <v>353641895</v>
      </c>
      <c r="Y2246">
        <f>COUNTBLANK(Table13[[#This Row],[Budget]:[Gross_WW]])</f>
        <v>0</v>
      </c>
      <c r="AF2246">
        <v>0</v>
      </c>
    </row>
    <row r="2247" spans="1:32" x14ac:dyDescent="0.2">
      <c r="A2247" t="s">
        <v>580</v>
      </c>
      <c r="B2247" t="s">
        <v>581</v>
      </c>
      <c r="C2247">
        <v>1941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7.1</v>
      </c>
      <c r="O2247">
        <v>3264</v>
      </c>
      <c r="P2247">
        <v>108</v>
      </c>
      <c r="Q2247" t="s">
        <v>379</v>
      </c>
      <c r="R2247" t="s">
        <v>39</v>
      </c>
      <c r="S2247">
        <v>0</v>
      </c>
      <c r="T2247">
        <v>0</v>
      </c>
      <c r="U2247">
        <v>1</v>
      </c>
      <c r="V2247">
        <v>689000</v>
      </c>
      <c r="Y2247">
        <f>COUNTBLANK(Table13[[#This Row],[Budget]:[Gross_WW]])</f>
        <v>2</v>
      </c>
      <c r="AF2247">
        <v>1</v>
      </c>
    </row>
    <row r="2248" spans="1:32" x14ac:dyDescent="0.2">
      <c r="A2248" t="s">
        <v>1421</v>
      </c>
      <c r="B2248" t="s">
        <v>1422</v>
      </c>
      <c r="C2248">
        <v>1956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6.9</v>
      </c>
      <c r="O2248">
        <v>997</v>
      </c>
      <c r="P2248">
        <v>85</v>
      </c>
      <c r="Q2248" t="s">
        <v>1359</v>
      </c>
      <c r="R2248" t="s">
        <v>376</v>
      </c>
      <c r="S2248">
        <v>1</v>
      </c>
      <c r="T2248">
        <v>0</v>
      </c>
      <c r="U2248">
        <v>0</v>
      </c>
      <c r="V2248">
        <v>2500000</v>
      </c>
      <c r="Y2248">
        <f>COUNTBLANK(Table13[[#This Row],[Budget]:[Gross_WW]])</f>
        <v>2</v>
      </c>
      <c r="AF2248">
        <v>1</v>
      </c>
    </row>
    <row r="2249" spans="1:32" x14ac:dyDescent="0.2">
      <c r="A2249" t="s">
        <v>3098</v>
      </c>
      <c r="B2249" t="s">
        <v>3099</v>
      </c>
      <c r="C2249">
        <v>1988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6.7</v>
      </c>
      <c r="O2249">
        <v>37437</v>
      </c>
      <c r="P2249">
        <v>91</v>
      </c>
      <c r="Q2249" t="s">
        <v>3100</v>
      </c>
      <c r="R2249" t="s">
        <v>3101</v>
      </c>
      <c r="S2249">
        <v>0</v>
      </c>
      <c r="T2249">
        <v>1</v>
      </c>
      <c r="U2249">
        <v>0</v>
      </c>
      <c r="V2249">
        <v>6121115</v>
      </c>
      <c r="W2249">
        <v>43455230</v>
      </c>
      <c r="Y2249">
        <f>COUNTBLANK(Table13[[#This Row],[Budget]:[Gross_WW]])</f>
        <v>1</v>
      </c>
      <c r="AF2249">
        <v>1</v>
      </c>
    </row>
    <row r="2250" spans="1:32" x14ac:dyDescent="0.2">
      <c r="A2250" t="s">
        <v>1780</v>
      </c>
      <c r="B2250" t="s">
        <v>1781</v>
      </c>
      <c r="C2250">
        <v>1965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7.2</v>
      </c>
      <c r="O2250">
        <v>15394</v>
      </c>
      <c r="P2250">
        <v>160</v>
      </c>
      <c r="Q2250" t="s">
        <v>1553</v>
      </c>
      <c r="R2250" t="s">
        <v>39</v>
      </c>
      <c r="S2250">
        <v>0</v>
      </c>
      <c r="T2250">
        <v>0</v>
      </c>
      <c r="U2250">
        <v>1</v>
      </c>
      <c r="V2250">
        <v>12000000</v>
      </c>
      <c r="Y2250">
        <f>COUNTBLANK(Table13[[#This Row],[Budget]:[Gross_WW]])</f>
        <v>2</v>
      </c>
      <c r="AF2250">
        <v>1</v>
      </c>
    </row>
    <row r="2251" spans="1:32" x14ac:dyDescent="0.2">
      <c r="A2251" t="s">
        <v>2202</v>
      </c>
      <c r="B2251" t="s">
        <v>2203</v>
      </c>
      <c r="C2251">
        <v>1975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6.7</v>
      </c>
      <c r="O2251">
        <v>5161</v>
      </c>
      <c r="P2251">
        <v>107</v>
      </c>
      <c r="Q2251" t="s">
        <v>1863</v>
      </c>
      <c r="R2251" t="s">
        <v>2204</v>
      </c>
      <c r="S2251">
        <v>0</v>
      </c>
      <c r="T2251">
        <v>1</v>
      </c>
      <c r="U2251">
        <v>0</v>
      </c>
      <c r="V2251">
        <v>20642922</v>
      </c>
      <c r="Y2251">
        <f>COUNTBLANK(Table13[[#This Row],[Budget]:[Gross_WW]])</f>
        <v>2</v>
      </c>
      <c r="AF2251">
        <v>1</v>
      </c>
    </row>
    <row r="2252" spans="1:32" x14ac:dyDescent="0.2">
      <c r="A2252" t="s">
        <v>2344</v>
      </c>
      <c r="B2252" t="s">
        <v>2345</v>
      </c>
      <c r="C2252">
        <v>1978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5.4</v>
      </c>
      <c r="O2252">
        <v>1072</v>
      </c>
      <c r="P2252">
        <v>107</v>
      </c>
      <c r="Q2252" t="s">
        <v>2259</v>
      </c>
      <c r="R2252" t="s">
        <v>35</v>
      </c>
      <c r="S2252">
        <v>0</v>
      </c>
      <c r="T2252">
        <v>1</v>
      </c>
      <c r="U2252">
        <v>0</v>
      </c>
      <c r="V2252">
        <v>14672713</v>
      </c>
      <c r="Y2252">
        <f>COUNTBLANK(Table13[[#This Row],[Budget]:[Gross_WW]])</f>
        <v>2</v>
      </c>
      <c r="AF2252">
        <v>1</v>
      </c>
    </row>
    <row r="2253" spans="1:32" x14ac:dyDescent="0.2">
      <c r="A2253" t="s">
        <v>7594</v>
      </c>
      <c r="B2253" t="s">
        <v>7595</v>
      </c>
      <c r="C2253">
        <v>2013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5.3</v>
      </c>
      <c r="O2253">
        <v>36145</v>
      </c>
      <c r="P2253">
        <v>100</v>
      </c>
      <c r="Q2253" t="s">
        <v>7512</v>
      </c>
      <c r="R2253" t="s">
        <v>7596</v>
      </c>
      <c r="S2253">
        <v>0</v>
      </c>
      <c r="T2253">
        <v>1</v>
      </c>
      <c r="U2253">
        <v>0</v>
      </c>
      <c r="V2253">
        <v>5000000</v>
      </c>
      <c r="W2253">
        <v>7192291</v>
      </c>
      <c r="X2253">
        <v>12666449</v>
      </c>
      <c r="Y2253">
        <f>COUNTBLANK(Table13[[#This Row],[Budget]:[Gross_WW]])</f>
        <v>0</v>
      </c>
      <c r="AF2253">
        <v>1</v>
      </c>
    </row>
    <row r="2254" spans="1:32" x14ac:dyDescent="0.2">
      <c r="A2254" t="s">
        <v>4902</v>
      </c>
      <c r="B2254" t="s">
        <v>4903</v>
      </c>
      <c r="C2254">
        <v>1999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8.6</v>
      </c>
      <c r="O2254">
        <v>1081433</v>
      </c>
      <c r="P2254">
        <v>189</v>
      </c>
      <c r="Q2254" t="s">
        <v>4108</v>
      </c>
      <c r="R2254" t="s">
        <v>4109</v>
      </c>
      <c r="S2254">
        <v>0</v>
      </c>
      <c r="T2254">
        <v>0</v>
      </c>
      <c r="U2254">
        <v>1</v>
      </c>
      <c r="V2254">
        <v>60000000</v>
      </c>
      <c r="W2254">
        <v>136801374</v>
      </c>
      <c r="X2254">
        <v>286801374</v>
      </c>
      <c r="Y2254">
        <f>COUNTBLANK(Table13[[#This Row],[Budget]:[Gross_WW]])</f>
        <v>0</v>
      </c>
      <c r="AF2254">
        <v>1</v>
      </c>
    </row>
    <row r="2255" spans="1:32" x14ac:dyDescent="0.2">
      <c r="A2255" t="s">
        <v>302</v>
      </c>
      <c r="B2255" t="s">
        <v>303</v>
      </c>
      <c r="C2255">
        <v>1936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6.8</v>
      </c>
      <c r="O2255">
        <v>725</v>
      </c>
      <c r="P2255">
        <v>93</v>
      </c>
      <c r="Q2255" t="s">
        <v>304</v>
      </c>
      <c r="R2255" t="s">
        <v>39</v>
      </c>
      <c r="S2255">
        <v>0</v>
      </c>
      <c r="T2255">
        <v>0</v>
      </c>
      <c r="U2255">
        <v>1</v>
      </c>
      <c r="Y2255">
        <f>COUNTBLANK(Table13[[#This Row],[Budget]:[Gross_WW]])</f>
        <v>3</v>
      </c>
      <c r="AF2255">
        <v>0</v>
      </c>
    </row>
    <row r="2256" spans="1:32" x14ac:dyDescent="0.2">
      <c r="A2256" t="s">
        <v>7644</v>
      </c>
      <c r="B2256" t="s">
        <v>7645</v>
      </c>
      <c r="C2256">
        <v>2018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6.3</v>
      </c>
      <c r="O2256">
        <v>43237</v>
      </c>
      <c r="P2256">
        <v>85</v>
      </c>
      <c r="Q2256" t="s">
        <v>7646</v>
      </c>
      <c r="R2256" t="s">
        <v>35</v>
      </c>
      <c r="S2256">
        <v>0</v>
      </c>
      <c r="T2256">
        <v>1</v>
      </c>
      <c r="U2256">
        <v>0</v>
      </c>
      <c r="V2256">
        <v>75000000</v>
      </c>
      <c r="W2256">
        <v>270620950</v>
      </c>
      <c r="X2256">
        <v>511595957</v>
      </c>
      <c r="Y2256">
        <f>COUNTBLANK(Table13[[#This Row],[Budget]:[Gross_WW]])</f>
        <v>0</v>
      </c>
      <c r="AF2256">
        <v>0</v>
      </c>
    </row>
    <row r="2257" spans="1:32" x14ac:dyDescent="0.2">
      <c r="A2257" t="s">
        <v>3317</v>
      </c>
      <c r="B2257" t="s">
        <v>3318</v>
      </c>
      <c r="C2257">
        <v>1990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5.4</v>
      </c>
      <c r="O2257">
        <v>4781</v>
      </c>
      <c r="P2257">
        <v>92</v>
      </c>
      <c r="Q2257" t="s">
        <v>2101</v>
      </c>
      <c r="R2257" t="s">
        <v>35</v>
      </c>
      <c r="S2257">
        <v>0</v>
      </c>
      <c r="T2257">
        <v>1</v>
      </c>
      <c r="U2257">
        <v>0</v>
      </c>
      <c r="V2257">
        <v>17037887</v>
      </c>
      <c r="Y2257">
        <f>COUNTBLANK(Table13[[#This Row],[Budget]:[Gross_WW]])</f>
        <v>2</v>
      </c>
      <c r="AF2257">
        <v>1</v>
      </c>
    </row>
    <row r="2258" spans="1:32" x14ac:dyDescent="0.2">
      <c r="A2258" t="s">
        <v>6146</v>
      </c>
      <c r="B2258" t="s">
        <v>3318</v>
      </c>
      <c r="C2258">
        <v>2006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6.9</v>
      </c>
      <c r="O2258">
        <v>85182</v>
      </c>
      <c r="P2258">
        <v>139</v>
      </c>
      <c r="Q2258" t="s">
        <v>3028</v>
      </c>
      <c r="R2258" t="s">
        <v>2783</v>
      </c>
      <c r="S2258">
        <v>1</v>
      </c>
      <c r="T2258">
        <v>0</v>
      </c>
      <c r="U2258">
        <v>0</v>
      </c>
      <c r="V2258">
        <v>18006064</v>
      </c>
      <c r="W2258">
        <v>94973540</v>
      </c>
      <c r="Y2258">
        <f>COUNTBLANK(Table13[[#This Row],[Budget]:[Gross_WW]])</f>
        <v>1</v>
      </c>
      <c r="AF2258">
        <v>1</v>
      </c>
    </row>
    <row r="2259" spans="1:32" x14ac:dyDescent="0.2">
      <c r="A2259" t="s">
        <v>2239</v>
      </c>
      <c r="B2259" t="s">
        <v>2240</v>
      </c>
      <c r="C2259">
        <v>1976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6.3</v>
      </c>
      <c r="O2259">
        <v>3491</v>
      </c>
      <c r="P2259">
        <v>105</v>
      </c>
      <c r="Q2259" t="s">
        <v>2241</v>
      </c>
      <c r="R2259" t="s">
        <v>2213</v>
      </c>
      <c r="S2259">
        <v>0</v>
      </c>
      <c r="T2259">
        <v>0</v>
      </c>
      <c r="U2259">
        <v>1</v>
      </c>
      <c r="Y2259">
        <f>COUNTBLANK(Table13[[#This Row],[Budget]:[Gross_WW]])</f>
        <v>3</v>
      </c>
      <c r="AF2259">
        <v>1</v>
      </c>
    </row>
    <row r="2260" spans="1:32" x14ac:dyDescent="0.2">
      <c r="A2260" t="s">
        <v>3602</v>
      </c>
      <c r="B2260" t="s">
        <v>3603</v>
      </c>
      <c r="C2260">
        <v>1992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5.0999999999999996</v>
      </c>
      <c r="O2260">
        <v>1531</v>
      </c>
      <c r="P2260">
        <v>89</v>
      </c>
      <c r="Q2260" t="s">
        <v>3604</v>
      </c>
      <c r="R2260" t="s">
        <v>3605</v>
      </c>
      <c r="S2260">
        <v>1</v>
      </c>
      <c r="T2260">
        <v>0</v>
      </c>
      <c r="U2260">
        <v>0</v>
      </c>
      <c r="V2260">
        <v>1206799</v>
      </c>
      <c r="W2260">
        <v>3721911</v>
      </c>
      <c r="Y2260">
        <f>COUNTBLANK(Table13[[#This Row],[Budget]:[Gross_WW]])</f>
        <v>1</v>
      </c>
      <c r="AF2260">
        <v>1</v>
      </c>
    </row>
    <row r="2261" spans="1:32" x14ac:dyDescent="0.2">
      <c r="A2261" t="s">
        <v>5645</v>
      </c>
      <c r="B2261" t="s">
        <v>5646</v>
      </c>
      <c r="C2261">
        <v>2002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5.3</v>
      </c>
      <c r="O2261">
        <v>14572</v>
      </c>
      <c r="P2261">
        <v>94</v>
      </c>
      <c r="Q2261" t="s">
        <v>5647</v>
      </c>
      <c r="R2261" t="s">
        <v>35</v>
      </c>
      <c r="S2261">
        <v>0</v>
      </c>
      <c r="T2261">
        <v>1</v>
      </c>
      <c r="U2261">
        <v>0</v>
      </c>
      <c r="V2261">
        <v>613485</v>
      </c>
      <c r="W2261">
        <v>24128852</v>
      </c>
      <c r="Y2261">
        <f>COUNTBLANK(Table13[[#This Row],[Budget]:[Gross_WW]])</f>
        <v>1</v>
      </c>
      <c r="AF2261">
        <v>1</v>
      </c>
    </row>
    <row r="2262" spans="1:32" x14ac:dyDescent="0.2">
      <c r="A2262" t="s">
        <v>2549</v>
      </c>
      <c r="B2262" t="s">
        <v>2550</v>
      </c>
      <c r="C2262">
        <v>1981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5.5</v>
      </c>
      <c r="O2262">
        <v>5309</v>
      </c>
      <c r="P2262">
        <v>104</v>
      </c>
      <c r="Q2262" t="s">
        <v>2551</v>
      </c>
      <c r="R2262" t="s">
        <v>2407</v>
      </c>
      <c r="S2262">
        <v>0</v>
      </c>
      <c r="T2262">
        <v>0</v>
      </c>
      <c r="U2262">
        <v>1</v>
      </c>
      <c r="V2262">
        <v>566736</v>
      </c>
      <c r="W2262">
        <v>2447576</v>
      </c>
      <c r="Y2262">
        <f>COUNTBLANK(Table13[[#This Row],[Budget]:[Gross_WW]])</f>
        <v>1</v>
      </c>
      <c r="AF2262">
        <v>1</v>
      </c>
    </row>
    <row r="2263" spans="1:32" x14ac:dyDescent="0.2">
      <c r="A2263" t="s">
        <v>3606</v>
      </c>
      <c r="B2263" t="s">
        <v>3607</v>
      </c>
      <c r="C2263">
        <v>1992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6.6</v>
      </c>
      <c r="O2263">
        <v>36366</v>
      </c>
      <c r="P2263">
        <v>110</v>
      </c>
      <c r="Q2263" t="s">
        <v>3608</v>
      </c>
      <c r="R2263" t="s">
        <v>3273</v>
      </c>
      <c r="S2263">
        <v>1</v>
      </c>
      <c r="T2263">
        <v>0</v>
      </c>
      <c r="U2263">
        <v>0</v>
      </c>
      <c r="V2263">
        <v>7675016</v>
      </c>
      <c r="W2263">
        <v>88036683</v>
      </c>
      <c r="Y2263">
        <f>COUNTBLANK(Table13[[#This Row],[Budget]:[Gross_WW]])</f>
        <v>1</v>
      </c>
      <c r="AF2263">
        <v>1</v>
      </c>
    </row>
    <row r="2264" spans="1:32" x14ac:dyDescent="0.2">
      <c r="A2264" t="s">
        <v>1545</v>
      </c>
      <c r="B2264" t="s">
        <v>1546</v>
      </c>
      <c r="C2264">
        <v>1959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7.1</v>
      </c>
      <c r="O2264">
        <v>3408</v>
      </c>
      <c r="P2264">
        <v>107</v>
      </c>
      <c r="Q2264" t="s">
        <v>739</v>
      </c>
      <c r="R2264" t="s">
        <v>1547</v>
      </c>
      <c r="S2264">
        <v>0</v>
      </c>
      <c r="T2264">
        <v>0</v>
      </c>
      <c r="U2264">
        <v>1</v>
      </c>
      <c r="V2264">
        <v>1350000</v>
      </c>
      <c r="Y2264">
        <f>COUNTBLANK(Table13[[#This Row],[Budget]:[Gross_WW]])</f>
        <v>2</v>
      </c>
      <c r="AF2264">
        <v>1</v>
      </c>
    </row>
    <row r="2265" spans="1:32" x14ac:dyDescent="0.2">
      <c r="A2265" t="s">
        <v>6863</v>
      </c>
      <c r="B2265" t="s">
        <v>6864</v>
      </c>
      <c r="C2265">
        <v>2009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7.7</v>
      </c>
      <c r="O2265">
        <v>693751</v>
      </c>
      <c r="P2265">
        <v>100</v>
      </c>
      <c r="Q2265" t="s">
        <v>6865</v>
      </c>
      <c r="R2265" t="s">
        <v>39</v>
      </c>
      <c r="S2265">
        <v>0</v>
      </c>
      <c r="T2265">
        <v>0</v>
      </c>
      <c r="U2265">
        <v>1</v>
      </c>
      <c r="V2265">
        <v>35000000</v>
      </c>
      <c r="W2265">
        <v>277322503</v>
      </c>
      <c r="X2265">
        <v>469310836</v>
      </c>
      <c r="Y2265">
        <f>COUNTBLANK(Table13[[#This Row],[Budget]:[Gross_WW]])</f>
        <v>0</v>
      </c>
      <c r="Z2265">
        <v>1</v>
      </c>
      <c r="AF2265">
        <v>1</v>
      </c>
    </row>
    <row r="2266" spans="1:32" x14ac:dyDescent="0.2">
      <c r="A2266" t="s">
        <v>7126</v>
      </c>
      <c r="B2266" t="s">
        <v>7127</v>
      </c>
      <c r="C2266">
        <v>2011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6.4</v>
      </c>
      <c r="O2266">
        <v>448349</v>
      </c>
      <c r="P2266">
        <v>102</v>
      </c>
      <c r="Q2266" t="s">
        <v>6865</v>
      </c>
      <c r="R2266" t="s">
        <v>39</v>
      </c>
      <c r="S2266">
        <v>0</v>
      </c>
      <c r="T2266">
        <v>0</v>
      </c>
      <c r="U2266">
        <v>1</v>
      </c>
      <c r="V2266">
        <v>80000000</v>
      </c>
      <c r="W2266">
        <v>254464305</v>
      </c>
      <c r="X2266">
        <v>586764305</v>
      </c>
      <c r="Y2266">
        <f>COUNTBLANK(Table13[[#This Row],[Budget]:[Gross_WW]])</f>
        <v>0</v>
      </c>
      <c r="Z2266">
        <v>1</v>
      </c>
      <c r="AF2266">
        <v>1</v>
      </c>
    </row>
    <row r="2267" spans="1:32" x14ac:dyDescent="0.2">
      <c r="A2267" t="s">
        <v>7440</v>
      </c>
      <c r="B2267" t="s">
        <v>7441</v>
      </c>
      <c r="C2267">
        <v>2013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5.8</v>
      </c>
      <c r="O2267">
        <v>282638</v>
      </c>
      <c r="P2267">
        <v>100</v>
      </c>
      <c r="Q2267" t="s">
        <v>6865</v>
      </c>
      <c r="R2267" t="s">
        <v>7316</v>
      </c>
      <c r="S2267">
        <v>0</v>
      </c>
      <c r="T2267">
        <v>0</v>
      </c>
      <c r="U2267">
        <v>1</v>
      </c>
      <c r="V2267">
        <v>103000000</v>
      </c>
      <c r="W2267">
        <v>112200072</v>
      </c>
      <c r="X2267">
        <v>362000072</v>
      </c>
      <c r="Y2267">
        <f>COUNTBLANK(Table13[[#This Row],[Budget]:[Gross_WW]])</f>
        <v>0</v>
      </c>
      <c r="Z2267">
        <v>1</v>
      </c>
      <c r="AF2267">
        <v>1</v>
      </c>
    </row>
    <row r="2268" spans="1:32" x14ac:dyDescent="0.2">
      <c r="A2268" t="s">
        <v>670</v>
      </c>
      <c r="B2268" t="s">
        <v>671</v>
      </c>
      <c r="C2268">
        <v>1943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7.1</v>
      </c>
      <c r="O2268">
        <v>1024</v>
      </c>
      <c r="P2268">
        <v>109</v>
      </c>
      <c r="Q2268" t="s">
        <v>468</v>
      </c>
      <c r="R2268" t="s">
        <v>39</v>
      </c>
      <c r="S2268">
        <v>0</v>
      </c>
      <c r="T2268">
        <v>0</v>
      </c>
      <c r="U2268">
        <v>1</v>
      </c>
      <c r="Y2268">
        <f>COUNTBLANK(Table13[[#This Row],[Budget]:[Gross_WW]])</f>
        <v>3</v>
      </c>
      <c r="AF2268">
        <v>1</v>
      </c>
    </row>
    <row r="2269" spans="1:32" x14ac:dyDescent="0.2">
      <c r="A2269" t="s">
        <v>3453</v>
      </c>
      <c r="B2269" t="s">
        <v>671</v>
      </c>
      <c r="C2269">
        <v>1991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6.4</v>
      </c>
      <c r="O2269">
        <v>17669</v>
      </c>
      <c r="P2269">
        <v>111</v>
      </c>
      <c r="Q2269" t="s">
        <v>2229</v>
      </c>
      <c r="R2269" t="s">
        <v>35</v>
      </c>
      <c r="S2269">
        <v>0</v>
      </c>
      <c r="T2269">
        <v>1</v>
      </c>
      <c r="U2269">
        <v>0</v>
      </c>
      <c r="V2269">
        <v>25895485</v>
      </c>
      <c r="Y2269">
        <f>COUNTBLANK(Table13[[#This Row],[Budget]:[Gross_WW]])</f>
        <v>2</v>
      </c>
      <c r="AF2269">
        <v>1</v>
      </c>
    </row>
    <row r="2270" spans="1:32" x14ac:dyDescent="0.2">
      <c r="A2270" t="s">
        <v>1045</v>
      </c>
      <c r="B2270" t="s">
        <v>1046</v>
      </c>
      <c r="C2270">
        <v>1949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7.3</v>
      </c>
      <c r="O2270">
        <v>1222</v>
      </c>
      <c r="P2270">
        <v>102</v>
      </c>
      <c r="Q2270" t="s">
        <v>468</v>
      </c>
      <c r="R2270" t="s">
        <v>1047</v>
      </c>
      <c r="S2270">
        <v>0</v>
      </c>
      <c r="T2270">
        <v>0</v>
      </c>
      <c r="U2270">
        <v>1</v>
      </c>
      <c r="Y2270">
        <f>COUNTBLANK(Table13[[#This Row],[Budget]:[Gross_WW]])</f>
        <v>3</v>
      </c>
      <c r="AF2270">
        <v>1</v>
      </c>
    </row>
    <row r="2271" spans="1:32" x14ac:dyDescent="0.2">
      <c r="A2271" t="s">
        <v>1892</v>
      </c>
      <c r="B2271" t="s">
        <v>1893</v>
      </c>
      <c r="C2271">
        <v>1968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7.6</v>
      </c>
      <c r="O2271">
        <v>3438</v>
      </c>
      <c r="P2271">
        <v>123</v>
      </c>
      <c r="Q2271" t="s">
        <v>1799</v>
      </c>
      <c r="R2271" t="s">
        <v>1832</v>
      </c>
      <c r="S2271">
        <v>0</v>
      </c>
      <c r="T2271">
        <v>0</v>
      </c>
      <c r="U2271">
        <v>1</v>
      </c>
      <c r="V2271">
        <v>2000000</v>
      </c>
      <c r="Y2271">
        <f>COUNTBLANK(Table13[[#This Row],[Budget]:[Gross_WW]])</f>
        <v>2</v>
      </c>
      <c r="AF2271">
        <v>1</v>
      </c>
    </row>
    <row r="2272" spans="1:32" x14ac:dyDescent="0.2">
      <c r="A2272" t="s">
        <v>6160</v>
      </c>
      <c r="B2272" t="s">
        <v>6161</v>
      </c>
      <c r="C2272">
        <v>2007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5.8</v>
      </c>
      <c r="O2272">
        <v>82440</v>
      </c>
      <c r="P2272">
        <v>116</v>
      </c>
      <c r="Q2272" t="s">
        <v>5282</v>
      </c>
      <c r="R2272" t="s">
        <v>4856</v>
      </c>
      <c r="S2272">
        <v>0</v>
      </c>
      <c r="T2272">
        <v>1</v>
      </c>
      <c r="U2272">
        <v>0</v>
      </c>
      <c r="V2272">
        <v>60000000</v>
      </c>
      <c r="W2272">
        <v>36787257</v>
      </c>
      <c r="X2272">
        <v>128453183</v>
      </c>
      <c r="Y2272">
        <f>COUNTBLANK(Table13[[#This Row],[Budget]:[Gross_WW]])</f>
        <v>0</v>
      </c>
      <c r="AF2272">
        <v>1</v>
      </c>
    </row>
    <row r="2273" spans="1:32" x14ac:dyDescent="0.2">
      <c r="A2273" t="s">
        <v>1456</v>
      </c>
      <c r="B2273" t="s">
        <v>1457</v>
      </c>
      <c r="C2273">
        <v>1957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6.3</v>
      </c>
      <c r="O2273">
        <v>681</v>
      </c>
      <c r="P2273">
        <v>118</v>
      </c>
      <c r="Q2273" t="s">
        <v>45</v>
      </c>
      <c r="R2273" t="s">
        <v>39</v>
      </c>
      <c r="S2273">
        <v>0</v>
      </c>
      <c r="T2273">
        <v>0</v>
      </c>
      <c r="U2273">
        <v>1</v>
      </c>
      <c r="Y2273">
        <f>COUNTBLANK(Table13[[#This Row],[Budget]:[Gross_WW]])</f>
        <v>3</v>
      </c>
      <c r="AF2273">
        <v>1</v>
      </c>
    </row>
    <row r="2274" spans="1:32" x14ac:dyDescent="0.2">
      <c r="A2274" t="s">
        <v>4906</v>
      </c>
      <c r="B2274" t="s">
        <v>4907</v>
      </c>
      <c r="C2274">
        <v>1998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6.2</v>
      </c>
      <c r="O2274">
        <v>4013</v>
      </c>
      <c r="P2274">
        <v>114</v>
      </c>
      <c r="Q2274" t="s">
        <v>2912</v>
      </c>
      <c r="R2274" t="s">
        <v>4708</v>
      </c>
      <c r="S2274">
        <v>0</v>
      </c>
      <c r="T2274">
        <v>1</v>
      </c>
      <c r="U2274">
        <v>0</v>
      </c>
      <c r="V2274">
        <v>17712</v>
      </c>
      <c r="W2274">
        <v>166082</v>
      </c>
      <c r="Y2274">
        <f>COUNTBLANK(Table13[[#This Row],[Budget]:[Gross_WW]])</f>
        <v>1</v>
      </c>
      <c r="AF2274">
        <v>1</v>
      </c>
    </row>
    <row r="2275" spans="1:32" x14ac:dyDescent="0.2">
      <c r="A2275" t="s">
        <v>1322</v>
      </c>
      <c r="B2275" t="s">
        <v>1323</v>
      </c>
      <c r="C2275">
        <v>1954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6.8</v>
      </c>
      <c r="O2275">
        <v>5151</v>
      </c>
      <c r="P2275">
        <v>147</v>
      </c>
      <c r="Q2275" t="s">
        <v>79</v>
      </c>
      <c r="R2275" t="s">
        <v>1195</v>
      </c>
      <c r="S2275">
        <v>0</v>
      </c>
      <c r="T2275">
        <v>0</v>
      </c>
      <c r="U2275">
        <v>1</v>
      </c>
      <c r="V2275">
        <v>1470000</v>
      </c>
      <c r="Y2275">
        <f>COUNTBLANK(Table13[[#This Row],[Budget]:[Gross_WW]])</f>
        <v>2</v>
      </c>
      <c r="AF2275">
        <v>1</v>
      </c>
    </row>
    <row r="2276" spans="1:32" x14ac:dyDescent="0.2">
      <c r="A2276" t="s">
        <v>2205</v>
      </c>
      <c r="B2276" t="s">
        <v>2206</v>
      </c>
      <c r="C2276">
        <v>1975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6.3</v>
      </c>
      <c r="O2276">
        <v>4903</v>
      </c>
      <c r="P2276">
        <v>125</v>
      </c>
      <c r="Q2276" t="s">
        <v>1284</v>
      </c>
      <c r="R2276" t="s">
        <v>2207</v>
      </c>
      <c r="S2276">
        <v>0</v>
      </c>
      <c r="T2276">
        <v>1</v>
      </c>
      <c r="U2276">
        <v>0</v>
      </c>
      <c r="V2276">
        <v>15000000</v>
      </c>
      <c r="Y2276">
        <f>COUNTBLANK(Table13[[#This Row],[Budget]:[Gross_WW]])</f>
        <v>2</v>
      </c>
      <c r="AF2276">
        <v>1</v>
      </c>
    </row>
    <row r="2277" spans="1:32" x14ac:dyDescent="0.2">
      <c r="A2277" t="s">
        <v>1993</v>
      </c>
      <c r="B2277" t="s">
        <v>1994</v>
      </c>
      <c r="C2277">
        <v>1971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7</v>
      </c>
      <c r="O2277">
        <v>2732</v>
      </c>
      <c r="P2277">
        <v>90</v>
      </c>
      <c r="Q2277" t="s">
        <v>1995</v>
      </c>
      <c r="R2277" t="s">
        <v>1996</v>
      </c>
      <c r="S2277">
        <v>0</v>
      </c>
      <c r="T2277">
        <v>1</v>
      </c>
      <c r="U2277">
        <v>0</v>
      </c>
      <c r="V2277">
        <v>820000</v>
      </c>
      <c r="Y2277">
        <f>COUNTBLANK(Table13[[#This Row],[Budget]:[Gross_WW]])</f>
        <v>2</v>
      </c>
      <c r="AF2277">
        <v>1</v>
      </c>
    </row>
    <row r="2278" spans="1:32" x14ac:dyDescent="0.2">
      <c r="A2278" t="s">
        <v>5990</v>
      </c>
      <c r="B2278" t="s">
        <v>5991</v>
      </c>
      <c r="C2278">
        <v>2005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6.8</v>
      </c>
      <c r="O2278">
        <v>181951</v>
      </c>
      <c r="P2278">
        <v>109</v>
      </c>
      <c r="Q2278" t="s">
        <v>5992</v>
      </c>
      <c r="R2278" t="s">
        <v>2783</v>
      </c>
      <c r="S2278">
        <v>1</v>
      </c>
      <c r="T2278">
        <v>0</v>
      </c>
      <c r="U2278">
        <v>0</v>
      </c>
      <c r="V2278">
        <v>21103203</v>
      </c>
      <c r="W2278">
        <v>104478416</v>
      </c>
      <c r="Y2278">
        <f>COUNTBLANK(Table13[[#This Row],[Budget]:[Gross_WW]])</f>
        <v>1</v>
      </c>
      <c r="AF2278">
        <v>1</v>
      </c>
    </row>
    <row r="2279" spans="1:32" x14ac:dyDescent="0.2">
      <c r="A2279" t="s">
        <v>6392</v>
      </c>
      <c r="B2279" t="s">
        <v>6393</v>
      </c>
      <c r="C2279">
        <v>2006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6.7</v>
      </c>
      <c r="O2279">
        <v>15775</v>
      </c>
      <c r="P2279">
        <v>116</v>
      </c>
      <c r="Q2279" t="s">
        <v>3483</v>
      </c>
      <c r="R2279" t="s">
        <v>3859</v>
      </c>
      <c r="S2279">
        <v>1</v>
      </c>
      <c r="T2279">
        <v>0</v>
      </c>
      <c r="U2279">
        <v>0</v>
      </c>
      <c r="V2279">
        <v>25000000</v>
      </c>
      <c r="W2279">
        <v>7164995</v>
      </c>
      <c r="X2279">
        <v>11772461</v>
      </c>
      <c r="Y2279">
        <f>COUNTBLANK(Table13[[#This Row],[Budget]:[Gross_WW]])</f>
        <v>0</v>
      </c>
      <c r="AF2279">
        <v>1</v>
      </c>
    </row>
    <row r="2280" spans="1:32" x14ac:dyDescent="0.2">
      <c r="A2280" t="s">
        <v>6692</v>
      </c>
      <c r="B2280" t="s">
        <v>6693</v>
      </c>
      <c r="C2280">
        <v>2012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7.8</v>
      </c>
      <c r="O2280">
        <v>737393</v>
      </c>
      <c r="P2280">
        <v>169</v>
      </c>
      <c r="Q2280" t="s">
        <v>3988</v>
      </c>
      <c r="R2280" t="s">
        <v>620</v>
      </c>
      <c r="S2280">
        <v>0</v>
      </c>
      <c r="T2280">
        <v>0</v>
      </c>
      <c r="U2280">
        <v>1</v>
      </c>
      <c r="V2280">
        <v>180000000</v>
      </c>
      <c r="W2280">
        <v>303003568</v>
      </c>
      <c r="X2280">
        <v>1017003568</v>
      </c>
      <c r="Y2280">
        <f>COUNTBLANK(Table13[[#This Row],[Budget]:[Gross_WW]])</f>
        <v>0</v>
      </c>
      <c r="Z2280">
        <v>1</v>
      </c>
      <c r="AF2280">
        <v>0</v>
      </c>
    </row>
    <row r="2281" spans="1:32" x14ac:dyDescent="0.2">
      <c r="A2281" t="s">
        <v>7566</v>
      </c>
      <c r="B2281" t="s">
        <v>7567</v>
      </c>
      <c r="C2281">
        <v>2014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7.4</v>
      </c>
      <c r="O2281">
        <v>456079</v>
      </c>
      <c r="P2281">
        <v>144</v>
      </c>
      <c r="Q2281" t="s">
        <v>3988</v>
      </c>
      <c r="R2281" t="s">
        <v>5604</v>
      </c>
      <c r="S2281">
        <v>0</v>
      </c>
      <c r="T2281">
        <v>0</v>
      </c>
      <c r="U2281">
        <v>1</v>
      </c>
      <c r="V2281">
        <v>250000000</v>
      </c>
      <c r="W2281">
        <v>255119788</v>
      </c>
      <c r="X2281">
        <v>956019788</v>
      </c>
      <c r="Y2281">
        <f>COUNTBLANK(Table13[[#This Row],[Budget]:[Gross_WW]])</f>
        <v>0</v>
      </c>
      <c r="Z2281">
        <v>1</v>
      </c>
      <c r="AF2281">
        <v>0</v>
      </c>
    </row>
    <row r="2282" spans="1:32" x14ac:dyDescent="0.2">
      <c r="A2282" t="s">
        <v>6909</v>
      </c>
      <c r="B2282" t="s">
        <v>6910</v>
      </c>
      <c r="C2282">
        <v>2013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7.8</v>
      </c>
      <c r="O2282">
        <v>582843</v>
      </c>
      <c r="P2282">
        <v>161</v>
      </c>
      <c r="Q2282" t="s">
        <v>3988</v>
      </c>
      <c r="R2282" t="s">
        <v>620</v>
      </c>
      <c r="S2282">
        <v>0</v>
      </c>
      <c r="T2282">
        <v>0</v>
      </c>
      <c r="U2282">
        <v>1</v>
      </c>
      <c r="V2282">
        <v>225000000</v>
      </c>
      <c r="W2282">
        <v>258366855</v>
      </c>
      <c r="X2282">
        <v>958366855</v>
      </c>
      <c r="Y2282">
        <f>COUNTBLANK(Table13[[#This Row],[Budget]:[Gross_WW]])</f>
        <v>0</v>
      </c>
      <c r="Z2282">
        <v>1</v>
      </c>
      <c r="AF2282">
        <v>0</v>
      </c>
    </row>
    <row r="2283" spans="1:32" x14ac:dyDescent="0.2">
      <c r="A2283" t="s">
        <v>6382</v>
      </c>
      <c r="B2283" t="s">
        <v>6383</v>
      </c>
      <c r="C2283">
        <v>2006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6.9</v>
      </c>
      <c r="O2283">
        <v>232061</v>
      </c>
      <c r="P2283">
        <v>136</v>
      </c>
      <c r="Q2283" t="s">
        <v>5856</v>
      </c>
      <c r="R2283" t="s">
        <v>2273</v>
      </c>
      <c r="S2283">
        <v>0</v>
      </c>
      <c r="T2283">
        <v>1</v>
      </c>
      <c r="U2283">
        <v>0</v>
      </c>
      <c r="V2283">
        <v>85000000</v>
      </c>
      <c r="W2283">
        <v>63224849</v>
      </c>
      <c r="X2283">
        <v>205841885</v>
      </c>
      <c r="Y2283">
        <f>COUNTBLANK(Table13[[#This Row],[Budget]:[Gross_WW]])</f>
        <v>0</v>
      </c>
      <c r="AF2283">
        <v>1</v>
      </c>
    </row>
    <row r="2284" spans="1:32" x14ac:dyDescent="0.2">
      <c r="A2284" t="s">
        <v>4691</v>
      </c>
      <c r="B2284" t="s">
        <v>4692</v>
      </c>
      <c r="C2284">
        <v>1998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6.6</v>
      </c>
      <c r="O2284">
        <v>37809</v>
      </c>
      <c r="P2284">
        <v>169</v>
      </c>
      <c r="Q2284" t="s">
        <v>3118</v>
      </c>
      <c r="R2284" t="s">
        <v>2783</v>
      </c>
      <c r="S2284">
        <v>1</v>
      </c>
      <c r="T2284">
        <v>0</v>
      </c>
      <c r="U2284">
        <v>0</v>
      </c>
      <c r="V2284">
        <v>13685488</v>
      </c>
      <c r="W2284">
        <v>186883563</v>
      </c>
      <c r="Y2284">
        <f>COUNTBLANK(Table13[[#This Row],[Budget]:[Gross_WW]])</f>
        <v>1</v>
      </c>
      <c r="AF2284">
        <v>1</v>
      </c>
    </row>
    <row r="2285" spans="1:32" x14ac:dyDescent="0.2">
      <c r="A2285" t="s">
        <v>5721</v>
      </c>
      <c r="B2285" t="s">
        <v>5722</v>
      </c>
      <c r="C2285">
        <v>2002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5.5</v>
      </c>
      <c r="O2285">
        <v>87193</v>
      </c>
      <c r="P2285">
        <v>104</v>
      </c>
      <c r="Q2285" t="s">
        <v>5723</v>
      </c>
      <c r="R2285" t="s">
        <v>2783</v>
      </c>
      <c r="S2285">
        <v>1</v>
      </c>
      <c r="T2285">
        <v>0</v>
      </c>
      <c r="U2285">
        <v>0</v>
      </c>
      <c r="V2285">
        <v>35081594</v>
      </c>
      <c r="Y2285">
        <f>COUNTBLANK(Table13[[#This Row],[Budget]:[Gross_WW]])</f>
        <v>2</v>
      </c>
      <c r="AF2285">
        <v>1</v>
      </c>
    </row>
    <row r="2286" spans="1:32" x14ac:dyDescent="0.2">
      <c r="A2286" t="s">
        <v>5607</v>
      </c>
      <c r="B2286" t="s">
        <v>5608</v>
      </c>
      <c r="C2286">
        <v>2002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7.5</v>
      </c>
      <c r="O2286">
        <v>120432</v>
      </c>
      <c r="P2286">
        <v>110</v>
      </c>
      <c r="Q2286" t="s">
        <v>5495</v>
      </c>
      <c r="R2286" t="s">
        <v>2483</v>
      </c>
      <c r="S2286">
        <v>1</v>
      </c>
      <c r="T2286">
        <v>0</v>
      </c>
      <c r="U2286">
        <v>0</v>
      </c>
      <c r="V2286">
        <v>25000000</v>
      </c>
      <c r="W2286">
        <v>41675994</v>
      </c>
      <c r="X2286">
        <v>108846072</v>
      </c>
      <c r="Y2286">
        <f>COUNTBLANK(Table13[[#This Row],[Budget]:[Gross_WW]])</f>
        <v>0</v>
      </c>
      <c r="AF2286">
        <v>1</v>
      </c>
    </row>
    <row r="2287" spans="1:32" x14ac:dyDescent="0.2">
      <c r="A2287" t="s">
        <v>7847</v>
      </c>
      <c r="B2287" t="s">
        <v>7848</v>
      </c>
      <c r="C2287">
        <v>2017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5.6</v>
      </c>
      <c r="O2287">
        <v>38107</v>
      </c>
      <c r="P2287">
        <v>88</v>
      </c>
      <c r="Q2287" t="s">
        <v>7849</v>
      </c>
      <c r="R2287" t="s">
        <v>6472</v>
      </c>
      <c r="S2287">
        <v>0</v>
      </c>
      <c r="T2287">
        <v>0</v>
      </c>
      <c r="U2287">
        <v>1</v>
      </c>
      <c r="V2287">
        <v>8724795</v>
      </c>
      <c r="W2287">
        <v>34184504</v>
      </c>
      <c r="Y2287">
        <f>COUNTBLANK(Table13[[#This Row],[Budget]:[Gross_WW]])</f>
        <v>1</v>
      </c>
      <c r="AF2287">
        <v>1</v>
      </c>
    </row>
    <row r="2288" spans="1:32" x14ac:dyDescent="0.2">
      <c r="A2288" t="s">
        <v>853</v>
      </c>
      <c r="B2288" t="s">
        <v>854</v>
      </c>
      <c r="C2288">
        <v>1945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7.3</v>
      </c>
      <c r="O2288">
        <v>4181</v>
      </c>
      <c r="P2288">
        <v>69</v>
      </c>
      <c r="Q2288" t="s">
        <v>709</v>
      </c>
      <c r="R2288" t="s">
        <v>35</v>
      </c>
      <c r="S2288">
        <v>0</v>
      </c>
      <c r="T2288">
        <v>1</v>
      </c>
      <c r="U2288">
        <v>0</v>
      </c>
      <c r="Y2288">
        <f>COUNTBLANK(Table13[[#This Row],[Budget]:[Gross_WW]])</f>
        <v>3</v>
      </c>
      <c r="AF2288">
        <v>1</v>
      </c>
    </row>
    <row r="2289" spans="1:33" x14ac:dyDescent="0.2">
      <c r="A2289" t="s">
        <v>515</v>
      </c>
      <c r="B2289" t="s">
        <v>516</v>
      </c>
      <c r="C2289">
        <v>1940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7</v>
      </c>
      <c r="O2289">
        <v>919</v>
      </c>
      <c r="P2289">
        <v>89</v>
      </c>
      <c r="Q2289" t="s">
        <v>346</v>
      </c>
      <c r="R2289" t="s">
        <v>35</v>
      </c>
      <c r="S2289">
        <v>0</v>
      </c>
      <c r="T2289">
        <v>1</v>
      </c>
      <c r="U2289">
        <v>0</v>
      </c>
      <c r="V2289">
        <v>178000</v>
      </c>
      <c r="Y2289">
        <f>COUNTBLANK(Table13[[#This Row],[Budget]:[Gross_WW]])</f>
        <v>2</v>
      </c>
      <c r="AF2289">
        <v>1</v>
      </c>
    </row>
    <row r="2290" spans="1:33" x14ac:dyDescent="0.2">
      <c r="A2290" t="s">
        <v>4693</v>
      </c>
      <c r="B2290" t="s">
        <v>4694</v>
      </c>
      <c r="C2290">
        <v>1997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6.6</v>
      </c>
      <c r="O2290">
        <v>7414</v>
      </c>
      <c r="P2290">
        <v>85</v>
      </c>
      <c r="Q2290" t="s">
        <v>4695</v>
      </c>
      <c r="R2290" t="s">
        <v>4696</v>
      </c>
      <c r="S2290">
        <v>1</v>
      </c>
      <c r="T2290">
        <v>0</v>
      </c>
      <c r="U2290">
        <v>0</v>
      </c>
      <c r="V2290">
        <v>63266</v>
      </c>
      <c r="W2290">
        <v>626057</v>
      </c>
      <c r="Y2290">
        <f>COUNTBLANK(Table13[[#This Row],[Budget]:[Gross_WW]])</f>
        <v>1</v>
      </c>
      <c r="AF2290">
        <v>1</v>
      </c>
    </row>
    <row r="2291" spans="1:33" x14ac:dyDescent="0.2">
      <c r="A2291" t="s">
        <v>165</v>
      </c>
      <c r="B2291" t="s">
        <v>166</v>
      </c>
      <c r="C2291">
        <v>1933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6.5</v>
      </c>
      <c r="O2291">
        <v>533</v>
      </c>
      <c r="P2291">
        <v>68</v>
      </c>
      <c r="Q2291" t="s">
        <v>126</v>
      </c>
      <c r="R2291" t="s">
        <v>39</v>
      </c>
      <c r="S2291">
        <v>0</v>
      </c>
      <c r="T2291">
        <v>0</v>
      </c>
      <c r="U2291">
        <v>1</v>
      </c>
      <c r="V2291">
        <v>211000</v>
      </c>
      <c r="Y2291">
        <f>COUNTBLANK(Table13[[#This Row],[Budget]:[Gross_WW]])</f>
        <v>2</v>
      </c>
      <c r="AF2291">
        <v>1</v>
      </c>
    </row>
    <row r="2292" spans="1:33" x14ac:dyDescent="0.2">
      <c r="A2292" t="s">
        <v>7510</v>
      </c>
      <c r="B2292" t="s">
        <v>7511</v>
      </c>
      <c r="C2292">
        <v>2018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6</v>
      </c>
      <c r="O2292">
        <v>40212</v>
      </c>
      <c r="P2292">
        <v>105</v>
      </c>
      <c r="Q2292" t="s">
        <v>7512</v>
      </c>
      <c r="R2292" t="s">
        <v>4856</v>
      </c>
      <c r="S2292">
        <v>0</v>
      </c>
      <c r="T2292">
        <v>1</v>
      </c>
      <c r="U2292">
        <v>0</v>
      </c>
      <c r="V2292">
        <v>42000000</v>
      </c>
      <c r="W2292">
        <v>68549695</v>
      </c>
      <c r="X2292">
        <v>131457147</v>
      </c>
      <c r="Y2292">
        <f>COUNTBLANK(Table13[[#This Row],[Budget]:[Gross_WW]])</f>
        <v>0</v>
      </c>
      <c r="AF2292">
        <v>1</v>
      </c>
    </row>
    <row r="2293" spans="1:33" x14ac:dyDescent="0.2">
      <c r="A2293" t="s">
        <v>3998</v>
      </c>
      <c r="B2293" t="s">
        <v>3999</v>
      </c>
      <c r="C2293">
        <v>1994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7.2</v>
      </c>
      <c r="O2293">
        <v>74748</v>
      </c>
      <c r="P2293">
        <v>111</v>
      </c>
      <c r="Q2293" t="s">
        <v>3402</v>
      </c>
      <c r="R2293" t="s">
        <v>2533</v>
      </c>
      <c r="S2293">
        <v>0</v>
      </c>
      <c r="T2293">
        <v>0</v>
      </c>
      <c r="U2293">
        <v>1</v>
      </c>
      <c r="V2293">
        <v>104490</v>
      </c>
      <c r="W2293">
        <v>2816518</v>
      </c>
      <c r="Y2293">
        <f>COUNTBLANK(Table13[[#This Row],[Budget]:[Gross_WW]])</f>
        <v>1</v>
      </c>
      <c r="AF2293">
        <v>1</v>
      </c>
    </row>
    <row r="2294" spans="1:33" x14ac:dyDescent="0.2">
      <c r="A2294" t="s">
        <v>5735</v>
      </c>
      <c r="B2294" t="s">
        <v>5736</v>
      </c>
      <c r="C2294">
        <v>2003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6.2</v>
      </c>
      <c r="O2294">
        <v>28528</v>
      </c>
      <c r="P2294">
        <v>106</v>
      </c>
      <c r="Q2294" t="s">
        <v>2296</v>
      </c>
      <c r="R2294" t="s">
        <v>3859</v>
      </c>
      <c r="S2294">
        <v>1</v>
      </c>
      <c r="T2294">
        <v>0</v>
      </c>
      <c r="U2294">
        <v>0</v>
      </c>
      <c r="V2294">
        <v>30000000</v>
      </c>
      <c r="W2294">
        <v>5381908</v>
      </c>
      <c r="X2294">
        <v>22954068</v>
      </c>
      <c r="Y2294">
        <f>COUNTBLANK(Table13[[#This Row],[Budget]:[Gross_WW]])</f>
        <v>0</v>
      </c>
      <c r="AF2294">
        <v>1</v>
      </c>
    </row>
    <row r="2295" spans="1:33" x14ac:dyDescent="0.2">
      <c r="A2295" t="s">
        <v>7698</v>
      </c>
      <c r="B2295" t="s">
        <v>7699</v>
      </c>
      <c r="C2295">
        <v>2014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7.3</v>
      </c>
      <c r="O2295">
        <v>73112</v>
      </c>
      <c r="P2295">
        <v>122</v>
      </c>
      <c r="Q2295" t="s">
        <v>3483</v>
      </c>
      <c r="R2295" t="s">
        <v>2714</v>
      </c>
      <c r="S2295">
        <v>0</v>
      </c>
      <c r="T2295">
        <v>1</v>
      </c>
      <c r="U2295">
        <v>0</v>
      </c>
      <c r="V2295">
        <v>10979290</v>
      </c>
      <c r="W2295">
        <v>89514453</v>
      </c>
      <c r="Y2295">
        <f>COUNTBLANK(Table13[[#This Row],[Budget]:[Gross_WW]])</f>
        <v>1</v>
      </c>
      <c r="AF2295">
        <v>1</v>
      </c>
    </row>
    <row r="2296" spans="1:33" x14ac:dyDescent="0.2">
      <c r="A2296" t="s">
        <v>4243</v>
      </c>
      <c r="B2296" t="s">
        <v>4244</v>
      </c>
      <c r="C2296">
        <v>1995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6</v>
      </c>
      <c r="O2296">
        <v>4591</v>
      </c>
      <c r="P2296">
        <v>110</v>
      </c>
      <c r="Q2296" t="s">
        <v>4245</v>
      </c>
      <c r="R2296" t="s">
        <v>35</v>
      </c>
      <c r="S2296">
        <v>0</v>
      </c>
      <c r="T2296">
        <v>1</v>
      </c>
      <c r="U2296">
        <v>0</v>
      </c>
      <c r="V2296">
        <v>25000000</v>
      </c>
      <c r="W2296">
        <v>6609661</v>
      </c>
      <c r="X2296">
        <v>6609661</v>
      </c>
      <c r="Y2296">
        <f>COUNTBLANK(Table13[[#This Row],[Budget]:[Gross_WW]])</f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</row>
    <row r="2297" spans="1:33" x14ac:dyDescent="0.2">
      <c r="A2297" t="s">
        <v>7585</v>
      </c>
      <c r="B2297" t="s">
        <v>7586</v>
      </c>
      <c r="C2297">
        <v>2016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6.1</v>
      </c>
      <c r="O2297">
        <v>93297</v>
      </c>
      <c r="P2297">
        <v>114</v>
      </c>
      <c r="Q2297" t="s">
        <v>7587</v>
      </c>
      <c r="R2297" t="s">
        <v>35</v>
      </c>
      <c r="S2297">
        <v>0</v>
      </c>
      <c r="T2297">
        <v>1</v>
      </c>
      <c r="U2297">
        <v>0</v>
      </c>
      <c r="V2297">
        <v>115000000</v>
      </c>
      <c r="W2297">
        <v>48390190</v>
      </c>
      <c r="X2297">
        <v>164989338</v>
      </c>
      <c r="Y2297">
        <f>COUNTBLANK(Table13[[#This Row],[Budget]:[Gross_WW]])</f>
        <v>0</v>
      </c>
      <c r="AF2297">
        <v>1</v>
      </c>
    </row>
    <row r="2298" spans="1:33" x14ac:dyDescent="0.2">
      <c r="A2298" t="s">
        <v>5261</v>
      </c>
      <c r="B2298" t="s">
        <v>5262</v>
      </c>
      <c r="C2298">
        <v>1999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7.6</v>
      </c>
      <c r="O2298">
        <v>88739</v>
      </c>
      <c r="P2298">
        <v>146</v>
      </c>
      <c r="Q2298" t="s">
        <v>1721</v>
      </c>
      <c r="R2298" t="s">
        <v>5263</v>
      </c>
      <c r="S2298">
        <v>0</v>
      </c>
      <c r="T2298">
        <v>1</v>
      </c>
      <c r="U2298">
        <v>0</v>
      </c>
      <c r="V2298">
        <v>384640</v>
      </c>
      <c r="W2298">
        <v>73956241</v>
      </c>
      <c r="Y2298">
        <f>COUNTBLANK(Table13[[#This Row],[Budget]:[Gross_WW]])</f>
        <v>1</v>
      </c>
      <c r="AF2298">
        <v>1</v>
      </c>
    </row>
    <row r="2299" spans="1:33" x14ac:dyDescent="0.2">
      <c r="A2299" t="s">
        <v>6116</v>
      </c>
      <c r="B2299" t="s">
        <v>6117</v>
      </c>
      <c r="C2299">
        <v>2005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6.3</v>
      </c>
      <c r="O2299">
        <v>22798</v>
      </c>
      <c r="P2299">
        <v>92</v>
      </c>
      <c r="Q2299" t="s">
        <v>2449</v>
      </c>
      <c r="R2299" t="s">
        <v>5459</v>
      </c>
      <c r="S2299">
        <v>0</v>
      </c>
      <c r="T2299">
        <v>1</v>
      </c>
      <c r="U2299">
        <v>0</v>
      </c>
      <c r="V2299">
        <v>16000000</v>
      </c>
      <c r="W2299">
        <v>9016782</v>
      </c>
      <c r="X2299">
        <v>10156968</v>
      </c>
      <c r="Y2299">
        <f>COUNTBLANK(Table13[[#This Row],[Budget]:[Gross_WW]])</f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</row>
    <row r="2300" spans="1:33" x14ac:dyDescent="0.2">
      <c r="A2300" t="s">
        <v>5765</v>
      </c>
      <c r="B2300" t="s">
        <v>5766</v>
      </c>
      <c r="C2300">
        <v>2003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5.7</v>
      </c>
      <c r="O2300">
        <v>15895</v>
      </c>
      <c r="P2300">
        <v>98</v>
      </c>
      <c r="Q2300" t="s">
        <v>5767</v>
      </c>
      <c r="R2300" t="s">
        <v>5328</v>
      </c>
      <c r="S2300">
        <v>0</v>
      </c>
      <c r="T2300">
        <v>0</v>
      </c>
      <c r="U2300">
        <v>1</v>
      </c>
      <c r="V2300">
        <v>40000000</v>
      </c>
      <c r="W2300">
        <v>20453431</v>
      </c>
      <c r="X2300">
        <v>26891849</v>
      </c>
      <c r="Y2300">
        <f>COUNTBLANK(Table13[[#This Row],[Budget]:[Gross_WW]])</f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24</v>
      </c>
    </row>
    <row r="2301" spans="1:33" x14ac:dyDescent="0.2">
      <c r="A2301" t="s">
        <v>6581</v>
      </c>
      <c r="B2301" t="s">
        <v>6582</v>
      </c>
      <c r="C2301">
        <v>2013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5.9</v>
      </c>
      <c r="O2301">
        <v>69244</v>
      </c>
      <c r="P2301">
        <v>100</v>
      </c>
      <c r="Q2301" t="s">
        <v>6583</v>
      </c>
      <c r="R2301" t="s">
        <v>5604</v>
      </c>
      <c r="S2301">
        <v>0</v>
      </c>
      <c r="T2301">
        <v>0</v>
      </c>
      <c r="U2301">
        <v>1</v>
      </c>
      <c r="V2301">
        <v>30000000</v>
      </c>
      <c r="W2301">
        <v>22537881</v>
      </c>
      <c r="X2301">
        <v>27437881</v>
      </c>
      <c r="Y2301">
        <f>COUNTBLANK(Table13[[#This Row],[Budget]:[Gross_WW]])</f>
        <v>0</v>
      </c>
      <c r="AF2301">
        <v>1</v>
      </c>
    </row>
    <row r="2302" spans="1:33" x14ac:dyDescent="0.2">
      <c r="A2302" t="s">
        <v>1742</v>
      </c>
      <c r="B2302" t="s">
        <v>1743</v>
      </c>
      <c r="C2302">
        <v>1964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6.5</v>
      </c>
      <c r="O2302">
        <v>4642</v>
      </c>
      <c r="P2302">
        <v>99</v>
      </c>
      <c r="Q2302" t="s">
        <v>495</v>
      </c>
      <c r="R2302" t="s">
        <v>39</v>
      </c>
      <c r="S2302">
        <v>0</v>
      </c>
      <c r="T2302">
        <v>0</v>
      </c>
      <c r="U2302">
        <v>1</v>
      </c>
      <c r="Y2302">
        <f>COUNTBLANK(Table13[[#This Row],[Budget]:[Gross_WW]])</f>
        <v>3</v>
      </c>
      <c r="AF2302">
        <v>1</v>
      </c>
    </row>
    <row r="2303" spans="1:33" x14ac:dyDescent="0.2">
      <c r="A2303" t="s">
        <v>1458</v>
      </c>
      <c r="B2303" t="s">
        <v>1459</v>
      </c>
      <c r="C2303">
        <v>1957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7.6</v>
      </c>
      <c r="O2303">
        <v>15159</v>
      </c>
      <c r="P2303">
        <v>81</v>
      </c>
      <c r="Q2303" t="s">
        <v>1260</v>
      </c>
      <c r="R2303" t="s">
        <v>945</v>
      </c>
      <c r="S2303">
        <v>0</v>
      </c>
      <c r="T2303">
        <v>1</v>
      </c>
      <c r="U2303">
        <v>0</v>
      </c>
      <c r="V2303">
        <v>750000</v>
      </c>
      <c r="X2303">
        <v>2580</v>
      </c>
      <c r="Y2303">
        <f>COUNTBLANK(Table13[[#This Row],[Budget]:[Gross_WW]])</f>
        <v>1</v>
      </c>
      <c r="AF2303">
        <v>0</v>
      </c>
    </row>
    <row r="2304" spans="1:33" x14ac:dyDescent="0.2">
      <c r="A2304" t="s">
        <v>2555</v>
      </c>
      <c r="B2304" t="s">
        <v>2556</v>
      </c>
      <c r="C2304">
        <v>1981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5.5</v>
      </c>
      <c r="O2304">
        <v>4216</v>
      </c>
      <c r="P2304">
        <v>88</v>
      </c>
      <c r="Q2304" t="s">
        <v>2557</v>
      </c>
      <c r="R2304" t="s">
        <v>2558</v>
      </c>
      <c r="S2304">
        <v>0</v>
      </c>
      <c r="T2304">
        <v>1</v>
      </c>
      <c r="U2304">
        <v>0</v>
      </c>
      <c r="V2304">
        <v>20259961</v>
      </c>
      <c r="Y2304">
        <f>COUNTBLANK(Table13[[#This Row],[Budget]:[Gross_WW]])</f>
        <v>2</v>
      </c>
      <c r="AF2304">
        <v>1</v>
      </c>
    </row>
    <row r="2305" spans="1:32" x14ac:dyDescent="0.2">
      <c r="A2305" t="s">
        <v>5780</v>
      </c>
      <c r="B2305" t="s">
        <v>5781</v>
      </c>
      <c r="C2305">
        <v>2004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8</v>
      </c>
      <c r="O2305">
        <v>631260</v>
      </c>
      <c r="P2305">
        <v>115</v>
      </c>
      <c r="Q2305" t="s">
        <v>5052</v>
      </c>
      <c r="R2305" t="s">
        <v>4337</v>
      </c>
      <c r="S2305">
        <v>1</v>
      </c>
      <c r="T2305">
        <v>0</v>
      </c>
      <c r="U2305">
        <v>0</v>
      </c>
      <c r="V2305">
        <v>92000000</v>
      </c>
      <c r="W2305">
        <v>261441092</v>
      </c>
      <c r="X2305">
        <v>631606713</v>
      </c>
      <c r="Y2305">
        <f>COUNTBLANK(Table13[[#This Row],[Budget]:[Gross_WW]])</f>
        <v>0</v>
      </c>
      <c r="AF2305">
        <v>1</v>
      </c>
    </row>
    <row r="2306" spans="1:32" x14ac:dyDescent="0.2">
      <c r="A2306" t="s">
        <v>6878</v>
      </c>
      <c r="B2306" t="s">
        <v>6879</v>
      </c>
      <c r="C2306">
        <v>2009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6.4</v>
      </c>
      <c r="O2306">
        <v>61662</v>
      </c>
      <c r="P2306">
        <v>108</v>
      </c>
      <c r="Q2306" t="s">
        <v>3825</v>
      </c>
      <c r="R2306" t="s">
        <v>39</v>
      </c>
      <c r="S2306">
        <v>0</v>
      </c>
      <c r="T2306">
        <v>0</v>
      </c>
      <c r="U2306">
        <v>1</v>
      </c>
      <c r="V2306">
        <v>22000000</v>
      </c>
      <c r="W2306">
        <v>33316821</v>
      </c>
      <c r="X2306">
        <v>41771168</v>
      </c>
      <c r="Y2306">
        <f>COUNTBLANK(Table13[[#This Row],[Budget]:[Gross_WW]])</f>
        <v>0</v>
      </c>
      <c r="AF2306">
        <v>1</v>
      </c>
    </row>
    <row r="2307" spans="1:32" x14ac:dyDescent="0.2">
      <c r="A2307" t="s">
        <v>4006</v>
      </c>
      <c r="B2307" t="s">
        <v>4007</v>
      </c>
      <c r="C2307">
        <v>1994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6.5</v>
      </c>
      <c r="O2307">
        <v>1289</v>
      </c>
      <c r="P2307">
        <v>110</v>
      </c>
      <c r="Q2307" t="s">
        <v>4008</v>
      </c>
      <c r="R2307" t="s">
        <v>2783</v>
      </c>
      <c r="S2307">
        <v>1</v>
      </c>
      <c r="T2307">
        <v>0</v>
      </c>
      <c r="U2307">
        <v>0</v>
      </c>
      <c r="V2307">
        <v>8880705</v>
      </c>
      <c r="Y2307">
        <f>COUNTBLANK(Table13[[#This Row],[Budget]:[Gross_WW]])</f>
        <v>2</v>
      </c>
      <c r="AF2307">
        <v>1</v>
      </c>
    </row>
    <row r="2308" spans="1:32" x14ac:dyDescent="0.2">
      <c r="A2308" t="s">
        <v>3699</v>
      </c>
      <c r="B2308" t="s">
        <v>3700</v>
      </c>
      <c r="C2308">
        <v>1993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5.6</v>
      </c>
      <c r="O2308">
        <v>1429</v>
      </c>
      <c r="P2308">
        <v>119</v>
      </c>
      <c r="Q2308" t="s">
        <v>2436</v>
      </c>
      <c r="R2308" t="s">
        <v>3701</v>
      </c>
      <c r="S2308">
        <v>1</v>
      </c>
      <c r="T2308">
        <v>0</v>
      </c>
      <c r="U2308">
        <v>0</v>
      </c>
      <c r="V2308">
        <v>283260</v>
      </c>
      <c r="W2308">
        <v>525955</v>
      </c>
      <c r="Y2308">
        <f>COUNTBLANK(Table13[[#This Row],[Budget]:[Gross_WW]])</f>
        <v>1</v>
      </c>
      <c r="AF2308">
        <v>1</v>
      </c>
    </row>
    <row r="2309" spans="1:32" x14ac:dyDescent="0.2">
      <c r="A2309" t="s">
        <v>5117</v>
      </c>
      <c r="B2309" t="s">
        <v>5118</v>
      </c>
      <c r="C2309">
        <v>1999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7.8</v>
      </c>
      <c r="O2309">
        <v>154450</v>
      </c>
      <c r="P2309">
        <v>157</v>
      </c>
      <c r="Q2309" t="s">
        <v>4239</v>
      </c>
      <c r="R2309" t="s">
        <v>2783</v>
      </c>
      <c r="S2309">
        <v>1</v>
      </c>
      <c r="T2309">
        <v>0</v>
      </c>
      <c r="U2309">
        <v>0</v>
      </c>
      <c r="V2309">
        <v>6712361</v>
      </c>
      <c r="W2309">
        <v>60289912</v>
      </c>
      <c r="Y2309">
        <f>COUNTBLANK(Table13[[#This Row],[Budget]:[Gross_WW]])</f>
        <v>1</v>
      </c>
      <c r="AF2309">
        <v>1</v>
      </c>
    </row>
    <row r="2310" spans="1:32" x14ac:dyDescent="0.2">
      <c r="A2310" t="s">
        <v>1048</v>
      </c>
      <c r="B2310" t="s">
        <v>1049</v>
      </c>
      <c r="C2310">
        <v>1949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6.8</v>
      </c>
      <c r="O2310">
        <v>2909</v>
      </c>
      <c r="P2310">
        <v>102</v>
      </c>
      <c r="Q2310" t="s">
        <v>331</v>
      </c>
      <c r="R2310" t="s">
        <v>39</v>
      </c>
      <c r="S2310">
        <v>0</v>
      </c>
      <c r="T2310">
        <v>0</v>
      </c>
      <c r="U2310">
        <v>1</v>
      </c>
      <c r="V2310">
        <v>2873000</v>
      </c>
      <c r="Y2310">
        <f>COUNTBLANK(Table13[[#This Row],[Budget]:[Gross_WW]])</f>
        <v>2</v>
      </c>
      <c r="AF2310">
        <v>1</v>
      </c>
    </row>
    <row r="2311" spans="1:32" x14ac:dyDescent="0.2">
      <c r="A2311" t="s">
        <v>7573</v>
      </c>
      <c r="B2311" t="s">
        <v>7574</v>
      </c>
      <c r="C2311">
        <v>2015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7.1</v>
      </c>
      <c r="O2311">
        <v>204614</v>
      </c>
      <c r="P2311">
        <v>121</v>
      </c>
      <c r="Q2311" t="s">
        <v>5856</v>
      </c>
      <c r="R2311" t="s">
        <v>7575</v>
      </c>
      <c r="S2311">
        <v>0</v>
      </c>
      <c r="T2311">
        <v>0</v>
      </c>
      <c r="U2311">
        <v>1</v>
      </c>
      <c r="V2311">
        <v>35000000</v>
      </c>
      <c r="W2311">
        <v>75764672</v>
      </c>
      <c r="X2311">
        <v>194564672</v>
      </c>
      <c r="Y2311">
        <f>COUNTBLANK(Table13[[#This Row],[Budget]:[Gross_WW]])</f>
        <v>0</v>
      </c>
      <c r="AF2311">
        <v>1</v>
      </c>
    </row>
    <row r="2312" spans="1:32" x14ac:dyDescent="0.2">
      <c r="A2312" t="s">
        <v>6012</v>
      </c>
      <c r="B2312" t="s">
        <v>6013</v>
      </c>
      <c r="C2312">
        <v>2005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6.4</v>
      </c>
      <c r="O2312">
        <v>94975</v>
      </c>
      <c r="P2312">
        <v>128</v>
      </c>
      <c r="Q2312" t="s">
        <v>2049</v>
      </c>
      <c r="R2312" t="s">
        <v>35</v>
      </c>
      <c r="S2312">
        <v>0</v>
      </c>
      <c r="T2312">
        <v>1</v>
      </c>
      <c r="U2312">
        <v>0</v>
      </c>
      <c r="V2312">
        <v>80000000</v>
      </c>
      <c r="W2312">
        <v>72708161</v>
      </c>
      <c r="X2312">
        <v>162944923</v>
      </c>
      <c r="Y2312">
        <f>COUNTBLANK(Table13[[#This Row],[Budget]:[Gross_WW]])</f>
        <v>0</v>
      </c>
      <c r="AF2312">
        <v>1</v>
      </c>
    </row>
    <row r="2313" spans="1:32" x14ac:dyDescent="0.2">
      <c r="A2313" t="s">
        <v>6243</v>
      </c>
      <c r="B2313" t="s">
        <v>6244</v>
      </c>
      <c r="C2313">
        <v>2007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5.9</v>
      </c>
      <c r="O2313">
        <v>72841</v>
      </c>
      <c r="P2313">
        <v>99</v>
      </c>
      <c r="Q2313" t="s">
        <v>6245</v>
      </c>
      <c r="R2313" t="s">
        <v>39</v>
      </c>
      <c r="S2313">
        <v>0</v>
      </c>
      <c r="T2313">
        <v>0</v>
      </c>
      <c r="U2313">
        <v>1</v>
      </c>
      <c r="V2313">
        <v>80000000</v>
      </c>
      <c r="W2313">
        <v>15074191</v>
      </c>
      <c r="X2313">
        <v>40170558</v>
      </c>
      <c r="Y2313">
        <f>COUNTBLANK(Table13[[#This Row],[Budget]:[Gross_WW]])</f>
        <v>0</v>
      </c>
      <c r="AF2313">
        <v>1</v>
      </c>
    </row>
    <row r="2314" spans="1:32" x14ac:dyDescent="0.2">
      <c r="A2314" t="s">
        <v>6821</v>
      </c>
      <c r="B2314" t="s">
        <v>6822</v>
      </c>
      <c r="C2314">
        <v>2009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6.4</v>
      </c>
      <c r="O2314">
        <v>116306</v>
      </c>
      <c r="P2314">
        <v>100</v>
      </c>
      <c r="Q2314" t="s">
        <v>6823</v>
      </c>
      <c r="R2314" t="s">
        <v>39</v>
      </c>
      <c r="S2314">
        <v>0</v>
      </c>
      <c r="T2314">
        <v>0</v>
      </c>
      <c r="U2314">
        <v>1</v>
      </c>
      <c r="V2314">
        <v>18500000</v>
      </c>
      <c r="W2314">
        <v>18451251</v>
      </c>
      <c r="X2314">
        <v>32406507</v>
      </c>
      <c r="Y2314">
        <f>COUNTBLANK(Table13[[#This Row],[Budget]:[Gross_WW]])</f>
        <v>0</v>
      </c>
      <c r="AF2314">
        <v>1</v>
      </c>
    </row>
    <row r="2315" spans="1:32" x14ac:dyDescent="0.2">
      <c r="A2315" t="s">
        <v>6277</v>
      </c>
      <c r="B2315" t="s">
        <v>6278</v>
      </c>
      <c r="C2315">
        <v>2007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6.2</v>
      </c>
      <c r="O2315">
        <v>34164</v>
      </c>
      <c r="P2315">
        <v>102</v>
      </c>
      <c r="Q2315" t="s">
        <v>6279</v>
      </c>
      <c r="R2315" t="s">
        <v>3273</v>
      </c>
      <c r="S2315">
        <v>1</v>
      </c>
      <c r="T2315">
        <v>0</v>
      </c>
      <c r="U2315">
        <v>0</v>
      </c>
      <c r="V2315">
        <v>30000000</v>
      </c>
      <c r="W2315">
        <v>20578909</v>
      </c>
      <c r="X2315">
        <v>26810113</v>
      </c>
      <c r="Y2315">
        <f>COUNTBLANK(Table13[[#This Row],[Budget]:[Gross_WW]])</f>
        <v>0</v>
      </c>
      <c r="AF2315">
        <v>1</v>
      </c>
    </row>
    <row r="2316" spans="1:32" x14ac:dyDescent="0.2">
      <c r="A2316" t="s">
        <v>167</v>
      </c>
      <c r="B2316" t="s">
        <v>168</v>
      </c>
      <c r="C2316">
        <v>1933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7.7</v>
      </c>
      <c r="O2316">
        <v>28318</v>
      </c>
      <c r="P2316">
        <v>71</v>
      </c>
      <c r="Q2316" t="s">
        <v>66</v>
      </c>
      <c r="R2316" t="s">
        <v>35</v>
      </c>
      <c r="S2316">
        <v>0</v>
      </c>
      <c r="T2316">
        <v>1</v>
      </c>
      <c r="U2316">
        <v>0</v>
      </c>
      <c r="V2316">
        <v>26744</v>
      </c>
      <c r="Y2316">
        <f>COUNTBLANK(Table13[[#This Row],[Budget]:[Gross_WW]])</f>
        <v>2</v>
      </c>
      <c r="Z2316">
        <v>1</v>
      </c>
      <c r="AF2316">
        <v>0</v>
      </c>
    </row>
    <row r="2317" spans="1:32" x14ac:dyDescent="0.2">
      <c r="A2317" t="s">
        <v>517</v>
      </c>
      <c r="B2317" t="s">
        <v>518</v>
      </c>
      <c r="C2317">
        <v>1940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6.6</v>
      </c>
      <c r="O2317">
        <v>3297</v>
      </c>
      <c r="P2317">
        <v>81</v>
      </c>
      <c r="Q2317" t="s">
        <v>346</v>
      </c>
      <c r="R2317" t="s">
        <v>35</v>
      </c>
      <c r="S2317">
        <v>0</v>
      </c>
      <c r="T2317">
        <v>1</v>
      </c>
      <c r="U2317">
        <v>0</v>
      </c>
      <c r="V2317">
        <v>281743</v>
      </c>
      <c r="Y2317">
        <f>COUNTBLANK(Table13[[#This Row],[Budget]:[Gross_WW]])</f>
        <v>2</v>
      </c>
      <c r="Z2317">
        <v>1</v>
      </c>
      <c r="AF2317">
        <v>0</v>
      </c>
    </row>
    <row r="2318" spans="1:32" x14ac:dyDescent="0.2">
      <c r="A2318" t="s">
        <v>805</v>
      </c>
      <c r="B2318" t="s">
        <v>806</v>
      </c>
      <c r="C2318">
        <v>1944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5.9</v>
      </c>
      <c r="O2318">
        <v>1670</v>
      </c>
      <c r="P2318">
        <v>78</v>
      </c>
      <c r="Q2318" t="s">
        <v>405</v>
      </c>
      <c r="R2318" t="s">
        <v>35</v>
      </c>
      <c r="S2318">
        <v>0</v>
      </c>
      <c r="T2318">
        <v>1</v>
      </c>
      <c r="U2318">
        <v>0</v>
      </c>
      <c r="Y2318">
        <f>COUNTBLANK(Table13[[#This Row],[Budget]:[Gross_WW]])</f>
        <v>3</v>
      </c>
      <c r="Z2318">
        <v>1</v>
      </c>
      <c r="AF2318">
        <v>0</v>
      </c>
    </row>
    <row r="2319" spans="1:32" x14ac:dyDescent="0.2">
      <c r="A2319" t="s">
        <v>413</v>
      </c>
      <c r="B2319" t="s">
        <v>414</v>
      </c>
      <c r="C2319">
        <v>1938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5.4</v>
      </c>
      <c r="O2319">
        <v>267</v>
      </c>
      <c r="P2319">
        <v>55</v>
      </c>
      <c r="Q2319" t="s">
        <v>387</v>
      </c>
      <c r="R2319" t="s">
        <v>39</v>
      </c>
      <c r="S2319">
        <v>0</v>
      </c>
      <c r="T2319">
        <v>0</v>
      </c>
      <c r="U2319">
        <v>1</v>
      </c>
      <c r="Y2319">
        <f>COUNTBLANK(Table13[[#This Row],[Budget]:[Gross_WW]])</f>
        <v>3</v>
      </c>
      <c r="Z2319">
        <v>1</v>
      </c>
      <c r="AF2319">
        <v>0</v>
      </c>
    </row>
    <row r="2320" spans="1:32" x14ac:dyDescent="0.2">
      <c r="A2320" t="s">
        <v>308</v>
      </c>
      <c r="B2320" t="s">
        <v>309</v>
      </c>
      <c r="C2320">
        <v>1936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6.6</v>
      </c>
      <c r="O2320">
        <v>2115</v>
      </c>
      <c r="P2320">
        <v>80</v>
      </c>
      <c r="Q2320" t="s">
        <v>299</v>
      </c>
      <c r="R2320" t="s">
        <v>35</v>
      </c>
      <c r="S2320">
        <v>0</v>
      </c>
      <c r="T2320">
        <v>1</v>
      </c>
      <c r="U2320">
        <v>0</v>
      </c>
      <c r="Y2320">
        <f>COUNTBLANK(Table13[[#This Row],[Budget]:[Gross_WW]])</f>
        <v>3</v>
      </c>
      <c r="Z2320">
        <v>1</v>
      </c>
      <c r="AF2320">
        <v>0</v>
      </c>
    </row>
    <row r="2321" spans="1:32" x14ac:dyDescent="0.2">
      <c r="A2321" t="s">
        <v>521</v>
      </c>
      <c r="B2321" t="s">
        <v>522</v>
      </c>
      <c r="C2321">
        <v>1940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6.1</v>
      </c>
      <c r="O2321">
        <v>2038</v>
      </c>
      <c r="P2321">
        <v>72</v>
      </c>
      <c r="Q2321" t="s">
        <v>523</v>
      </c>
      <c r="R2321" t="s">
        <v>35</v>
      </c>
      <c r="S2321">
        <v>0</v>
      </c>
      <c r="T2321">
        <v>1</v>
      </c>
      <c r="U2321">
        <v>0</v>
      </c>
      <c r="V2321">
        <v>269062</v>
      </c>
      <c r="Y2321">
        <f>COUNTBLANK(Table13[[#This Row],[Budget]:[Gross_WW]])</f>
        <v>2</v>
      </c>
      <c r="Z2321">
        <v>1</v>
      </c>
      <c r="AF2321">
        <v>0</v>
      </c>
    </row>
    <row r="2322" spans="1:32" x14ac:dyDescent="0.2">
      <c r="A2322" t="s">
        <v>5050</v>
      </c>
      <c r="B2322" t="s">
        <v>5051</v>
      </c>
      <c r="C2322">
        <v>1999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8</v>
      </c>
      <c r="O2322">
        <v>164625</v>
      </c>
      <c r="P2322">
        <v>86</v>
      </c>
      <c r="Q2322" t="s">
        <v>5052</v>
      </c>
      <c r="R2322" t="s">
        <v>39</v>
      </c>
      <c r="S2322">
        <v>0</v>
      </c>
      <c r="T2322">
        <v>0</v>
      </c>
      <c r="U2322">
        <v>1</v>
      </c>
      <c r="V2322">
        <v>5732614</v>
      </c>
      <c r="W2322">
        <v>23179225</v>
      </c>
      <c r="Y2322">
        <f>COUNTBLANK(Table13[[#This Row],[Budget]:[Gross_WW]])</f>
        <v>1</v>
      </c>
      <c r="AF2322">
        <v>1</v>
      </c>
    </row>
    <row r="2323" spans="1:32" x14ac:dyDescent="0.2">
      <c r="A2323" t="s">
        <v>1205</v>
      </c>
      <c r="B2323" t="s">
        <v>1206</v>
      </c>
      <c r="C2323">
        <v>1952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6.4</v>
      </c>
      <c r="O2323">
        <v>693</v>
      </c>
      <c r="P2323">
        <v>110</v>
      </c>
      <c r="Q2323" t="s">
        <v>1165</v>
      </c>
      <c r="R2323" t="s">
        <v>39</v>
      </c>
      <c r="S2323">
        <v>0</v>
      </c>
      <c r="T2323">
        <v>0</v>
      </c>
      <c r="U2323">
        <v>1</v>
      </c>
      <c r="Y2323">
        <f>COUNTBLANK(Table13[[#This Row],[Budget]:[Gross_WW]])</f>
        <v>3</v>
      </c>
      <c r="AF2323">
        <v>1</v>
      </c>
    </row>
    <row r="2324" spans="1:32" x14ac:dyDescent="0.2">
      <c r="A2324" t="s">
        <v>2461</v>
      </c>
      <c r="B2324" t="s">
        <v>2462</v>
      </c>
      <c r="C2324">
        <v>1980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5.3</v>
      </c>
      <c r="O2324">
        <v>3666</v>
      </c>
      <c r="P2324">
        <v>109</v>
      </c>
      <c r="Q2324" t="s">
        <v>2028</v>
      </c>
      <c r="R2324" t="s">
        <v>35</v>
      </c>
      <c r="S2324">
        <v>0</v>
      </c>
      <c r="T2324">
        <v>1</v>
      </c>
      <c r="U2324">
        <v>0</v>
      </c>
      <c r="V2324">
        <v>3123267</v>
      </c>
      <c r="W2324">
        <v>15716828</v>
      </c>
      <c r="Y2324">
        <f>COUNTBLANK(Table13[[#This Row],[Budget]:[Gross_WW]])</f>
        <v>1</v>
      </c>
      <c r="AF2324">
        <v>1</v>
      </c>
    </row>
    <row r="2325" spans="1:32" x14ac:dyDescent="0.2">
      <c r="A2325" t="s">
        <v>6115</v>
      </c>
      <c r="B2325" t="s">
        <v>2462</v>
      </c>
      <c r="C2325">
        <v>2005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6.8</v>
      </c>
      <c r="O2325">
        <v>294172</v>
      </c>
      <c r="P2325">
        <v>136</v>
      </c>
      <c r="Q2325" t="s">
        <v>4528</v>
      </c>
      <c r="R2325" t="s">
        <v>4856</v>
      </c>
      <c r="S2325">
        <v>0</v>
      </c>
      <c r="T2325">
        <v>0</v>
      </c>
      <c r="U2325">
        <v>1</v>
      </c>
      <c r="V2325">
        <v>126000000</v>
      </c>
      <c r="W2325">
        <v>35818913</v>
      </c>
      <c r="X2325">
        <v>162949164</v>
      </c>
      <c r="Y2325">
        <f>COUNTBLANK(Table13[[#This Row],[Budget]:[Gross_WW]])</f>
        <v>0</v>
      </c>
      <c r="AF2325">
        <v>1</v>
      </c>
    </row>
    <row r="2326" spans="1:32" x14ac:dyDescent="0.2">
      <c r="A2326" t="s">
        <v>2154</v>
      </c>
      <c r="B2326" t="s">
        <v>2155</v>
      </c>
      <c r="C2326">
        <v>1974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6.3</v>
      </c>
      <c r="O2326">
        <v>2267</v>
      </c>
      <c r="P2326">
        <v>93</v>
      </c>
      <c r="Q2326" t="s">
        <v>557</v>
      </c>
      <c r="R2326" t="s">
        <v>376</v>
      </c>
      <c r="S2326">
        <v>1</v>
      </c>
      <c r="T2326">
        <v>0</v>
      </c>
      <c r="U2326">
        <v>0</v>
      </c>
      <c r="V2326">
        <v>8000000</v>
      </c>
      <c r="Y2326">
        <f>COUNTBLANK(Table13[[#This Row],[Budget]:[Gross_WW]])</f>
        <v>2</v>
      </c>
      <c r="AF2326">
        <v>1</v>
      </c>
    </row>
    <row r="2327" spans="1:32" x14ac:dyDescent="0.2">
      <c r="A2327" t="s">
        <v>5782</v>
      </c>
      <c r="B2327" t="s">
        <v>5783</v>
      </c>
      <c r="C2327">
        <v>2003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7</v>
      </c>
      <c r="O2327">
        <v>331986</v>
      </c>
      <c r="P2327">
        <v>111</v>
      </c>
      <c r="Q2327" t="s">
        <v>4936</v>
      </c>
      <c r="R2327" t="s">
        <v>2483</v>
      </c>
      <c r="S2327">
        <v>0</v>
      </c>
      <c r="T2327">
        <v>1</v>
      </c>
      <c r="U2327">
        <v>0</v>
      </c>
      <c r="V2327">
        <v>60000000</v>
      </c>
      <c r="W2327">
        <v>106128601</v>
      </c>
      <c r="X2327">
        <v>176070171</v>
      </c>
      <c r="Y2327">
        <f>COUNTBLANK(Table13[[#This Row],[Budget]:[Gross_WW]])</f>
        <v>0</v>
      </c>
      <c r="AF2327">
        <v>1</v>
      </c>
    </row>
    <row r="2328" spans="1:32" x14ac:dyDescent="0.2">
      <c r="A2328" t="s">
        <v>4699</v>
      </c>
      <c r="B2328" t="s">
        <v>4700</v>
      </c>
      <c r="C2328">
        <v>1997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6.4</v>
      </c>
      <c r="O2328">
        <v>103095</v>
      </c>
      <c r="P2328">
        <v>124</v>
      </c>
      <c r="Q2328" t="s">
        <v>3336</v>
      </c>
      <c r="R2328" t="s">
        <v>35</v>
      </c>
      <c r="S2328">
        <v>0</v>
      </c>
      <c r="T2328">
        <v>1</v>
      </c>
      <c r="U2328">
        <v>0</v>
      </c>
      <c r="V2328">
        <v>15164595</v>
      </c>
      <c r="W2328">
        <v>159330280</v>
      </c>
      <c r="Y2328">
        <f>COUNTBLANK(Table13[[#This Row],[Budget]:[Gross_WW]])</f>
        <v>1</v>
      </c>
      <c r="AF2328">
        <v>1</v>
      </c>
    </row>
    <row r="2329" spans="1:32" x14ac:dyDescent="0.2">
      <c r="A2329" t="s">
        <v>5976</v>
      </c>
      <c r="B2329" t="s">
        <v>5977</v>
      </c>
      <c r="C2329">
        <v>2005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7.1</v>
      </c>
      <c r="O2329">
        <v>106047</v>
      </c>
      <c r="P2329">
        <v>103</v>
      </c>
      <c r="Q2329" t="s">
        <v>5978</v>
      </c>
      <c r="R2329" t="s">
        <v>5979</v>
      </c>
      <c r="S2329">
        <v>0</v>
      </c>
      <c r="T2329">
        <v>0</v>
      </c>
      <c r="U2329">
        <v>1</v>
      </c>
      <c r="V2329">
        <v>29000000</v>
      </c>
      <c r="W2329">
        <v>6303762</v>
      </c>
      <c r="X2329">
        <v>21733230</v>
      </c>
      <c r="Y2329">
        <f>COUNTBLANK(Table13[[#This Row],[Budget]:[Gross_WW]])</f>
        <v>0</v>
      </c>
      <c r="AF2329">
        <v>1</v>
      </c>
    </row>
    <row r="2330" spans="1:32" x14ac:dyDescent="0.2">
      <c r="A2330" t="s">
        <v>1460</v>
      </c>
      <c r="B2330" t="s">
        <v>1461</v>
      </c>
      <c r="C2330">
        <v>1957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6.4</v>
      </c>
      <c r="O2330">
        <v>499</v>
      </c>
      <c r="P2330">
        <v>81</v>
      </c>
      <c r="Q2330" t="s">
        <v>1462</v>
      </c>
      <c r="R2330" t="s">
        <v>39</v>
      </c>
      <c r="S2330">
        <v>0</v>
      </c>
      <c r="T2330">
        <v>0</v>
      </c>
      <c r="U2330">
        <v>1</v>
      </c>
      <c r="V2330">
        <v>35000</v>
      </c>
      <c r="Y2330">
        <f>COUNTBLANK(Table13[[#This Row],[Budget]:[Gross_WW]])</f>
        <v>2</v>
      </c>
      <c r="AF2330">
        <v>1</v>
      </c>
    </row>
    <row r="2331" spans="1:32" x14ac:dyDescent="0.2">
      <c r="A2331" t="s">
        <v>2400</v>
      </c>
      <c r="B2331" t="s">
        <v>2401</v>
      </c>
      <c r="C2331">
        <v>1979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7.2</v>
      </c>
      <c r="O2331">
        <v>50966</v>
      </c>
      <c r="P2331">
        <v>94</v>
      </c>
      <c r="Q2331" t="s">
        <v>2301</v>
      </c>
      <c r="R2331" t="s">
        <v>35</v>
      </c>
      <c r="S2331">
        <v>0</v>
      </c>
      <c r="T2331">
        <v>1</v>
      </c>
      <c r="U2331">
        <v>0</v>
      </c>
      <c r="V2331">
        <v>73691419</v>
      </c>
      <c r="Y2331">
        <f>COUNTBLANK(Table13[[#This Row],[Budget]:[Gross_WW]])</f>
        <v>2</v>
      </c>
      <c r="AF2331">
        <v>1</v>
      </c>
    </row>
    <row r="2332" spans="1:32" x14ac:dyDescent="0.2">
      <c r="A2332" t="s">
        <v>4012</v>
      </c>
      <c r="B2332" t="s">
        <v>4013</v>
      </c>
      <c r="C2332">
        <v>1995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4.8</v>
      </c>
      <c r="O2332">
        <v>2401</v>
      </c>
      <c r="P2332">
        <v>82</v>
      </c>
      <c r="Q2332" t="s">
        <v>4014</v>
      </c>
      <c r="R2332" t="s">
        <v>3921</v>
      </c>
      <c r="S2332">
        <v>1</v>
      </c>
      <c r="T2332">
        <v>0</v>
      </c>
      <c r="U2332">
        <v>0</v>
      </c>
      <c r="V2332">
        <v>7000000</v>
      </c>
      <c r="W2332">
        <v>7557877</v>
      </c>
      <c r="X2332">
        <v>7557877</v>
      </c>
      <c r="Y2332">
        <f>COUNTBLANK(Table13[[#This Row],[Budget]:[Gross_WW]])</f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</row>
    <row r="2333" spans="1:32" x14ac:dyDescent="0.2">
      <c r="A2333" t="s">
        <v>4253</v>
      </c>
      <c r="B2333" t="s">
        <v>4254</v>
      </c>
      <c r="C2333">
        <v>1995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6.5</v>
      </c>
      <c r="O2333">
        <v>879</v>
      </c>
      <c r="P2333">
        <v>91</v>
      </c>
      <c r="Q2333" t="s">
        <v>4117</v>
      </c>
      <c r="R2333" t="s">
        <v>4255</v>
      </c>
      <c r="S2333">
        <v>1</v>
      </c>
      <c r="T2333">
        <v>0</v>
      </c>
      <c r="U2333">
        <v>0</v>
      </c>
      <c r="V2333">
        <v>5955</v>
      </c>
      <c r="W2333">
        <v>14381</v>
      </c>
      <c r="X2333">
        <v>14381</v>
      </c>
      <c r="Y2333">
        <f>COUNTBLANK(Table13[[#This Row],[Budget]:[Gross_WW]])</f>
        <v>0</v>
      </c>
      <c r="AF2333">
        <v>1</v>
      </c>
    </row>
    <row r="2334" spans="1:32" x14ac:dyDescent="0.2">
      <c r="A2334" t="s">
        <v>3814</v>
      </c>
      <c r="B2334" t="s">
        <v>3815</v>
      </c>
      <c r="C2334">
        <v>1993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7.7</v>
      </c>
      <c r="O2334">
        <v>14510</v>
      </c>
      <c r="P2334">
        <v>139</v>
      </c>
      <c r="Q2334" t="s">
        <v>3816</v>
      </c>
      <c r="R2334" t="s">
        <v>3273</v>
      </c>
      <c r="S2334">
        <v>1</v>
      </c>
      <c r="T2334">
        <v>0</v>
      </c>
      <c r="U2334">
        <v>0</v>
      </c>
      <c r="V2334">
        <v>159009</v>
      </c>
      <c r="W2334">
        <v>32901136</v>
      </c>
      <c r="Y2334">
        <f>COUNTBLANK(Table13[[#This Row],[Budget]:[Gross_WW]])</f>
        <v>1</v>
      </c>
      <c r="AF2334">
        <v>1</v>
      </c>
    </row>
    <row r="2335" spans="1:32" x14ac:dyDescent="0.2">
      <c r="A2335" t="s">
        <v>7431</v>
      </c>
      <c r="B2335" t="s">
        <v>7432</v>
      </c>
      <c r="C2335">
        <v>2014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7.4</v>
      </c>
      <c r="O2335">
        <v>169663</v>
      </c>
      <c r="P2335">
        <v>141</v>
      </c>
      <c r="Q2335" t="s">
        <v>5715</v>
      </c>
      <c r="R2335" t="s">
        <v>39</v>
      </c>
      <c r="S2335">
        <v>0</v>
      </c>
      <c r="T2335">
        <v>0</v>
      </c>
      <c r="U2335">
        <v>1</v>
      </c>
      <c r="V2335">
        <v>50000000</v>
      </c>
      <c r="W2335">
        <v>47119388</v>
      </c>
      <c r="X2335">
        <v>84419388</v>
      </c>
      <c r="Y2335">
        <f>COUNTBLANK(Table13[[#This Row],[Budget]:[Gross_WW]])</f>
        <v>0</v>
      </c>
      <c r="AF2335">
        <v>1</v>
      </c>
    </row>
    <row r="2336" spans="1:32" x14ac:dyDescent="0.2">
      <c r="A2336" t="s">
        <v>7712</v>
      </c>
      <c r="B2336" t="s">
        <v>7713</v>
      </c>
      <c r="C2336">
        <v>2016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7.4</v>
      </c>
      <c r="O2336">
        <v>250554</v>
      </c>
      <c r="P2336">
        <v>106</v>
      </c>
      <c r="Q2336" t="s">
        <v>6169</v>
      </c>
      <c r="R2336" t="s">
        <v>7714</v>
      </c>
      <c r="S2336">
        <v>1</v>
      </c>
      <c r="T2336">
        <v>0</v>
      </c>
      <c r="U2336">
        <v>0</v>
      </c>
      <c r="V2336">
        <v>175000000</v>
      </c>
      <c r="W2336">
        <v>364001123</v>
      </c>
      <c r="X2336">
        <v>966550600</v>
      </c>
      <c r="Y2336">
        <f>COUNTBLANK(Table13[[#This Row],[Budget]:[Gross_WW]])</f>
        <v>0</v>
      </c>
      <c r="Z2336">
        <v>1</v>
      </c>
      <c r="AF2336">
        <v>0</v>
      </c>
    </row>
    <row r="2337" spans="1:32" x14ac:dyDescent="0.2">
      <c r="A2337" t="s">
        <v>5663</v>
      </c>
      <c r="B2337" t="s">
        <v>5664</v>
      </c>
      <c r="C2337">
        <v>2003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5.4</v>
      </c>
      <c r="O2337">
        <v>14333</v>
      </c>
      <c r="P2337">
        <v>72</v>
      </c>
      <c r="Q2337" t="s">
        <v>5665</v>
      </c>
      <c r="R2337" t="s">
        <v>3301</v>
      </c>
      <c r="S2337">
        <v>1</v>
      </c>
      <c r="T2337">
        <v>0</v>
      </c>
      <c r="U2337">
        <v>0</v>
      </c>
      <c r="V2337">
        <v>11441733</v>
      </c>
      <c r="W2337">
        <v>186303759</v>
      </c>
      <c r="Y2337">
        <f>COUNTBLANK(Table13[[#This Row],[Budget]:[Gross_WW]])</f>
        <v>1</v>
      </c>
      <c r="Z2337">
        <v>1</v>
      </c>
      <c r="AF2337">
        <v>0</v>
      </c>
    </row>
    <row r="2338" spans="1:32" x14ac:dyDescent="0.2">
      <c r="A2338" t="s">
        <v>855</v>
      </c>
      <c r="B2338" t="s">
        <v>856</v>
      </c>
      <c r="C2338">
        <v>1945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5.3</v>
      </c>
      <c r="O2338">
        <v>275</v>
      </c>
      <c r="P2338">
        <v>63</v>
      </c>
      <c r="Q2338" t="s">
        <v>693</v>
      </c>
      <c r="R2338" t="s">
        <v>35</v>
      </c>
      <c r="S2338">
        <v>0</v>
      </c>
      <c r="T2338">
        <v>1</v>
      </c>
      <c r="U2338">
        <v>0</v>
      </c>
      <c r="Y2338">
        <f>COUNTBLANK(Table13[[#This Row],[Budget]:[Gross_WW]])</f>
        <v>3</v>
      </c>
      <c r="AF2338">
        <v>1</v>
      </c>
    </row>
    <row r="2339" spans="1:32" x14ac:dyDescent="0.2">
      <c r="A2339" t="s">
        <v>221</v>
      </c>
      <c r="B2339" t="s">
        <v>222</v>
      </c>
      <c r="C2339">
        <v>1934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6</v>
      </c>
      <c r="O2339">
        <v>313</v>
      </c>
      <c r="P2339">
        <v>71</v>
      </c>
      <c r="Q2339" t="s">
        <v>45</v>
      </c>
      <c r="R2339" t="s">
        <v>39</v>
      </c>
      <c r="S2339">
        <v>0</v>
      </c>
      <c r="T2339">
        <v>0</v>
      </c>
      <c r="U2339">
        <v>1</v>
      </c>
      <c r="Y2339">
        <f>COUNTBLANK(Table13[[#This Row],[Budget]:[Gross_WW]])</f>
        <v>3</v>
      </c>
      <c r="AF2339">
        <v>1</v>
      </c>
    </row>
    <row r="2340" spans="1:32" x14ac:dyDescent="0.2">
      <c r="A2340" t="s">
        <v>6647</v>
      </c>
      <c r="B2340" t="s">
        <v>6648</v>
      </c>
      <c r="C2340">
        <v>2010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7</v>
      </c>
      <c r="O2340">
        <v>122945</v>
      </c>
      <c r="P2340">
        <v>106</v>
      </c>
      <c r="Q2340" t="s">
        <v>5110</v>
      </c>
      <c r="R2340" t="s">
        <v>5459</v>
      </c>
      <c r="S2340">
        <v>0</v>
      </c>
      <c r="T2340">
        <v>1</v>
      </c>
      <c r="U2340">
        <v>0</v>
      </c>
      <c r="V2340">
        <v>4000000</v>
      </c>
      <c r="W2340">
        <v>20811365</v>
      </c>
      <c r="X2340">
        <v>34758951</v>
      </c>
      <c r="Y2340">
        <f>COUNTBLANK(Table13[[#This Row],[Budget]:[Gross_WW]])</f>
        <v>0</v>
      </c>
      <c r="AF2340">
        <v>1</v>
      </c>
    </row>
    <row r="2341" spans="1:32" x14ac:dyDescent="0.2">
      <c r="A2341" t="s">
        <v>900</v>
      </c>
      <c r="B2341" t="s">
        <v>901</v>
      </c>
      <c r="C2341">
        <v>1946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7.8</v>
      </c>
      <c r="O2341">
        <v>18024</v>
      </c>
      <c r="P2341">
        <v>103</v>
      </c>
      <c r="Q2341" t="s">
        <v>757</v>
      </c>
      <c r="R2341" t="s">
        <v>902</v>
      </c>
      <c r="S2341">
        <v>0</v>
      </c>
      <c r="T2341">
        <v>1</v>
      </c>
      <c r="U2341">
        <v>0</v>
      </c>
      <c r="X2341">
        <v>58222</v>
      </c>
      <c r="Y2341">
        <f>COUNTBLANK(Table13[[#This Row],[Budget]:[Gross_WW]])</f>
        <v>2</v>
      </c>
      <c r="AF2341">
        <v>1</v>
      </c>
    </row>
    <row r="2342" spans="1:32" x14ac:dyDescent="0.2">
      <c r="A2342" t="s">
        <v>1425</v>
      </c>
      <c r="B2342" t="s">
        <v>1426</v>
      </c>
      <c r="C2342">
        <v>1956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7.4</v>
      </c>
      <c r="O2342">
        <v>22964</v>
      </c>
      <c r="P2342">
        <v>133</v>
      </c>
      <c r="Q2342" t="s">
        <v>315</v>
      </c>
      <c r="R2342" t="s">
        <v>1427</v>
      </c>
      <c r="S2342">
        <v>0</v>
      </c>
      <c r="T2342">
        <v>0</v>
      </c>
      <c r="U2342">
        <v>1</v>
      </c>
      <c r="V2342">
        <v>4550000</v>
      </c>
      <c r="Y2342">
        <f>COUNTBLANK(Table13[[#This Row],[Budget]:[Gross_WW]])</f>
        <v>2</v>
      </c>
      <c r="AF2342">
        <v>1</v>
      </c>
    </row>
    <row r="2343" spans="1:32" x14ac:dyDescent="0.2">
      <c r="A2343" t="s">
        <v>6267</v>
      </c>
      <c r="B2343" t="s">
        <v>6268</v>
      </c>
      <c r="C2343">
        <v>2007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7</v>
      </c>
      <c r="O2343">
        <v>114752</v>
      </c>
      <c r="P2343">
        <v>110</v>
      </c>
      <c r="Q2343" t="s">
        <v>5821</v>
      </c>
      <c r="R2343" t="s">
        <v>35</v>
      </c>
      <c r="S2343">
        <v>0</v>
      </c>
      <c r="T2343">
        <v>1</v>
      </c>
      <c r="U2343">
        <v>0</v>
      </c>
      <c r="V2343">
        <v>70000000</v>
      </c>
      <c r="W2343">
        <v>47536778</v>
      </c>
      <c r="X2343">
        <v>87019158</v>
      </c>
      <c r="Y2343">
        <f>COUNTBLANK(Table13[[#This Row],[Budget]:[Gross_WW]])</f>
        <v>0</v>
      </c>
      <c r="AF2343">
        <v>1</v>
      </c>
    </row>
    <row r="2344" spans="1:32" x14ac:dyDescent="0.2">
      <c r="A2344" t="s">
        <v>1706</v>
      </c>
      <c r="B2344" t="s">
        <v>1707</v>
      </c>
      <c r="C2344">
        <v>1963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6.3</v>
      </c>
      <c r="O2344">
        <v>2643</v>
      </c>
      <c r="P2344">
        <v>88</v>
      </c>
      <c r="Q2344" t="s">
        <v>1708</v>
      </c>
      <c r="R2344" t="s">
        <v>945</v>
      </c>
      <c r="S2344">
        <v>0</v>
      </c>
      <c r="T2344">
        <v>1</v>
      </c>
      <c r="U2344">
        <v>0</v>
      </c>
      <c r="Y2344">
        <f>COUNTBLANK(Table13[[#This Row],[Budget]:[Gross_WW]])</f>
        <v>3</v>
      </c>
      <c r="AF2344">
        <v>1</v>
      </c>
    </row>
    <row r="2345" spans="1:32" x14ac:dyDescent="0.2">
      <c r="A2345" t="s">
        <v>5851</v>
      </c>
      <c r="B2345" t="s">
        <v>5852</v>
      </c>
      <c r="C2345">
        <v>2004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6.2</v>
      </c>
      <c r="O2345">
        <v>96386</v>
      </c>
      <c r="P2345">
        <v>104</v>
      </c>
      <c r="Q2345" t="s">
        <v>5853</v>
      </c>
      <c r="R2345" t="s">
        <v>2783</v>
      </c>
      <c r="S2345">
        <v>1</v>
      </c>
      <c r="T2345">
        <v>0</v>
      </c>
      <c r="U2345">
        <v>0</v>
      </c>
      <c r="V2345">
        <v>12634563</v>
      </c>
      <c r="W2345">
        <v>76665191</v>
      </c>
      <c r="Y2345">
        <f>COUNTBLANK(Table13[[#This Row],[Budget]:[Gross_WW]])</f>
        <v>1</v>
      </c>
      <c r="AF2345">
        <v>1</v>
      </c>
    </row>
    <row r="2346" spans="1:32" x14ac:dyDescent="0.2">
      <c r="A2346" t="s">
        <v>6170</v>
      </c>
      <c r="B2346" t="s">
        <v>6171</v>
      </c>
      <c r="C2346">
        <v>2006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6.8</v>
      </c>
      <c r="O2346">
        <v>134590</v>
      </c>
      <c r="P2346">
        <v>99</v>
      </c>
      <c r="Q2346" t="s">
        <v>6172</v>
      </c>
      <c r="R2346" t="s">
        <v>39</v>
      </c>
      <c r="S2346">
        <v>0</v>
      </c>
      <c r="T2346">
        <v>0</v>
      </c>
      <c r="U2346">
        <v>1</v>
      </c>
      <c r="V2346">
        <v>40000000</v>
      </c>
      <c r="W2346">
        <v>52330111</v>
      </c>
      <c r="X2346">
        <v>114830111</v>
      </c>
      <c r="Y2346">
        <f>COUNTBLANK(Table13[[#This Row],[Budget]:[Gross_WW]])</f>
        <v>0</v>
      </c>
      <c r="AF2346">
        <v>1</v>
      </c>
    </row>
    <row r="2347" spans="1:32" x14ac:dyDescent="0.2">
      <c r="A2347" t="s">
        <v>3107</v>
      </c>
      <c r="B2347" t="s">
        <v>3108</v>
      </c>
      <c r="C2347">
        <v>1988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7.4</v>
      </c>
      <c r="O2347">
        <v>76500</v>
      </c>
      <c r="P2347">
        <v>69</v>
      </c>
      <c r="Q2347" t="s">
        <v>2874</v>
      </c>
      <c r="R2347" t="s">
        <v>35</v>
      </c>
      <c r="S2347">
        <v>0</v>
      </c>
      <c r="T2347">
        <v>1</v>
      </c>
      <c r="U2347">
        <v>0</v>
      </c>
      <c r="V2347">
        <v>7526025</v>
      </c>
      <c r="W2347">
        <v>84576957</v>
      </c>
      <c r="Y2347">
        <f>COUNTBLANK(Table13[[#This Row],[Budget]:[Gross_WW]])</f>
        <v>1</v>
      </c>
      <c r="AF2347">
        <v>1</v>
      </c>
    </row>
    <row r="2348" spans="1:32" x14ac:dyDescent="0.2">
      <c r="A2348" t="s">
        <v>1465</v>
      </c>
      <c r="B2348" t="s">
        <v>1466</v>
      </c>
      <c r="C2348">
        <v>1957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5.7</v>
      </c>
      <c r="O2348">
        <v>1388</v>
      </c>
      <c r="P2348">
        <v>78</v>
      </c>
      <c r="Q2348" t="s">
        <v>1432</v>
      </c>
      <c r="R2348" t="s">
        <v>945</v>
      </c>
      <c r="S2348">
        <v>0</v>
      </c>
      <c r="T2348">
        <v>1</v>
      </c>
      <c r="U2348">
        <v>0</v>
      </c>
      <c r="Y2348">
        <f>COUNTBLANK(Table13[[#This Row],[Budget]:[Gross_WW]])</f>
        <v>3</v>
      </c>
      <c r="AF2348">
        <v>1</v>
      </c>
    </row>
    <row r="2349" spans="1:32" x14ac:dyDescent="0.2">
      <c r="A2349" t="s">
        <v>3466</v>
      </c>
      <c r="B2349" t="s">
        <v>3467</v>
      </c>
      <c r="C2349">
        <v>1991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7</v>
      </c>
      <c r="O2349">
        <v>89565</v>
      </c>
      <c r="P2349">
        <v>105</v>
      </c>
      <c r="Q2349" t="s">
        <v>3468</v>
      </c>
      <c r="R2349" t="s">
        <v>3430</v>
      </c>
      <c r="S2349">
        <v>0</v>
      </c>
      <c r="T2349">
        <v>0</v>
      </c>
      <c r="U2349">
        <v>1</v>
      </c>
      <c r="V2349">
        <v>7923669</v>
      </c>
      <c r="W2349">
        <v>59509925</v>
      </c>
      <c r="Y2349">
        <f>COUNTBLANK(Table13[[#This Row],[Budget]:[Gross_WW]])</f>
        <v>1</v>
      </c>
      <c r="AF2349">
        <v>1</v>
      </c>
    </row>
    <row r="2350" spans="1:32" x14ac:dyDescent="0.2">
      <c r="A2350" t="s">
        <v>4918</v>
      </c>
      <c r="B2350" t="s">
        <v>4919</v>
      </c>
      <c r="C2350">
        <v>1998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6.7</v>
      </c>
      <c r="O2350">
        <v>11696</v>
      </c>
      <c r="P2350">
        <v>113</v>
      </c>
      <c r="Q2350" t="s">
        <v>4920</v>
      </c>
      <c r="R2350" t="s">
        <v>4109</v>
      </c>
      <c r="S2350">
        <v>0</v>
      </c>
      <c r="T2350">
        <v>0</v>
      </c>
      <c r="U2350">
        <v>1</v>
      </c>
      <c r="V2350">
        <v>277601</v>
      </c>
      <c r="W2350">
        <v>3020601</v>
      </c>
      <c r="Y2350">
        <f>COUNTBLANK(Table13[[#This Row],[Budget]:[Gross_WW]])</f>
        <v>1</v>
      </c>
      <c r="AF2350">
        <v>1</v>
      </c>
    </row>
    <row r="2351" spans="1:32" x14ac:dyDescent="0.2">
      <c r="A2351" t="s">
        <v>2465</v>
      </c>
      <c r="B2351" t="s">
        <v>2466</v>
      </c>
      <c r="C2351">
        <v>1980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5.8</v>
      </c>
      <c r="O2351">
        <v>1173</v>
      </c>
      <c r="P2351">
        <v>97</v>
      </c>
      <c r="Q2351" t="s">
        <v>2000</v>
      </c>
      <c r="R2351" t="s">
        <v>376</v>
      </c>
      <c r="S2351">
        <v>1</v>
      </c>
      <c r="T2351">
        <v>0</v>
      </c>
      <c r="U2351">
        <v>0</v>
      </c>
      <c r="V2351">
        <v>6000000</v>
      </c>
      <c r="W2351">
        <v>11000000</v>
      </c>
      <c r="Y2351">
        <f>COUNTBLANK(Table13[[#This Row],[Budget]:[Gross_WW]])</f>
        <v>1</v>
      </c>
      <c r="AF2351">
        <v>1</v>
      </c>
    </row>
    <row r="2352" spans="1:32" x14ac:dyDescent="0.2">
      <c r="A2352" t="s">
        <v>2104</v>
      </c>
      <c r="B2352" t="s">
        <v>2105</v>
      </c>
      <c r="C2352">
        <v>1973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7.3</v>
      </c>
      <c r="O2352">
        <v>4884</v>
      </c>
      <c r="P2352">
        <v>120</v>
      </c>
      <c r="Q2352" t="s">
        <v>2106</v>
      </c>
      <c r="R2352" t="s">
        <v>39</v>
      </c>
      <c r="S2352">
        <v>0</v>
      </c>
      <c r="T2352">
        <v>0</v>
      </c>
      <c r="U2352">
        <v>1</v>
      </c>
      <c r="Y2352">
        <f>COUNTBLANK(Table13[[#This Row],[Budget]:[Gross_WW]])</f>
        <v>3</v>
      </c>
      <c r="AF2352">
        <v>1</v>
      </c>
    </row>
    <row r="2353" spans="1:32" x14ac:dyDescent="0.2">
      <c r="A2353" t="s">
        <v>1924</v>
      </c>
      <c r="B2353" t="s">
        <v>1925</v>
      </c>
      <c r="C2353">
        <v>1970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5.5</v>
      </c>
      <c r="O2353">
        <v>264</v>
      </c>
      <c r="P2353">
        <v>100</v>
      </c>
      <c r="Q2353" t="s">
        <v>1926</v>
      </c>
      <c r="R2353" t="s">
        <v>39</v>
      </c>
      <c r="S2353">
        <v>0</v>
      </c>
      <c r="T2353">
        <v>0</v>
      </c>
      <c r="U2353">
        <v>1</v>
      </c>
      <c r="Y2353">
        <f>COUNTBLANK(Table13[[#This Row],[Budget]:[Gross_WW]])</f>
        <v>3</v>
      </c>
      <c r="AF2353">
        <v>1</v>
      </c>
    </row>
    <row r="2354" spans="1:32" x14ac:dyDescent="0.2">
      <c r="A2354" t="s">
        <v>2291</v>
      </c>
      <c r="B2354" t="s">
        <v>2292</v>
      </c>
      <c r="C2354">
        <v>1977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6.2</v>
      </c>
      <c r="O2354">
        <v>2071</v>
      </c>
      <c r="P2354">
        <v>85</v>
      </c>
      <c r="Q2354" t="s">
        <v>2293</v>
      </c>
      <c r="R2354" t="s">
        <v>35</v>
      </c>
      <c r="S2354">
        <v>0</v>
      </c>
      <c r="T2354">
        <v>1</v>
      </c>
      <c r="U2354">
        <v>0</v>
      </c>
      <c r="Y2354">
        <f>COUNTBLANK(Table13[[#This Row],[Budget]:[Gross_WW]])</f>
        <v>3</v>
      </c>
      <c r="AF2354">
        <v>1</v>
      </c>
    </row>
    <row r="2355" spans="1:32" x14ac:dyDescent="0.2">
      <c r="A2355" t="s">
        <v>5800</v>
      </c>
      <c r="B2355" t="s">
        <v>5801</v>
      </c>
      <c r="C2355">
        <v>2003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7.7</v>
      </c>
      <c r="O2355">
        <v>383987</v>
      </c>
      <c r="P2355">
        <v>154</v>
      </c>
      <c r="Q2355" t="s">
        <v>3619</v>
      </c>
      <c r="R2355" t="s">
        <v>39</v>
      </c>
      <c r="S2355">
        <v>0</v>
      </c>
      <c r="T2355">
        <v>0</v>
      </c>
      <c r="U2355">
        <v>1</v>
      </c>
      <c r="V2355">
        <v>140000000</v>
      </c>
      <c r="W2355">
        <v>111127263</v>
      </c>
      <c r="X2355">
        <v>454627263</v>
      </c>
      <c r="Y2355">
        <f>COUNTBLANK(Table13[[#This Row],[Budget]:[Gross_WW]])</f>
        <v>0</v>
      </c>
      <c r="AF2355">
        <v>1</v>
      </c>
    </row>
    <row r="2356" spans="1:32" x14ac:dyDescent="0.2">
      <c r="A2356" t="s">
        <v>5928</v>
      </c>
      <c r="B2356" t="s">
        <v>5929</v>
      </c>
      <c r="C2356">
        <v>2004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5.6</v>
      </c>
      <c r="O2356">
        <v>4041</v>
      </c>
      <c r="P2356">
        <v>93</v>
      </c>
      <c r="Q2356" t="s">
        <v>5930</v>
      </c>
      <c r="R2356" t="s">
        <v>5639</v>
      </c>
      <c r="S2356">
        <v>1</v>
      </c>
      <c r="T2356">
        <v>0</v>
      </c>
      <c r="U2356">
        <v>0</v>
      </c>
      <c r="V2356">
        <v>464275</v>
      </c>
      <c r="Y2356">
        <f>COUNTBLANK(Table13[[#This Row],[Budget]:[Gross_WW]])</f>
        <v>2</v>
      </c>
      <c r="AF2356">
        <v>1</v>
      </c>
    </row>
    <row r="2357" spans="1:32" x14ac:dyDescent="0.2">
      <c r="A2357" t="s">
        <v>7016</v>
      </c>
      <c r="B2357" t="s">
        <v>7017</v>
      </c>
      <c r="C2357">
        <v>2010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6</v>
      </c>
      <c r="O2357">
        <v>78193</v>
      </c>
      <c r="P2357">
        <v>107</v>
      </c>
      <c r="Q2357" t="s">
        <v>7018</v>
      </c>
      <c r="R2357" t="s">
        <v>2783</v>
      </c>
      <c r="S2357">
        <v>1</v>
      </c>
      <c r="T2357">
        <v>0</v>
      </c>
      <c r="U2357">
        <v>0</v>
      </c>
      <c r="V2357">
        <v>20000000</v>
      </c>
      <c r="W2357">
        <v>62950384</v>
      </c>
      <c r="X2357">
        <v>89137047</v>
      </c>
      <c r="Y2357">
        <f>COUNTBLANK(Table13[[#This Row],[Budget]:[Gross_WW]])</f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</row>
    <row r="2358" spans="1:32" x14ac:dyDescent="0.2">
      <c r="A2358" t="s">
        <v>2754</v>
      </c>
      <c r="B2358" t="s">
        <v>2755</v>
      </c>
      <c r="C2358">
        <v>1984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6.8</v>
      </c>
      <c r="O2358">
        <v>36694</v>
      </c>
      <c r="P2358">
        <v>101</v>
      </c>
      <c r="Q2358" t="s">
        <v>2756</v>
      </c>
      <c r="R2358" t="s">
        <v>2757</v>
      </c>
      <c r="S2358">
        <v>0</v>
      </c>
      <c r="T2358">
        <v>1</v>
      </c>
      <c r="U2358">
        <v>0</v>
      </c>
      <c r="V2358">
        <v>6011695</v>
      </c>
      <c r="W2358">
        <v>28733290</v>
      </c>
      <c r="Y2358">
        <f>COUNTBLANK(Table13[[#This Row],[Budget]:[Gross_WW]])</f>
        <v>1</v>
      </c>
      <c r="AF2358">
        <v>1</v>
      </c>
    </row>
    <row r="2359" spans="1:32" x14ac:dyDescent="0.2">
      <c r="A2359" t="s">
        <v>1632</v>
      </c>
      <c r="B2359" t="s">
        <v>1633</v>
      </c>
      <c r="C2359">
        <v>1961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6.7</v>
      </c>
      <c r="O2359">
        <v>2608</v>
      </c>
      <c r="P2359">
        <v>112</v>
      </c>
      <c r="Q2359" t="s">
        <v>1634</v>
      </c>
      <c r="R2359" t="s">
        <v>1635</v>
      </c>
      <c r="S2359">
        <v>0</v>
      </c>
      <c r="T2359">
        <v>1</v>
      </c>
      <c r="U2359">
        <v>0</v>
      </c>
      <c r="V2359">
        <v>3500000</v>
      </c>
      <c r="Y2359">
        <f>COUNTBLANK(Table13[[#This Row],[Budget]:[Gross_WW]])</f>
        <v>2</v>
      </c>
      <c r="AF2359">
        <v>1</v>
      </c>
    </row>
    <row r="2360" spans="1:32" x14ac:dyDescent="0.2">
      <c r="A2360" t="s">
        <v>3109</v>
      </c>
      <c r="B2360" t="s">
        <v>3110</v>
      </c>
      <c r="C2360">
        <v>1988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7.6</v>
      </c>
      <c r="O2360">
        <v>49359</v>
      </c>
      <c r="P2360">
        <v>164</v>
      </c>
      <c r="Q2360" t="s">
        <v>2139</v>
      </c>
      <c r="R2360" t="s">
        <v>35</v>
      </c>
      <c r="S2360">
        <v>0</v>
      </c>
      <c r="T2360">
        <v>1</v>
      </c>
      <c r="U2360">
        <v>0</v>
      </c>
      <c r="V2360">
        <v>401211</v>
      </c>
      <c r="W2360">
        <v>8865702</v>
      </c>
      <c r="Y2360">
        <f>COUNTBLANK(Table13[[#This Row],[Budget]:[Gross_WW]])</f>
        <v>1</v>
      </c>
      <c r="AF2360">
        <v>1</v>
      </c>
    </row>
    <row r="2361" spans="1:32" x14ac:dyDescent="0.2">
      <c r="A2361" t="s">
        <v>2294</v>
      </c>
      <c r="B2361" t="s">
        <v>2295</v>
      </c>
      <c r="C2361">
        <v>1977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6.9</v>
      </c>
      <c r="O2361">
        <v>2202</v>
      </c>
      <c r="P2361">
        <v>93</v>
      </c>
      <c r="Q2361" t="s">
        <v>2296</v>
      </c>
      <c r="R2361" t="s">
        <v>39</v>
      </c>
      <c r="S2361">
        <v>0</v>
      </c>
      <c r="T2361">
        <v>0</v>
      </c>
      <c r="U2361">
        <v>1</v>
      </c>
      <c r="Y2361">
        <f>COUNTBLANK(Table13[[#This Row],[Budget]:[Gross_WW]])</f>
        <v>3</v>
      </c>
      <c r="AF2361">
        <v>1</v>
      </c>
    </row>
    <row r="2362" spans="1:32" x14ac:dyDescent="0.2">
      <c r="A2362" t="s">
        <v>1274</v>
      </c>
      <c r="B2362" t="s">
        <v>1275</v>
      </c>
      <c r="C2362">
        <v>1952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6.3</v>
      </c>
      <c r="O2362">
        <v>1009</v>
      </c>
      <c r="P2362">
        <v>83</v>
      </c>
      <c r="Q2362" t="s">
        <v>474</v>
      </c>
      <c r="R2362" t="s">
        <v>945</v>
      </c>
      <c r="S2362">
        <v>0</v>
      </c>
      <c r="T2362">
        <v>1</v>
      </c>
      <c r="U2362">
        <v>0</v>
      </c>
      <c r="W2362">
        <v>1300000</v>
      </c>
      <c r="Y2362">
        <f>COUNTBLANK(Table13[[#This Row],[Budget]:[Gross_WW]])</f>
        <v>2</v>
      </c>
      <c r="AF2362">
        <v>1</v>
      </c>
    </row>
    <row r="2363" spans="1:32" x14ac:dyDescent="0.2">
      <c r="A2363" t="s">
        <v>1588</v>
      </c>
      <c r="B2363" t="s">
        <v>1589</v>
      </c>
      <c r="C2363">
        <v>1960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4.5999999999999996</v>
      </c>
      <c r="O2363">
        <v>1561</v>
      </c>
      <c r="P2363">
        <v>77</v>
      </c>
      <c r="Q2363" t="s">
        <v>1590</v>
      </c>
      <c r="R2363" t="s">
        <v>945</v>
      </c>
      <c r="S2363">
        <v>0</v>
      </c>
      <c r="T2363">
        <v>1</v>
      </c>
      <c r="U2363">
        <v>0</v>
      </c>
      <c r="Y2363">
        <f>COUNTBLANK(Table13[[#This Row],[Budget]:[Gross_WW]])</f>
        <v>3</v>
      </c>
      <c r="AF2363">
        <v>1</v>
      </c>
    </row>
    <row r="2364" spans="1:32" x14ac:dyDescent="0.2">
      <c r="A2364" t="s">
        <v>1509</v>
      </c>
      <c r="B2364" t="s">
        <v>1510</v>
      </c>
      <c r="C2364">
        <v>1958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6.5</v>
      </c>
      <c r="O2364">
        <v>3662</v>
      </c>
      <c r="P2364">
        <v>102</v>
      </c>
      <c r="Q2364" t="s">
        <v>1511</v>
      </c>
      <c r="R2364" t="s">
        <v>1512</v>
      </c>
      <c r="S2364">
        <v>0</v>
      </c>
      <c r="T2364">
        <v>0</v>
      </c>
      <c r="U2364">
        <v>1</v>
      </c>
      <c r="V2364">
        <v>700000</v>
      </c>
      <c r="X2364">
        <v>5066</v>
      </c>
      <c r="Y2364">
        <f>COUNTBLANK(Table13[[#This Row],[Budget]:[Gross_WW]])</f>
        <v>1</v>
      </c>
      <c r="AF2364">
        <v>1</v>
      </c>
    </row>
    <row r="2365" spans="1:32" x14ac:dyDescent="0.2">
      <c r="A2365" t="s">
        <v>2402</v>
      </c>
      <c r="B2365" t="s">
        <v>2403</v>
      </c>
      <c r="C2365">
        <v>1978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5.7</v>
      </c>
      <c r="O2365">
        <v>2393</v>
      </c>
      <c r="P2365">
        <v>102</v>
      </c>
      <c r="Q2365" t="s">
        <v>2404</v>
      </c>
      <c r="R2365" t="s">
        <v>2001</v>
      </c>
      <c r="S2365">
        <v>0</v>
      </c>
      <c r="T2365">
        <v>1</v>
      </c>
      <c r="U2365">
        <v>0</v>
      </c>
      <c r="V2365">
        <v>11364985</v>
      </c>
      <c r="Y2365">
        <f>COUNTBLANK(Table13[[#This Row],[Budget]:[Gross_WW]])</f>
        <v>2</v>
      </c>
      <c r="AF2365">
        <v>1</v>
      </c>
    </row>
    <row r="2366" spans="1:32" x14ac:dyDescent="0.2">
      <c r="A2366" t="s">
        <v>1670</v>
      </c>
      <c r="B2366" t="s">
        <v>1671</v>
      </c>
      <c r="C2366">
        <v>1962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7</v>
      </c>
      <c r="O2366">
        <v>431</v>
      </c>
      <c r="P2366">
        <v>67</v>
      </c>
      <c r="Q2366" t="s">
        <v>1672</v>
      </c>
      <c r="R2366" t="s">
        <v>1673</v>
      </c>
      <c r="S2366">
        <v>1</v>
      </c>
      <c r="T2366">
        <v>0</v>
      </c>
      <c r="U2366">
        <v>0</v>
      </c>
      <c r="Y2366">
        <f>COUNTBLANK(Table13[[#This Row],[Budget]:[Gross_WW]])</f>
        <v>3</v>
      </c>
      <c r="Z2366">
        <v>1</v>
      </c>
      <c r="AF2366">
        <v>1</v>
      </c>
    </row>
    <row r="2367" spans="1:32" x14ac:dyDescent="0.2">
      <c r="A2367" t="s">
        <v>6705</v>
      </c>
      <c r="B2367" t="s">
        <v>6706</v>
      </c>
      <c r="C2367">
        <v>2016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6.2</v>
      </c>
      <c r="O2367">
        <v>157381</v>
      </c>
      <c r="P2367">
        <v>110</v>
      </c>
      <c r="Q2367" t="s">
        <v>6011</v>
      </c>
      <c r="R2367" t="s">
        <v>5000</v>
      </c>
      <c r="S2367">
        <v>0</v>
      </c>
      <c r="T2367">
        <v>0</v>
      </c>
      <c r="U2367">
        <v>1</v>
      </c>
      <c r="V2367">
        <v>180000000</v>
      </c>
      <c r="W2367">
        <v>126643061</v>
      </c>
      <c r="X2367">
        <v>356700357</v>
      </c>
      <c r="Y2367">
        <f>COUNTBLANK(Table13[[#This Row],[Budget]:[Gross_WW]])</f>
        <v>0</v>
      </c>
      <c r="Z2367">
        <v>1</v>
      </c>
      <c r="AF2367">
        <v>1</v>
      </c>
    </row>
    <row r="2368" spans="1:32" x14ac:dyDescent="0.2">
      <c r="A2368" t="s">
        <v>7821</v>
      </c>
      <c r="B2368" t="s">
        <v>7822</v>
      </c>
      <c r="C2368">
        <v>2017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7.3</v>
      </c>
      <c r="O2368">
        <v>124944</v>
      </c>
      <c r="P2368">
        <v>104</v>
      </c>
      <c r="Q2368" t="s">
        <v>7823</v>
      </c>
      <c r="R2368" t="s">
        <v>4813</v>
      </c>
      <c r="S2368">
        <v>0</v>
      </c>
      <c r="T2368">
        <v>0</v>
      </c>
      <c r="U2368">
        <v>1</v>
      </c>
      <c r="V2368">
        <v>80000000</v>
      </c>
      <c r="W2368">
        <v>175750384</v>
      </c>
      <c r="X2368">
        <v>311950384</v>
      </c>
      <c r="Y2368">
        <f>COUNTBLANK(Table13[[#This Row],[Budget]:[Gross_WW]])</f>
        <v>0</v>
      </c>
      <c r="Z2368">
        <v>1</v>
      </c>
      <c r="AF2368">
        <v>1</v>
      </c>
    </row>
    <row r="2369" spans="1:32" x14ac:dyDescent="0.2">
      <c r="A2369" t="s">
        <v>7214</v>
      </c>
      <c r="B2369" t="s">
        <v>7215</v>
      </c>
      <c r="C2369">
        <v>2014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7.7</v>
      </c>
      <c r="O2369">
        <v>314944</v>
      </c>
      <c r="P2369">
        <v>100</v>
      </c>
      <c r="Q2369" t="s">
        <v>7216</v>
      </c>
      <c r="R2369" t="s">
        <v>39</v>
      </c>
      <c r="S2369">
        <v>0</v>
      </c>
      <c r="T2369">
        <v>0</v>
      </c>
      <c r="U2369">
        <v>1</v>
      </c>
      <c r="V2369">
        <v>60000000</v>
      </c>
      <c r="W2369">
        <v>257760692</v>
      </c>
      <c r="X2369">
        <v>468060692</v>
      </c>
      <c r="Y2369">
        <f>COUNTBLANK(Table13[[#This Row],[Budget]:[Gross_WW]])</f>
        <v>0</v>
      </c>
      <c r="Z2369">
        <v>1</v>
      </c>
      <c r="AF2369">
        <v>1</v>
      </c>
    </row>
    <row r="2370" spans="1:32" x14ac:dyDescent="0.2">
      <c r="A2370" t="s">
        <v>7708</v>
      </c>
      <c r="B2370" t="s">
        <v>7709</v>
      </c>
      <c r="C2370">
        <v>2017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6</v>
      </c>
      <c r="O2370">
        <v>20974</v>
      </c>
      <c r="P2370">
        <v>101</v>
      </c>
      <c r="Q2370" t="s">
        <v>7710</v>
      </c>
      <c r="R2370" t="s">
        <v>7711</v>
      </c>
      <c r="S2370">
        <v>0</v>
      </c>
      <c r="T2370">
        <v>0</v>
      </c>
      <c r="U2370">
        <v>1</v>
      </c>
      <c r="V2370">
        <v>20433071</v>
      </c>
      <c r="W2370">
        <v>123081555</v>
      </c>
      <c r="Y2370">
        <f>COUNTBLANK(Table13[[#This Row],[Budget]:[Gross_WW]])</f>
        <v>1</v>
      </c>
      <c r="Z2370">
        <v>1</v>
      </c>
      <c r="AF2370">
        <v>1</v>
      </c>
    </row>
    <row r="2371" spans="1:32" x14ac:dyDescent="0.2">
      <c r="A2371" t="s">
        <v>528</v>
      </c>
      <c r="B2371" t="s">
        <v>529</v>
      </c>
      <c r="C2371">
        <v>1940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7.6</v>
      </c>
      <c r="O2371">
        <v>11073</v>
      </c>
      <c r="P2371">
        <v>95</v>
      </c>
      <c r="Q2371" t="s">
        <v>152</v>
      </c>
      <c r="R2371" t="s">
        <v>39</v>
      </c>
      <c r="S2371">
        <v>0</v>
      </c>
      <c r="T2371">
        <v>0</v>
      </c>
      <c r="U2371">
        <v>1</v>
      </c>
      <c r="X2371">
        <v>16455</v>
      </c>
      <c r="Y2371">
        <f>COUNTBLANK(Table13[[#This Row],[Budget]:[Gross_WW]])</f>
        <v>2</v>
      </c>
      <c r="AF2371">
        <v>1</v>
      </c>
    </row>
    <row r="2372" spans="1:32" x14ac:dyDescent="0.2">
      <c r="A2372" t="s">
        <v>5954</v>
      </c>
      <c r="B2372" t="s">
        <v>5955</v>
      </c>
      <c r="C2372">
        <v>2004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7.3</v>
      </c>
      <c r="O2372">
        <v>172484</v>
      </c>
      <c r="P2372">
        <v>119</v>
      </c>
      <c r="Q2372" t="s">
        <v>5046</v>
      </c>
      <c r="R2372" t="s">
        <v>2783</v>
      </c>
      <c r="S2372">
        <v>1</v>
      </c>
      <c r="T2372">
        <v>0</v>
      </c>
      <c r="U2372">
        <v>0</v>
      </c>
      <c r="V2372">
        <v>113085</v>
      </c>
      <c r="W2372">
        <v>34808403</v>
      </c>
      <c r="Y2372">
        <f>COUNTBLANK(Table13[[#This Row],[Budget]:[Gross_WW]])</f>
        <v>1</v>
      </c>
      <c r="AF2372">
        <v>1</v>
      </c>
    </row>
    <row r="2373" spans="1:32" x14ac:dyDescent="0.2">
      <c r="A2373" t="s">
        <v>5696</v>
      </c>
      <c r="B2373" t="s">
        <v>5697</v>
      </c>
      <c r="C2373">
        <v>2003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7.6</v>
      </c>
      <c r="O2373">
        <v>104900</v>
      </c>
      <c r="P2373">
        <v>130</v>
      </c>
      <c r="Q2373" t="s">
        <v>2630</v>
      </c>
      <c r="R2373" t="s">
        <v>35</v>
      </c>
      <c r="S2373">
        <v>0</v>
      </c>
      <c r="T2373">
        <v>1</v>
      </c>
      <c r="U2373">
        <v>0</v>
      </c>
      <c r="V2373">
        <v>7117225</v>
      </c>
      <c r="W2373">
        <v>38955598</v>
      </c>
      <c r="Y2373">
        <f>COUNTBLANK(Table13[[#This Row],[Budget]:[Gross_WW]])</f>
        <v>1</v>
      </c>
      <c r="AF2373">
        <v>1</v>
      </c>
    </row>
    <row r="2374" spans="1:32" x14ac:dyDescent="0.2">
      <c r="A2374" t="s">
        <v>359</v>
      </c>
      <c r="B2374" t="s">
        <v>360</v>
      </c>
      <c r="C2374">
        <v>1937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7.2</v>
      </c>
      <c r="O2374">
        <v>6674</v>
      </c>
      <c r="P2374">
        <v>116</v>
      </c>
      <c r="Q2374" t="s">
        <v>111</v>
      </c>
      <c r="R2374" t="s">
        <v>39</v>
      </c>
      <c r="S2374">
        <v>0</v>
      </c>
      <c r="T2374">
        <v>0</v>
      </c>
      <c r="U2374">
        <v>1</v>
      </c>
      <c r="Y2374">
        <f>COUNTBLANK(Table13[[#This Row],[Budget]:[Gross_WW]])</f>
        <v>3</v>
      </c>
      <c r="AF2374">
        <v>1</v>
      </c>
    </row>
    <row r="2375" spans="1:32" x14ac:dyDescent="0.2">
      <c r="A2375" t="s">
        <v>1056</v>
      </c>
      <c r="B2375" t="s">
        <v>1057</v>
      </c>
      <c r="C2375">
        <v>1949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6.8</v>
      </c>
      <c r="O2375">
        <v>225</v>
      </c>
      <c r="P2375">
        <v>90</v>
      </c>
      <c r="Q2375" t="s">
        <v>1058</v>
      </c>
      <c r="R2375" t="s">
        <v>1059</v>
      </c>
      <c r="S2375">
        <v>0</v>
      </c>
      <c r="T2375">
        <v>1</v>
      </c>
      <c r="U2375">
        <v>0</v>
      </c>
      <c r="Y2375">
        <f>COUNTBLANK(Table13[[#This Row],[Budget]:[Gross_WW]])</f>
        <v>3</v>
      </c>
      <c r="AF2375">
        <v>1</v>
      </c>
    </row>
    <row r="2376" spans="1:32" x14ac:dyDescent="0.2">
      <c r="A2376" t="s">
        <v>1210</v>
      </c>
      <c r="B2376" t="s">
        <v>1211</v>
      </c>
      <c r="C2376">
        <v>1952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6.2</v>
      </c>
      <c r="O2376">
        <v>116</v>
      </c>
      <c r="P2376">
        <v>83</v>
      </c>
      <c r="Q2376" t="s">
        <v>326</v>
      </c>
      <c r="R2376" t="s">
        <v>39</v>
      </c>
      <c r="S2376">
        <v>0</v>
      </c>
      <c r="T2376">
        <v>0</v>
      </c>
      <c r="U2376">
        <v>1</v>
      </c>
      <c r="Y2376">
        <f>COUNTBLANK(Table13[[#This Row],[Budget]:[Gross_WW]])</f>
        <v>3</v>
      </c>
      <c r="AF2376">
        <v>1</v>
      </c>
    </row>
    <row r="2377" spans="1:32" x14ac:dyDescent="0.2">
      <c r="A2377" t="s">
        <v>4020</v>
      </c>
      <c r="B2377" t="s">
        <v>4021</v>
      </c>
      <c r="C2377">
        <v>1994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6.3</v>
      </c>
      <c r="O2377">
        <v>41205</v>
      </c>
      <c r="P2377">
        <v>82</v>
      </c>
      <c r="Q2377" t="s">
        <v>4022</v>
      </c>
      <c r="R2377" t="s">
        <v>35</v>
      </c>
      <c r="S2377">
        <v>0</v>
      </c>
      <c r="T2377">
        <v>1</v>
      </c>
      <c r="U2377">
        <v>0</v>
      </c>
      <c r="V2377">
        <v>10028065</v>
      </c>
      <c r="W2377">
        <v>67308282</v>
      </c>
      <c r="Y2377">
        <f>COUNTBLANK(Table13[[#This Row],[Budget]:[Gross_WW]])</f>
        <v>1</v>
      </c>
      <c r="AF2377">
        <v>1</v>
      </c>
    </row>
    <row r="2378" spans="1:32" x14ac:dyDescent="0.2">
      <c r="A2378" t="s">
        <v>6944</v>
      </c>
      <c r="B2378" t="s">
        <v>6945</v>
      </c>
      <c r="C2378">
        <v>2013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6.4</v>
      </c>
      <c r="O2378">
        <v>214941</v>
      </c>
      <c r="P2378">
        <v>150</v>
      </c>
      <c r="Q2378" t="s">
        <v>6946</v>
      </c>
      <c r="R2378" t="s">
        <v>2671</v>
      </c>
      <c r="S2378">
        <v>1</v>
      </c>
      <c r="T2378">
        <v>0</v>
      </c>
      <c r="U2378">
        <v>0</v>
      </c>
      <c r="V2378">
        <v>215000000</v>
      </c>
      <c r="W2378">
        <v>89302115</v>
      </c>
      <c r="X2378">
        <v>260502115</v>
      </c>
      <c r="Y2378">
        <f>COUNTBLANK(Table13[[#This Row],[Budget]:[Gross_WW]])</f>
        <v>0</v>
      </c>
      <c r="AF2378">
        <v>1</v>
      </c>
    </row>
    <row r="2379" spans="1:32" x14ac:dyDescent="0.2">
      <c r="A2379" t="s">
        <v>2758</v>
      </c>
      <c r="B2379" t="s">
        <v>2759</v>
      </c>
      <c r="C2379">
        <v>1984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6.3</v>
      </c>
      <c r="O2379">
        <v>6372</v>
      </c>
      <c r="P2379">
        <v>90</v>
      </c>
      <c r="Q2379" t="s">
        <v>1866</v>
      </c>
      <c r="R2379" t="s">
        <v>35</v>
      </c>
      <c r="S2379">
        <v>0</v>
      </c>
      <c r="T2379">
        <v>1</v>
      </c>
      <c r="U2379">
        <v>0</v>
      </c>
      <c r="V2379">
        <v>5718573</v>
      </c>
      <c r="Y2379">
        <f>COUNTBLANK(Table13[[#This Row],[Budget]:[Gross_WW]])</f>
        <v>2</v>
      </c>
      <c r="AF2379">
        <v>1</v>
      </c>
    </row>
    <row r="2380" spans="1:32" x14ac:dyDescent="0.2">
      <c r="A2380" t="s">
        <v>6246</v>
      </c>
      <c r="B2380" t="s">
        <v>6247</v>
      </c>
      <c r="C2380">
        <v>2007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7</v>
      </c>
      <c r="O2380">
        <v>55587</v>
      </c>
      <c r="P2380">
        <v>99</v>
      </c>
      <c r="Q2380" t="s">
        <v>6248</v>
      </c>
      <c r="R2380" t="s">
        <v>3859</v>
      </c>
      <c r="S2380">
        <v>1</v>
      </c>
      <c r="T2380">
        <v>0</v>
      </c>
      <c r="U2380">
        <v>0</v>
      </c>
      <c r="V2380">
        <v>16000000</v>
      </c>
      <c r="W2380">
        <v>4600585</v>
      </c>
      <c r="X2380">
        <v>5371181</v>
      </c>
      <c r="Y2380">
        <f>COUNTBLANK(Table13[[#This Row],[Budget]:[Gross_WW]])</f>
        <v>0</v>
      </c>
      <c r="AF2380">
        <v>1</v>
      </c>
    </row>
    <row r="2381" spans="1:32" x14ac:dyDescent="0.2">
      <c r="A2381" t="s">
        <v>2562</v>
      </c>
      <c r="B2381" t="s">
        <v>2563</v>
      </c>
      <c r="C2381">
        <v>1981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7.2</v>
      </c>
      <c r="O2381">
        <v>1959</v>
      </c>
      <c r="P2381">
        <v>79</v>
      </c>
      <c r="Q2381" t="s">
        <v>2564</v>
      </c>
      <c r="R2381" t="s">
        <v>2565</v>
      </c>
      <c r="S2381">
        <v>0</v>
      </c>
      <c r="T2381">
        <v>0</v>
      </c>
      <c r="U2381">
        <v>1</v>
      </c>
      <c r="Y2381">
        <f>COUNTBLANK(Table13[[#This Row],[Budget]:[Gross_WW]])</f>
        <v>3</v>
      </c>
      <c r="AF2381">
        <v>1</v>
      </c>
    </row>
    <row r="2382" spans="1:32" x14ac:dyDescent="0.2">
      <c r="A2382" t="s">
        <v>7202</v>
      </c>
      <c r="B2382" t="s">
        <v>7203</v>
      </c>
      <c r="C2382">
        <v>2012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6.4</v>
      </c>
      <c r="O2382">
        <v>93818</v>
      </c>
      <c r="P2382">
        <v>86</v>
      </c>
      <c r="Q2382" t="s">
        <v>7204</v>
      </c>
      <c r="R2382" t="s">
        <v>35</v>
      </c>
      <c r="S2382">
        <v>0</v>
      </c>
      <c r="T2382">
        <v>1</v>
      </c>
      <c r="U2382">
        <v>0</v>
      </c>
      <c r="V2382">
        <v>70217070</v>
      </c>
      <c r="W2382">
        <v>348840316</v>
      </c>
      <c r="Y2382">
        <f>COUNTBLANK(Table13[[#This Row],[Budget]:[Gross_WW]])</f>
        <v>1</v>
      </c>
      <c r="AF2382">
        <v>1</v>
      </c>
    </row>
    <row r="2383" spans="1:32" x14ac:dyDescent="0.2">
      <c r="A2383" t="s">
        <v>6482</v>
      </c>
      <c r="B2383" t="s">
        <v>6483</v>
      </c>
      <c r="C2383">
        <v>2010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6.3</v>
      </c>
      <c r="O2383">
        <v>88169</v>
      </c>
      <c r="P2383">
        <v>97</v>
      </c>
      <c r="Q2383" t="s">
        <v>6484</v>
      </c>
      <c r="R2383" t="s">
        <v>39</v>
      </c>
      <c r="S2383">
        <v>0</v>
      </c>
      <c r="T2383">
        <v>0</v>
      </c>
      <c r="U2383">
        <v>1</v>
      </c>
      <c r="V2383">
        <v>25000000</v>
      </c>
      <c r="W2383">
        <v>23591432</v>
      </c>
      <c r="X2383">
        <v>29397654</v>
      </c>
      <c r="Y2383">
        <f>COUNTBLANK(Table13[[#This Row],[Budget]:[Gross_WW]])</f>
        <v>0</v>
      </c>
      <c r="AF2383">
        <v>1</v>
      </c>
    </row>
    <row r="2384" spans="1:32" x14ac:dyDescent="0.2">
      <c r="A2384" t="s">
        <v>2981</v>
      </c>
      <c r="B2384" t="s">
        <v>2982</v>
      </c>
      <c r="C2384">
        <v>1987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7.3</v>
      </c>
      <c r="O2384">
        <v>117318</v>
      </c>
      <c r="P2384">
        <v>97</v>
      </c>
      <c r="Q2384" t="s">
        <v>2557</v>
      </c>
      <c r="R2384" t="s">
        <v>39</v>
      </c>
      <c r="S2384">
        <v>0</v>
      </c>
      <c r="T2384">
        <v>0</v>
      </c>
      <c r="U2384">
        <v>1</v>
      </c>
      <c r="V2384">
        <v>5236318</v>
      </c>
      <c r="W2384">
        <v>32302949</v>
      </c>
      <c r="Y2384">
        <f>COUNTBLANK(Table13[[#This Row],[Budget]:[Gross_WW]])</f>
        <v>1</v>
      </c>
      <c r="AF2384">
        <v>1</v>
      </c>
    </row>
    <row r="2385" spans="1:32" x14ac:dyDescent="0.2">
      <c r="A2385" t="s">
        <v>1927</v>
      </c>
      <c r="B2385" t="s">
        <v>1928</v>
      </c>
      <c r="C2385">
        <v>1969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6</v>
      </c>
      <c r="O2385">
        <v>141</v>
      </c>
      <c r="P2385">
        <v>122</v>
      </c>
      <c r="Q2385" t="s">
        <v>1929</v>
      </c>
      <c r="R2385" t="s">
        <v>35</v>
      </c>
      <c r="S2385">
        <v>0</v>
      </c>
      <c r="T2385">
        <v>1</v>
      </c>
      <c r="U2385">
        <v>0</v>
      </c>
      <c r="Y2385">
        <f>COUNTBLANK(Table13[[#This Row],[Budget]:[Gross_WW]])</f>
        <v>3</v>
      </c>
      <c r="AF2385">
        <v>1</v>
      </c>
    </row>
    <row r="2386" spans="1:32" x14ac:dyDescent="0.2">
      <c r="A2386" t="s">
        <v>4716</v>
      </c>
      <c r="B2386" t="s">
        <v>4717</v>
      </c>
      <c r="C2386">
        <v>1997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6.6</v>
      </c>
      <c r="O2386">
        <v>361947</v>
      </c>
      <c r="P2386">
        <v>129</v>
      </c>
      <c r="Q2386" t="s">
        <v>2168</v>
      </c>
      <c r="R2386" t="s">
        <v>35</v>
      </c>
      <c r="S2386">
        <v>0</v>
      </c>
      <c r="T2386">
        <v>1</v>
      </c>
      <c r="U2386">
        <v>0</v>
      </c>
      <c r="V2386">
        <v>73000000</v>
      </c>
      <c r="W2386">
        <v>229086679</v>
      </c>
      <c r="X2386">
        <v>618638999</v>
      </c>
      <c r="Y2386">
        <f>COUNTBLANK(Table13[[#This Row],[Budget]:[Gross_WW]])</f>
        <v>0</v>
      </c>
      <c r="Z2386">
        <v>1</v>
      </c>
      <c r="AF2386">
        <v>0</v>
      </c>
    </row>
    <row r="2387" spans="1:32" x14ac:dyDescent="0.2">
      <c r="A2387" t="s">
        <v>1930</v>
      </c>
      <c r="B2387" t="s">
        <v>1931</v>
      </c>
      <c r="C2387">
        <v>1968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6.5</v>
      </c>
      <c r="O2387">
        <v>13548</v>
      </c>
      <c r="P2387">
        <v>108</v>
      </c>
      <c r="Q2387" t="s">
        <v>557</v>
      </c>
      <c r="R2387" t="s">
        <v>376</v>
      </c>
      <c r="S2387">
        <v>1</v>
      </c>
      <c r="T2387">
        <v>0</v>
      </c>
      <c r="U2387">
        <v>0</v>
      </c>
      <c r="V2387">
        <v>51264000</v>
      </c>
      <c r="Y2387">
        <f>COUNTBLANK(Table13[[#This Row],[Budget]:[Gross_WW]])</f>
        <v>2</v>
      </c>
      <c r="AF2387">
        <v>1</v>
      </c>
    </row>
    <row r="2388" spans="1:32" x14ac:dyDescent="0.2">
      <c r="A2388" t="s">
        <v>1932</v>
      </c>
      <c r="B2388" t="s">
        <v>1933</v>
      </c>
      <c r="C2388">
        <v>1969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6.3</v>
      </c>
      <c r="O2388">
        <v>726</v>
      </c>
      <c r="P2388">
        <v>101</v>
      </c>
      <c r="Q2388" t="s">
        <v>1934</v>
      </c>
      <c r="R2388" t="s">
        <v>35</v>
      </c>
      <c r="S2388">
        <v>0</v>
      </c>
      <c r="T2388">
        <v>1</v>
      </c>
      <c r="U2388">
        <v>0</v>
      </c>
      <c r="Y2388">
        <f>COUNTBLANK(Table13[[#This Row],[Budget]:[Gross_WW]])</f>
        <v>3</v>
      </c>
      <c r="AF2388">
        <v>1</v>
      </c>
    </row>
    <row r="2389" spans="1:32" x14ac:dyDescent="0.2">
      <c r="A2389" t="s">
        <v>7047</v>
      </c>
      <c r="B2389" t="s">
        <v>7048</v>
      </c>
      <c r="C2389">
        <v>2012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6.5</v>
      </c>
      <c r="O2389">
        <v>97943</v>
      </c>
      <c r="P2389">
        <v>101</v>
      </c>
      <c r="Q2389" t="s">
        <v>4974</v>
      </c>
      <c r="R2389" t="s">
        <v>39</v>
      </c>
      <c r="S2389">
        <v>0</v>
      </c>
      <c r="T2389">
        <v>0</v>
      </c>
      <c r="U2389">
        <v>1</v>
      </c>
      <c r="V2389">
        <v>25000000</v>
      </c>
      <c r="W2389">
        <v>60457138</v>
      </c>
      <c r="X2389">
        <v>99357138</v>
      </c>
      <c r="Y2389">
        <f>COUNTBLANK(Table13[[#This Row],[Budget]:[Gross_WW]])</f>
        <v>0</v>
      </c>
      <c r="AF2389">
        <v>1</v>
      </c>
    </row>
    <row r="2390" spans="1:32" x14ac:dyDescent="0.2">
      <c r="A2390" t="s">
        <v>73</v>
      </c>
      <c r="B2390" t="s">
        <v>74</v>
      </c>
      <c r="C2390">
        <v>1931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6.4</v>
      </c>
      <c r="O2390">
        <v>518</v>
      </c>
      <c r="P2390">
        <v>81</v>
      </c>
      <c r="Q2390" t="s">
        <v>45</v>
      </c>
      <c r="R2390" t="s">
        <v>39</v>
      </c>
      <c r="S2390">
        <v>0</v>
      </c>
      <c r="T2390">
        <v>0</v>
      </c>
      <c r="U2390">
        <v>1</v>
      </c>
      <c r="Y2390">
        <f>COUNTBLANK(Table13[[#This Row],[Budget]:[Gross_WW]])</f>
        <v>3</v>
      </c>
      <c r="AF2390">
        <v>1</v>
      </c>
    </row>
    <row r="2391" spans="1:32" x14ac:dyDescent="0.2">
      <c r="A2391" t="s">
        <v>2408</v>
      </c>
      <c r="B2391" t="s">
        <v>2409</v>
      </c>
      <c r="C2391">
        <v>1979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5.6</v>
      </c>
      <c r="O2391">
        <v>2546</v>
      </c>
      <c r="P2391">
        <v>112</v>
      </c>
      <c r="Q2391" t="s">
        <v>2410</v>
      </c>
      <c r="R2391" t="s">
        <v>2213</v>
      </c>
      <c r="S2391">
        <v>0</v>
      </c>
      <c r="T2391">
        <v>0</v>
      </c>
      <c r="U2391">
        <v>1</v>
      </c>
      <c r="V2391">
        <v>42800000</v>
      </c>
      <c r="Y2391">
        <f>COUNTBLANK(Table13[[#This Row],[Budget]:[Gross_WW]])</f>
        <v>2</v>
      </c>
      <c r="AF2391">
        <v>1</v>
      </c>
    </row>
    <row r="2392" spans="1:32" x14ac:dyDescent="0.2">
      <c r="A2392" t="s">
        <v>5582</v>
      </c>
      <c r="B2392" t="s">
        <v>5583</v>
      </c>
      <c r="C2392">
        <v>2001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6.9</v>
      </c>
      <c r="O2392">
        <v>51008</v>
      </c>
      <c r="P2392">
        <v>152</v>
      </c>
      <c r="Q2392" t="s">
        <v>4108</v>
      </c>
      <c r="R2392" t="s">
        <v>4109</v>
      </c>
      <c r="S2392">
        <v>0</v>
      </c>
      <c r="T2392">
        <v>0</v>
      </c>
      <c r="U2392">
        <v>1</v>
      </c>
      <c r="V2392">
        <v>72000000</v>
      </c>
      <c r="W2392">
        <v>27807266</v>
      </c>
      <c r="X2392">
        <v>37317558</v>
      </c>
      <c r="Y2392">
        <f>COUNTBLANK(Table13[[#This Row],[Budget]:[Gross_WW]])</f>
        <v>0</v>
      </c>
      <c r="AF2392">
        <v>1</v>
      </c>
    </row>
    <row r="2393" spans="1:32" x14ac:dyDescent="0.2">
      <c r="A2393" t="s">
        <v>688</v>
      </c>
      <c r="B2393" t="s">
        <v>689</v>
      </c>
      <c r="C2393">
        <v>1942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6.7</v>
      </c>
      <c r="O2393">
        <v>1027</v>
      </c>
      <c r="P2393">
        <v>101</v>
      </c>
      <c r="Q2393" t="s">
        <v>690</v>
      </c>
      <c r="R2393" t="s">
        <v>39</v>
      </c>
      <c r="S2393">
        <v>0</v>
      </c>
      <c r="T2393">
        <v>0</v>
      </c>
      <c r="U2393">
        <v>1</v>
      </c>
      <c r="Y2393">
        <f>COUNTBLANK(Table13[[#This Row],[Budget]:[Gross_WW]])</f>
        <v>3</v>
      </c>
      <c r="AF2393">
        <v>1</v>
      </c>
    </row>
    <row r="2394" spans="1:32" x14ac:dyDescent="0.2">
      <c r="A2394" t="s">
        <v>599</v>
      </c>
      <c r="B2394" t="s">
        <v>600</v>
      </c>
      <c r="C2394">
        <v>1941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8</v>
      </c>
      <c r="O2394">
        <v>144558</v>
      </c>
      <c r="P2394">
        <v>100</v>
      </c>
      <c r="Q2394" t="s">
        <v>601</v>
      </c>
      <c r="R2394" t="s">
        <v>39</v>
      </c>
      <c r="S2394">
        <v>0</v>
      </c>
      <c r="T2394">
        <v>0</v>
      </c>
      <c r="U2394">
        <v>1</v>
      </c>
      <c r="V2394">
        <v>375000</v>
      </c>
      <c r="X2394">
        <v>1255</v>
      </c>
      <c r="Y2394">
        <f>COUNTBLANK(Table13[[#This Row],[Budget]:[Gross_WW]])</f>
        <v>1</v>
      </c>
      <c r="AF2394">
        <v>1</v>
      </c>
    </row>
    <row r="2395" spans="1:32" x14ac:dyDescent="0.2">
      <c r="A2395" t="s">
        <v>3628</v>
      </c>
      <c r="B2395" t="s">
        <v>3629</v>
      </c>
      <c r="C2395">
        <v>1992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6.4</v>
      </c>
      <c r="O2395">
        <v>4907</v>
      </c>
      <c r="P2395">
        <v>104</v>
      </c>
      <c r="Q2395" t="s">
        <v>3630</v>
      </c>
      <c r="R2395" t="s">
        <v>3631</v>
      </c>
      <c r="S2395">
        <v>0</v>
      </c>
      <c r="T2395">
        <v>0</v>
      </c>
      <c r="U2395">
        <v>1</v>
      </c>
      <c r="V2395">
        <v>319793</v>
      </c>
      <c r="W2395">
        <v>6742168</v>
      </c>
      <c r="Y2395">
        <f>COUNTBLANK(Table13[[#This Row],[Budget]:[Gross_WW]])</f>
        <v>1</v>
      </c>
      <c r="AF2395">
        <v>1</v>
      </c>
    </row>
    <row r="2396" spans="1:32" x14ac:dyDescent="0.2">
      <c r="A2396" t="s">
        <v>1212</v>
      </c>
      <c r="B2396" t="s">
        <v>1213</v>
      </c>
      <c r="C2396">
        <v>1953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6</v>
      </c>
      <c r="O2396">
        <v>514</v>
      </c>
      <c r="P2396">
        <v>82</v>
      </c>
      <c r="Q2396" t="s">
        <v>1181</v>
      </c>
      <c r="R2396" t="s">
        <v>39</v>
      </c>
      <c r="S2396">
        <v>0</v>
      </c>
      <c r="T2396">
        <v>0</v>
      </c>
      <c r="U2396">
        <v>1</v>
      </c>
      <c r="V2396">
        <v>2000000</v>
      </c>
      <c r="Y2396">
        <f>COUNTBLANK(Table13[[#This Row],[Budget]:[Gross_WW]])</f>
        <v>2</v>
      </c>
      <c r="AF2396">
        <v>1</v>
      </c>
    </row>
    <row r="2397" spans="1:32" x14ac:dyDescent="0.2">
      <c r="A2397" t="s">
        <v>174</v>
      </c>
      <c r="B2397" t="s">
        <v>175</v>
      </c>
      <c r="C2397">
        <v>1933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5.4</v>
      </c>
      <c r="O2397">
        <v>436</v>
      </c>
      <c r="P2397">
        <v>57</v>
      </c>
      <c r="Q2397" t="s">
        <v>176</v>
      </c>
      <c r="R2397" t="s">
        <v>101</v>
      </c>
      <c r="S2397">
        <v>0</v>
      </c>
      <c r="T2397">
        <v>0</v>
      </c>
      <c r="U2397">
        <v>1</v>
      </c>
      <c r="Y2397">
        <f>COUNTBLANK(Table13[[#This Row],[Budget]:[Gross_WW]])</f>
        <v>3</v>
      </c>
      <c r="AF2397">
        <v>1</v>
      </c>
    </row>
    <row r="2398" spans="1:32" x14ac:dyDescent="0.2">
      <c r="A2398" t="s">
        <v>1276</v>
      </c>
      <c r="B2398" t="s">
        <v>1277</v>
      </c>
      <c r="C2398">
        <v>1953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6.5</v>
      </c>
      <c r="O2398">
        <v>1568</v>
      </c>
      <c r="P2398">
        <v>79</v>
      </c>
      <c r="Q2398" t="s">
        <v>1148</v>
      </c>
      <c r="R2398" t="s">
        <v>945</v>
      </c>
      <c r="S2398">
        <v>0</v>
      </c>
      <c r="T2398">
        <v>1</v>
      </c>
      <c r="U2398">
        <v>0</v>
      </c>
      <c r="W2398">
        <v>1150000</v>
      </c>
      <c r="Y2398">
        <f>COUNTBLANK(Table13[[#This Row],[Budget]:[Gross_WW]])</f>
        <v>2</v>
      </c>
      <c r="AF2398">
        <v>1</v>
      </c>
    </row>
    <row r="2399" spans="1:32" x14ac:dyDescent="0.2">
      <c r="A2399" t="s">
        <v>7320</v>
      </c>
      <c r="B2399" t="s">
        <v>7321</v>
      </c>
      <c r="C2399">
        <v>2015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7.3</v>
      </c>
      <c r="O2399">
        <v>254320</v>
      </c>
      <c r="P2399">
        <v>116</v>
      </c>
      <c r="Q2399" t="s">
        <v>6739</v>
      </c>
      <c r="R2399" t="s">
        <v>39</v>
      </c>
      <c r="S2399">
        <v>0</v>
      </c>
      <c r="T2399">
        <v>0</v>
      </c>
      <c r="U2399">
        <v>1</v>
      </c>
      <c r="V2399">
        <v>75000000</v>
      </c>
      <c r="W2399">
        <v>45445109</v>
      </c>
      <c r="X2399">
        <v>107045109</v>
      </c>
      <c r="Y2399">
        <f>COUNTBLANK(Table13[[#This Row],[Budget]:[Gross_WW]])</f>
        <v>0</v>
      </c>
      <c r="AF2399">
        <v>1</v>
      </c>
    </row>
    <row r="2400" spans="1:32" x14ac:dyDescent="0.2">
      <c r="A2400" t="s">
        <v>602</v>
      </c>
      <c r="B2400" t="s">
        <v>603</v>
      </c>
      <c r="C2400">
        <v>1942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7.6</v>
      </c>
      <c r="O2400">
        <v>6419</v>
      </c>
      <c r="P2400">
        <v>112</v>
      </c>
      <c r="Q2400" t="s">
        <v>198</v>
      </c>
      <c r="R2400" t="s">
        <v>39</v>
      </c>
      <c r="S2400">
        <v>0</v>
      </c>
      <c r="T2400">
        <v>0</v>
      </c>
      <c r="U2400">
        <v>1</v>
      </c>
      <c r="V2400">
        <v>1050000</v>
      </c>
      <c r="Y2400">
        <f>COUNTBLANK(Table13[[#This Row],[Budget]:[Gross_WW]])</f>
        <v>2</v>
      </c>
      <c r="AF2400">
        <v>1</v>
      </c>
    </row>
    <row r="2401" spans="1:32" x14ac:dyDescent="0.2">
      <c r="A2401" t="s">
        <v>4835</v>
      </c>
      <c r="B2401" t="s">
        <v>4836</v>
      </c>
      <c r="C2401">
        <v>1997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6.7</v>
      </c>
      <c r="O2401">
        <v>29017</v>
      </c>
      <c r="P2401">
        <v>94</v>
      </c>
      <c r="Q2401" t="s">
        <v>4837</v>
      </c>
      <c r="R2401" t="s">
        <v>39</v>
      </c>
      <c r="S2401">
        <v>0</v>
      </c>
      <c r="T2401">
        <v>0</v>
      </c>
      <c r="U2401">
        <v>1</v>
      </c>
      <c r="V2401">
        <v>4604819</v>
      </c>
      <c r="W2401">
        <v>13717039</v>
      </c>
      <c r="Y2401">
        <f>COUNTBLANK(Table13[[#This Row],[Budget]:[Gross_WW]])</f>
        <v>1</v>
      </c>
      <c r="AF2401">
        <v>1</v>
      </c>
    </row>
    <row r="2402" spans="1:32" x14ac:dyDescent="0.2">
      <c r="A2402" t="s">
        <v>116</v>
      </c>
      <c r="B2402" t="s">
        <v>117</v>
      </c>
      <c r="C2402">
        <v>1932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7.1</v>
      </c>
      <c r="O2402">
        <v>867</v>
      </c>
      <c r="P2402">
        <v>80</v>
      </c>
      <c r="Q2402" t="s">
        <v>56</v>
      </c>
      <c r="R2402" t="s">
        <v>39</v>
      </c>
      <c r="S2402">
        <v>0</v>
      </c>
      <c r="T2402">
        <v>0</v>
      </c>
      <c r="U2402">
        <v>1</v>
      </c>
      <c r="Y2402">
        <f>COUNTBLANK(Table13[[#This Row],[Budget]:[Gross_WW]])</f>
        <v>3</v>
      </c>
      <c r="AF2402">
        <v>1</v>
      </c>
    </row>
    <row r="2403" spans="1:32" x14ac:dyDescent="0.2">
      <c r="A2403" t="s">
        <v>6991</v>
      </c>
      <c r="B2403" t="s">
        <v>6992</v>
      </c>
      <c r="C2403">
        <v>2012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5.4</v>
      </c>
      <c r="O2403">
        <v>59281</v>
      </c>
      <c r="P2403">
        <v>95</v>
      </c>
      <c r="Q2403" t="s">
        <v>6993</v>
      </c>
      <c r="R2403" t="s">
        <v>6994</v>
      </c>
      <c r="S2403">
        <v>0</v>
      </c>
      <c r="T2403">
        <v>1</v>
      </c>
      <c r="U2403">
        <v>0</v>
      </c>
      <c r="V2403">
        <v>15000000</v>
      </c>
      <c r="W2403">
        <v>15634090</v>
      </c>
      <c r="X2403">
        <v>20546518</v>
      </c>
      <c r="Y2403">
        <f>COUNTBLANK(Table13[[#This Row],[Budget]:[Gross_WW]])</f>
        <v>0</v>
      </c>
    </row>
    <row r="2404" spans="1:32" x14ac:dyDescent="0.2">
      <c r="A2404" t="s">
        <v>2659</v>
      </c>
      <c r="B2404" t="s">
        <v>2660</v>
      </c>
      <c r="C2404">
        <v>1983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6.4</v>
      </c>
      <c r="O2404">
        <v>23251</v>
      </c>
      <c r="P2404">
        <v>93</v>
      </c>
      <c r="Q2404" t="s">
        <v>2301</v>
      </c>
      <c r="R2404" t="s">
        <v>2613</v>
      </c>
      <c r="S2404">
        <v>0</v>
      </c>
      <c r="T2404">
        <v>0</v>
      </c>
      <c r="U2404">
        <v>1</v>
      </c>
      <c r="V2404">
        <v>10353438</v>
      </c>
      <c r="Y2404">
        <f>COUNTBLANK(Table13[[#This Row],[Budget]:[Gross_WW]])</f>
        <v>2</v>
      </c>
      <c r="AF2404">
        <v>1</v>
      </c>
    </row>
    <row r="2405" spans="1:32" x14ac:dyDescent="0.2">
      <c r="A2405" t="s">
        <v>3840</v>
      </c>
      <c r="B2405" t="s">
        <v>3841</v>
      </c>
      <c r="C2405">
        <v>1993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6.7</v>
      </c>
      <c r="O2405">
        <v>26831</v>
      </c>
      <c r="P2405">
        <v>115</v>
      </c>
      <c r="Q2405" t="s">
        <v>3842</v>
      </c>
      <c r="R2405" t="s">
        <v>3843</v>
      </c>
      <c r="S2405">
        <v>0</v>
      </c>
      <c r="T2405">
        <v>0</v>
      </c>
      <c r="U2405">
        <v>1</v>
      </c>
      <c r="V2405">
        <v>24760338</v>
      </c>
      <c r="Y2405">
        <f>COUNTBLANK(Table13[[#This Row],[Budget]:[Gross_WW]])</f>
        <v>2</v>
      </c>
      <c r="AF2405">
        <v>1</v>
      </c>
    </row>
    <row r="2406" spans="1:32" x14ac:dyDescent="0.2">
      <c r="A2406" t="s">
        <v>3469</v>
      </c>
      <c r="B2406" t="s">
        <v>3470</v>
      </c>
      <c r="C2406">
        <v>1991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5.8</v>
      </c>
      <c r="O2406">
        <v>4985</v>
      </c>
      <c r="P2406">
        <v>115</v>
      </c>
      <c r="Q2406" t="s">
        <v>3471</v>
      </c>
      <c r="R2406" t="s">
        <v>3273</v>
      </c>
      <c r="S2406">
        <v>1</v>
      </c>
      <c r="T2406">
        <v>0</v>
      </c>
      <c r="U2406">
        <v>0</v>
      </c>
      <c r="V2406">
        <v>4030749</v>
      </c>
      <c r="W2406">
        <v>12454768</v>
      </c>
      <c r="Y2406">
        <f>COUNTBLANK(Table13[[#This Row],[Budget]:[Gross_WW]])</f>
        <v>1</v>
      </c>
      <c r="AF2406">
        <v>1</v>
      </c>
    </row>
    <row r="2407" spans="1:32" x14ac:dyDescent="0.2">
      <c r="A2407" t="s">
        <v>809</v>
      </c>
      <c r="B2407" t="s">
        <v>810</v>
      </c>
      <c r="C2407">
        <v>1944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7.3</v>
      </c>
      <c r="O2407">
        <v>3014</v>
      </c>
      <c r="P2407">
        <v>95</v>
      </c>
      <c r="Q2407" t="s">
        <v>793</v>
      </c>
      <c r="R2407" t="s">
        <v>39</v>
      </c>
      <c r="S2407">
        <v>0</v>
      </c>
      <c r="T2407">
        <v>0</v>
      </c>
      <c r="U2407">
        <v>1</v>
      </c>
      <c r="Y2407">
        <f>COUNTBLANK(Table13[[#This Row],[Budget]:[Gross_WW]])</f>
        <v>3</v>
      </c>
      <c r="AF2407">
        <v>1</v>
      </c>
    </row>
    <row r="2408" spans="1:32" x14ac:dyDescent="0.2">
      <c r="A2408" t="s">
        <v>1278</v>
      </c>
      <c r="B2408" t="s">
        <v>1279</v>
      </c>
      <c r="C2408">
        <v>1953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6.5</v>
      </c>
      <c r="O2408">
        <v>1375</v>
      </c>
      <c r="P2408">
        <v>90</v>
      </c>
      <c r="Q2408" t="s">
        <v>198</v>
      </c>
      <c r="R2408" t="s">
        <v>39</v>
      </c>
      <c r="S2408">
        <v>0</v>
      </c>
      <c r="T2408">
        <v>0</v>
      </c>
      <c r="U2408">
        <v>1</v>
      </c>
      <c r="Y2408">
        <f>COUNTBLANK(Table13[[#This Row],[Budget]:[Gross_WW]])</f>
        <v>3</v>
      </c>
      <c r="AF2408">
        <v>1</v>
      </c>
    </row>
    <row r="2409" spans="1:32" x14ac:dyDescent="0.2">
      <c r="A2409" t="s">
        <v>5967</v>
      </c>
      <c r="B2409" t="s">
        <v>5968</v>
      </c>
      <c r="C2409">
        <v>2005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6.7</v>
      </c>
      <c r="O2409">
        <v>43196</v>
      </c>
      <c r="P2409">
        <v>96</v>
      </c>
      <c r="Q2409" t="s">
        <v>5969</v>
      </c>
      <c r="R2409" t="s">
        <v>5970</v>
      </c>
      <c r="S2409">
        <v>1</v>
      </c>
      <c r="T2409">
        <v>0</v>
      </c>
      <c r="U2409">
        <v>0</v>
      </c>
      <c r="V2409">
        <v>12500000</v>
      </c>
      <c r="W2409">
        <v>12594698</v>
      </c>
      <c r="X2409">
        <v>17356268</v>
      </c>
      <c r="Y2409">
        <f>COUNTBLANK(Table13[[#This Row],[Budget]:[Gross_WW]])</f>
        <v>0</v>
      </c>
      <c r="AF2409">
        <v>1</v>
      </c>
    </row>
    <row r="2410" spans="1:32" x14ac:dyDescent="0.2">
      <c r="A2410" t="s">
        <v>5076</v>
      </c>
      <c r="B2410" t="s">
        <v>5077</v>
      </c>
      <c r="C2410">
        <v>1999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8.6999999999999993</v>
      </c>
      <c r="O2410">
        <v>1593419</v>
      </c>
      <c r="P2410">
        <v>136</v>
      </c>
      <c r="Q2410" t="s">
        <v>5078</v>
      </c>
      <c r="R2410" t="s">
        <v>39</v>
      </c>
      <c r="S2410">
        <v>0</v>
      </c>
      <c r="T2410">
        <v>0</v>
      </c>
      <c r="U2410">
        <v>1</v>
      </c>
      <c r="V2410">
        <v>63000000</v>
      </c>
      <c r="W2410">
        <v>171479930</v>
      </c>
      <c r="X2410">
        <v>465343787</v>
      </c>
      <c r="Y2410">
        <f>COUNTBLANK(Table13[[#This Row],[Budget]:[Gross_WW]])</f>
        <v>0</v>
      </c>
      <c r="AF2410">
        <v>1</v>
      </c>
    </row>
    <row r="2411" spans="1:32" x14ac:dyDescent="0.2">
      <c r="A2411" t="s">
        <v>5428</v>
      </c>
      <c r="B2411" t="s">
        <v>5429</v>
      </c>
      <c r="C2411">
        <v>2003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7.2</v>
      </c>
      <c r="O2411">
        <v>496696</v>
      </c>
      <c r="P2411">
        <v>138</v>
      </c>
      <c r="Q2411" t="s">
        <v>5078</v>
      </c>
      <c r="R2411" t="s">
        <v>39</v>
      </c>
      <c r="S2411">
        <v>0</v>
      </c>
      <c r="T2411">
        <v>0</v>
      </c>
      <c r="U2411">
        <v>1</v>
      </c>
      <c r="V2411">
        <v>91774413</v>
      </c>
      <c r="W2411">
        <v>741846459</v>
      </c>
      <c r="Y2411">
        <f>COUNTBLANK(Table13[[#This Row],[Budget]:[Gross_WW]])</f>
        <v>1</v>
      </c>
      <c r="AF2411">
        <v>1</v>
      </c>
    </row>
    <row r="2412" spans="1:32" x14ac:dyDescent="0.2">
      <c r="A2412" t="s">
        <v>5466</v>
      </c>
      <c r="B2412" t="s">
        <v>5467</v>
      </c>
      <c r="C2412">
        <v>2003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6.8</v>
      </c>
      <c r="O2412">
        <v>431346</v>
      </c>
      <c r="P2412">
        <v>129</v>
      </c>
      <c r="Q2412" t="s">
        <v>5078</v>
      </c>
      <c r="R2412" t="s">
        <v>39</v>
      </c>
      <c r="S2412">
        <v>0</v>
      </c>
      <c r="T2412">
        <v>0</v>
      </c>
      <c r="U2412">
        <v>1</v>
      </c>
      <c r="V2412">
        <v>48475154</v>
      </c>
      <c r="W2412">
        <v>427344031</v>
      </c>
      <c r="Y2412">
        <f>COUNTBLANK(Table13[[#This Row],[Budget]:[Gross_WW]])</f>
        <v>1</v>
      </c>
      <c r="AF2412">
        <v>1</v>
      </c>
    </row>
    <row r="2413" spans="1:32" x14ac:dyDescent="0.2">
      <c r="A2413" t="s">
        <v>179</v>
      </c>
      <c r="B2413" t="s">
        <v>180</v>
      </c>
      <c r="C2413">
        <v>1933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7</v>
      </c>
      <c r="O2413">
        <v>1317</v>
      </c>
      <c r="P2413">
        <v>90</v>
      </c>
      <c r="Q2413" t="s">
        <v>38</v>
      </c>
      <c r="R2413" t="s">
        <v>39</v>
      </c>
      <c r="S2413">
        <v>0</v>
      </c>
      <c r="T2413">
        <v>0</v>
      </c>
      <c r="U2413">
        <v>1</v>
      </c>
      <c r="V2413">
        <v>229000</v>
      </c>
      <c r="Y2413">
        <f>COUNTBLANK(Table13[[#This Row],[Budget]:[Gross_WW]])</f>
        <v>2</v>
      </c>
      <c r="AF2413">
        <v>1</v>
      </c>
    </row>
    <row r="2414" spans="1:32" x14ac:dyDescent="0.2">
      <c r="A2414" t="s">
        <v>2661</v>
      </c>
      <c r="B2414" t="s">
        <v>2662</v>
      </c>
      <c r="C2414">
        <v>1983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7.6</v>
      </c>
      <c r="O2414">
        <v>109589</v>
      </c>
      <c r="P2414">
        <v>107</v>
      </c>
      <c r="Q2414" t="s">
        <v>2663</v>
      </c>
      <c r="R2414" t="s">
        <v>2664</v>
      </c>
      <c r="S2414">
        <v>0</v>
      </c>
      <c r="T2414">
        <v>1</v>
      </c>
      <c r="U2414">
        <v>0</v>
      </c>
      <c r="V2414">
        <v>1987853</v>
      </c>
      <c r="W2414">
        <v>14949697</v>
      </c>
      <c r="Y2414">
        <f>COUNTBLANK(Table13[[#This Row],[Budget]:[Gross_WW]])</f>
        <v>1</v>
      </c>
      <c r="AF2414">
        <v>1</v>
      </c>
    </row>
    <row r="2415" spans="1:32" x14ac:dyDescent="0.2">
      <c r="A2415" t="s">
        <v>7867</v>
      </c>
      <c r="B2415" t="s">
        <v>7868</v>
      </c>
      <c r="C2415">
        <v>2018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5.7</v>
      </c>
      <c r="O2415">
        <v>132525</v>
      </c>
      <c r="P2415">
        <v>113</v>
      </c>
      <c r="Q2415" t="s">
        <v>3542</v>
      </c>
      <c r="R2415" t="s">
        <v>7869</v>
      </c>
      <c r="S2415">
        <v>0</v>
      </c>
      <c r="T2415">
        <v>0</v>
      </c>
      <c r="U2415">
        <v>1</v>
      </c>
      <c r="V2415">
        <v>130000000</v>
      </c>
      <c r="W2415">
        <v>145443742</v>
      </c>
      <c r="X2415">
        <v>530243742</v>
      </c>
      <c r="Y2415">
        <f>COUNTBLANK(Table13[[#This Row],[Budget]:[Gross_WW]])</f>
        <v>0</v>
      </c>
      <c r="AF2415">
        <v>1</v>
      </c>
    </row>
    <row r="2416" spans="1:32" x14ac:dyDescent="0.2">
      <c r="A2416" t="s">
        <v>4729</v>
      </c>
      <c r="B2416" t="s">
        <v>4730</v>
      </c>
      <c r="C2416">
        <v>1998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7.3</v>
      </c>
      <c r="O2416">
        <v>12013</v>
      </c>
      <c r="P2416">
        <v>100</v>
      </c>
      <c r="Q2416" t="s">
        <v>4223</v>
      </c>
      <c r="R2416" t="s">
        <v>4731</v>
      </c>
      <c r="S2416">
        <v>1</v>
      </c>
      <c r="T2416">
        <v>0</v>
      </c>
      <c r="U2416">
        <v>0</v>
      </c>
      <c r="V2416">
        <v>87705</v>
      </c>
      <c r="W2416">
        <v>2652246</v>
      </c>
      <c r="Y2416">
        <f>COUNTBLANK(Table13[[#This Row],[Budget]:[Gross_WW]])</f>
        <v>1</v>
      </c>
      <c r="AF2416">
        <v>1</v>
      </c>
    </row>
    <row r="2417" spans="1:32" x14ac:dyDescent="0.2">
      <c r="A2417" t="s">
        <v>3116</v>
      </c>
      <c r="B2417" t="s">
        <v>3117</v>
      </c>
      <c r="C2417">
        <v>1988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6.8</v>
      </c>
      <c r="O2417">
        <v>5777</v>
      </c>
      <c r="P2417">
        <v>117</v>
      </c>
      <c r="Q2417" t="s">
        <v>3118</v>
      </c>
      <c r="R2417" t="s">
        <v>3119</v>
      </c>
      <c r="S2417">
        <v>0</v>
      </c>
      <c r="T2417">
        <v>1</v>
      </c>
      <c r="U2417">
        <v>0</v>
      </c>
      <c r="V2417">
        <v>47271</v>
      </c>
      <c r="W2417">
        <v>13825794</v>
      </c>
      <c r="Y2417">
        <f>COUNTBLANK(Table13[[#This Row],[Budget]:[Gross_WW]])</f>
        <v>1</v>
      </c>
      <c r="AF2417">
        <v>1</v>
      </c>
    </row>
    <row r="2418" spans="1:32" x14ac:dyDescent="0.2">
      <c r="A2418" t="s">
        <v>75</v>
      </c>
      <c r="B2418" t="s">
        <v>76</v>
      </c>
      <c r="C2418">
        <v>1931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7</v>
      </c>
      <c r="O2418">
        <v>416</v>
      </c>
      <c r="P2418">
        <v>80</v>
      </c>
      <c r="Q2418" t="s">
        <v>56</v>
      </c>
      <c r="R2418" t="s">
        <v>39</v>
      </c>
      <c r="S2418">
        <v>0</v>
      </c>
      <c r="T2418">
        <v>0</v>
      </c>
      <c r="U2418">
        <v>1</v>
      </c>
      <c r="Y2418">
        <f>COUNTBLANK(Table13[[#This Row],[Budget]:[Gross_WW]])</f>
        <v>3</v>
      </c>
      <c r="AF2418">
        <v>1</v>
      </c>
    </row>
    <row r="2419" spans="1:32" x14ac:dyDescent="0.2">
      <c r="A2419" t="s">
        <v>1214</v>
      </c>
      <c r="B2419" t="s">
        <v>1215</v>
      </c>
      <c r="C2419">
        <v>1952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6.8</v>
      </c>
      <c r="O2419">
        <v>969</v>
      </c>
      <c r="P2419">
        <v>102</v>
      </c>
      <c r="Q2419" t="s">
        <v>471</v>
      </c>
      <c r="R2419" t="s">
        <v>1216</v>
      </c>
      <c r="S2419">
        <v>0</v>
      </c>
      <c r="T2419">
        <v>0</v>
      </c>
      <c r="U2419">
        <v>1</v>
      </c>
      <c r="Y2419">
        <f>COUNTBLANK(Table13[[#This Row],[Budget]:[Gross_WW]])</f>
        <v>3</v>
      </c>
      <c r="AF2419">
        <v>1</v>
      </c>
    </row>
    <row r="2420" spans="1:32" x14ac:dyDescent="0.2">
      <c r="A2420" t="s">
        <v>2903</v>
      </c>
      <c r="B2420" t="s">
        <v>2904</v>
      </c>
      <c r="C2420">
        <v>1986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7.4</v>
      </c>
      <c r="O2420">
        <v>53479</v>
      </c>
      <c r="P2420">
        <v>125</v>
      </c>
      <c r="Q2420" t="s">
        <v>2905</v>
      </c>
      <c r="R2420" t="s">
        <v>39</v>
      </c>
      <c r="S2420">
        <v>0</v>
      </c>
      <c r="T2420">
        <v>0</v>
      </c>
      <c r="U2420">
        <v>1</v>
      </c>
      <c r="V2420">
        <v>40366</v>
      </c>
      <c r="W2420">
        <v>17269723</v>
      </c>
      <c r="Y2420">
        <f>COUNTBLANK(Table13[[#This Row],[Budget]:[Gross_WW]])</f>
        <v>1</v>
      </c>
      <c r="AF2420">
        <v>1</v>
      </c>
    </row>
    <row r="2421" spans="1:32" x14ac:dyDescent="0.2">
      <c r="A2421" t="s">
        <v>1430</v>
      </c>
      <c r="B2421" t="s">
        <v>1431</v>
      </c>
      <c r="C2421">
        <v>1956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5</v>
      </c>
      <c r="O2421">
        <v>2952</v>
      </c>
      <c r="P2421">
        <v>77</v>
      </c>
      <c r="Q2421" t="s">
        <v>1432</v>
      </c>
      <c r="R2421" t="s">
        <v>945</v>
      </c>
      <c r="S2421">
        <v>0</v>
      </c>
      <c r="T2421">
        <v>1</v>
      </c>
      <c r="U2421">
        <v>0</v>
      </c>
      <c r="V2421">
        <v>200000</v>
      </c>
      <c r="Y2421">
        <f>COUNTBLANK(Table13[[#This Row],[Budget]:[Gross_WW]])</f>
        <v>2</v>
      </c>
      <c r="AF2421">
        <v>1</v>
      </c>
    </row>
    <row r="2422" spans="1:32" x14ac:dyDescent="0.2">
      <c r="A2422" t="s">
        <v>2906</v>
      </c>
      <c r="B2422" t="s">
        <v>2907</v>
      </c>
      <c r="C2422">
        <v>1986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6.4</v>
      </c>
      <c r="O2422">
        <v>48794</v>
      </c>
      <c r="P2422">
        <v>91</v>
      </c>
      <c r="Q2422" t="s">
        <v>2729</v>
      </c>
      <c r="R2422" t="s">
        <v>2714</v>
      </c>
      <c r="S2422">
        <v>0</v>
      </c>
      <c r="T2422">
        <v>1</v>
      </c>
      <c r="U2422">
        <v>0</v>
      </c>
      <c r="V2422">
        <v>5344555</v>
      </c>
      <c r="W2422">
        <v>54999651</v>
      </c>
      <c r="Y2422">
        <f>COUNTBLANK(Table13[[#This Row],[Budget]:[Gross_WW]])</f>
        <v>1</v>
      </c>
      <c r="AF2422">
        <v>1</v>
      </c>
    </row>
    <row r="2423" spans="1:32" x14ac:dyDescent="0.2">
      <c r="A2423" t="s">
        <v>1755</v>
      </c>
      <c r="B2423" t="s">
        <v>1756</v>
      </c>
      <c r="C2423">
        <v>1964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6.7</v>
      </c>
      <c r="O2423">
        <v>1991</v>
      </c>
      <c r="P2423">
        <v>118</v>
      </c>
      <c r="Q2423" t="s">
        <v>1471</v>
      </c>
      <c r="R2423" t="s">
        <v>376</v>
      </c>
      <c r="S2423">
        <v>1</v>
      </c>
      <c r="T2423">
        <v>0</v>
      </c>
      <c r="U2423">
        <v>0</v>
      </c>
      <c r="V2423">
        <v>5000000</v>
      </c>
      <c r="Y2423">
        <f>COUNTBLANK(Table13[[#This Row],[Budget]:[Gross_WW]])</f>
        <v>2</v>
      </c>
      <c r="AF2423">
        <v>1</v>
      </c>
    </row>
    <row r="2424" spans="1:32" x14ac:dyDescent="0.2">
      <c r="A2424" t="s">
        <v>2908</v>
      </c>
      <c r="B2424" t="s">
        <v>2909</v>
      </c>
      <c r="C2424">
        <v>1986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6.6</v>
      </c>
      <c r="O2424">
        <v>25558</v>
      </c>
      <c r="P2424">
        <v>117</v>
      </c>
      <c r="Q2424" t="s">
        <v>2910</v>
      </c>
      <c r="R2424" t="s">
        <v>2911</v>
      </c>
      <c r="S2424">
        <v>0</v>
      </c>
      <c r="T2424">
        <v>0</v>
      </c>
      <c r="U2424">
        <v>1</v>
      </c>
      <c r="V2424">
        <v>110313</v>
      </c>
      <c r="W2424">
        <v>14302779</v>
      </c>
      <c r="Y2424">
        <f>COUNTBLANK(Table13[[#This Row],[Budget]:[Gross_WW]])</f>
        <v>1</v>
      </c>
      <c r="AF2424">
        <v>1</v>
      </c>
    </row>
    <row r="2425" spans="1:32" x14ac:dyDescent="0.2">
      <c r="A2425" t="s">
        <v>118</v>
      </c>
      <c r="B2425" t="s">
        <v>119</v>
      </c>
      <c r="C2425">
        <v>1932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7.1</v>
      </c>
      <c r="O2425">
        <v>436</v>
      </c>
      <c r="P2425">
        <v>86</v>
      </c>
      <c r="Q2425" t="s">
        <v>120</v>
      </c>
      <c r="R2425" t="s">
        <v>39</v>
      </c>
      <c r="S2425">
        <v>0</v>
      </c>
      <c r="T2425">
        <v>0</v>
      </c>
      <c r="U2425">
        <v>1</v>
      </c>
      <c r="Y2425">
        <f>COUNTBLANK(Table13[[#This Row],[Budget]:[Gross_WW]])</f>
        <v>3</v>
      </c>
      <c r="AF2425">
        <v>0</v>
      </c>
    </row>
    <row r="2426" spans="1:32" x14ac:dyDescent="0.2">
      <c r="A2426" t="s">
        <v>7941</v>
      </c>
      <c r="B2426" t="s">
        <v>7942</v>
      </c>
      <c r="C2426">
        <v>2018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7</v>
      </c>
      <c r="O2426">
        <v>93145</v>
      </c>
      <c r="P2426">
        <v>116</v>
      </c>
      <c r="Q2426" t="s">
        <v>2004</v>
      </c>
      <c r="R2426" t="s">
        <v>39</v>
      </c>
      <c r="S2426">
        <v>0</v>
      </c>
      <c r="T2426">
        <v>0</v>
      </c>
      <c r="U2426">
        <v>1</v>
      </c>
      <c r="V2426">
        <v>50000000</v>
      </c>
      <c r="W2426">
        <v>103804407</v>
      </c>
      <c r="X2426">
        <v>174804407</v>
      </c>
      <c r="Y2426">
        <f>COUNTBLANK(Table13[[#This Row],[Budget]:[Gross_WW]])</f>
        <v>0</v>
      </c>
      <c r="AF2426">
        <v>1</v>
      </c>
    </row>
    <row r="2427" spans="1:32" x14ac:dyDescent="0.2">
      <c r="A2427" t="s">
        <v>121</v>
      </c>
      <c r="B2427" t="s">
        <v>122</v>
      </c>
      <c r="C2427">
        <v>1932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7.1</v>
      </c>
      <c r="O2427">
        <v>22089</v>
      </c>
      <c r="P2427">
        <v>73</v>
      </c>
      <c r="Q2427" t="s">
        <v>123</v>
      </c>
      <c r="R2427" t="s">
        <v>35</v>
      </c>
      <c r="S2427">
        <v>0</v>
      </c>
      <c r="T2427">
        <v>1</v>
      </c>
      <c r="U2427">
        <v>0</v>
      </c>
      <c r="V2427">
        <v>196000</v>
      </c>
      <c r="Y2427">
        <f>COUNTBLANK(Table13[[#This Row],[Budget]:[Gross_WW]])</f>
        <v>2</v>
      </c>
      <c r="Z2427">
        <v>1</v>
      </c>
      <c r="AF2427">
        <v>1</v>
      </c>
    </row>
    <row r="2428" spans="1:32" x14ac:dyDescent="0.2">
      <c r="A2428" t="s">
        <v>5376</v>
      </c>
      <c r="B2428" t="s">
        <v>5377</v>
      </c>
      <c r="C2428">
        <v>2001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6.3</v>
      </c>
      <c r="O2428">
        <v>292045</v>
      </c>
      <c r="P2428">
        <v>130</v>
      </c>
      <c r="Q2428" t="s">
        <v>4650</v>
      </c>
      <c r="R2428" t="s">
        <v>35</v>
      </c>
      <c r="S2428">
        <v>0</v>
      </c>
      <c r="T2428">
        <v>1</v>
      </c>
      <c r="U2428">
        <v>0</v>
      </c>
      <c r="V2428">
        <v>98000000</v>
      </c>
      <c r="W2428">
        <v>202019785</v>
      </c>
      <c r="X2428">
        <v>443280904</v>
      </c>
      <c r="Y2428">
        <f>COUNTBLANK(Table13[[#This Row],[Budget]:[Gross_WW]])</f>
        <v>0</v>
      </c>
      <c r="Z2428">
        <v>1</v>
      </c>
      <c r="AF2428">
        <v>1</v>
      </c>
    </row>
    <row r="2429" spans="1:32" x14ac:dyDescent="0.2">
      <c r="A2429" t="s">
        <v>6658</v>
      </c>
      <c r="B2429" t="s">
        <v>6659</v>
      </c>
      <c r="C2429">
        <v>2008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5.2</v>
      </c>
      <c r="O2429">
        <v>146001</v>
      </c>
      <c r="P2429">
        <v>112</v>
      </c>
      <c r="Q2429" t="s">
        <v>3769</v>
      </c>
      <c r="R2429" t="s">
        <v>35</v>
      </c>
      <c r="S2429">
        <v>0</v>
      </c>
      <c r="T2429">
        <v>1</v>
      </c>
      <c r="U2429">
        <v>0</v>
      </c>
      <c r="V2429">
        <v>145000000</v>
      </c>
      <c r="W2429">
        <v>102491776</v>
      </c>
      <c r="X2429">
        <v>403449830</v>
      </c>
      <c r="Y2429">
        <f>COUNTBLANK(Table13[[#This Row],[Budget]:[Gross_WW]])</f>
        <v>0</v>
      </c>
      <c r="AF2429">
        <v>1</v>
      </c>
    </row>
    <row r="2430" spans="1:32" x14ac:dyDescent="0.2">
      <c r="A2430" t="s">
        <v>815</v>
      </c>
      <c r="B2430" t="s">
        <v>816</v>
      </c>
      <c r="C2430">
        <v>1944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5.6</v>
      </c>
      <c r="O2430">
        <v>2389</v>
      </c>
      <c r="P2430">
        <v>60</v>
      </c>
      <c r="Q2430" t="s">
        <v>817</v>
      </c>
      <c r="R2430" t="s">
        <v>694</v>
      </c>
      <c r="S2430">
        <v>0</v>
      </c>
      <c r="T2430">
        <v>1</v>
      </c>
      <c r="U2430">
        <v>0</v>
      </c>
      <c r="Y2430">
        <f>COUNTBLANK(Table13[[#This Row],[Budget]:[Gross_WW]])</f>
        <v>3</v>
      </c>
      <c r="AF2430">
        <v>1</v>
      </c>
    </row>
    <row r="2431" spans="1:32" x14ac:dyDescent="0.2">
      <c r="A2431" t="s">
        <v>818</v>
      </c>
      <c r="B2431" t="s">
        <v>819</v>
      </c>
      <c r="C2431">
        <v>1944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5.8</v>
      </c>
      <c r="O2431">
        <v>2376</v>
      </c>
      <c r="P2431">
        <v>61</v>
      </c>
      <c r="Q2431" t="s">
        <v>731</v>
      </c>
      <c r="R2431" t="s">
        <v>35</v>
      </c>
      <c r="S2431">
        <v>0</v>
      </c>
      <c r="T2431">
        <v>1</v>
      </c>
      <c r="U2431">
        <v>0</v>
      </c>
      <c r="Y2431">
        <f>COUNTBLANK(Table13[[#This Row],[Budget]:[Gross_WW]])</f>
        <v>3</v>
      </c>
      <c r="AF2431">
        <v>1</v>
      </c>
    </row>
    <row r="2432" spans="1:32" x14ac:dyDescent="0.2">
      <c r="A2432" t="s">
        <v>530</v>
      </c>
      <c r="B2432" t="s">
        <v>531</v>
      </c>
      <c r="C2432">
        <v>1940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6.1</v>
      </c>
      <c r="O2432">
        <v>3281</v>
      </c>
      <c r="P2432">
        <v>67</v>
      </c>
      <c r="Q2432" t="s">
        <v>532</v>
      </c>
      <c r="R2432" t="s">
        <v>35</v>
      </c>
      <c r="S2432">
        <v>0</v>
      </c>
      <c r="T2432">
        <v>1</v>
      </c>
      <c r="U2432">
        <v>0</v>
      </c>
      <c r="Y2432">
        <f>COUNTBLANK(Table13[[#This Row],[Budget]:[Gross_WW]])</f>
        <v>3</v>
      </c>
      <c r="AF2432">
        <v>1</v>
      </c>
    </row>
    <row r="2433" spans="1:32" x14ac:dyDescent="0.2">
      <c r="A2433" t="s">
        <v>691</v>
      </c>
      <c r="B2433" t="s">
        <v>692</v>
      </c>
      <c r="C2433">
        <v>1942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5.7</v>
      </c>
      <c r="O2433">
        <v>2663</v>
      </c>
      <c r="P2433">
        <v>61</v>
      </c>
      <c r="Q2433" t="s">
        <v>693</v>
      </c>
      <c r="R2433" t="s">
        <v>694</v>
      </c>
      <c r="S2433">
        <v>0</v>
      </c>
      <c r="T2433">
        <v>1</v>
      </c>
      <c r="U2433">
        <v>0</v>
      </c>
      <c r="Y2433">
        <f>COUNTBLANK(Table13[[#This Row],[Budget]:[Gross_WW]])</f>
        <v>3</v>
      </c>
      <c r="AF2433">
        <v>1</v>
      </c>
    </row>
    <row r="2434" spans="1:32" x14ac:dyDescent="0.2">
      <c r="A2434" t="s">
        <v>6935</v>
      </c>
      <c r="B2434" t="s">
        <v>6936</v>
      </c>
      <c r="C2434">
        <v>2011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7.1</v>
      </c>
      <c r="O2434">
        <v>84935</v>
      </c>
      <c r="P2434">
        <v>120</v>
      </c>
      <c r="Q2434" t="s">
        <v>6937</v>
      </c>
      <c r="R2434" t="s">
        <v>2671</v>
      </c>
      <c r="S2434">
        <v>1</v>
      </c>
      <c r="T2434">
        <v>0</v>
      </c>
      <c r="U2434">
        <v>0</v>
      </c>
      <c r="V2434">
        <v>45000000</v>
      </c>
      <c r="W2434">
        <v>88631237</v>
      </c>
      <c r="X2434">
        <v>165184237</v>
      </c>
      <c r="Y2434">
        <f>COUNTBLANK(Table13[[#This Row],[Budget]:[Gross_WW]])</f>
        <v>0</v>
      </c>
      <c r="AF2434">
        <v>1</v>
      </c>
    </row>
    <row r="2435" spans="1:32" x14ac:dyDescent="0.2">
      <c r="A2435" t="s">
        <v>5222</v>
      </c>
      <c r="B2435" t="s">
        <v>5223</v>
      </c>
      <c r="C2435">
        <v>1999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5.7</v>
      </c>
      <c r="O2435">
        <v>10229</v>
      </c>
      <c r="P2435">
        <v>97</v>
      </c>
      <c r="Q2435" t="s">
        <v>3429</v>
      </c>
      <c r="R2435" t="s">
        <v>5224</v>
      </c>
      <c r="S2435">
        <v>0</v>
      </c>
      <c r="T2435">
        <v>1</v>
      </c>
      <c r="U2435">
        <v>0</v>
      </c>
      <c r="V2435">
        <v>15000000</v>
      </c>
      <c r="W2435">
        <v>11614954</v>
      </c>
      <c r="X2435">
        <v>11670561</v>
      </c>
      <c r="Y2435">
        <f>COUNTBLANK(Table13[[#This Row],[Budget]:[Gross_WW]])</f>
        <v>0</v>
      </c>
      <c r="AF2435">
        <v>1</v>
      </c>
    </row>
    <row r="2436" spans="1:32" x14ac:dyDescent="0.2">
      <c r="A2436" t="s">
        <v>1674</v>
      </c>
      <c r="B2436" t="s">
        <v>1675</v>
      </c>
      <c r="C2436">
        <v>1962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7.7</v>
      </c>
      <c r="O2436">
        <v>15307</v>
      </c>
      <c r="P2436">
        <v>151</v>
      </c>
      <c r="Q2436" t="s">
        <v>1497</v>
      </c>
      <c r="R2436" t="s">
        <v>39</v>
      </c>
      <c r="S2436">
        <v>0</v>
      </c>
      <c r="T2436">
        <v>0</v>
      </c>
      <c r="U2436">
        <v>1</v>
      </c>
      <c r="V2436">
        <v>4240000</v>
      </c>
      <c r="Y2436">
        <f>COUNTBLANK(Table13[[#This Row],[Budget]:[Gross_WW]])</f>
        <v>2</v>
      </c>
      <c r="AF2436">
        <v>0</v>
      </c>
    </row>
    <row r="2437" spans="1:32" x14ac:dyDescent="0.2">
      <c r="A2437" t="s">
        <v>1006</v>
      </c>
      <c r="B2437" t="s">
        <v>1007</v>
      </c>
      <c r="C2437">
        <v>1948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7.6</v>
      </c>
      <c r="O2437">
        <v>11304</v>
      </c>
      <c r="P2437">
        <v>96</v>
      </c>
      <c r="Q2437" t="s">
        <v>933</v>
      </c>
      <c r="R2437" t="s">
        <v>1008</v>
      </c>
      <c r="S2437">
        <v>0</v>
      </c>
      <c r="T2437">
        <v>1</v>
      </c>
      <c r="U2437">
        <v>0</v>
      </c>
      <c r="W2437">
        <v>2400000</v>
      </c>
      <c r="Y2437">
        <f>COUNTBLANK(Table13[[#This Row],[Budget]:[Gross_WW]])</f>
        <v>2</v>
      </c>
      <c r="AF2437">
        <v>1</v>
      </c>
    </row>
    <row r="2438" spans="1:32" x14ac:dyDescent="0.2">
      <c r="A2438" t="s">
        <v>183</v>
      </c>
      <c r="B2438" t="s">
        <v>184</v>
      </c>
      <c r="C2438">
        <v>1933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6.1</v>
      </c>
      <c r="O2438">
        <v>231</v>
      </c>
      <c r="P2438">
        <v>69</v>
      </c>
      <c r="Q2438" t="s">
        <v>86</v>
      </c>
      <c r="R2438" t="s">
        <v>39</v>
      </c>
      <c r="S2438">
        <v>0</v>
      </c>
      <c r="T2438">
        <v>0</v>
      </c>
      <c r="U2438">
        <v>1</v>
      </c>
      <c r="V2438">
        <v>240000</v>
      </c>
      <c r="Y2438">
        <f>COUNTBLANK(Table13[[#This Row],[Budget]:[Gross_WW]])</f>
        <v>2</v>
      </c>
      <c r="AF2438">
        <v>1</v>
      </c>
    </row>
    <row r="2439" spans="1:32" x14ac:dyDescent="0.2">
      <c r="A2439" t="s">
        <v>4934</v>
      </c>
      <c r="B2439" t="s">
        <v>4935</v>
      </c>
      <c r="C2439">
        <v>1998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7.3</v>
      </c>
      <c r="O2439">
        <v>126055</v>
      </c>
      <c r="P2439">
        <v>140</v>
      </c>
      <c r="Q2439" t="s">
        <v>4936</v>
      </c>
      <c r="R2439" t="s">
        <v>4385</v>
      </c>
      <c r="S2439">
        <v>0</v>
      </c>
      <c r="T2439">
        <v>0</v>
      </c>
      <c r="U2439">
        <v>1</v>
      </c>
      <c r="V2439">
        <v>10218831</v>
      </c>
      <c r="W2439">
        <v>44547681</v>
      </c>
      <c r="Y2439">
        <f>COUNTBLANK(Table13[[#This Row],[Budget]:[Gross_WW]])</f>
        <v>1</v>
      </c>
      <c r="Z2439">
        <v>1</v>
      </c>
      <c r="AF2439">
        <v>1</v>
      </c>
    </row>
    <row r="2440" spans="1:32" x14ac:dyDescent="0.2">
      <c r="A2440" t="s">
        <v>2790</v>
      </c>
      <c r="B2440" t="s">
        <v>2791</v>
      </c>
      <c r="C2440">
        <v>1984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7.4</v>
      </c>
      <c r="O2440">
        <v>126082</v>
      </c>
      <c r="P2440">
        <v>102</v>
      </c>
      <c r="Q2440" t="s">
        <v>2792</v>
      </c>
      <c r="R2440" t="s">
        <v>2793</v>
      </c>
      <c r="S2440">
        <v>0</v>
      </c>
      <c r="T2440">
        <v>0</v>
      </c>
      <c r="U2440">
        <v>1</v>
      </c>
      <c r="V2440">
        <v>4325823</v>
      </c>
      <c r="W2440">
        <v>20250857</v>
      </c>
      <c r="Y2440">
        <f>COUNTBLANK(Table13[[#This Row],[Budget]:[Gross_WW]])</f>
        <v>1</v>
      </c>
      <c r="Z2440">
        <v>1</v>
      </c>
      <c r="AF2440">
        <v>1</v>
      </c>
    </row>
    <row r="2441" spans="1:32" x14ac:dyDescent="0.2">
      <c r="A2441" t="s">
        <v>3352</v>
      </c>
      <c r="B2441" t="s">
        <v>3353</v>
      </c>
      <c r="C2441">
        <v>1990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5.2</v>
      </c>
      <c r="O2441">
        <v>23402</v>
      </c>
      <c r="P2441">
        <v>90</v>
      </c>
      <c r="Q2441" t="s">
        <v>3025</v>
      </c>
      <c r="R2441" t="s">
        <v>39</v>
      </c>
      <c r="S2441">
        <v>0</v>
      </c>
      <c r="T2441">
        <v>0</v>
      </c>
      <c r="U2441">
        <v>1</v>
      </c>
      <c r="V2441">
        <v>4912124</v>
      </c>
      <c r="W2441">
        <v>17373527</v>
      </c>
      <c r="Y2441">
        <f>COUNTBLANK(Table13[[#This Row],[Budget]:[Gross_WW]])</f>
        <v>1</v>
      </c>
      <c r="Z2441">
        <v>1</v>
      </c>
      <c r="AF2441">
        <v>1</v>
      </c>
    </row>
    <row r="2442" spans="1:32" x14ac:dyDescent="0.2">
      <c r="A2442" t="s">
        <v>4048</v>
      </c>
      <c r="B2442" t="s">
        <v>4049</v>
      </c>
      <c r="C2442">
        <v>1994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5.6</v>
      </c>
      <c r="O2442">
        <v>998</v>
      </c>
      <c r="P2442">
        <v>112</v>
      </c>
      <c r="Q2442" t="s">
        <v>4050</v>
      </c>
      <c r="R2442" t="s">
        <v>3631</v>
      </c>
      <c r="S2442">
        <v>0</v>
      </c>
      <c r="T2442">
        <v>0</v>
      </c>
      <c r="U2442">
        <v>1</v>
      </c>
      <c r="V2442">
        <v>245217</v>
      </c>
      <c r="Y2442">
        <f>COUNTBLANK(Table13[[#This Row],[Budget]:[Gross_WW]])</f>
        <v>2</v>
      </c>
      <c r="AF2442">
        <v>1</v>
      </c>
    </row>
    <row r="2443" spans="1:32" x14ac:dyDescent="0.2">
      <c r="A2443" t="s">
        <v>6324</v>
      </c>
      <c r="B2443" t="s">
        <v>6325</v>
      </c>
      <c r="C2443">
        <v>2006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5.9</v>
      </c>
      <c r="O2443">
        <v>14379</v>
      </c>
      <c r="P2443">
        <v>91</v>
      </c>
      <c r="Q2443" t="s">
        <v>6326</v>
      </c>
      <c r="R2443" t="s">
        <v>6327</v>
      </c>
      <c r="S2443">
        <v>1</v>
      </c>
      <c r="T2443">
        <v>0</v>
      </c>
      <c r="U2443">
        <v>0</v>
      </c>
      <c r="V2443">
        <v>4000000</v>
      </c>
      <c r="W2443">
        <v>7836393</v>
      </c>
      <c r="X2443">
        <v>10639686</v>
      </c>
      <c r="Y2443">
        <f>COUNTBLANK(Table13[[#This Row],[Budget]:[Gross_WW]])</f>
        <v>0</v>
      </c>
      <c r="AF2443">
        <v>1</v>
      </c>
    </row>
    <row r="2444" spans="1:32" x14ac:dyDescent="0.2">
      <c r="A2444" t="s">
        <v>1937</v>
      </c>
      <c r="B2444" t="s">
        <v>1938</v>
      </c>
      <c r="C2444">
        <v>1969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6.1</v>
      </c>
      <c r="O2444">
        <v>1851</v>
      </c>
      <c r="P2444">
        <v>93</v>
      </c>
      <c r="Q2444" t="s">
        <v>1939</v>
      </c>
      <c r="R2444" t="s">
        <v>1940</v>
      </c>
      <c r="S2444">
        <v>0</v>
      </c>
      <c r="T2444">
        <v>1</v>
      </c>
      <c r="U2444">
        <v>0</v>
      </c>
      <c r="V2444">
        <v>1500000</v>
      </c>
      <c r="Y2444">
        <f>COUNTBLANK(Table13[[#This Row],[Budget]:[Gross_WW]])</f>
        <v>2</v>
      </c>
      <c r="AF2444">
        <v>1</v>
      </c>
    </row>
    <row r="2445" spans="1:32" x14ac:dyDescent="0.2">
      <c r="A2445" t="s">
        <v>3856</v>
      </c>
      <c r="B2445" t="s">
        <v>3857</v>
      </c>
      <c r="C2445">
        <v>1993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6</v>
      </c>
      <c r="O2445">
        <v>2304</v>
      </c>
      <c r="P2445">
        <v>99</v>
      </c>
      <c r="Q2445" t="s">
        <v>3858</v>
      </c>
      <c r="R2445" t="s">
        <v>3859</v>
      </c>
      <c r="S2445">
        <v>1</v>
      </c>
      <c r="T2445">
        <v>0</v>
      </c>
      <c r="U2445">
        <v>0</v>
      </c>
      <c r="V2445">
        <v>911736</v>
      </c>
      <c r="W2445">
        <v>1884814</v>
      </c>
      <c r="Y2445">
        <f>COUNTBLANK(Table13[[#This Row],[Budget]:[Gross_WW]])</f>
        <v>1</v>
      </c>
      <c r="AF2445">
        <v>1</v>
      </c>
    </row>
    <row r="2446" spans="1:32" x14ac:dyDescent="0.2">
      <c r="A2446" t="s">
        <v>3860</v>
      </c>
      <c r="B2446" t="s">
        <v>3861</v>
      </c>
      <c r="C2446">
        <v>1993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8</v>
      </c>
      <c r="O2446">
        <v>280480</v>
      </c>
      <c r="P2446">
        <v>76</v>
      </c>
      <c r="Q2446" t="s">
        <v>3862</v>
      </c>
      <c r="R2446" t="s">
        <v>2783</v>
      </c>
      <c r="S2446">
        <v>1</v>
      </c>
      <c r="T2446">
        <v>0</v>
      </c>
      <c r="U2446">
        <v>0</v>
      </c>
      <c r="V2446">
        <v>18000000</v>
      </c>
      <c r="W2446">
        <v>75082668</v>
      </c>
      <c r="X2446">
        <v>89140058</v>
      </c>
      <c r="Y2446">
        <f>COUNTBLANK(Table13[[#This Row],[Budget]:[Gross_WW]])</f>
        <v>0</v>
      </c>
      <c r="AF2446">
        <v>1</v>
      </c>
    </row>
    <row r="2447" spans="1:32" x14ac:dyDescent="0.2">
      <c r="A2447" t="s">
        <v>2415</v>
      </c>
      <c r="B2447" t="s">
        <v>2416</v>
      </c>
      <c r="C2447">
        <v>1979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6.8</v>
      </c>
      <c r="O2447">
        <v>1006</v>
      </c>
      <c r="P2447">
        <v>100</v>
      </c>
      <c r="Q2447" t="s">
        <v>2417</v>
      </c>
      <c r="R2447" t="s">
        <v>376</v>
      </c>
      <c r="S2447">
        <v>1</v>
      </c>
      <c r="T2447">
        <v>0</v>
      </c>
      <c r="U2447">
        <v>0</v>
      </c>
      <c r="X2447">
        <v>100</v>
      </c>
      <c r="Y2447">
        <f>COUNTBLANK(Table13[[#This Row],[Budget]:[Gross_WW]])</f>
        <v>2</v>
      </c>
      <c r="AF2447">
        <v>1</v>
      </c>
    </row>
    <row r="2448" spans="1:32" x14ac:dyDescent="0.2">
      <c r="A2448" t="s">
        <v>7900</v>
      </c>
      <c r="B2448" t="s">
        <v>7901</v>
      </c>
      <c r="C2448">
        <v>2018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5.3</v>
      </c>
      <c r="O2448">
        <v>106573</v>
      </c>
      <c r="P2448">
        <v>96</v>
      </c>
      <c r="Q2448" t="s">
        <v>7902</v>
      </c>
      <c r="R2448" t="s">
        <v>7890</v>
      </c>
      <c r="S2448">
        <v>0</v>
      </c>
      <c r="T2448">
        <v>0</v>
      </c>
      <c r="U2448">
        <v>1</v>
      </c>
      <c r="V2448">
        <v>22000000</v>
      </c>
      <c r="W2448">
        <v>117450119</v>
      </c>
      <c r="X2448">
        <v>365550119</v>
      </c>
      <c r="Y2448">
        <f>COUNTBLANK(Table13[[#This Row],[Budget]:[Gross_WW]])</f>
        <v>0</v>
      </c>
      <c r="AF2448">
        <v>1</v>
      </c>
    </row>
    <row r="2449" spans="1:32" x14ac:dyDescent="0.2">
      <c r="A2449" t="s">
        <v>1548</v>
      </c>
      <c r="B2449" t="s">
        <v>1549</v>
      </c>
      <c r="C2449">
        <v>1959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7.6</v>
      </c>
      <c r="O2449">
        <v>8912</v>
      </c>
      <c r="P2449">
        <v>149</v>
      </c>
      <c r="Q2449" t="s">
        <v>1550</v>
      </c>
      <c r="R2449" t="s">
        <v>39</v>
      </c>
      <c r="S2449">
        <v>0</v>
      </c>
      <c r="T2449">
        <v>0</v>
      </c>
      <c r="U2449">
        <v>1</v>
      </c>
      <c r="V2449">
        <v>3500000</v>
      </c>
      <c r="Y2449">
        <f>COUNTBLANK(Table13[[#This Row],[Budget]:[Gross_WW]])</f>
        <v>2</v>
      </c>
      <c r="AF2449">
        <v>1</v>
      </c>
    </row>
    <row r="2450" spans="1:32" x14ac:dyDescent="0.2">
      <c r="A2450" t="s">
        <v>3863</v>
      </c>
      <c r="B2450" t="s">
        <v>3864</v>
      </c>
      <c r="C2450">
        <v>1993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5.8</v>
      </c>
      <c r="O2450">
        <v>1687</v>
      </c>
      <c r="P2450">
        <v>92</v>
      </c>
      <c r="Q2450" t="s">
        <v>3269</v>
      </c>
      <c r="R2450" t="s">
        <v>3865</v>
      </c>
      <c r="S2450">
        <v>0</v>
      </c>
      <c r="T2450">
        <v>0</v>
      </c>
      <c r="U2450">
        <v>1</v>
      </c>
      <c r="V2450">
        <v>783721</v>
      </c>
      <c r="W2450">
        <v>2119994</v>
      </c>
      <c r="Y2450">
        <f>COUNTBLANK(Table13[[#This Row],[Budget]:[Gross_WW]])</f>
        <v>1</v>
      </c>
      <c r="AF2450">
        <v>0</v>
      </c>
    </row>
    <row r="2451" spans="1:32" x14ac:dyDescent="0.2">
      <c r="A2451" t="s">
        <v>7896</v>
      </c>
      <c r="B2451" t="s">
        <v>7897</v>
      </c>
      <c r="C2451">
        <v>2018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5.5</v>
      </c>
      <c r="O2451">
        <v>25543</v>
      </c>
      <c r="P2451">
        <v>99</v>
      </c>
      <c r="Q2451" t="s">
        <v>3483</v>
      </c>
      <c r="R2451" t="s">
        <v>2671</v>
      </c>
      <c r="S2451">
        <v>1</v>
      </c>
      <c r="T2451">
        <v>0</v>
      </c>
      <c r="U2451">
        <v>0</v>
      </c>
      <c r="V2451">
        <v>120000000</v>
      </c>
      <c r="W2451">
        <v>54858851</v>
      </c>
      <c r="X2451">
        <v>173961069</v>
      </c>
      <c r="Y2451">
        <f>COUNTBLANK(Table13[[#This Row],[Budget]:[Gross_WW]])</f>
        <v>0</v>
      </c>
      <c r="AF2451">
        <v>0</v>
      </c>
    </row>
    <row r="2452" spans="1:32" x14ac:dyDescent="0.2">
      <c r="A2452" t="s">
        <v>4504</v>
      </c>
      <c r="B2452" t="s">
        <v>4505</v>
      </c>
      <c r="C2452">
        <v>1996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5.6</v>
      </c>
      <c r="O2452">
        <v>106092</v>
      </c>
      <c r="P2452">
        <v>95</v>
      </c>
      <c r="Q2452" t="s">
        <v>3915</v>
      </c>
      <c r="R2452" t="s">
        <v>3230</v>
      </c>
      <c r="S2452">
        <v>0</v>
      </c>
      <c r="T2452">
        <v>1</v>
      </c>
      <c r="U2452">
        <v>0</v>
      </c>
      <c r="V2452">
        <v>54000000</v>
      </c>
      <c r="W2452">
        <v>128814019</v>
      </c>
      <c r="X2452">
        <v>273961019</v>
      </c>
      <c r="Y2452">
        <f>COUNTBLANK(Table13[[#This Row],[Budget]:[Gross_WW]])</f>
        <v>0</v>
      </c>
      <c r="AF2452">
        <v>1</v>
      </c>
    </row>
    <row r="2453" spans="1:32" x14ac:dyDescent="0.2">
      <c r="A2453" t="s">
        <v>7185</v>
      </c>
      <c r="B2453" t="s">
        <v>7186</v>
      </c>
      <c r="C2453">
        <v>2012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6.6</v>
      </c>
      <c r="O2453">
        <v>43890</v>
      </c>
      <c r="P2453">
        <v>105</v>
      </c>
      <c r="Q2453" t="s">
        <v>6479</v>
      </c>
      <c r="R2453" t="s">
        <v>7187</v>
      </c>
      <c r="S2453">
        <v>1</v>
      </c>
      <c r="T2453">
        <v>0</v>
      </c>
      <c r="U2453">
        <v>0</v>
      </c>
      <c r="V2453">
        <v>25000000</v>
      </c>
      <c r="W2453">
        <v>51854875</v>
      </c>
      <c r="X2453">
        <v>56012642</v>
      </c>
      <c r="Y2453">
        <f>COUNTBLANK(Table13[[#This Row],[Budget]:[Gross_WW]])</f>
        <v>0</v>
      </c>
      <c r="AF2453">
        <v>1</v>
      </c>
    </row>
    <row r="2454" spans="1:32" x14ac:dyDescent="0.2">
      <c r="A2454" t="s">
        <v>46</v>
      </c>
      <c r="B2454" t="s">
        <v>47</v>
      </c>
      <c r="C2454">
        <v>1930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6.3</v>
      </c>
      <c r="O2454">
        <v>301</v>
      </c>
      <c r="P2454">
        <v>59</v>
      </c>
      <c r="Q2454" t="s">
        <v>48</v>
      </c>
      <c r="R2454" t="s">
        <v>39</v>
      </c>
      <c r="S2454">
        <v>0</v>
      </c>
      <c r="T2454">
        <v>0</v>
      </c>
      <c r="U2454">
        <v>1</v>
      </c>
      <c r="Y2454">
        <f>COUNTBLANK(Table13[[#This Row],[Budget]:[Gross_WW]])</f>
        <v>3</v>
      </c>
      <c r="AF2454">
        <v>0</v>
      </c>
    </row>
    <row r="2455" spans="1:32" x14ac:dyDescent="0.2">
      <c r="A2455" t="s">
        <v>460</v>
      </c>
      <c r="B2455" t="s">
        <v>461</v>
      </c>
      <c r="C2455">
        <v>1939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6.4</v>
      </c>
      <c r="O2455">
        <v>1889</v>
      </c>
      <c r="P2455">
        <v>85</v>
      </c>
      <c r="Q2455" t="s">
        <v>48</v>
      </c>
      <c r="R2455" t="s">
        <v>39</v>
      </c>
      <c r="S2455">
        <v>0</v>
      </c>
      <c r="T2455">
        <v>0</v>
      </c>
      <c r="U2455">
        <v>1</v>
      </c>
      <c r="Y2455">
        <f>COUNTBLANK(Table13[[#This Row],[Budget]:[Gross_WW]])</f>
        <v>3</v>
      </c>
      <c r="AF2455">
        <v>1</v>
      </c>
    </row>
    <row r="2456" spans="1:32" x14ac:dyDescent="0.2">
      <c r="A2456" t="s">
        <v>130</v>
      </c>
      <c r="B2456" t="s">
        <v>131</v>
      </c>
      <c r="C2456">
        <v>1932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7.1</v>
      </c>
      <c r="O2456">
        <v>8532</v>
      </c>
      <c r="P2456">
        <v>72</v>
      </c>
      <c r="Q2456" t="s">
        <v>66</v>
      </c>
      <c r="R2456" t="s">
        <v>35</v>
      </c>
      <c r="S2456">
        <v>0</v>
      </c>
      <c r="T2456">
        <v>1</v>
      </c>
      <c r="U2456">
        <v>0</v>
      </c>
      <c r="V2456">
        <v>34649</v>
      </c>
      <c r="Y2456">
        <f>COUNTBLANK(Table13[[#This Row],[Budget]:[Gross_WW]])</f>
        <v>2</v>
      </c>
      <c r="AF2456">
        <v>0</v>
      </c>
    </row>
    <row r="2457" spans="1:32" x14ac:dyDescent="0.2">
      <c r="A2457" t="s">
        <v>462</v>
      </c>
      <c r="B2457" t="s">
        <v>463</v>
      </c>
      <c r="C2457">
        <v>1939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7.6</v>
      </c>
      <c r="O2457">
        <v>3018</v>
      </c>
      <c r="P2457">
        <v>95</v>
      </c>
      <c r="Q2457" t="s">
        <v>379</v>
      </c>
      <c r="R2457" t="s">
        <v>39</v>
      </c>
      <c r="S2457">
        <v>0</v>
      </c>
      <c r="T2457">
        <v>0</v>
      </c>
      <c r="U2457">
        <v>1</v>
      </c>
      <c r="Y2457">
        <f>COUNTBLANK(Table13[[#This Row],[Budget]:[Gross_WW]])</f>
        <v>3</v>
      </c>
      <c r="AF2457">
        <v>1</v>
      </c>
    </row>
    <row r="2458" spans="1:32" x14ac:dyDescent="0.2">
      <c r="A2458" t="s">
        <v>1520</v>
      </c>
      <c r="B2458" t="s">
        <v>1521</v>
      </c>
      <c r="C2458">
        <v>1958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7</v>
      </c>
      <c r="O2458">
        <v>6745</v>
      </c>
      <c r="P2458">
        <v>86</v>
      </c>
      <c r="Q2458" t="s">
        <v>1407</v>
      </c>
      <c r="R2458" t="s">
        <v>1488</v>
      </c>
      <c r="S2458">
        <v>0</v>
      </c>
      <c r="T2458">
        <v>0</v>
      </c>
      <c r="U2458">
        <v>1</v>
      </c>
      <c r="V2458">
        <v>67740</v>
      </c>
      <c r="Y2458">
        <f>COUNTBLANK(Table13[[#This Row],[Budget]:[Gross_WW]])</f>
        <v>2</v>
      </c>
      <c r="AF2458">
        <v>1</v>
      </c>
    </row>
    <row r="2459" spans="1:32" x14ac:dyDescent="0.2">
      <c r="A2459" t="s">
        <v>6401</v>
      </c>
      <c r="B2459" t="s">
        <v>6402</v>
      </c>
      <c r="C2459">
        <v>2007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7.4</v>
      </c>
      <c r="O2459">
        <v>142276</v>
      </c>
      <c r="P2459">
        <v>105</v>
      </c>
      <c r="Q2459" t="s">
        <v>6403</v>
      </c>
      <c r="R2459" t="s">
        <v>6404</v>
      </c>
      <c r="S2459">
        <v>0</v>
      </c>
      <c r="T2459">
        <v>0</v>
      </c>
      <c r="U2459">
        <v>1</v>
      </c>
      <c r="V2459">
        <v>3400000</v>
      </c>
      <c r="W2459">
        <v>7161284</v>
      </c>
      <c r="X2459">
        <v>78638987</v>
      </c>
      <c r="Y2459">
        <f>COUNTBLANK(Table13[[#This Row],[Budget]:[Gross_WW]])</f>
        <v>0</v>
      </c>
      <c r="AF2459">
        <v>1</v>
      </c>
    </row>
    <row r="2460" spans="1:32" x14ac:dyDescent="0.2">
      <c r="A2460" t="s">
        <v>6419</v>
      </c>
      <c r="B2460" t="s">
        <v>6420</v>
      </c>
      <c r="C2460">
        <v>2008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6.7</v>
      </c>
      <c r="O2460">
        <v>100253</v>
      </c>
      <c r="P2460">
        <v>115</v>
      </c>
      <c r="Q2460" t="s">
        <v>6421</v>
      </c>
      <c r="R2460" t="s">
        <v>2273</v>
      </c>
      <c r="S2460">
        <v>0</v>
      </c>
      <c r="T2460">
        <v>1</v>
      </c>
      <c r="U2460">
        <v>0</v>
      </c>
      <c r="V2460">
        <v>35000000</v>
      </c>
      <c r="W2460">
        <v>26814957</v>
      </c>
      <c r="X2460">
        <v>78201830</v>
      </c>
      <c r="Y2460">
        <f>COUNTBLANK(Table13[[#This Row],[Budget]:[Gross_WW]])</f>
        <v>0</v>
      </c>
      <c r="AF2460">
        <v>1</v>
      </c>
    </row>
    <row r="2461" spans="1:32" x14ac:dyDescent="0.2">
      <c r="A2461" t="s">
        <v>2357</v>
      </c>
      <c r="B2461" t="s">
        <v>2358</v>
      </c>
      <c r="C2461">
        <v>1978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6.1</v>
      </c>
      <c r="O2461">
        <v>291</v>
      </c>
      <c r="P2461">
        <v>100</v>
      </c>
      <c r="Q2461" t="s">
        <v>2266</v>
      </c>
      <c r="R2461" t="s">
        <v>2267</v>
      </c>
      <c r="S2461">
        <v>0</v>
      </c>
      <c r="T2461">
        <v>1</v>
      </c>
      <c r="U2461">
        <v>0</v>
      </c>
      <c r="V2461">
        <v>11565678</v>
      </c>
      <c r="Y2461">
        <f>COUNTBLANK(Table13[[#This Row],[Budget]:[Gross_WW]])</f>
        <v>2</v>
      </c>
      <c r="AF2461">
        <v>1</v>
      </c>
    </row>
    <row r="2462" spans="1:32" x14ac:dyDescent="0.2">
      <c r="A2462" t="s">
        <v>5001</v>
      </c>
      <c r="B2462" t="s">
        <v>5002</v>
      </c>
      <c r="C2462">
        <v>1999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6.5</v>
      </c>
      <c r="O2462">
        <v>11562</v>
      </c>
      <c r="P2462">
        <v>129</v>
      </c>
      <c r="Q2462" t="s">
        <v>3035</v>
      </c>
      <c r="R2462" t="s">
        <v>4499</v>
      </c>
      <c r="S2462">
        <v>1</v>
      </c>
      <c r="T2462">
        <v>0</v>
      </c>
      <c r="U2462">
        <v>0</v>
      </c>
      <c r="V2462">
        <v>6624445</v>
      </c>
      <c r="W2462">
        <v>27807627</v>
      </c>
      <c r="Y2462">
        <f>COUNTBLANK(Table13[[#This Row],[Budget]:[Gross_WW]])</f>
        <v>1</v>
      </c>
      <c r="AF2462">
        <v>1</v>
      </c>
    </row>
    <row r="2463" spans="1:32" x14ac:dyDescent="0.2">
      <c r="A2463" t="s">
        <v>5415</v>
      </c>
      <c r="B2463" t="s">
        <v>5416</v>
      </c>
      <c r="C2463">
        <v>2001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7.6</v>
      </c>
      <c r="O2463">
        <v>324650</v>
      </c>
      <c r="P2463">
        <v>101</v>
      </c>
      <c r="Q2463" t="s">
        <v>5417</v>
      </c>
      <c r="R2463" t="s">
        <v>4763</v>
      </c>
      <c r="S2463">
        <v>1</v>
      </c>
      <c r="T2463">
        <v>0</v>
      </c>
      <c r="U2463">
        <v>0</v>
      </c>
      <c r="V2463">
        <v>17000000</v>
      </c>
      <c r="W2463">
        <v>96522687</v>
      </c>
      <c r="X2463">
        <v>209947037</v>
      </c>
      <c r="Y2463">
        <f>COUNTBLANK(Table13[[#This Row],[Budget]:[Gross_WW]])</f>
        <v>0</v>
      </c>
      <c r="AF2463">
        <v>1</v>
      </c>
    </row>
    <row r="2464" spans="1:32" x14ac:dyDescent="0.2">
      <c r="A2464" t="s">
        <v>2245</v>
      </c>
      <c r="B2464" t="s">
        <v>2246</v>
      </c>
      <c r="C2464">
        <v>1976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7.9</v>
      </c>
      <c r="O2464">
        <v>62623</v>
      </c>
      <c r="P2464">
        <v>135</v>
      </c>
      <c r="Q2464" t="s">
        <v>2004</v>
      </c>
      <c r="R2464" t="s">
        <v>39</v>
      </c>
      <c r="S2464">
        <v>0</v>
      </c>
      <c r="T2464">
        <v>0</v>
      </c>
      <c r="U2464">
        <v>1</v>
      </c>
      <c r="V2464">
        <v>31800000</v>
      </c>
      <c r="Y2464">
        <f>COUNTBLANK(Table13[[#This Row],[Budget]:[Gross_WW]])</f>
        <v>2</v>
      </c>
      <c r="AF2464">
        <v>1</v>
      </c>
    </row>
    <row r="2465" spans="1:32" x14ac:dyDescent="0.2">
      <c r="A2465" t="s">
        <v>2677</v>
      </c>
      <c r="B2465" t="s">
        <v>2678</v>
      </c>
      <c r="C2465">
        <v>1983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7.1</v>
      </c>
      <c r="O2465">
        <v>71519</v>
      </c>
      <c r="P2465">
        <v>91</v>
      </c>
      <c r="Q2465" t="s">
        <v>1888</v>
      </c>
      <c r="R2465" t="s">
        <v>2679</v>
      </c>
      <c r="S2465">
        <v>0</v>
      </c>
      <c r="T2465">
        <v>0</v>
      </c>
      <c r="U2465">
        <v>1</v>
      </c>
      <c r="V2465">
        <v>5068165</v>
      </c>
      <c r="W2465">
        <v>25697647</v>
      </c>
      <c r="Y2465">
        <f>COUNTBLANK(Table13[[#This Row],[Budget]:[Gross_WW]])</f>
        <v>1</v>
      </c>
      <c r="AF2465">
        <v>1</v>
      </c>
    </row>
    <row r="2466" spans="1:32" x14ac:dyDescent="0.2">
      <c r="A2466" t="s">
        <v>2302</v>
      </c>
      <c r="B2466" t="s">
        <v>2303</v>
      </c>
      <c r="C2466">
        <v>1977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6.1</v>
      </c>
      <c r="O2466">
        <v>750</v>
      </c>
      <c r="P2466">
        <v>95</v>
      </c>
      <c r="Q2466" t="s">
        <v>2098</v>
      </c>
      <c r="R2466" t="s">
        <v>39</v>
      </c>
      <c r="S2466">
        <v>0</v>
      </c>
      <c r="T2466">
        <v>0</v>
      </c>
      <c r="U2466">
        <v>1</v>
      </c>
      <c r="Y2466">
        <f>COUNTBLANK(Table13[[#This Row],[Budget]:[Gross_WW]])</f>
        <v>3</v>
      </c>
      <c r="AF2466">
        <v>1</v>
      </c>
    </row>
    <row r="2467" spans="1:32" x14ac:dyDescent="0.2">
      <c r="A2467" t="s">
        <v>1474</v>
      </c>
      <c r="B2467" t="s">
        <v>1475</v>
      </c>
      <c r="C2467">
        <v>1957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6.7</v>
      </c>
      <c r="O2467">
        <v>3008</v>
      </c>
      <c r="P2467">
        <v>101</v>
      </c>
      <c r="Q2467" t="s">
        <v>1476</v>
      </c>
      <c r="R2467" t="s">
        <v>39</v>
      </c>
      <c r="S2467">
        <v>0</v>
      </c>
      <c r="T2467">
        <v>0</v>
      </c>
      <c r="U2467">
        <v>1</v>
      </c>
      <c r="Y2467">
        <f>COUNTBLANK(Table13[[#This Row],[Budget]:[Gross_WW]])</f>
        <v>3</v>
      </c>
      <c r="AF2467">
        <v>1</v>
      </c>
    </row>
    <row r="2468" spans="1:32" x14ac:dyDescent="0.2">
      <c r="A2468" t="s">
        <v>4506</v>
      </c>
      <c r="B2468" t="s">
        <v>4507</v>
      </c>
      <c r="C2468">
        <v>1996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4.9000000000000004</v>
      </c>
      <c r="O2468">
        <v>7541</v>
      </c>
      <c r="P2468">
        <v>98</v>
      </c>
      <c r="Q2468" t="s">
        <v>4508</v>
      </c>
      <c r="R2468" t="s">
        <v>3859</v>
      </c>
      <c r="S2468">
        <v>1</v>
      </c>
      <c r="T2468">
        <v>0</v>
      </c>
      <c r="U2468">
        <v>0</v>
      </c>
      <c r="V2468">
        <v>8000000</v>
      </c>
      <c r="W2468">
        <v>5656388</v>
      </c>
      <c r="X2468">
        <v>5656388</v>
      </c>
      <c r="Y2468">
        <f>COUNTBLANK(Table13[[#This Row],[Budget]:[Gross_WW]])</f>
        <v>0</v>
      </c>
      <c r="AF2468">
        <v>1</v>
      </c>
    </row>
    <row r="2469" spans="1:32" x14ac:dyDescent="0.2">
      <c r="A2469" t="s">
        <v>4059</v>
      </c>
      <c r="B2469" t="s">
        <v>4060</v>
      </c>
      <c r="C2469">
        <v>1994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6.6</v>
      </c>
      <c r="O2469">
        <v>12457</v>
      </c>
      <c r="P2469">
        <v>112</v>
      </c>
      <c r="Q2469" t="s">
        <v>2627</v>
      </c>
      <c r="R2469" t="s">
        <v>35</v>
      </c>
      <c r="S2469">
        <v>0</v>
      </c>
      <c r="T2469">
        <v>1</v>
      </c>
      <c r="U2469">
        <v>0</v>
      </c>
      <c r="V2469">
        <v>175507</v>
      </c>
      <c r="W2469">
        <v>48424341</v>
      </c>
      <c r="Y2469">
        <f>COUNTBLANK(Table13[[#This Row],[Budget]:[Gross_WW]])</f>
        <v>1</v>
      </c>
      <c r="AF2469">
        <v>1</v>
      </c>
    </row>
    <row r="2470" spans="1:32" x14ac:dyDescent="0.2">
      <c r="A2470" t="s">
        <v>822</v>
      </c>
      <c r="B2470" t="s">
        <v>823</v>
      </c>
      <c r="C2470">
        <v>1944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7.2</v>
      </c>
      <c r="O2470">
        <v>3670</v>
      </c>
      <c r="P2470">
        <v>69</v>
      </c>
      <c r="Q2470" t="s">
        <v>709</v>
      </c>
      <c r="R2470" t="s">
        <v>35</v>
      </c>
      <c r="S2470">
        <v>0</v>
      </c>
      <c r="T2470">
        <v>1</v>
      </c>
      <c r="U2470">
        <v>0</v>
      </c>
      <c r="Y2470">
        <f>COUNTBLANK(Table13[[#This Row],[Budget]:[Gross_WW]])</f>
        <v>3</v>
      </c>
      <c r="AF2470">
        <v>1</v>
      </c>
    </row>
    <row r="2471" spans="1:32" x14ac:dyDescent="0.2">
      <c r="A2471" t="s">
        <v>3866</v>
      </c>
      <c r="B2471" t="s">
        <v>3867</v>
      </c>
      <c r="C2471">
        <v>1993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6.6</v>
      </c>
      <c r="O2471">
        <v>73321</v>
      </c>
      <c r="P2471">
        <v>141</v>
      </c>
      <c r="Q2471" t="s">
        <v>1999</v>
      </c>
      <c r="R2471" t="s">
        <v>39</v>
      </c>
      <c r="S2471">
        <v>0</v>
      </c>
      <c r="T2471">
        <v>0</v>
      </c>
      <c r="U2471">
        <v>1</v>
      </c>
      <c r="V2471">
        <v>16864404</v>
      </c>
      <c r="W2471">
        <v>195268056</v>
      </c>
      <c r="Y2471">
        <f>COUNTBLANK(Table13[[#This Row],[Budget]:[Gross_WW]])</f>
        <v>1</v>
      </c>
      <c r="AF2471">
        <v>1</v>
      </c>
    </row>
    <row r="2472" spans="1:32" x14ac:dyDescent="0.2">
      <c r="A2472" t="s">
        <v>617</v>
      </c>
      <c r="B2472" t="s">
        <v>618</v>
      </c>
      <c r="C2472">
        <v>1941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6.4</v>
      </c>
      <c r="O2472">
        <v>179</v>
      </c>
      <c r="P2472">
        <v>80</v>
      </c>
      <c r="Q2472" t="s">
        <v>619</v>
      </c>
      <c r="R2472" t="s">
        <v>620</v>
      </c>
      <c r="S2472">
        <v>0</v>
      </c>
      <c r="T2472">
        <v>0</v>
      </c>
      <c r="U2472">
        <v>1</v>
      </c>
      <c r="Y2472">
        <f>COUNTBLANK(Table13[[#This Row],[Budget]:[Gross_WW]])</f>
        <v>3</v>
      </c>
      <c r="AF2472">
        <v>1</v>
      </c>
    </row>
    <row r="2473" spans="1:32" x14ac:dyDescent="0.2">
      <c r="A2473" t="s">
        <v>3654</v>
      </c>
      <c r="B2473" t="s">
        <v>3655</v>
      </c>
      <c r="C2473">
        <v>1991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6.4</v>
      </c>
      <c r="O2473">
        <v>29774</v>
      </c>
      <c r="P2473">
        <v>102</v>
      </c>
      <c r="Q2473" t="s">
        <v>2890</v>
      </c>
      <c r="R2473" t="s">
        <v>35</v>
      </c>
      <c r="S2473">
        <v>0</v>
      </c>
      <c r="T2473">
        <v>1</v>
      </c>
      <c r="U2473">
        <v>0</v>
      </c>
      <c r="V2473">
        <v>5522250</v>
      </c>
      <c r="W2473">
        <v>31347154</v>
      </c>
      <c r="Y2473">
        <f>COUNTBLANK(Table13[[#This Row],[Budget]:[Gross_WW]])</f>
        <v>1</v>
      </c>
      <c r="AF2473">
        <v>1</v>
      </c>
    </row>
    <row r="2474" spans="1:32" x14ac:dyDescent="0.2">
      <c r="A2474" t="s">
        <v>6037</v>
      </c>
      <c r="B2474" t="s">
        <v>6038</v>
      </c>
      <c r="C2474">
        <v>2005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5.5</v>
      </c>
      <c r="O2474">
        <v>27534</v>
      </c>
      <c r="P2474">
        <v>100</v>
      </c>
      <c r="Q2474" t="s">
        <v>5927</v>
      </c>
      <c r="R2474" t="s">
        <v>35</v>
      </c>
      <c r="S2474">
        <v>0</v>
      </c>
      <c r="T2474">
        <v>1</v>
      </c>
      <c r="U2474">
        <v>0</v>
      </c>
      <c r="V2474">
        <v>10000000</v>
      </c>
      <c r="W2474">
        <v>16535005</v>
      </c>
      <c r="X2474">
        <v>19770475</v>
      </c>
      <c r="Y2474">
        <f>COUNTBLANK(Table13[[#This Row],[Budget]:[Gross_WW]])</f>
        <v>0</v>
      </c>
      <c r="AF2474">
        <v>1</v>
      </c>
    </row>
    <row r="2475" spans="1:32" x14ac:dyDescent="0.2">
      <c r="A2475" t="s">
        <v>5272</v>
      </c>
      <c r="B2475" t="s">
        <v>5273</v>
      </c>
      <c r="C2475">
        <v>2000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6.4</v>
      </c>
      <c r="O2475">
        <v>151168</v>
      </c>
      <c r="P2475">
        <v>130</v>
      </c>
      <c r="Q2475" t="s">
        <v>2792</v>
      </c>
      <c r="R2475" t="s">
        <v>39</v>
      </c>
      <c r="S2475">
        <v>0</v>
      </c>
      <c r="T2475">
        <v>0</v>
      </c>
      <c r="U2475">
        <v>1</v>
      </c>
      <c r="V2475">
        <v>140000000</v>
      </c>
      <c r="W2475">
        <v>182618434</v>
      </c>
      <c r="X2475">
        <v>328718434</v>
      </c>
      <c r="Y2475">
        <f>COUNTBLANK(Table13[[#This Row],[Budget]:[Gross_WW]])</f>
        <v>0</v>
      </c>
      <c r="AF2475">
        <v>1</v>
      </c>
    </row>
    <row r="2476" spans="1:32" x14ac:dyDescent="0.2">
      <c r="A2476" t="s">
        <v>316</v>
      </c>
      <c r="B2476" t="s">
        <v>317</v>
      </c>
      <c r="C2476">
        <v>1936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7.5</v>
      </c>
      <c r="O2476">
        <v>11879</v>
      </c>
      <c r="P2476">
        <v>82</v>
      </c>
      <c r="Q2476" t="s">
        <v>38</v>
      </c>
      <c r="R2476" t="s">
        <v>39</v>
      </c>
      <c r="S2476">
        <v>0</v>
      </c>
      <c r="T2476">
        <v>0</v>
      </c>
      <c r="U2476">
        <v>1</v>
      </c>
      <c r="V2476">
        <v>500000</v>
      </c>
      <c r="Y2476">
        <f>COUNTBLANK(Table13[[#This Row],[Budget]:[Gross_WW]])</f>
        <v>2</v>
      </c>
      <c r="AF2476">
        <v>1</v>
      </c>
    </row>
    <row r="2477" spans="1:32" x14ac:dyDescent="0.2">
      <c r="A2477" t="s">
        <v>5702</v>
      </c>
      <c r="B2477" t="s">
        <v>5703</v>
      </c>
      <c r="C2477">
        <v>2004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7.3</v>
      </c>
      <c r="O2477">
        <v>112872</v>
      </c>
      <c r="P2477">
        <v>143</v>
      </c>
      <c r="Q2477" t="s">
        <v>2557</v>
      </c>
      <c r="R2477" t="s">
        <v>39</v>
      </c>
      <c r="S2477">
        <v>0</v>
      </c>
      <c r="T2477">
        <v>0</v>
      </c>
      <c r="U2477">
        <v>1</v>
      </c>
      <c r="V2477">
        <v>70000000</v>
      </c>
      <c r="W2477">
        <v>51268815</v>
      </c>
      <c r="X2477">
        <v>154648887</v>
      </c>
      <c r="Y2477">
        <f>COUNTBLANK(Table13[[#This Row],[Budget]:[Gross_WW]])</f>
        <v>0</v>
      </c>
      <c r="AF2477">
        <v>1</v>
      </c>
    </row>
    <row r="2478" spans="1:32" x14ac:dyDescent="0.2">
      <c r="A2478" t="s">
        <v>1820</v>
      </c>
      <c r="B2478" t="s">
        <v>1821</v>
      </c>
      <c r="C2478">
        <v>1966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5</v>
      </c>
      <c r="O2478">
        <v>166</v>
      </c>
      <c r="P2478">
        <v>92</v>
      </c>
      <c r="Q2478" t="s">
        <v>1822</v>
      </c>
      <c r="R2478" t="s">
        <v>35</v>
      </c>
      <c r="S2478">
        <v>0</v>
      </c>
      <c r="T2478">
        <v>1</v>
      </c>
      <c r="U2478">
        <v>0</v>
      </c>
      <c r="Y2478">
        <f>COUNTBLANK(Table13[[#This Row],[Budget]:[Gross_WW]])</f>
        <v>3</v>
      </c>
      <c r="AF2478">
        <v>1</v>
      </c>
    </row>
    <row r="2479" spans="1:32" x14ac:dyDescent="0.2">
      <c r="A2479" t="s">
        <v>7915</v>
      </c>
      <c r="B2479" t="s">
        <v>7916</v>
      </c>
      <c r="C2479">
        <v>2017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7.2</v>
      </c>
      <c r="O2479">
        <v>122981</v>
      </c>
      <c r="P2479">
        <v>116</v>
      </c>
      <c r="Q2479" t="s">
        <v>2168</v>
      </c>
      <c r="R2479" t="s">
        <v>1427</v>
      </c>
      <c r="S2479">
        <v>0</v>
      </c>
      <c r="T2479">
        <v>1</v>
      </c>
      <c r="U2479">
        <v>0</v>
      </c>
      <c r="V2479">
        <v>50000000</v>
      </c>
      <c r="W2479">
        <v>81903458</v>
      </c>
      <c r="X2479">
        <v>179769457</v>
      </c>
      <c r="Y2479">
        <f>COUNTBLANK(Table13[[#This Row],[Budget]:[Gross_WW]])</f>
        <v>0</v>
      </c>
      <c r="AF2479">
        <v>1</v>
      </c>
    </row>
    <row r="2480" spans="1:32" x14ac:dyDescent="0.2">
      <c r="A2480" t="s">
        <v>4757</v>
      </c>
      <c r="B2480" t="s">
        <v>4758</v>
      </c>
      <c r="C2480">
        <v>1997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6.1</v>
      </c>
      <c r="O2480">
        <v>66600</v>
      </c>
      <c r="P2480">
        <v>177</v>
      </c>
      <c r="Q2480" t="s">
        <v>4759</v>
      </c>
      <c r="R2480" t="s">
        <v>4760</v>
      </c>
      <c r="S2480">
        <v>0</v>
      </c>
      <c r="T2480">
        <v>0</v>
      </c>
      <c r="U2480">
        <v>1</v>
      </c>
      <c r="V2480">
        <v>80000000</v>
      </c>
      <c r="W2480">
        <v>17626234</v>
      </c>
      <c r="X2480">
        <v>17626234</v>
      </c>
      <c r="Y2480">
        <f>COUNTBLANK(Table13[[#This Row],[Budget]:[Gross_WW]])</f>
        <v>0</v>
      </c>
      <c r="AF2480">
        <v>1</v>
      </c>
    </row>
    <row r="2481" spans="1:32" x14ac:dyDescent="0.2">
      <c r="A2481" t="s">
        <v>3656</v>
      </c>
      <c r="B2481" t="s">
        <v>3657</v>
      </c>
      <c r="C2481">
        <v>1992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7.2</v>
      </c>
      <c r="O2481">
        <v>8922</v>
      </c>
      <c r="P2481">
        <v>127</v>
      </c>
      <c r="Q2481" t="s">
        <v>3218</v>
      </c>
      <c r="R2481" t="s">
        <v>3631</v>
      </c>
      <c r="S2481">
        <v>0</v>
      </c>
      <c r="T2481">
        <v>0</v>
      </c>
      <c r="U2481">
        <v>1</v>
      </c>
      <c r="V2481">
        <v>2827107</v>
      </c>
      <c r="Y2481">
        <f>COUNTBLANK(Table13[[#This Row],[Budget]:[Gross_WW]])</f>
        <v>2</v>
      </c>
      <c r="AF2481">
        <v>1</v>
      </c>
    </row>
    <row r="2482" spans="1:32" x14ac:dyDescent="0.2">
      <c r="A2482" t="s">
        <v>5690</v>
      </c>
      <c r="B2482" t="s">
        <v>5691</v>
      </c>
      <c r="C2482">
        <v>2002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6.5</v>
      </c>
      <c r="O2482">
        <v>8987</v>
      </c>
      <c r="P2482">
        <v>73</v>
      </c>
      <c r="Q2482" t="s">
        <v>5692</v>
      </c>
      <c r="R2482" t="s">
        <v>5693</v>
      </c>
      <c r="S2482">
        <v>0</v>
      </c>
      <c r="T2482">
        <v>0</v>
      </c>
      <c r="U2482">
        <v>1</v>
      </c>
      <c r="V2482">
        <v>3583114</v>
      </c>
      <c r="W2482">
        <v>16426471</v>
      </c>
      <c r="Y2482">
        <f>COUNTBLANK(Table13[[#This Row],[Budget]:[Gross_WW]])</f>
        <v>1</v>
      </c>
      <c r="AF2482">
        <v>1</v>
      </c>
    </row>
    <row r="2483" spans="1:32" x14ac:dyDescent="0.2">
      <c r="A2483" t="s">
        <v>4511</v>
      </c>
      <c r="B2483" t="s">
        <v>4512</v>
      </c>
      <c r="C2483">
        <v>1996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5.6</v>
      </c>
      <c r="O2483">
        <v>10579</v>
      </c>
      <c r="P2483">
        <v>123</v>
      </c>
      <c r="Q2483" t="s">
        <v>4086</v>
      </c>
      <c r="R2483" t="s">
        <v>4513</v>
      </c>
      <c r="S2483">
        <v>1</v>
      </c>
      <c r="T2483">
        <v>0</v>
      </c>
      <c r="U2483">
        <v>0</v>
      </c>
      <c r="V2483">
        <v>7649752</v>
      </c>
      <c r="W2483">
        <v>48102795</v>
      </c>
      <c r="Y2483">
        <f>COUNTBLANK(Table13[[#This Row],[Budget]:[Gross_WW]])</f>
        <v>1</v>
      </c>
      <c r="AF2483">
        <v>1</v>
      </c>
    </row>
    <row r="2484" spans="1:32" x14ac:dyDescent="0.2">
      <c r="A2484" t="s">
        <v>6495</v>
      </c>
      <c r="B2484" t="s">
        <v>6496</v>
      </c>
      <c r="C2484">
        <v>2006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8.5</v>
      </c>
      <c r="O2484">
        <v>1123662</v>
      </c>
      <c r="P2484">
        <v>130</v>
      </c>
      <c r="Q2484" t="s">
        <v>5998</v>
      </c>
      <c r="R2484" t="s">
        <v>2783</v>
      </c>
      <c r="S2484">
        <v>0</v>
      </c>
      <c r="T2484">
        <v>0</v>
      </c>
      <c r="U2484">
        <v>1</v>
      </c>
      <c r="V2484">
        <v>14801808</v>
      </c>
      <c r="W2484">
        <v>109676311</v>
      </c>
      <c r="Y2484">
        <f>COUNTBLANK(Table13[[#This Row],[Budget]:[Gross_WW]])</f>
        <v>1</v>
      </c>
      <c r="AF2484">
        <v>1</v>
      </c>
    </row>
    <row r="2485" spans="1:32" x14ac:dyDescent="0.2">
      <c r="A2485" t="s">
        <v>365</v>
      </c>
      <c r="B2485" t="s">
        <v>366</v>
      </c>
      <c r="C2485">
        <v>1937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7.2</v>
      </c>
      <c r="O2485">
        <v>2235</v>
      </c>
      <c r="P2485">
        <v>118</v>
      </c>
      <c r="Q2485" t="s">
        <v>198</v>
      </c>
      <c r="R2485" t="s">
        <v>147</v>
      </c>
      <c r="S2485">
        <v>0</v>
      </c>
      <c r="T2485">
        <v>0</v>
      </c>
      <c r="U2485">
        <v>1</v>
      </c>
      <c r="Y2485">
        <f>COUNTBLANK(Table13[[#This Row],[Budget]:[Gross_WW]])</f>
        <v>3</v>
      </c>
      <c r="AF2485">
        <v>0</v>
      </c>
    </row>
    <row r="2486" spans="1:32" x14ac:dyDescent="0.2">
      <c r="A2486" t="s">
        <v>1477</v>
      </c>
      <c r="B2486" t="s">
        <v>1478</v>
      </c>
      <c r="C2486">
        <v>1957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6.5</v>
      </c>
      <c r="O2486">
        <v>7190</v>
      </c>
      <c r="P2486">
        <v>115</v>
      </c>
      <c r="Q2486" t="s">
        <v>1479</v>
      </c>
      <c r="R2486" t="s">
        <v>39</v>
      </c>
      <c r="S2486">
        <v>0</v>
      </c>
      <c r="T2486">
        <v>0</v>
      </c>
      <c r="U2486">
        <v>1</v>
      </c>
      <c r="Y2486">
        <f>COUNTBLANK(Table13[[#This Row],[Budget]:[Gross_WW]])</f>
        <v>3</v>
      </c>
      <c r="AF2486">
        <v>1</v>
      </c>
    </row>
    <row r="2487" spans="1:32" x14ac:dyDescent="0.2">
      <c r="A2487" t="s">
        <v>4953</v>
      </c>
      <c r="B2487" t="s">
        <v>4954</v>
      </c>
      <c r="C2487">
        <v>1998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7.1</v>
      </c>
      <c r="O2487">
        <v>113099</v>
      </c>
      <c r="P2487">
        <v>99</v>
      </c>
      <c r="Q2487" t="s">
        <v>4955</v>
      </c>
      <c r="R2487" t="s">
        <v>4956</v>
      </c>
      <c r="S2487">
        <v>0</v>
      </c>
      <c r="T2487">
        <v>1</v>
      </c>
      <c r="U2487">
        <v>0</v>
      </c>
      <c r="V2487">
        <v>14524321</v>
      </c>
      <c r="W2487">
        <v>218613188</v>
      </c>
      <c r="Y2487">
        <f>COUNTBLANK(Table13[[#This Row],[Budget]:[Gross_WW]])</f>
        <v>1</v>
      </c>
      <c r="AF2487">
        <v>1</v>
      </c>
    </row>
    <row r="2488" spans="1:32" x14ac:dyDescent="0.2">
      <c r="A2488" t="s">
        <v>6571</v>
      </c>
      <c r="B2488" t="s">
        <v>6572</v>
      </c>
      <c r="C2488">
        <v>2009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7.1</v>
      </c>
      <c r="O2488">
        <v>116548</v>
      </c>
      <c r="P2488">
        <v>97</v>
      </c>
      <c r="Q2488" t="s">
        <v>6573</v>
      </c>
      <c r="R2488" t="s">
        <v>538</v>
      </c>
      <c r="S2488">
        <v>1</v>
      </c>
      <c r="T2488">
        <v>0</v>
      </c>
      <c r="U2488">
        <v>0</v>
      </c>
      <c r="V2488">
        <v>786190</v>
      </c>
      <c r="W2488">
        <v>267045765</v>
      </c>
      <c r="Y2488">
        <f>COUNTBLANK(Table13[[#This Row],[Budget]:[Gross_WW]])</f>
        <v>1</v>
      </c>
      <c r="AF2488">
        <v>1</v>
      </c>
    </row>
    <row r="2489" spans="1:32" x14ac:dyDescent="0.2">
      <c r="A2489" t="s">
        <v>2162</v>
      </c>
      <c r="B2489" t="s">
        <v>2163</v>
      </c>
      <c r="C2489">
        <v>1975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6.7</v>
      </c>
      <c r="O2489">
        <v>2852</v>
      </c>
      <c r="P2489">
        <v>98</v>
      </c>
      <c r="Q2489" t="s">
        <v>2164</v>
      </c>
      <c r="R2489" t="s">
        <v>2165</v>
      </c>
      <c r="S2489">
        <v>0</v>
      </c>
      <c r="T2489">
        <v>0</v>
      </c>
      <c r="U2489">
        <v>1</v>
      </c>
      <c r="Y2489">
        <f>COUNTBLANK(Table13[[#This Row],[Budget]:[Gross_WW]])</f>
        <v>3</v>
      </c>
      <c r="AF2489">
        <v>1</v>
      </c>
    </row>
    <row r="2490" spans="1:32" x14ac:dyDescent="0.2">
      <c r="A2490" t="s">
        <v>2418</v>
      </c>
      <c r="B2490" t="s">
        <v>2419</v>
      </c>
      <c r="C2490">
        <v>1979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5.2</v>
      </c>
      <c r="O2490">
        <v>1015</v>
      </c>
      <c r="P2490">
        <v>108</v>
      </c>
      <c r="Q2490" t="s">
        <v>1852</v>
      </c>
      <c r="R2490" t="s">
        <v>35</v>
      </c>
      <c r="S2490">
        <v>0</v>
      </c>
      <c r="T2490">
        <v>1</v>
      </c>
      <c r="U2490">
        <v>0</v>
      </c>
      <c r="V2490">
        <v>2425315</v>
      </c>
      <c r="W2490">
        <v>7650600</v>
      </c>
      <c r="Y2490">
        <f>COUNTBLANK(Table13[[#This Row],[Budget]:[Gross_WW]])</f>
        <v>1</v>
      </c>
      <c r="AF2490">
        <v>1</v>
      </c>
    </row>
    <row r="2491" spans="1:32" x14ac:dyDescent="0.2">
      <c r="A2491" t="s">
        <v>464</v>
      </c>
      <c r="B2491" t="s">
        <v>465</v>
      </c>
      <c r="C2491">
        <v>1939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7.1</v>
      </c>
      <c r="O2491">
        <v>4817</v>
      </c>
      <c r="P2491">
        <v>106</v>
      </c>
      <c r="Q2491" t="s">
        <v>45</v>
      </c>
      <c r="R2491" t="s">
        <v>39</v>
      </c>
      <c r="S2491">
        <v>0</v>
      </c>
      <c r="T2491">
        <v>0</v>
      </c>
      <c r="U2491">
        <v>1</v>
      </c>
      <c r="V2491">
        <v>1075000</v>
      </c>
      <c r="Y2491">
        <f>COUNTBLANK(Table13[[#This Row],[Budget]:[Gross_WW]])</f>
        <v>2</v>
      </c>
      <c r="AF2491">
        <v>1</v>
      </c>
    </row>
    <row r="2492" spans="1:32" x14ac:dyDescent="0.2">
      <c r="A2492" t="s">
        <v>3872</v>
      </c>
      <c r="B2492" t="s">
        <v>3873</v>
      </c>
      <c r="C2492">
        <v>1993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6.5</v>
      </c>
      <c r="O2492">
        <v>8721</v>
      </c>
      <c r="P2492">
        <v>112</v>
      </c>
      <c r="Q2492" t="s">
        <v>3462</v>
      </c>
      <c r="R2492" t="s">
        <v>2783</v>
      </c>
      <c r="S2492">
        <v>1</v>
      </c>
      <c r="T2492">
        <v>0</v>
      </c>
      <c r="U2492">
        <v>0</v>
      </c>
      <c r="V2492">
        <v>6821931</v>
      </c>
      <c r="W2492">
        <v>23032565</v>
      </c>
      <c r="Y2492">
        <f>COUNTBLANK(Table13[[#This Row],[Budget]:[Gross_WW]])</f>
        <v>1</v>
      </c>
      <c r="AF2492">
        <v>1</v>
      </c>
    </row>
    <row r="2493" spans="1:32" x14ac:dyDescent="0.2">
      <c r="A2493" t="s">
        <v>2420</v>
      </c>
      <c r="B2493" t="s">
        <v>2421</v>
      </c>
      <c r="C2493">
        <v>1979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6.7</v>
      </c>
      <c r="O2493">
        <v>651</v>
      </c>
      <c r="P2493">
        <v>97</v>
      </c>
      <c r="Q2493" t="s">
        <v>2422</v>
      </c>
      <c r="R2493" t="s">
        <v>35</v>
      </c>
      <c r="S2493">
        <v>0</v>
      </c>
      <c r="T2493">
        <v>1</v>
      </c>
      <c r="U2493">
        <v>0</v>
      </c>
      <c r="V2493">
        <v>11606005</v>
      </c>
      <c r="Y2493">
        <f>COUNTBLANK(Table13[[#This Row],[Budget]:[Gross_WW]])</f>
        <v>2</v>
      </c>
      <c r="AF2493">
        <v>1</v>
      </c>
    </row>
    <row r="2494" spans="1:32" x14ac:dyDescent="0.2">
      <c r="A2494" t="s">
        <v>6801</v>
      </c>
      <c r="B2494" t="s">
        <v>6802</v>
      </c>
      <c r="C2494">
        <v>2009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6.7</v>
      </c>
      <c r="O2494">
        <v>283891</v>
      </c>
      <c r="P2494">
        <v>108</v>
      </c>
      <c r="Q2494" t="s">
        <v>6396</v>
      </c>
      <c r="R2494" t="s">
        <v>2783</v>
      </c>
      <c r="S2494">
        <v>1</v>
      </c>
      <c r="T2494">
        <v>0</v>
      </c>
      <c r="U2494">
        <v>0</v>
      </c>
      <c r="V2494">
        <v>33627598</v>
      </c>
      <c r="W2494">
        <v>317375031</v>
      </c>
      <c r="Y2494">
        <f>COUNTBLANK(Table13[[#This Row],[Budget]:[Gross_WW]])</f>
        <v>1</v>
      </c>
      <c r="AF2494">
        <v>1</v>
      </c>
    </row>
    <row r="2495" spans="1:32" x14ac:dyDescent="0.2">
      <c r="A2495" t="s">
        <v>82</v>
      </c>
      <c r="B2495" t="s">
        <v>83</v>
      </c>
      <c r="C2495">
        <v>1931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7.7</v>
      </c>
      <c r="O2495">
        <v>16845</v>
      </c>
      <c r="P2495">
        <v>83</v>
      </c>
      <c r="Q2495" t="s">
        <v>79</v>
      </c>
      <c r="R2495" t="s">
        <v>39</v>
      </c>
      <c r="S2495">
        <v>0</v>
      </c>
      <c r="T2495">
        <v>0</v>
      </c>
      <c r="U2495">
        <v>1</v>
      </c>
      <c r="Y2495">
        <f>COUNTBLANK(Table13[[#This Row],[Budget]:[Gross_WW]])</f>
        <v>3</v>
      </c>
      <c r="AF2495">
        <v>1</v>
      </c>
    </row>
    <row r="2496" spans="1:32" x14ac:dyDescent="0.2">
      <c r="A2496" t="s">
        <v>4091</v>
      </c>
      <c r="B2496" t="s">
        <v>4092</v>
      </c>
      <c r="C2496">
        <v>1994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5.9</v>
      </c>
      <c r="O2496">
        <v>8036</v>
      </c>
      <c r="P2496">
        <v>109</v>
      </c>
      <c r="Q2496" t="s">
        <v>4093</v>
      </c>
      <c r="R2496" t="s">
        <v>3273</v>
      </c>
      <c r="S2496">
        <v>1</v>
      </c>
      <c r="T2496">
        <v>0</v>
      </c>
      <c r="U2496">
        <v>0</v>
      </c>
      <c r="V2496">
        <v>8647042</v>
      </c>
      <c r="Y2496">
        <f>COUNTBLANK(Table13[[#This Row],[Budget]:[Gross_WW]])</f>
        <v>2</v>
      </c>
      <c r="AF2496">
        <v>1</v>
      </c>
    </row>
    <row r="2497" spans="1:32" x14ac:dyDescent="0.2">
      <c r="A2497" t="s">
        <v>135</v>
      </c>
      <c r="B2497" t="s">
        <v>136</v>
      </c>
      <c r="C2497">
        <v>1932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6.4</v>
      </c>
      <c r="O2497">
        <v>1339</v>
      </c>
      <c r="P2497">
        <v>68</v>
      </c>
      <c r="Q2497" t="s">
        <v>79</v>
      </c>
      <c r="R2497" t="s">
        <v>39</v>
      </c>
      <c r="S2497">
        <v>0</v>
      </c>
      <c r="T2497">
        <v>0</v>
      </c>
      <c r="U2497">
        <v>1</v>
      </c>
      <c r="V2497">
        <v>202000</v>
      </c>
      <c r="Y2497">
        <f>COUNTBLANK(Table13[[#This Row],[Budget]:[Gross_WW]])</f>
        <v>2</v>
      </c>
      <c r="AF2497">
        <v>1</v>
      </c>
    </row>
    <row r="2498" spans="1:32" x14ac:dyDescent="0.2">
      <c r="A2498" t="s">
        <v>7531</v>
      </c>
      <c r="B2498" t="s">
        <v>7532</v>
      </c>
      <c r="C2498">
        <v>2013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5.7</v>
      </c>
      <c r="O2498">
        <v>194264</v>
      </c>
      <c r="P2498">
        <v>85</v>
      </c>
      <c r="Q2498" t="s">
        <v>7533</v>
      </c>
      <c r="R2498" t="s">
        <v>35</v>
      </c>
      <c r="S2498">
        <v>0</v>
      </c>
      <c r="T2498">
        <v>1</v>
      </c>
      <c r="U2498">
        <v>0</v>
      </c>
      <c r="V2498">
        <v>3000000</v>
      </c>
      <c r="W2498">
        <v>64473115</v>
      </c>
      <c r="X2498">
        <v>89328627</v>
      </c>
      <c r="Y2498">
        <f>COUNTBLANK(Table13[[#This Row],[Budget]:[Gross_WW]])</f>
        <v>0</v>
      </c>
      <c r="Z2498">
        <v>1</v>
      </c>
      <c r="AF2498">
        <v>1</v>
      </c>
    </row>
    <row r="2499" spans="1:32" x14ac:dyDescent="0.2">
      <c r="A2499" t="s">
        <v>7689</v>
      </c>
      <c r="B2499" t="s">
        <v>7690</v>
      </c>
      <c r="C2499">
        <v>2014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6.4</v>
      </c>
      <c r="O2499">
        <v>131727</v>
      </c>
      <c r="P2499">
        <v>103</v>
      </c>
      <c r="Q2499" t="s">
        <v>7533</v>
      </c>
      <c r="R2499" t="s">
        <v>35</v>
      </c>
      <c r="S2499">
        <v>0</v>
      </c>
      <c r="T2499">
        <v>1</v>
      </c>
      <c r="U2499">
        <v>0</v>
      </c>
      <c r="V2499">
        <v>9000000</v>
      </c>
      <c r="W2499">
        <v>71962800</v>
      </c>
      <c r="X2499">
        <v>111928365</v>
      </c>
      <c r="Y2499">
        <f>COUNTBLANK(Table13[[#This Row],[Budget]:[Gross_WW]])</f>
        <v>0</v>
      </c>
      <c r="Z2499">
        <v>1</v>
      </c>
      <c r="AF2499">
        <v>1</v>
      </c>
    </row>
    <row r="2500" spans="1:32" x14ac:dyDescent="0.2">
      <c r="A2500" t="s">
        <v>7819</v>
      </c>
      <c r="B2500" t="s">
        <v>7820</v>
      </c>
      <c r="C2500">
        <v>2016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6</v>
      </c>
      <c r="O2500">
        <v>85356</v>
      </c>
      <c r="P2500">
        <v>108</v>
      </c>
      <c r="Q2500" t="s">
        <v>7533</v>
      </c>
      <c r="R2500" t="s">
        <v>35</v>
      </c>
      <c r="S2500">
        <v>0</v>
      </c>
      <c r="T2500">
        <v>1</v>
      </c>
      <c r="U2500">
        <v>0</v>
      </c>
      <c r="V2500">
        <v>10000000</v>
      </c>
      <c r="W2500">
        <v>79213375</v>
      </c>
      <c r="X2500">
        <v>118587880</v>
      </c>
      <c r="Y2500">
        <f>COUNTBLANK(Table13[[#This Row],[Budget]:[Gross_WW]])</f>
        <v>0</v>
      </c>
      <c r="Z2500">
        <v>1</v>
      </c>
      <c r="AF2500">
        <v>1</v>
      </c>
    </row>
    <row r="2501" spans="1:32" x14ac:dyDescent="0.2">
      <c r="A2501" t="s">
        <v>4514</v>
      </c>
      <c r="B2501" t="s">
        <v>4515</v>
      </c>
      <c r="C2501">
        <v>1996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5.6</v>
      </c>
      <c r="O2501">
        <v>23284</v>
      </c>
      <c r="P2501">
        <v>95</v>
      </c>
      <c r="Q2501" t="s">
        <v>4516</v>
      </c>
      <c r="R2501" t="s">
        <v>4517</v>
      </c>
      <c r="S2501">
        <v>0</v>
      </c>
      <c r="T2501">
        <v>1</v>
      </c>
      <c r="U2501">
        <v>0</v>
      </c>
      <c r="V2501">
        <v>7029120</v>
      </c>
      <c r="W2501">
        <v>57400547</v>
      </c>
      <c r="Y2501">
        <f>COUNTBLANK(Table13[[#This Row],[Budget]:[Gross_WW]])</f>
        <v>1</v>
      </c>
      <c r="AF2501">
        <v>1</v>
      </c>
    </row>
    <row r="2502" spans="1:32" x14ac:dyDescent="0.2">
      <c r="A2502" t="s">
        <v>5530</v>
      </c>
      <c r="B2502" t="s">
        <v>5531</v>
      </c>
      <c r="C2502">
        <v>2002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7</v>
      </c>
      <c r="O2502">
        <v>26615</v>
      </c>
      <c r="P2502">
        <v>101</v>
      </c>
      <c r="Q2502" t="s">
        <v>5152</v>
      </c>
      <c r="R2502" t="s">
        <v>3859</v>
      </c>
      <c r="S2502">
        <v>1</v>
      </c>
      <c r="T2502">
        <v>0</v>
      </c>
      <c r="U2502">
        <v>0</v>
      </c>
      <c r="V2502">
        <v>30000000</v>
      </c>
      <c r="W2502">
        <v>12988801</v>
      </c>
      <c r="X2502">
        <v>27674124</v>
      </c>
      <c r="Y2502">
        <f>COUNTBLANK(Table13[[#This Row],[Budget]:[Gross_WW]])</f>
        <v>0</v>
      </c>
      <c r="AF2502">
        <v>1</v>
      </c>
    </row>
    <row r="2503" spans="1:32" x14ac:dyDescent="0.2">
      <c r="A2503" t="s">
        <v>419</v>
      </c>
      <c r="B2503" t="s">
        <v>420</v>
      </c>
      <c r="C2503">
        <v>1938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6.9</v>
      </c>
      <c r="O2503">
        <v>658</v>
      </c>
      <c r="P2503">
        <v>78</v>
      </c>
      <c r="Q2503" t="s">
        <v>331</v>
      </c>
      <c r="R2503" t="s">
        <v>35</v>
      </c>
      <c r="S2503">
        <v>0</v>
      </c>
      <c r="T2503">
        <v>1</v>
      </c>
      <c r="U2503">
        <v>0</v>
      </c>
      <c r="Y2503">
        <f>COUNTBLANK(Table13[[#This Row],[Budget]:[Gross_WW]])</f>
        <v>3</v>
      </c>
      <c r="AF2503">
        <v>1</v>
      </c>
    </row>
    <row r="2504" spans="1:32" x14ac:dyDescent="0.2">
      <c r="A2504" t="s">
        <v>1941</v>
      </c>
      <c r="B2504" t="s">
        <v>1942</v>
      </c>
      <c r="C2504">
        <v>1969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6.8</v>
      </c>
      <c r="O2504">
        <v>2728</v>
      </c>
      <c r="P2504">
        <v>101</v>
      </c>
      <c r="Q2504" t="s">
        <v>1888</v>
      </c>
      <c r="R2504" t="s">
        <v>1943</v>
      </c>
      <c r="S2504">
        <v>0</v>
      </c>
      <c r="T2504">
        <v>0</v>
      </c>
      <c r="U2504">
        <v>1</v>
      </c>
      <c r="V2504">
        <v>750000</v>
      </c>
      <c r="Y2504">
        <f>COUNTBLANK(Table13[[#This Row],[Budget]:[Gross_WW]])</f>
        <v>2</v>
      </c>
      <c r="AF2504">
        <v>1</v>
      </c>
    </row>
    <row r="2505" spans="1:32" x14ac:dyDescent="0.2">
      <c r="A2505" t="s">
        <v>1823</v>
      </c>
      <c r="B2505" t="s">
        <v>1824</v>
      </c>
      <c r="C2505">
        <v>1966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6.4</v>
      </c>
      <c r="O2505">
        <v>2992</v>
      </c>
      <c r="P2505">
        <v>97</v>
      </c>
      <c r="Q2505" t="s">
        <v>1785</v>
      </c>
      <c r="R2505" t="s">
        <v>35</v>
      </c>
      <c r="S2505">
        <v>0</v>
      </c>
      <c r="T2505">
        <v>1</v>
      </c>
      <c r="U2505">
        <v>0</v>
      </c>
      <c r="Y2505">
        <f>COUNTBLANK(Table13[[#This Row],[Budget]:[Gross_WW]])</f>
        <v>3</v>
      </c>
      <c r="AF2505">
        <v>1</v>
      </c>
    </row>
    <row r="2506" spans="1:32" x14ac:dyDescent="0.2">
      <c r="A2506" t="s">
        <v>272</v>
      </c>
      <c r="B2506" t="s">
        <v>273</v>
      </c>
      <c r="C2506">
        <v>1935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7</v>
      </c>
      <c r="O2506">
        <v>4319</v>
      </c>
      <c r="P2506">
        <v>61</v>
      </c>
      <c r="Q2506" t="s">
        <v>274</v>
      </c>
      <c r="R2506" t="s">
        <v>35</v>
      </c>
      <c r="S2506">
        <v>0</v>
      </c>
      <c r="T2506">
        <v>1</v>
      </c>
      <c r="U2506">
        <v>0</v>
      </c>
      <c r="V2506">
        <v>115000</v>
      </c>
      <c r="Y2506">
        <f>COUNTBLANK(Table13[[#This Row],[Budget]:[Gross_WW]])</f>
        <v>2</v>
      </c>
      <c r="AF2506">
        <v>0</v>
      </c>
    </row>
    <row r="2507" spans="1:32" x14ac:dyDescent="0.2">
      <c r="A2507" t="s">
        <v>1435</v>
      </c>
      <c r="B2507" t="s">
        <v>1436</v>
      </c>
      <c r="C2507">
        <v>1956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6.3</v>
      </c>
      <c r="O2507">
        <v>601</v>
      </c>
      <c r="P2507">
        <v>85</v>
      </c>
      <c r="Q2507" t="s">
        <v>1257</v>
      </c>
      <c r="R2507" t="s">
        <v>945</v>
      </c>
      <c r="S2507">
        <v>0</v>
      </c>
      <c r="T2507">
        <v>1</v>
      </c>
      <c r="U2507">
        <v>0</v>
      </c>
      <c r="V2507">
        <v>1000000</v>
      </c>
      <c r="Y2507">
        <f>COUNTBLANK(Table13[[#This Row],[Budget]:[Gross_WW]])</f>
        <v>2</v>
      </c>
      <c r="AF2507">
        <v>1</v>
      </c>
    </row>
    <row r="2508" spans="1:32" x14ac:dyDescent="0.2">
      <c r="A2508" t="s">
        <v>3874</v>
      </c>
      <c r="B2508" t="s">
        <v>3875</v>
      </c>
      <c r="C2508">
        <v>1993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5.5</v>
      </c>
      <c r="O2508">
        <v>8099</v>
      </c>
      <c r="P2508">
        <v>105</v>
      </c>
      <c r="Q2508" t="s">
        <v>3876</v>
      </c>
      <c r="R2508" t="s">
        <v>3877</v>
      </c>
      <c r="S2508">
        <v>0</v>
      </c>
      <c r="T2508">
        <v>1</v>
      </c>
      <c r="U2508">
        <v>0</v>
      </c>
      <c r="V2508">
        <v>6484246</v>
      </c>
      <c r="Y2508">
        <f>COUNTBLANK(Table13[[#This Row],[Budget]:[Gross_WW]])</f>
        <v>2</v>
      </c>
      <c r="AF2508">
        <v>1</v>
      </c>
    </row>
    <row r="2509" spans="1:32" x14ac:dyDescent="0.2">
      <c r="A2509" t="s">
        <v>6320</v>
      </c>
      <c r="B2509" t="s">
        <v>6321</v>
      </c>
      <c r="C2509">
        <v>2007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5.6</v>
      </c>
      <c r="O2509">
        <v>41308</v>
      </c>
      <c r="P2509">
        <v>99</v>
      </c>
      <c r="Q2509" t="s">
        <v>3819</v>
      </c>
      <c r="R2509" t="s">
        <v>39</v>
      </c>
      <c r="S2509">
        <v>0</v>
      </c>
      <c r="T2509">
        <v>0</v>
      </c>
      <c r="U2509">
        <v>1</v>
      </c>
      <c r="V2509">
        <v>40000000</v>
      </c>
      <c r="W2509">
        <v>25126214</v>
      </c>
      <c r="X2509">
        <v>62771059</v>
      </c>
      <c r="Y2509">
        <f>COUNTBLANK(Table13[[#This Row],[Budget]:[Gross_WW]])</f>
        <v>0</v>
      </c>
      <c r="AF2509">
        <v>1</v>
      </c>
    </row>
    <row r="2510" spans="1:32" x14ac:dyDescent="0.2">
      <c r="A2510" t="s">
        <v>1219</v>
      </c>
      <c r="B2510" t="s">
        <v>1220</v>
      </c>
      <c r="C2510">
        <v>1953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6.2</v>
      </c>
      <c r="O2510">
        <v>398</v>
      </c>
      <c r="P2510">
        <v>81</v>
      </c>
      <c r="Q2510" t="s">
        <v>1221</v>
      </c>
      <c r="R2510" t="s">
        <v>945</v>
      </c>
      <c r="S2510">
        <v>0</v>
      </c>
      <c r="T2510">
        <v>1</v>
      </c>
      <c r="U2510">
        <v>0</v>
      </c>
      <c r="V2510">
        <v>1100000</v>
      </c>
      <c r="Y2510">
        <f>COUNTBLANK(Table13[[#This Row],[Budget]:[Gross_WW]])</f>
        <v>2</v>
      </c>
      <c r="AF2510">
        <v>1</v>
      </c>
    </row>
    <row r="2511" spans="1:32" x14ac:dyDescent="0.2">
      <c r="A2511" t="s">
        <v>4081</v>
      </c>
      <c r="B2511" t="s">
        <v>4082</v>
      </c>
      <c r="C2511">
        <v>1994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6.9</v>
      </c>
      <c r="O2511">
        <v>22660</v>
      </c>
      <c r="P2511">
        <v>96</v>
      </c>
      <c r="Q2511" t="s">
        <v>4083</v>
      </c>
      <c r="R2511" t="s">
        <v>2783</v>
      </c>
      <c r="S2511">
        <v>1</v>
      </c>
      <c r="T2511">
        <v>0</v>
      </c>
      <c r="U2511">
        <v>0</v>
      </c>
      <c r="V2511">
        <v>3044097</v>
      </c>
      <c r="W2511">
        <v>11439193</v>
      </c>
      <c r="Y2511">
        <f>COUNTBLANK(Table13[[#This Row],[Budget]:[Gross_WW]])</f>
        <v>1</v>
      </c>
      <c r="AF2511">
        <v>1</v>
      </c>
    </row>
    <row r="2512" spans="1:32" x14ac:dyDescent="0.2">
      <c r="A2512" t="s">
        <v>4773</v>
      </c>
      <c r="B2512" t="s">
        <v>4774</v>
      </c>
      <c r="C2512">
        <v>1997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5.8</v>
      </c>
      <c r="O2512">
        <v>23597</v>
      </c>
      <c r="P2512">
        <v>110</v>
      </c>
      <c r="Q2512" t="s">
        <v>3351</v>
      </c>
      <c r="R2512" t="s">
        <v>3664</v>
      </c>
      <c r="S2512">
        <v>0</v>
      </c>
      <c r="T2512">
        <v>1</v>
      </c>
      <c r="U2512">
        <v>0</v>
      </c>
      <c r="V2512">
        <v>9064143</v>
      </c>
      <c r="W2512">
        <v>33956608</v>
      </c>
      <c r="Y2512">
        <f>COUNTBLANK(Table13[[#This Row],[Budget]:[Gross_WW]])</f>
        <v>1</v>
      </c>
      <c r="AF2512">
        <v>1</v>
      </c>
    </row>
    <row r="2513" spans="1:32" x14ac:dyDescent="0.2">
      <c r="A2513" t="s">
        <v>5331</v>
      </c>
      <c r="B2513" t="s">
        <v>5332</v>
      </c>
      <c r="C2513">
        <v>2000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6.6</v>
      </c>
      <c r="O2513">
        <v>56288</v>
      </c>
      <c r="P2513">
        <v>118</v>
      </c>
      <c r="Q2513" t="s">
        <v>3100</v>
      </c>
      <c r="R2513" t="s">
        <v>5333</v>
      </c>
      <c r="S2513">
        <v>0</v>
      </c>
      <c r="T2513">
        <v>0</v>
      </c>
      <c r="U2513">
        <v>1</v>
      </c>
      <c r="V2513">
        <v>50000000</v>
      </c>
      <c r="W2513">
        <v>44737059</v>
      </c>
      <c r="X2513">
        <v>50054511</v>
      </c>
      <c r="Y2513">
        <f>COUNTBLANK(Table13[[#This Row],[Budget]:[Gross_WW]])</f>
        <v>0</v>
      </c>
      <c r="AF2513">
        <v>1</v>
      </c>
    </row>
    <row r="2514" spans="1:32" x14ac:dyDescent="0.2">
      <c r="A2514" t="s">
        <v>3131</v>
      </c>
      <c r="B2514" t="s">
        <v>3132</v>
      </c>
      <c r="C2514">
        <v>1988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5.5</v>
      </c>
      <c r="O2514">
        <v>1074</v>
      </c>
      <c r="P2514">
        <v>97</v>
      </c>
      <c r="Q2514" t="s">
        <v>3133</v>
      </c>
      <c r="R2514" t="s">
        <v>3104</v>
      </c>
      <c r="S2514">
        <v>1</v>
      </c>
      <c r="T2514">
        <v>0</v>
      </c>
      <c r="U2514">
        <v>0</v>
      </c>
      <c r="V2514">
        <v>14500000</v>
      </c>
      <c r="W2514">
        <v>5855392</v>
      </c>
      <c r="X2514">
        <v>5855392</v>
      </c>
      <c r="Y2514">
        <f>COUNTBLANK(Table13[[#This Row],[Budget]:[Gross_WW]])</f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</row>
    <row r="2515" spans="1:32" x14ac:dyDescent="0.2">
      <c r="A2515" t="s">
        <v>2306</v>
      </c>
      <c r="B2515" t="s">
        <v>2307</v>
      </c>
      <c r="C2515">
        <v>1977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6.9</v>
      </c>
      <c r="O2515">
        <v>55224</v>
      </c>
      <c r="P2515">
        <v>78</v>
      </c>
      <c r="Q2515" t="s">
        <v>2308</v>
      </c>
      <c r="R2515" t="s">
        <v>538</v>
      </c>
      <c r="S2515">
        <v>1</v>
      </c>
      <c r="T2515">
        <v>0</v>
      </c>
      <c r="U2515">
        <v>0</v>
      </c>
      <c r="V2515">
        <v>2111582</v>
      </c>
      <c r="W2515">
        <v>71215869</v>
      </c>
      <c r="Y2515">
        <f>COUNTBLANK(Table13[[#This Row],[Budget]:[Gross_WW]])</f>
        <v>1</v>
      </c>
      <c r="AF2515">
        <v>1</v>
      </c>
    </row>
    <row r="2516" spans="1:32" x14ac:dyDescent="0.2">
      <c r="A2516" t="s">
        <v>6271</v>
      </c>
      <c r="B2516" t="s">
        <v>6272</v>
      </c>
      <c r="C2516">
        <v>2006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4.7</v>
      </c>
      <c r="O2516">
        <v>11312</v>
      </c>
      <c r="P2516">
        <v>85</v>
      </c>
      <c r="Q2516" t="s">
        <v>6273</v>
      </c>
      <c r="R2516" t="s">
        <v>5267</v>
      </c>
      <c r="S2516">
        <v>0</v>
      </c>
      <c r="T2516">
        <v>1</v>
      </c>
      <c r="U2516">
        <v>0</v>
      </c>
      <c r="V2516">
        <v>15000000</v>
      </c>
      <c r="W2516">
        <v>7749851</v>
      </c>
      <c r="X2516">
        <v>11994195</v>
      </c>
      <c r="Y2516">
        <f>COUNTBLANK(Table13[[#This Row],[Budget]:[Gross_WW]])</f>
        <v>0</v>
      </c>
      <c r="AF2516">
        <v>1</v>
      </c>
    </row>
    <row r="2517" spans="1:32" x14ac:dyDescent="0.2">
      <c r="A2517" t="s">
        <v>466</v>
      </c>
      <c r="B2517" t="s">
        <v>467</v>
      </c>
      <c r="C2517">
        <v>1939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5.7</v>
      </c>
      <c r="O2517">
        <v>1787</v>
      </c>
      <c r="P2517">
        <v>62</v>
      </c>
      <c r="Q2517" t="s">
        <v>468</v>
      </c>
      <c r="R2517" t="s">
        <v>147</v>
      </c>
      <c r="S2517">
        <v>0</v>
      </c>
      <c r="T2517">
        <v>0</v>
      </c>
      <c r="U2517">
        <v>1</v>
      </c>
      <c r="Y2517">
        <f>COUNTBLANK(Table13[[#This Row],[Budget]:[Gross_WW]])</f>
        <v>3</v>
      </c>
      <c r="AF2517">
        <v>1</v>
      </c>
    </row>
    <row r="2518" spans="1:32" x14ac:dyDescent="0.2">
      <c r="A2518" t="s">
        <v>7603</v>
      </c>
      <c r="B2518" t="s">
        <v>7604</v>
      </c>
      <c r="C2518">
        <v>2014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6.2</v>
      </c>
      <c r="O2518">
        <v>17591</v>
      </c>
      <c r="P2518">
        <v>107</v>
      </c>
      <c r="Q2518" t="s">
        <v>5759</v>
      </c>
      <c r="R2518" t="s">
        <v>4109</v>
      </c>
      <c r="S2518">
        <v>0</v>
      </c>
      <c r="T2518">
        <v>0</v>
      </c>
      <c r="U2518">
        <v>1</v>
      </c>
      <c r="V2518">
        <v>4453524</v>
      </c>
      <c r="Y2518">
        <f>COUNTBLANK(Table13[[#This Row],[Budget]:[Gross_WW]])</f>
        <v>2</v>
      </c>
      <c r="AF2518">
        <v>1</v>
      </c>
    </row>
    <row r="2519" spans="1:32" x14ac:dyDescent="0.2">
      <c r="A2519" t="s">
        <v>4520</v>
      </c>
      <c r="B2519" t="s">
        <v>4521</v>
      </c>
      <c r="C2519">
        <v>1996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5.2</v>
      </c>
      <c r="O2519">
        <v>2983</v>
      </c>
      <c r="P2519">
        <v>95</v>
      </c>
      <c r="Q2519" t="s">
        <v>4522</v>
      </c>
      <c r="R2519" t="s">
        <v>3273</v>
      </c>
      <c r="S2519">
        <v>1</v>
      </c>
      <c r="T2519">
        <v>0</v>
      </c>
      <c r="U2519">
        <v>0</v>
      </c>
      <c r="V2519">
        <v>8543587</v>
      </c>
      <c r="Y2519">
        <f>COUNTBLANK(Table13[[#This Row],[Budget]:[Gross_WW]])</f>
        <v>2</v>
      </c>
      <c r="AF2519">
        <v>1</v>
      </c>
    </row>
    <row r="2520" spans="1:32" x14ac:dyDescent="0.2">
      <c r="A2520" t="s">
        <v>2687</v>
      </c>
      <c r="B2520" t="s">
        <v>2688</v>
      </c>
      <c r="C2520">
        <v>1983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7.8</v>
      </c>
      <c r="O2520">
        <v>54074</v>
      </c>
      <c r="P2520">
        <v>193</v>
      </c>
      <c r="Q2520" t="s">
        <v>2434</v>
      </c>
      <c r="R2520" t="s">
        <v>2513</v>
      </c>
      <c r="S2520">
        <v>0</v>
      </c>
      <c r="T2520">
        <v>0</v>
      </c>
      <c r="U2520">
        <v>1</v>
      </c>
      <c r="V2520">
        <v>1601167</v>
      </c>
      <c r="W2520">
        <v>21192102</v>
      </c>
      <c r="Y2520">
        <f>COUNTBLANK(Table13[[#This Row],[Budget]:[Gross_WW]])</f>
        <v>1</v>
      </c>
      <c r="AF2520">
        <v>1</v>
      </c>
    </row>
    <row r="2521" spans="1:32" x14ac:dyDescent="0.2">
      <c r="A2521" t="s">
        <v>6903</v>
      </c>
      <c r="B2521" t="s">
        <v>6904</v>
      </c>
      <c r="C2521">
        <v>2011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6</v>
      </c>
      <c r="O2521">
        <v>88306</v>
      </c>
      <c r="P2521">
        <v>114</v>
      </c>
      <c r="Q2521" t="s">
        <v>6108</v>
      </c>
      <c r="R2521" t="s">
        <v>5604</v>
      </c>
      <c r="S2521">
        <v>0</v>
      </c>
      <c r="T2521">
        <v>0</v>
      </c>
      <c r="U2521">
        <v>1</v>
      </c>
      <c r="V2521">
        <v>37000000</v>
      </c>
      <c r="W2521">
        <v>33047633</v>
      </c>
      <c r="X2521">
        <v>96560591</v>
      </c>
      <c r="Y2521">
        <f>COUNTBLANK(Table13[[#This Row],[Budget]:[Gross_WW]])</f>
        <v>0</v>
      </c>
      <c r="AF2521">
        <v>1</v>
      </c>
    </row>
    <row r="2522" spans="1:32" x14ac:dyDescent="0.2">
      <c r="A2522" t="s">
        <v>2247</v>
      </c>
      <c r="B2522" t="s">
        <v>2248</v>
      </c>
      <c r="C2522">
        <v>1976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6.9</v>
      </c>
      <c r="O2522">
        <v>2117</v>
      </c>
      <c r="P2522">
        <v>91</v>
      </c>
      <c r="Q2522" t="s">
        <v>1910</v>
      </c>
      <c r="R2522" t="s">
        <v>2249</v>
      </c>
      <c r="S2522">
        <v>0</v>
      </c>
      <c r="T2522">
        <v>0</v>
      </c>
      <c r="U2522">
        <v>1</v>
      </c>
      <c r="Y2522">
        <f>COUNTBLANK(Table13[[#This Row],[Budget]:[Gross_WW]])</f>
        <v>3</v>
      </c>
      <c r="AF2522">
        <v>1</v>
      </c>
    </row>
    <row r="2523" spans="1:32" x14ac:dyDescent="0.2">
      <c r="A2523" t="s">
        <v>2776</v>
      </c>
      <c r="B2523" t="s">
        <v>2777</v>
      </c>
      <c r="C2523">
        <v>1984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6.3</v>
      </c>
      <c r="O2523">
        <v>6096</v>
      </c>
      <c r="P2523">
        <v>124</v>
      </c>
      <c r="Q2523" t="s">
        <v>2032</v>
      </c>
      <c r="R2523" t="s">
        <v>35</v>
      </c>
      <c r="S2523">
        <v>0</v>
      </c>
      <c r="T2523">
        <v>1</v>
      </c>
      <c r="U2523">
        <v>0</v>
      </c>
      <c r="V2523">
        <v>30027</v>
      </c>
      <c r="W2523">
        <v>11489982</v>
      </c>
      <c r="Y2523">
        <f>COUNTBLANK(Table13[[#This Row],[Budget]:[Gross_WW]])</f>
        <v>1</v>
      </c>
      <c r="AF2523">
        <v>1</v>
      </c>
    </row>
    <row r="2524" spans="1:32" x14ac:dyDescent="0.2">
      <c r="A2524" t="s">
        <v>4089</v>
      </c>
      <c r="B2524" t="s">
        <v>4090</v>
      </c>
      <c r="C2524">
        <v>1994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6.4</v>
      </c>
      <c r="O2524">
        <v>39726</v>
      </c>
      <c r="P2524">
        <v>111</v>
      </c>
      <c r="Q2524" t="s">
        <v>3608</v>
      </c>
      <c r="R2524" t="s">
        <v>35</v>
      </c>
      <c r="S2524">
        <v>0</v>
      </c>
      <c r="T2524">
        <v>1</v>
      </c>
      <c r="U2524">
        <v>0</v>
      </c>
      <c r="V2524">
        <v>10214450</v>
      </c>
      <c r="W2524">
        <v>94216343</v>
      </c>
      <c r="Y2524">
        <f>COUNTBLANK(Table13[[#This Row],[Budget]:[Gross_WW]])</f>
        <v>1</v>
      </c>
      <c r="AF2524">
        <v>1</v>
      </c>
    </row>
    <row r="2525" spans="1:32" x14ac:dyDescent="0.2">
      <c r="A2525" t="s">
        <v>5098</v>
      </c>
      <c r="B2525" t="s">
        <v>5099</v>
      </c>
      <c r="C2525">
        <v>2000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6.9</v>
      </c>
      <c r="O2525">
        <v>79815</v>
      </c>
      <c r="P2525">
        <v>89</v>
      </c>
      <c r="Q2525" t="s">
        <v>5100</v>
      </c>
      <c r="R2525" t="s">
        <v>4956</v>
      </c>
      <c r="S2525">
        <v>0</v>
      </c>
      <c r="T2525">
        <v>1</v>
      </c>
      <c r="U2525">
        <v>0</v>
      </c>
      <c r="V2525">
        <v>12846652</v>
      </c>
      <c r="W2525">
        <v>76432727</v>
      </c>
      <c r="Y2525">
        <f>COUNTBLANK(Table13[[#This Row],[Budget]:[Gross_WW]])</f>
        <v>1</v>
      </c>
      <c r="AF2525">
        <v>1</v>
      </c>
    </row>
    <row r="2526" spans="1:32" x14ac:dyDescent="0.2">
      <c r="A2526" t="s">
        <v>472</v>
      </c>
      <c r="B2526" t="s">
        <v>473</v>
      </c>
      <c r="C2526">
        <v>1939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8</v>
      </c>
      <c r="O2526">
        <v>12109</v>
      </c>
      <c r="P2526">
        <v>106</v>
      </c>
      <c r="Q2526" t="s">
        <v>474</v>
      </c>
      <c r="R2526" t="s">
        <v>39</v>
      </c>
      <c r="S2526">
        <v>0</v>
      </c>
      <c r="T2526">
        <v>0</v>
      </c>
      <c r="U2526">
        <v>1</v>
      </c>
      <c r="Y2526">
        <f>COUNTBLANK(Table13[[#This Row],[Budget]:[Gross_WW]])</f>
        <v>3</v>
      </c>
      <c r="AF2526">
        <v>1</v>
      </c>
    </row>
    <row r="2527" spans="1:32" x14ac:dyDescent="0.2">
      <c r="A2527" t="s">
        <v>4526</v>
      </c>
      <c r="B2527" t="s">
        <v>4527</v>
      </c>
      <c r="C2527">
        <v>1996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7.4</v>
      </c>
      <c r="O2527">
        <v>302420</v>
      </c>
      <c r="P2527">
        <v>136</v>
      </c>
      <c r="Q2527" t="s">
        <v>4528</v>
      </c>
      <c r="R2527" t="s">
        <v>3273</v>
      </c>
      <c r="S2527">
        <v>1</v>
      </c>
      <c r="T2527">
        <v>0</v>
      </c>
      <c r="U2527">
        <v>0</v>
      </c>
      <c r="V2527">
        <v>25069525</v>
      </c>
      <c r="W2527">
        <v>335062621</v>
      </c>
      <c r="Y2527">
        <f>COUNTBLANK(Table13[[#This Row],[Budget]:[Gross_WW]])</f>
        <v>1</v>
      </c>
      <c r="AF2527">
        <v>1</v>
      </c>
    </row>
    <row r="2528" spans="1:32" x14ac:dyDescent="0.2">
      <c r="A2528" t="s">
        <v>1644</v>
      </c>
      <c r="B2528" t="s">
        <v>1645</v>
      </c>
      <c r="C2528">
        <v>1961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6.5</v>
      </c>
      <c r="O2528">
        <v>2296</v>
      </c>
      <c r="P2528">
        <v>103</v>
      </c>
      <c r="Q2528" t="s">
        <v>1646</v>
      </c>
      <c r="R2528" t="s">
        <v>1647</v>
      </c>
      <c r="S2528">
        <v>0</v>
      </c>
      <c r="T2528">
        <v>0</v>
      </c>
      <c r="U2528">
        <v>1</v>
      </c>
      <c r="Y2528">
        <f>COUNTBLANK(Table13[[#This Row],[Budget]:[Gross_WW]])</f>
        <v>3</v>
      </c>
      <c r="AF2528">
        <v>1</v>
      </c>
    </row>
    <row r="2529" spans="1:32" x14ac:dyDescent="0.2">
      <c r="A2529" t="s">
        <v>3368</v>
      </c>
      <c r="B2529" t="s">
        <v>3369</v>
      </c>
      <c r="C2529">
        <v>1990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5.9</v>
      </c>
      <c r="O2529">
        <v>24402</v>
      </c>
      <c r="P2529">
        <v>120</v>
      </c>
      <c r="Q2529" t="s">
        <v>2004</v>
      </c>
      <c r="R2529" t="s">
        <v>39</v>
      </c>
      <c r="S2529">
        <v>0</v>
      </c>
      <c r="T2529">
        <v>0</v>
      </c>
      <c r="U2529">
        <v>1</v>
      </c>
      <c r="V2529">
        <v>5510056</v>
      </c>
      <c r="W2529">
        <v>21633874</v>
      </c>
      <c r="Y2529">
        <f>COUNTBLANK(Table13[[#This Row],[Budget]:[Gross_WW]])</f>
        <v>1</v>
      </c>
      <c r="AF2529">
        <v>1</v>
      </c>
    </row>
    <row r="2530" spans="1:32" x14ac:dyDescent="0.2">
      <c r="A2530" t="s">
        <v>5555</v>
      </c>
      <c r="B2530" t="s">
        <v>5556</v>
      </c>
      <c r="C2530">
        <v>2001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7.6</v>
      </c>
      <c r="O2530">
        <v>255684</v>
      </c>
      <c r="P2530">
        <v>110</v>
      </c>
      <c r="Q2530" t="s">
        <v>5046</v>
      </c>
      <c r="R2530" t="s">
        <v>2783</v>
      </c>
      <c r="S2530">
        <v>1</v>
      </c>
      <c r="T2530">
        <v>0</v>
      </c>
      <c r="U2530">
        <v>0</v>
      </c>
      <c r="V2530">
        <v>276981</v>
      </c>
      <c r="W2530">
        <v>71441250</v>
      </c>
      <c r="Y2530">
        <f>COUNTBLANK(Table13[[#This Row],[Budget]:[Gross_WW]])</f>
        <v>1</v>
      </c>
      <c r="AF2530">
        <v>1</v>
      </c>
    </row>
    <row r="2531" spans="1:32" x14ac:dyDescent="0.2">
      <c r="A2531" t="s">
        <v>6715</v>
      </c>
      <c r="B2531" t="s">
        <v>6716</v>
      </c>
      <c r="C2531">
        <v>2008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5.8</v>
      </c>
      <c r="O2531">
        <v>67864</v>
      </c>
      <c r="P2531">
        <v>90</v>
      </c>
      <c r="Q2531" t="s">
        <v>6717</v>
      </c>
      <c r="R2531" t="s">
        <v>4856</v>
      </c>
      <c r="S2531">
        <v>0</v>
      </c>
      <c r="T2531">
        <v>1</v>
      </c>
      <c r="U2531">
        <v>0</v>
      </c>
      <c r="V2531">
        <v>8003421</v>
      </c>
      <c r="W2531">
        <v>22818256</v>
      </c>
      <c r="Y2531">
        <f>COUNTBLANK(Table13[[#This Row],[Budget]:[Gross_WW]])</f>
        <v>1</v>
      </c>
      <c r="AF2531">
        <v>1</v>
      </c>
    </row>
    <row r="2532" spans="1:32" x14ac:dyDescent="0.2">
      <c r="A2532" t="s">
        <v>5819</v>
      </c>
      <c r="B2532" t="s">
        <v>5820</v>
      </c>
      <c r="C2532">
        <v>2003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6.7</v>
      </c>
      <c r="O2532">
        <v>98371</v>
      </c>
      <c r="P2532">
        <v>104</v>
      </c>
      <c r="Q2532" t="s">
        <v>5821</v>
      </c>
      <c r="R2532" t="s">
        <v>2273</v>
      </c>
      <c r="S2532">
        <v>0</v>
      </c>
      <c r="T2532">
        <v>1</v>
      </c>
      <c r="U2532">
        <v>0</v>
      </c>
      <c r="V2532">
        <v>85000000</v>
      </c>
      <c r="W2532">
        <v>47726342</v>
      </c>
      <c r="X2532">
        <v>80981914</v>
      </c>
      <c r="Y2532">
        <f>COUNTBLANK(Table13[[#This Row],[Budget]:[Gross_WW]])</f>
        <v>0</v>
      </c>
      <c r="AF2532">
        <v>1</v>
      </c>
    </row>
    <row r="2533" spans="1:32" x14ac:dyDescent="0.2">
      <c r="A2533" t="s">
        <v>5437</v>
      </c>
      <c r="B2533" t="s">
        <v>5438</v>
      </c>
      <c r="C2533">
        <v>2002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7.1</v>
      </c>
      <c r="O2533">
        <v>29028</v>
      </c>
      <c r="P2533">
        <v>103</v>
      </c>
      <c r="Q2533" t="s">
        <v>5439</v>
      </c>
      <c r="R2533" t="s">
        <v>4109</v>
      </c>
      <c r="S2533">
        <v>0</v>
      </c>
      <c r="T2533">
        <v>0</v>
      </c>
      <c r="U2533">
        <v>1</v>
      </c>
      <c r="V2533">
        <v>166309</v>
      </c>
      <c r="W2533">
        <v>1073198</v>
      </c>
      <c r="Y2533">
        <f>COUNTBLANK(Table13[[#This Row],[Budget]:[Gross_WW]])</f>
        <v>1</v>
      </c>
      <c r="AF2533">
        <v>1</v>
      </c>
    </row>
    <row r="2534" spans="1:32" x14ac:dyDescent="0.2">
      <c r="A2534" t="s">
        <v>4098</v>
      </c>
      <c r="B2534" t="s">
        <v>4099</v>
      </c>
      <c r="C2534">
        <v>1994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6.5</v>
      </c>
      <c r="O2534">
        <v>91056</v>
      </c>
      <c r="P2534">
        <v>97</v>
      </c>
      <c r="Q2534" t="s">
        <v>4100</v>
      </c>
      <c r="R2534" t="s">
        <v>2671</v>
      </c>
      <c r="S2534">
        <v>1</v>
      </c>
      <c r="T2534">
        <v>0</v>
      </c>
      <c r="U2534">
        <v>0</v>
      </c>
      <c r="V2534">
        <v>22000000</v>
      </c>
      <c r="W2534">
        <v>144833357</v>
      </c>
      <c r="X2534">
        <v>189833357</v>
      </c>
      <c r="Y2534">
        <f>COUNTBLANK(Table13[[#This Row],[Budget]:[Gross_WW]])</f>
        <v>0</v>
      </c>
      <c r="AF2534">
        <v>1</v>
      </c>
    </row>
    <row r="2535" spans="1:32" x14ac:dyDescent="0.2">
      <c r="A2535" t="s">
        <v>4305</v>
      </c>
      <c r="B2535" t="s">
        <v>4306</v>
      </c>
      <c r="C2535">
        <v>1995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5.3</v>
      </c>
      <c r="O2535">
        <v>13927</v>
      </c>
      <c r="P2535">
        <v>135</v>
      </c>
      <c r="Q2535" t="s">
        <v>2905</v>
      </c>
      <c r="R2535" t="s">
        <v>4307</v>
      </c>
      <c r="S2535">
        <v>1</v>
      </c>
      <c r="T2535">
        <v>0</v>
      </c>
      <c r="U2535">
        <v>0</v>
      </c>
      <c r="V2535">
        <v>4119086</v>
      </c>
      <c r="W2535">
        <v>10382407</v>
      </c>
      <c r="Y2535">
        <f>COUNTBLANK(Table13[[#This Row],[Budget]:[Gross_WW]])</f>
        <v>1</v>
      </c>
      <c r="AF2535">
        <v>1</v>
      </c>
    </row>
    <row r="2536" spans="1:32" x14ac:dyDescent="0.2">
      <c r="A2536" t="s">
        <v>5616</v>
      </c>
      <c r="B2536" t="s">
        <v>5617</v>
      </c>
      <c r="C2536">
        <v>2002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5.5</v>
      </c>
      <c r="O2536">
        <v>126536</v>
      </c>
      <c r="P2536">
        <v>92</v>
      </c>
      <c r="Q2536" t="s">
        <v>4425</v>
      </c>
      <c r="R2536" t="s">
        <v>35</v>
      </c>
      <c r="S2536">
        <v>0</v>
      </c>
      <c r="T2536">
        <v>1</v>
      </c>
      <c r="U2536">
        <v>0</v>
      </c>
      <c r="V2536">
        <v>60000000</v>
      </c>
      <c r="W2536">
        <v>91047077</v>
      </c>
      <c r="X2536">
        <v>180630907</v>
      </c>
      <c r="Y2536">
        <f>COUNTBLANK(Table13[[#This Row],[Budget]:[Gross_WW]])</f>
        <v>0</v>
      </c>
      <c r="AF2536">
        <v>1</v>
      </c>
    </row>
    <row r="2537" spans="1:32" x14ac:dyDescent="0.2">
      <c r="A2537" t="s">
        <v>1395</v>
      </c>
      <c r="B2537" t="s">
        <v>1396</v>
      </c>
      <c r="C2537">
        <v>1955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6.5</v>
      </c>
      <c r="O2537">
        <v>2660</v>
      </c>
      <c r="P2537">
        <v>117</v>
      </c>
      <c r="Q2537" t="s">
        <v>387</v>
      </c>
      <c r="R2537" t="s">
        <v>39</v>
      </c>
      <c r="S2537">
        <v>0</v>
      </c>
      <c r="T2537">
        <v>0</v>
      </c>
      <c r="U2537">
        <v>1</v>
      </c>
      <c r="X2537">
        <v>35</v>
      </c>
      <c r="Y2537">
        <f>COUNTBLANK(Table13[[#This Row],[Budget]:[Gross_WW]])</f>
        <v>2</v>
      </c>
      <c r="AF2537">
        <v>1</v>
      </c>
    </row>
    <row r="2538" spans="1:32" x14ac:dyDescent="0.2">
      <c r="A2538" t="s">
        <v>541</v>
      </c>
      <c r="B2538" t="s">
        <v>542</v>
      </c>
      <c r="C2538">
        <v>1940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7.7</v>
      </c>
      <c r="O2538">
        <v>8724</v>
      </c>
      <c r="P2538">
        <v>127</v>
      </c>
      <c r="Q2538" t="s">
        <v>45</v>
      </c>
      <c r="R2538" t="s">
        <v>39</v>
      </c>
      <c r="S2538">
        <v>0</v>
      </c>
      <c r="T2538">
        <v>0</v>
      </c>
      <c r="U2538">
        <v>1</v>
      </c>
      <c r="V2538">
        <v>1700000</v>
      </c>
      <c r="Y2538">
        <f>COUNTBLANK(Table13[[#This Row],[Budget]:[Gross_WW]])</f>
        <v>2</v>
      </c>
      <c r="AF2538">
        <v>1</v>
      </c>
    </row>
    <row r="2539" spans="1:32" x14ac:dyDescent="0.2">
      <c r="A2539" t="s">
        <v>621</v>
      </c>
      <c r="B2539" t="s">
        <v>622</v>
      </c>
      <c r="C2539">
        <v>1941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7.5</v>
      </c>
      <c r="O2539">
        <v>3053</v>
      </c>
      <c r="P2539">
        <v>87</v>
      </c>
      <c r="Q2539" t="s">
        <v>45</v>
      </c>
      <c r="R2539" t="s">
        <v>39</v>
      </c>
      <c r="S2539">
        <v>0</v>
      </c>
      <c r="T2539">
        <v>0</v>
      </c>
      <c r="U2539">
        <v>1</v>
      </c>
      <c r="V2539">
        <v>1013217</v>
      </c>
      <c r="X2539">
        <v>6192</v>
      </c>
      <c r="Y2539">
        <f>COUNTBLANK(Table13[[#This Row],[Budget]:[Gross_WW]])</f>
        <v>1</v>
      </c>
      <c r="AF2539">
        <v>1</v>
      </c>
    </row>
    <row r="2540" spans="1:32" x14ac:dyDescent="0.2">
      <c r="A2540" t="s">
        <v>1437</v>
      </c>
      <c r="B2540" t="s">
        <v>1438</v>
      </c>
      <c r="C2540">
        <v>1956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7.9</v>
      </c>
      <c r="O2540">
        <v>76436</v>
      </c>
      <c r="P2540">
        <v>119</v>
      </c>
      <c r="Q2540" t="s">
        <v>1380</v>
      </c>
      <c r="R2540" t="s">
        <v>1439</v>
      </c>
      <c r="S2540">
        <v>0</v>
      </c>
      <c r="T2540">
        <v>0</v>
      </c>
      <c r="U2540">
        <v>1</v>
      </c>
      <c r="V2540">
        <v>3750000</v>
      </c>
      <c r="Y2540">
        <f>COUNTBLANK(Table13[[#This Row],[Budget]:[Gross_WW]])</f>
        <v>2</v>
      </c>
      <c r="AF2540">
        <v>1</v>
      </c>
    </row>
    <row r="2541" spans="1:32" x14ac:dyDescent="0.2">
      <c r="A2541" t="s">
        <v>7647</v>
      </c>
      <c r="B2541" t="s">
        <v>7648</v>
      </c>
      <c r="C2541">
        <v>2016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6.5</v>
      </c>
      <c r="O2541">
        <v>175095</v>
      </c>
      <c r="P2541">
        <v>87</v>
      </c>
      <c r="Q2541" t="s">
        <v>7204</v>
      </c>
      <c r="R2541" t="s">
        <v>35</v>
      </c>
      <c r="S2541">
        <v>0</v>
      </c>
      <c r="T2541">
        <v>1</v>
      </c>
      <c r="U2541">
        <v>0</v>
      </c>
      <c r="V2541">
        <v>75000000</v>
      </c>
      <c r="W2541">
        <v>368384330</v>
      </c>
      <c r="X2541">
        <v>875457937</v>
      </c>
      <c r="Y2541">
        <f>COUNTBLANK(Table13[[#This Row],[Budget]:[Gross_WW]])</f>
        <v>0</v>
      </c>
      <c r="AF2541">
        <v>1</v>
      </c>
    </row>
    <row r="2542" spans="1:32" x14ac:dyDescent="0.2">
      <c r="A2542" t="s">
        <v>2998</v>
      </c>
      <c r="B2542" t="s">
        <v>2999</v>
      </c>
      <c r="C2542">
        <v>1987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6.5</v>
      </c>
      <c r="O2542">
        <v>28215</v>
      </c>
      <c r="P2542">
        <v>111</v>
      </c>
      <c r="Q2542" t="s">
        <v>2106</v>
      </c>
      <c r="R2542" t="s">
        <v>3000</v>
      </c>
      <c r="S2542">
        <v>0</v>
      </c>
      <c r="T2542">
        <v>1</v>
      </c>
      <c r="U2542">
        <v>0</v>
      </c>
      <c r="V2542">
        <v>7766452</v>
      </c>
      <c r="W2542">
        <v>110996879</v>
      </c>
      <c r="Y2542">
        <f>COUNTBLANK(Table13[[#This Row],[Budget]:[Gross_WW]])</f>
        <v>1</v>
      </c>
      <c r="AF2542">
        <v>1</v>
      </c>
    </row>
    <row r="2543" spans="1:32" x14ac:dyDescent="0.2">
      <c r="A2543" t="s">
        <v>2427</v>
      </c>
      <c r="B2543" t="s">
        <v>2428</v>
      </c>
      <c r="C2543">
        <v>1979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6</v>
      </c>
      <c r="O2543">
        <v>1486</v>
      </c>
      <c r="P2543">
        <v>108</v>
      </c>
      <c r="Q2543" t="s">
        <v>2120</v>
      </c>
      <c r="R2543" t="s">
        <v>35</v>
      </c>
      <c r="S2543">
        <v>0</v>
      </c>
      <c r="T2543">
        <v>1</v>
      </c>
      <c r="U2543">
        <v>0</v>
      </c>
      <c r="V2543">
        <v>19595168</v>
      </c>
      <c r="Y2543">
        <f>COUNTBLANK(Table13[[#This Row],[Budget]:[Gross_WW]])</f>
        <v>2</v>
      </c>
      <c r="AF2543">
        <v>1</v>
      </c>
    </row>
    <row r="2544" spans="1:32" x14ac:dyDescent="0.2">
      <c r="A2544" t="s">
        <v>2311</v>
      </c>
      <c r="B2544" t="s">
        <v>2312</v>
      </c>
      <c r="C2544">
        <v>1977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6.4</v>
      </c>
      <c r="O2544">
        <v>8611</v>
      </c>
      <c r="P2544">
        <v>92</v>
      </c>
      <c r="Q2544" t="s">
        <v>2313</v>
      </c>
      <c r="R2544" t="s">
        <v>35</v>
      </c>
      <c r="S2544">
        <v>0</v>
      </c>
      <c r="T2544">
        <v>1</v>
      </c>
      <c r="U2544">
        <v>0</v>
      </c>
      <c r="V2544">
        <v>3700000</v>
      </c>
      <c r="Y2544">
        <f>COUNTBLANK(Table13[[#This Row],[Budget]:[Gross_WW]])</f>
        <v>2</v>
      </c>
      <c r="AF2544">
        <v>1</v>
      </c>
    </row>
    <row r="2545" spans="1:32" x14ac:dyDescent="0.2">
      <c r="A2545" t="s">
        <v>1915</v>
      </c>
      <c r="B2545" t="s">
        <v>1916</v>
      </c>
      <c r="C2545">
        <v>1968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6.5</v>
      </c>
      <c r="O2545">
        <v>504</v>
      </c>
      <c r="P2545">
        <v>108</v>
      </c>
      <c r="Q2545" t="s">
        <v>1917</v>
      </c>
      <c r="R2545" t="s">
        <v>1918</v>
      </c>
      <c r="S2545">
        <v>0</v>
      </c>
      <c r="T2545">
        <v>0</v>
      </c>
      <c r="U2545">
        <v>1</v>
      </c>
      <c r="Y2545">
        <f>COUNTBLANK(Table13[[#This Row],[Budget]:[Gross_WW]])</f>
        <v>3</v>
      </c>
      <c r="AF2545">
        <v>1</v>
      </c>
    </row>
    <row r="2546" spans="1:32" x14ac:dyDescent="0.2">
      <c r="A2546" t="s">
        <v>3137</v>
      </c>
      <c r="B2546" t="s">
        <v>3138</v>
      </c>
      <c r="C2546">
        <v>1988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6.5</v>
      </c>
      <c r="O2546">
        <v>21106</v>
      </c>
      <c r="P2546">
        <v>98</v>
      </c>
      <c r="Q2546" t="s">
        <v>2890</v>
      </c>
      <c r="R2546" t="s">
        <v>35</v>
      </c>
      <c r="S2546">
        <v>0</v>
      </c>
      <c r="T2546">
        <v>1</v>
      </c>
      <c r="U2546">
        <v>0</v>
      </c>
      <c r="V2546">
        <v>5848700</v>
      </c>
      <c r="W2546">
        <v>19595031</v>
      </c>
      <c r="Y2546">
        <f>COUNTBLANK(Table13[[#This Row],[Budget]:[Gross_WW]])</f>
        <v>1</v>
      </c>
      <c r="AF2546">
        <v>1</v>
      </c>
    </row>
    <row r="2547" spans="1:32" x14ac:dyDescent="0.2">
      <c r="A2547" t="s">
        <v>2250</v>
      </c>
      <c r="B2547" t="s">
        <v>2251</v>
      </c>
      <c r="C2547">
        <v>1976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6.7</v>
      </c>
      <c r="O2547">
        <v>4043</v>
      </c>
      <c r="P2547">
        <v>113</v>
      </c>
      <c r="Q2547" t="s">
        <v>2106</v>
      </c>
      <c r="R2547" t="s">
        <v>2252</v>
      </c>
      <c r="S2547">
        <v>0</v>
      </c>
      <c r="T2547">
        <v>1</v>
      </c>
      <c r="U2547">
        <v>0</v>
      </c>
      <c r="Y2547">
        <f>COUNTBLANK(Table13[[#This Row],[Budget]:[Gross_WW]])</f>
        <v>3</v>
      </c>
      <c r="AF2547">
        <v>1</v>
      </c>
    </row>
    <row r="2548" spans="1:32" x14ac:dyDescent="0.2">
      <c r="A2548" t="s">
        <v>4104</v>
      </c>
      <c r="B2548" t="s">
        <v>4105</v>
      </c>
      <c r="C2548">
        <v>1994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6.1</v>
      </c>
      <c r="O2548">
        <v>22460</v>
      </c>
      <c r="P2548">
        <v>108</v>
      </c>
      <c r="Q2548" t="s">
        <v>3876</v>
      </c>
      <c r="R2548" t="s">
        <v>35</v>
      </c>
      <c r="S2548">
        <v>0</v>
      </c>
      <c r="T2548">
        <v>1</v>
      </c>
      <c r="U2548">
        <v>0</v>
      </c>
      <c r="V2548">
        <v>11713845</v>
      </c>
      <c r="W2548">
        <v>48063435</v>
      </c>
      <c r="Y2548">
        <f>COUNTBLANK(Table13[[#This Row],[Budget]:[Gross_WW]])</f>
        <v>1</v>
      </c>
      <c r="AF2548">
        <v>1</v>
      </c>
    </row>
    <row r="2549" spans="1:32" x14ac:dyDescent="0.2">
      <c r="A2549" t="s">
        <v>2253</v>
      </c>
      <c r="B2549" t="s">
        <v>2254</v>
      </c>
      <c r="C2549">
        <v>1976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5.9</v>
      </c>
      <c r="O2549">
        <v>2470</v>
      </c>
      <c r="P2549">
        <v>91</v>
      </c>
      <c r="Q2549" t="s">
        <v>557</v>
      </c>
      <c r="R2549" t="s">
        <v>376</v>
      </c>
      <c r="S2549">
        <v>1</v>
      </c>
      <c r="T2549">
        <v>0</v>
      </c>
      <c r="U2549">
        <v>0</v>
      </c>
      <c r="Y2549">
        <f>COUNTBLANK(Table13[[#This Row],[Budget]:[Gross_WW]])</f>
        <v>3</v>
      </c>
      <c r="AF2549">
        <v>1</v>
      </c>
    </row>
    <row r="2550" spans="1:32" x14ac:dyDescent="0.2">
      <c r="A2550" t="s">
        <v>6089</v>
      </c>
      <c r="B2550" t="s">
        <v>6090</v>
      </c>
      <c r="C2550">
        <v>2006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4.4000000000000004</v>
      </c>
      <c r="O2550">
        <v>17706</v>
      </c>
      <c r="P2550">
        <v>98</v>
      </c>
      <c r="Q2550" t="s">
        <v>5400</v>
      </c>
      <c r="R2550" t="s">
        <v>2671</v>
      </c>
      <c r="S2550">
        <v>1</v>
      </c>
      <c r="T2550">
        <v>0</v>
      </c>
      <c r="U2550">
        <v>0</v>
      </c>
      <c r="V2550">
        <v>50000000</v>
      </c>
      <c r="W2550">
        <v>61123569</v>
      </c>
      <c r="X2550">
        <v>87134280</v>
      </c>
      <c r="Y2550">
        <f>COUNTBLANK(Table13[[#This Row],[Budget]:[Gross_WW]])</f>
        <v>0</v>
      </c>
      <c r="AF2550">
        <v>1</v>
      </c>
    </row>
    <row r="2551" spans="1:32" x14ac:dyDescent="0.2">
      <c r="A2551" t="s">
        <v>1919</v>
      </c>
      <c r="B2551" t="s">
        <v>1920</v>
      </c>
      <c r="C2551">
        <v>1968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6.4</v>
      </c>
      <c r="O2551">
        <v>2237</v>
      </c>
      <c r="P2551">
        <v>101</v>
      </c>
      <c r="Q2551" t="s">
        <v>1779</v>
      </c>
      <c r="R2551" t="s">
        <v>35</v>
      </c>
      <c r="S2551">
        <v>0</v>
      </c>
      <c r="T2551">
        <v>1</v>
      </c>
      <c r="U2551">
        <v>0</v>
      </c>
      <c r="Y2551">
        <f>COUNTBLANK(Table13[[#This Row],[Budget]:[Gross_WW]])</f>
        <v>3</v>
      </c>
      <c r="AF2551">
        <v>1</v>
      </c>
    </row>
    <row r="2552" spans="1:32" x14ac:dyDescent="0.2">
      <c r="A2552" t="s">
        <v>5740</v>
      </c>
      <c r="B2552" t="s">
        <v>5741</v>
      </c>
      <c r="C2552">
        <v>2003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6.7</v>
      </c>
      <c r="O2552">
        <v>10699</v>
      </c>
      <c r="P2552">
        <v>96</v>
      </c>
      <c r="Q2552" t="s">
        <v>5525</v>
      </c>
      <c r="R2552" t="s">
        <v>5742</v>
      </c>
      <c r="S2552">
        <v>0</v>
      </c>
      <c r="T2552">
        <v>1</v>
      </c>
      <c r="U2552">
        <v>0</v>
      </c>
      <c r="V2552">
        <v>173246</v>
      </c>
      <c r="W2552">
        <v>826617</v>
      </c>
      <c r="Y2552">
        <f>COUNTBLANK(Table13[[#This Row],[Budget]:[Gross_WW]])</f>
        <v>1</v>
      </c>
      <c r="AF2552">
        <v>1</v>
      </c>
    </row>
    <row r="2553" spans="1:32" x14ac:dyDescent="0.2">
      <c r="A2553" t="s">
        <v>4106</v>
      </c>
      <c r="B2553" t="s">
        <v>4107</v>
      </c>
      <c r="C2553">
        <v>1994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9.3000000000000007</v>
      </c>
      <c r="O2553">
        <v>2216114</v>
      </c>
      <c r="P2553">
        <v>142</v>
      </c>
      <c r="Q2553" t="s">
        <v>4108</v>
      </c>
      <c r="R2553" t="s">
        <v>4109</v>
      </c>
      <c r="S2553">
        <v>0</v>
      </c>
      <c r="T2553">
        <v>0</v>
      </c>
      <c r="U2553">
        <v>1</v>
      </c>
      <c r="V2553">
        <v>25000000</v>
      </c>
      <c r="W2553">
        <v>28699976</v>
      </c>
      <c r="X2553">
        <v>28786657</v>
      </c>
      <c r="Y2553">
        <f>COUNTBLANK(Table13[[#This Row],[Budget]:[Gross_WW]])</f>
        <v>0</v>
      </c>
      <c r="AF2553">
        <v>1</v>
      </c>
    </row>
    <row r="2554" spans="1:32" x14ac:dyDescent="0.2">
      <c r="A2554" t="s">
        <v>3370</v>
      </c>
      <c r="B2554" t="s">
        <v>3371</v>
      </c>
      <c r="C2554">
        <v>1990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6.8</v>
      </c>
      <c r="O2554">
        <v>10979</v>
      </c>
      <c r="P2554">
        <v>138</v>
      </c>
      <c r="Q2554" t="s">
        <v>3372</v>
      </c>
      <c r="R2554" t="s">
        <v>3373</v>
      </c>
      <c r="S2554">
        <v>0</v>
      </c>
      <c r="T2554">
        <v>0</v>
      </c>
      <c r="U2554">
        <v>1</v>
      </c>
      <c r="V2554">
        <v>82753</v>
      </c>
      <c r="W2554">
        <v>2075084</v>
      </c>
      <c r="Y2554">
        <f>COUNTBLANK(Table13[[#This Row],[Budget]:[Gross_WW]])</f>
        <v>1</v>
      </c>
      <c r="AF2554">
        <v>1</v>
      </c>
    </row>
    <row r="2555" spans="1:32" x14ac:dyDescent="0.2">
      <c r="A2555" t="s">
        <v>2486</v>
      </c>
      <c r="B2555" t="s">
        <v>2487</v>
      </c>
      <c r="C2555">
        <v>1980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8.4</v>
      </c>
      <c r="O2555">
        <v>844154</v>
      </c>
      <c r="P2555">
        <v>144</v>
      </c>
      <c r="Q2555" t="s">
        <v>1606</v>
      </c>
      <c r="R2555" t="s">
        <v>39</v>
      </c>
      <c r="S2555">
        <v>0</v>
      </c>
      <c r="T2555">
        <v>0</v>
      </c>
      <c r="U2555">
        <v>1</v>
      </c>
      <c r="V2555">
        <v>19000000</v>
      </c>
      <c r="W2555">
        <v>45332952</v>
      </c>
      <c r="X2555">
        <v>46207205</v>
      </c>
      <c r="Y2555">
        <f>COUNTBLANK(Table13[[#This Row],[Budget]:[Gross_WW]])</f>
        <v>0</v>
      </c>
      <c r="AF2555">
        <v>1</v>
      </c>
    </row>
    <row r="2556" spans="1:32" x14ac:dyDescent="0.2">
      <c r="A2556" t="s">
        <v>4966</v>
      </c>
      <c r="B2556" t="s">
        <v>4967</v>
      </c>
      <c r="C2556">
        <v>2001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6.7</v>
      </c>
      <c r="O2556">
        <v>31348</v>
      </c>
      <c r="P2556">
        <v>111</v>
      </c>
      <c r="Q2556" t="s">
        <v>3483</v>
      </c>
      <c r="R2556" t="s">
        <v>3859</v>
      </c>
      <c r="S2556">
        <v>1</v>
      </c>
      <c r="T2556">
        <v>0</v>
      </c>
      <c r="U2556">
        <v>0</v>
      </c>
      <c r="V2556">
        <v>38000000</v>
      </c>
      <c r="W2556">
        <v>11434216</v>
      </c>
      <c r="X2556">
        <v>24690441</v>
      </c>
      <c r="Y2556">
        <f>COUNTBLANK(Table13[[#This Row],[Budget]:[Gross_WW]])</f>
        <v>0</v>
      </c>
      <c r="AF2556">
        <v>1</v>
      </c>
    </row>
    <row r="2557" spans="1:32" x14ac:dyDescent="0.2">
      <c r="A2557" t="s">
        <v>187</v>
      </c>
      <c r="B2557" t="s">
        <v>188</v>
      </c>
      <c r="C2557">
        <v>1933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6.1</v>
      </c>
      <c r="O2557">
        <v>137</v>
      </c>
      <c r="P2557">
        <v>61</v>
      </c>
      <c r="Q2557" t="s">
        <v>189</v>
      </c>
      <c r="R2557" t="s">
        <v>39</v>
      </c>
      <c r="S2557">
        <v>0</v>
      </c>
      <c r="T2557">
        <v>0</v>
      </c>
      <c r="U2557">
        <v>1</v>
      </c>
      <c r="Y2557">
        <f>COUNTBLANK(Table13[[#This Row],[Budget]:[Gross_WW]])</f>
        <v>3</v>
      </c>
      <c r="AF2557">
        <v>1</v>
      </c>
    </row>
    <row r="2558" spans="1:32" x14ac:dyDescent="0.2">
      <c r="A2558" t="s">
        <v>1330</v>
      </c>
      <c r="B2558" t="s">
        <v>1331</v>
      </c>
      <c r="C2558">
        <v>1954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4.7</v>
      </c>
      <c r="O2558">
        <v>1351</v>
      </c>
      <c r="P2558">
        <v>142</v>
      </c>
      <c r="Q2558" t="s">
        <v>1332</v>
      </c>
      <c r="R2558" t="s">
        <v>1333</v>
      </c>
      <c r="S2558">
        <v>0</v>
      </c>
      <c r="T2558">
        <v>0</v>
      </c>
      <c r="U2558">
        <v>1</v>
      </c>
      <c r="V2558">
        <v>4500000</v>
      </c>
      <c r="Y2558">
        <f>COUNTBLANK(Table13[[#This Row],[Budget]:[Gross_WW]])</f>
        <v>2</v>
      </c>
      <c r="AF2558">
        <v>1</v>
      </c>
    </row>
    <row r="2559" spans="1:32" x14ac:dyDescent="0.2">
      <c r="A2559" t="s">
        <v>371</v>
      </c>
      <c r="B2559" t="s">
        <v>372</v>
      </c>
      <c r="C2559">
        <v>1937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5.9</v>
      </c>
      <c r="O2559">
        <v>185</v>
      </c>
      <c r="P2559">
        <v>105</v>
      </c>
      <c r="Q2559" t="s">
        <v>189</v>
      </c>
      <c r="R2559" t="s">
        <v>39</v>
      </c>
      <c r="S2559">
        <v>0</v>
      </c>
      <c r="T2559">
        <v>0</v>
      </c>
      <c r="U2559">
        <v>1</v>
      </c>
      <c r="Y2559">
        <f>COUNTBLANK(Table13[[#This Row],[Budget]:[Gross_WW]])</f>
        <v>3</v>
      </c>
      <c r="AF2559">
        <v>1</v>
      </c>
    </row>
    <row r="2560" spans="1:32" x14ac:dyDescent="0.2">
      <c r="A2560" t="s">
        <v>1648</v>
      </c>
      <c r="B2560" t="s">
        <v>1649</v>
      </c>
      <c r="C2560">
        <v>1961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5.8</v>
      </c>
      <c r="O2560">
        <v>416</v>
      </c>
      <c r="P2560">
        <v>124</v>
      </c>
      <c r="Q2560" t="s">
        <v>1165</v>
      </c>
      <c r="R2560" t="s">
        <v>39</v>
      </c>
      <c r="S2560">
        <v>0</v>
      </c>
      <c r="T2560">
        <v>0</v>
      </c>
      <c r="U2560">
        <v>1</v>
      </c>
      <c r="Y2560">
        <f>COUNTBLANK(Table13[[#This Row],[Budget]:[Gross_WW]])</f>
        <v>3</v>
      </c>
      <c r="AF2560">
        <v>1</v>
      </c>
    </row>
    <row r="2561" spans="1:32" x14ac:dyDescent="0.2">
      <c r="A2561" t="s">
        <v>421</v>
      </c>
      <c r="B2561" t="s">
        <v>422</v>
      </c>
      <c r="C2561">
        <v>1938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6.9</v>
      </c>
      <c r="O2561">
        <v>1625</v>
      </c>
      <c r="P2561">
        <v>99</v>
      </c>
      <c r="Q2561" t="s">
        <v>384</v>
      </c>
      <c r="R2561" t="s">
        <v>39</v>
      </c>
      <c r="S2561">
        <v>0</v>
      </c>
      <c r="T2561">
        <v>0</v>
      </c>
      <c r="U2561">
        <v>1</v>
      </c>
      <c r="Y2561">
        <f>COUNTBLANK(Table13[[#This Row],[Budget]:[Gross_WW]])</f>
        <v>3</v>
      </c>
      <c r="AF2561">
        <v>1</v>
      </c>
    </row>
    <row r="2562" spans="1:32" x14ac:dyDescent="0.2">
      <c r="A2562" t="s">
        <v>4792</v>
      </c>
      <c r="B2562" t="s">
        <v>4793</v>
      </c>
      <c r="C2562">
        <v>1997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5.7</v>
      </c>
      <c r="O2562">
        <v>5254</v>
      </c>
      <c r="P2562">
        <v>107</v>
      </c>
      <c r="Q2562" t="s">
        <v>3572</v>
      </c>
      <c r="R2562" t="s">
        <v>4794</v>
      </c>
      <c r="S2562">
        <v>1</v>
      </c>
      <c r="T2562">
        <v>0</v>
      </c>
      <c r="U2562">
        <v>0</v>
      </c>
      <c r="V2562">
        <v>4128178</v>
      </c>
      <c r="W2562">
        <v>14772788</v>
      </c>
      <c r="Y2562">
        <f>COUNTBLANK(Table13[[#This Row],[Budget]:[Gross_WW]])</f>
        <v>1</v>
      </c>
      <c r="AF2562">
        <v>1</v>
      </c>
    </row>
    <row r="2563" spans="1:32" x14ac:dyDescent="0.2">
      <c r="A2563" t="s">
        <v>5239</v>
      </c>
      <c r="B2563" t="s">
        <v>5240</v>
      </c>
      <c r="C2563">
        <v>1999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8.1</v>
      </c>
      <c r="O2563">
        <v>877742</v>
      </c>
      <c r="P2563">
        <v>107</v>
      </c>
      <c r="Q2563" t="s">
        <v>4846</v>
      </c>
      <c r="R2563" t="s">
        <v>3273</v>
      </c>
      <c r="S2563">
        <v>1</v>
      </c>
      <c r="T2563">
        <v>0</v>
      </c>
      <c r="U2563">
        <v>0</v>
      </c>
      <c r="V2563">
        <v>26681262</v>
      </c>
      <c r="W2563">
        <v>672806292</v>
      </c>
      <c r="Y2563">
        <f>COUNTBLANK(Table13[[#This Row],[Budget]:[Gross_WW]])</f>
        <v>1</v>
      </c>
      <c r="AF2563">
        <v>1</v>
      </c>
    </row>
    <row r="2564" spans="1:32" x14ac:dyDescent="0.2">
      <c r="A2564" t="s">
        <v>6101</v>
      </c>
      <c r="B2564" t="s">
        <v>6102</v>
      </c>
      <c r="C2564">
        <v>2005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6.5</v>
      </c>
      <c r="O2564">
        <v>102957</v>
      </c>
      <c r="P2564">
        <v>104</v>
      </c>
      <c r="Q2564" t="s">
        <v>3712</v>
      </c>
      <c r="R2564" t="s">
        <v>35</v>
      </c>
      <c r="S2564">
        <v>0</v>
      </c>
      <c r="T2564">
        <v>1</v>
      </c>
      <c r="U2564">
        <v>0</v>
      </c>
      <c r="V2564">
        <v>43000000</v>
      </c>
      <c r="W2564">
        <v>47907715</v>
      </c>
      <c r="X2564">
        <v>93983911</v>
      </c>
      <c r="Y2564">
        <f>COUNTBLANK(Table13[[#This Row],[Budget]:[Gross_WW]])</f>
        <v>0</v>
      </c>
      <c r="AF2564">
        <v>1</v>
      </c>
    </row>
    <row r="2565" spans="1:32" x14ac:dyDescent="0.2">
      <c r="A2565" t="s">
        <v>5339</v>
      </c>
      <c r="B2565" t="s">
        <v>5340</v>
      </c>
      <c r="C2565">
        <v>2000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5.6</v>
      </c>
      <c r="O2565">
        <v>30225</v>
      </c>
      <c r="P2565">
        <v>106</v>
      </c>
      <c r="Q2565" t="s">
        <v>3769</v>
      </c>
      <c r="R2565" t="s">
        <v>35</v>
      </c>
      <c r="S2565">
        <v>0</v>
      </c>
      <c r="T2565">
        <v>1</v>
      </c>
      <c r="U2565">
        <v>0</v>
      </c>
      <c r="V2565">
        <v>11034885</v>
      </c>
      <c r="W2565">
        <v>50802120</v>
      </c>
      <c r="Y2565">
        <f>COUNTBLANK(Table13[[#This Row],[Budget]:[Gross_WW]])</f>
        <v>1</v>
      </c>
      <c r="AF2565">
        <v>1</v>
      </c>
    </row>
    <row r="2566" spans="1:32" x14ac:dyDescent="0.2">
      <c r="A2566" t="s">
        <v>627</v>
      </c>
      <c r="B2566" t="s">
        <v>628</v>
      </c>
      <c r="C2566">
        <v>1941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6.5</v>
      </c>
      <c r="O2566">
        <v>492</v>
      </c>
      <c r="P2566">
        <v>71</v>
      </c>
      <c r="Q2566" t="s">
        <v>412</v>
      </c>
      <c r="R2566" t="s">
        <v>39</v>
      </c>
      <c r="S2566">
        <v>0</v>
      </c>
      <c r="T2566">
        <v>0</v>
      </c>
      <c r="U2566">
        <v>1</v>
      </c>
      <c r="Y2566">
        <f>COUNTBLANK(Table13[[#This Row],[Budget]:[Gross_WW]])</f>
        <v>3</v>
      </c>
      <c r="AF2566">
        <v>1</v>
      </c>
    </row>
    <row r="2567" spans="1:32" x14ac:dyDescent="0.2">
      <c r="A2567" t="s">
        <v>7379</v>
      </c>
      <c r="B2567" t="s">
        <v>7380</v>
      </c>
      <c r="C2567">
        <v>2017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5.0999999999999996</v>
      </c>
      <c r="O2567">
        <v>54642</v>
      </c>
      <c r="P2567">
        <v>119</v>
      </c>
      <c r="Q2567" t="s">
        <v>7381</v>
      </c>
      <c r="R2567" t="s">
        <v>35</v>
      </c>
      <c r="S2567">
        <v>0</v>
      </c>
      <c r="T2567">
        <v>1</v>
      </c>
      <c r="U2567">
        <v>0</v>
      </c>
      <c r="V2567">
        <v>35000000</v>
      </c>
      <c r="W2567">
        <v>6700035</v>
      </c>
      <c r="X2567">
        <v>43155261</v>
      </c>
      <c r="Y2567">
        <f>COUNTBLANK(Table13[[#This Row],[Budget]:[Gross_WW]])</f>
        <v>0</v>
      </c>
      <c r="AF2567">
        <v>1</v>
      </c>
    </row>
    <row r="2568" spans="1:32" x14ac:dyDescent="0.2">
      <c r="A2568" t="s">
        <v>6634</v>
      </c>
      <c r="B2568" t="s">
        <v>6635</v>
      </c>
      <c r="C2568">
        <v>2009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6.7</v>
      </c>
      <c r="O2568">
        <v>50057</v>
      </c>
      <c r="P2568">
        <v>117</v>
      </c>
      <c r="Q2568" t="s">
        <v>6187</v>
      </c>
      <c r="R2568" t="s">
        <v>4856</v>
      </c>
      <c r="S2568">
        <v>0</v>
      </c>
      <c r="T2568">
        <v>1</v>
      </c>
      <c r="U2568">
        <v>0</v>
      </c>
      <c r="V2568">
        <v>60000000</v>
      </c>
      <c r="W2568">
        <v>31720158</v>
      </c>
      <c r="X2568">
        <v>38332994</v>
      </c>
      <c r="Y2568">
        <f>COUNTBLANK(Table13[[#This Row],[Budget]:[Gross_WW]])</f>
        <v>0</v>
      </c>
      <c r="AF2568">
        <v>1</v>
      </c>
    </row>
    <row r="2569" spans="1:32" x14ac:dyDescent="0.2">
      <c r="A2569" t="s">
        <v>2255</v>
      </c>
      <c r="B2569" t="s">
        <v>2256</v>
      </c>
      <c r="C2569">
        <v>1976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7.7</v>
      </c>
      <c r="O2569">
        <v>7423</v>
      </c>
      <c r="P2569">
        <v>137</v>
      </c>
      <c r="Q2569" t="s">
        <v>2257</v>
      </c>
      <c r="R2569" t="s">
        <v>2258</v>
      </c>
      <c r="S2569">
        <v>0</v>
      </c>
      <c r="T2569">
        <v>0</v>
      </c>
      <c r="U2569">
        <v>1</v>
      </c>
      <c r="Y2569">
        <f>COUNTBLANK(Table13[[#This Row],[Budget]:[Gross_WW]])</f>
        <v>3</v>
      </c>
      <c r="AF2569">
        <v>1</v>
      </c>
    </row>
    <row r="2570" spans="1:32" x14ac:dyDescent="0.2">
      <c r="A2570" t="s">
        <v>6718</v>
      </c>
      <c r="B2570" t="s">
        <v>6719</v>
      </c>
      <c r="C2570">
        <v>2010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6.1</v>
      </c>
      <c r="O2570">
        <v>148446</v>
      </c>
      <c r="P2570">
        <v>109</v>
      </c>
      <c r="Q2570" t="s">
        <v>3542</v>
      </c>
      <c r="R2570" t="s">
        <v>2671</v>
      </c>
      <c r="S2570">
        <v>1</v>
      </c>
      <c r="T2570">
        <v>0</v>
      </c>
      <c r="U2570">
        <v>0</v>
      </c>
      <c r="V2570">
        <v>150000000</v>
      </c>
      <c r="W2570">
        <v>63150991</v>
      </c>
      <c r="X2570">
        <v>215283742</v>
      </c>
      <c r="Y2570">
        <f>COUNTBLANK(Table13[[#This Row],[Budget]:[Gross_WW]])</f>
        <v>0</v>
      </c>
      <c r="AF2570">
        <v>1</v>
      </c>
    </row>
    <row r="2571" spans="1:32" x14ac:dyDescent="0.2">
      <c r="A2571" t="s">
        <v>4119</v>
      </c>
      <c r="B2571" t="s">
        <v>4120</v>
      </c>
      <c r="C2571">
        <v>1994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5.6</v>
      </c>
      <c r="O2571">
        <v>60464</v>
      </c>
      <c r="P2571">
        <v>110</v>
      </c>
      <c r="Q2571" t="s">
        <v>4121</v>
      </c>
      <c r="R2571" t="s">
        <v>39</v>
      </c>
      <c r="S2571">
        <v>0</v>
      </c>
      <c r="T2571">
        <v>0</v>
      </c>
      <c r="U2571">
        <v>1</v>
      </c>
      <c r="V2571">
        <v>14317765</v>
      </c>
      <c r="W2571">
        <v>170362582</v>
      </c>
      <c r="Y2571">
        <f>COUNTBLANK(Table13[[#This Row],[Budget]:[Gross_WW]])</f>
        <v>1</v>
      </c>
      <c r="AF2571">
        <v>1</v>
      </c>
    </row>
    <row r="2572" spans="1:32" x14ac:dyDescent="0.2">
      <c r="A2572" t="s">
        <v>1485</v>
      </c>
      <c r="B2572" t="s">
        <v>1486</v>
      </c>
      <c r="C2572">
        <v>1957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7.2</v>
      </c>
      <c r="O2572">
        <v>6947</v>
      </c>
      <c r="P2572">
        <v>135</v>
      </c>
      <c r="Q2572" t="s">
        <v>1487</v>
      </c>
      <c r="R2572" t="s">
        <v>1488</v>
      </c>
      <c r="S2572">
        <v>0</v>
      </c>
      <c r="T2572">
        <v>0</v>
      </c>
      <c r="U2572">
        <v>1</v>
      </c>
      <c r="V2572">
        <v>6000000</v>
      </c>
      <c r="Y2572">
        <f>COUNTBLANK(Table13[[#This Row],[Budget]:[Gross_WW]])</f>
        <v>2</v>
      </c>
      <c r="AF2572">
        <v>1</v>
      </c>
    </row>
    <row r="2573" spans="1:32" x14ac:dyDescent="0.2">
      <c r="A2573" t="s">
        <v>4544</v>
      </c>
      <c r="B2573" t="s">
        <v>4545</v>
      </c>
      <c r="C2573">
        <v>1996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7</v>
      </c>
      <c r="O2573">
        <v>5166</v>
      </c>
      <c r="P2573">
        <v>117</v>
      </c>
      <c r="Q2573" t="s">
        <v>4546</v>
      </c>
      <c r="R2573" t="s">
        <v>4109</v>
      </c>
      <c r="S2573">
        <v>0</v>
      </c>
      <c r="T2573">
        <v>0</v>
      </c>
      <c r="U2573">
        <v>1</v>
      </c>
      <c r="V2573">
        <v>150049</v>
      </c>
      <c r="W2573">
        <v>12658486</v>
      </c>
      <c r="Y2573">
        <f>COUNTBLANK(Table13[[#This Row],[Budget]:[Gross_WW]])</f>
        <v>1</v>
      </c>
      <c r="AF2573">
        <v>1</v>
      </c>
    </row>
    <row r="2574" spans="1:32" x14ac:dyDescent="0.2">
      <c r="A2574" t="s">
        <v>713</v>
      </c>
      <c r="B2574" t="s">
        <v>714</v>
      </c>
      <c r="C2574">
        <v>1942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6.7</v>
      </c>
      <c r="O2574">
        <v>2294</v>
      </c>
      <c r="P2574">
        <v>87</v>
      </c>
      <c r="Q2574" t="s">
        <v>189</v>
      </c>
      <c r="R2574" t="s">
        <v>35</v>
      </c>
      <c r="S2574">
        <v>0</v>
      </c>
      <c r="T2574">
        <v>1</v>
      </c>
      <c r="U2574">
        <v>0</v>
      </c>
      <c r="Y2574">
        <f>COUNTBLANK(Table13[[#This Row],[Budget]:[Gross_WW]])</f>
        <v>3</v>
      </c>
      <c r="AF2574">
        <v>1</v>
      </c>
    </row>
    <row r="2575" spans="1:32" x14ac:dyDescent="0.2">
      <c r="A2575" t="s">
        <v>89</v>
      </c>
      <c r="B2575" t="s">
        <v>90</v>
      </c>
      <c r="C2575">
        <v>1931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6.3</v>
      </c>
      <c r="O2575">
        <v>544</v>
      </c>
      <c r="P2575">
        <v>68</v>
      </c>
      <c r="Q2575" t="s">
        <v>79</v>
      </c>
      <c r="R2575" t="s">
        <v>39</v>
      </c>
      <c r="S2575">
        <v>0</v>
      </c>
      <c r="T2575">
        <v>0</v>
      </c>
      <c r="U2575">
        <v>1</v>
      </c>
      <c r="Y2575">
        <f>COUNTBLANK(Table13[[#This Row],[Budget]:[Gross_WW]])</f>
        <v>3</v>
      </c>
      <c r="AF2575">
        <v>0</v>
      </c>
    </row>
    <row r="2576" spans="1:32" x14ac:dyDescent="0.2">
      <c r="A2576" t="s">
        <v>4312</v>
      </c>
      <c r="B2576" t="s">
        <v>4313</v>
      </c>
      <c r="C2576">
        <v>1995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6.6</v>
      </c>
      <c r="O2576">
        <v>688</v>
      </c>
      <c r="P2576">
        <v>109</v>
      </c>
      <c r="Q2576" t="s">
        <v>4314</v>
      </c>
      <c r="R2576" t="s">
        <v>4315</v>
      </c>
      <c r="S2576">
        <v>0</v>
      </c>
      <c r="T2576">
        <v>0</v>
      </c>
      <c r="U2576">
        <v>1</v>
      </c>
      <c r="V2576">
        <v>16406</v>
      </c>
      <c r="W2576">
        <v>99318</v>
      </c>
      <c r="Y2576">
        <f>COUNTBLANK(Table13[[#This Row],[Budget]:[Gross_WW]])</f>
        <v>1</v>
      </c>
      <c r="AF2576">
        <v>1</v>
      </c>
    </row>
    <row r="2577" spans="1:32" x14ac:dyDescent="0.2">
      <c r="A2577" t="s">
        <v>5812</v>
      </c>
      <c r="B2577" t="s">
        <v>5813</v>
      </c>
      <c r="C2577">
        <v>2004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5.3</v>
      </c>
      <c r="O2577">
        <v>58428</v>
      </c>
      <c r="P2577">
        <v>93</v>
      </c>
      <c r="Q2577" t="s">
        <v>2901</v>
      </c>
      <c r="R2577" t="s">
        <v>2483</v>
      </c>
      <c r="S2577">
        <v>0</v>
      </c>
      <c r="T2577">
        <v>1</v>
      </c>
      <c r="U2577">
        <v>0</v>
      </c>
      <c r="V2577">
        <v>90000000</v>
      </c>
      <c r="W2577">
        <v>59484742</v>
      </c>
      <c r="X2577">
        <v>103370127</v>
      </c>
      <c r="Y2577">
        <f>COUNTBLANK(Table13[[#This Row],[Budget]:[Gross_WW]])</f>
        <v>0</v>
      </c>
      <c r="AF2577">
        <v>1</v>
      </c>
    </row>
    <row r="2578" spans="1:32" x14ac:dyDescent="0.2">
      <c r="A2578" t="s">
        <v>2124</v>
      </c>
      <c r="B2578" t="s">
        <v>2125</v>
      </c>
      <c r="C2578">
        <v>1973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8.3000000000000007</v>
      </c>
      <c r="O2578">
        <v>230797</v>
      </c>
      <c r="P2578">
        <v>129</v>
      </c>
      <c r="Q2578" t="s">
        <v>1863</v>
      </c>
      <c r="R2578" t="s">
        <v>2126</v>
      </c>
      <c r="S2578">
        <v>0</v>
      </c>
      <c r="T2578">
        <v>1</v>
      </c>
      <c r="U2578">
        <v>0</v>
      </c>
      <c r="V2578">
        <v>156000000</v>
      </c>
      <c r="Y2578">
        <f>COUNTBLANK(Table13[[#This Row],[Budget]:[Gross_WW]])</f>
        <v>2</v>
      </c>
      <c r="Z2578">
        <v>1</v>
      </c>
      <c r="AF2578">
        <v>1</v>
      </c>
    </row>
    <row r="2579" spans="1:32" x14ac:dyDescent="0.2">
      <c r="A2579" t="s">
        <v>2703</v>
      </c>
      <c r="B2579" t="s">
        <v>2704</v>
      </c>
      <c r="C2579">
        <v>1983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4.9000000000000004</v>
      </c>
      <c r="O2579">
        <v>1937</v>
      </c>
      <c r="P2579">
        <v>101</v>
      </c>
      <c r="Q2579" t="s">
        <v>2325</v>
      </c>
      <c r="R2579" t="s">
        <v>35</v>
      </c>
      <c r="S2579">
        <v>0</v>
      </c>
      <c r="T2579">
        <v>1</v>
      </c>
      <c r="U2579">
        <v>0</v>
      </c>
      <c r="V2579">
        <v>6347072</v>
      </c>
      <c r="Y2579">
        <f>COUNTBLANK(Table13[[#This Row],[Budget]:[Gross_WW]])</f>
        <v>2</v>
      </c>
      <c r="Z2579">
        <v>1</v>
      </c>
    </row>
    <row r="2580" spans="1:32" x14ac:dyDescent="0.2">
      <c r="A2580" t="s">
        <v>1063</v>
      </c>
      <c r="B2580" t="s">
        <v>1064</v>
      </c>
      <c r="C2580">
        <v>1949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6.2</v>
      </c>
      <c r="O2580">
        <v>684</v>
      </c>
      <c r="P2580">
        <v>98</v>
      </c>
      <c r="Q2580" t="s">
        <v>771</v>
      </c>
      <c r="R2580" t="s">
        <v>39</v>
      </c>
      <c r="S2580">
        <v>0</v>
      </c>
      <c r="T2580">
        <v>0</v>
      </c>
      <c r="U2580">
        <v>1</v>
      </c>
      <c r="V2580">
        <v>700000</v>
      </c>
      <c r="Y2580">
        <f>COUNTBLANK(Table13[[#This Row],[Budget]:[Gross_WW]])</f>
        <v>2</v>
      </c>
      <c r="AF2580">
        <v>1</v>
      </c>
    </row>
    <row r="2581" spans="1:32" x14ac:dyDescent="0.2">
      <c r="A2581" t="s">
        <v>5202</v>
      </c>
      <c r="B2581" t="s">
        <v>5203</v>
      </c>
      <c r="C2581">
        <v>1999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6</v>
      </c>
      <c r="O2581">
        <v>20847</v>
      </c>
      <c r="P2581">
        <v>95</v>
      </c>
      <c r="Q2581" t="s">
        <v>4456</v>
      </c>
      <c r="R2581" t="s">
        <v>4109</v>
      </c>
      <c r="S2581">
        <v>0</v>
      </c>
      <c r="T2581">
        <v>0</v>
      </c>
      <c r="U2581">
        <v>1</v>
      </c>
      <c r="V2581">
        <v>50000000</v>
      </c>
      <c r="W2581">
        <v>27100031</v>
      </c>
      <c r="X2581">
        <v>58900031</v>
      </c>
      <c r="Y2581">
        <f>COUNTBLANK(Table13[[#This Row],[Budget]:[Gross_WW]])</f>
        <v>0</v>
      </c>
      <c r="AF2581">
        <v>1</v>
      </c>
    </row>
    <row r="2582" spans="1:32" x14ac:dyDescent="0.2">
      <c r="A2582" t="s">
        <v>877</v>
      </c>
      <c r="B2582" t="s">
        <v>878</v>
      </c>
      <c r="C2582">
        <v>1945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6.8</v>
      </c>
      <c r="O2582">
        <v>1207</v>
      </c>
      <c r="P2582">
        <v>80</v>
      </c>
      <c r="Q2582" t="s">
        <v>757</v>
      </c>
      <c r="R2582" t="s">
        <v>701</v>
      </c>
      <c r="S2582">
        <v>0</v>
      </c>
      <c r="T2582">
        <v>1</v>
      </c>
      <c r="U2582">
        <v>0</v>
      </c>
      <c r="Y2582">
        <f>COUNTBLANK(Table13[[#This Row],[Budget]:[Gross_WW]])</f>
        <v>3</v>
      </c>
      <c r="AF2582">
        <v>1</v>
      </c>
    </row>
    <row r="2583" spans="1:32" x14ac:dyDescent="0.2">
      <c r="A2583" t="s">
        <v>1172</v>
      </c>
      <c r="B2583" t="s">
        <v>1173</v>
      </c>
      <c r="C2583">
        <v>1951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6.3</v>
      </c>
      <c r="O2583">
        <v>782</v>
      </c>
      <c r="P2583">
        <v>81</v>
      </c>
      <c r="Q2583" t="s">
        <v>1118</v>
      </c>
      <c r="R2583" t="s">
        <v>945</v>
      </c>
      <c r="S2583">
        <v>0</v>
      </c>
      <c r="T2583">
        <v>1</v>
      </c>
      <c r="U2583">
        <v>0</v>
      </c>
      <c r="Y2583">
        <f>COUNTBLANK(Table13[[#This Row],[Budget]:[Gross_WW]])</f>
        <v>3</v>
      </c>
      <c r="AF2583">
        <v>1</v>
      </c>
    </row>
    <row r="2584" spans="1:32" x14ac:dyDescent="0.2">
      <c r="A2584" t="s">
        <v>6500</v>
      </c>
      <c r="B2584" t="s">
        <v>6501</v>
      </c>
      <c r="C2584">
        <v>2008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6.2</v>
      </c>
      <c r="O2584">
        <v>113909</v>
      </c>
      <c r="P2584">
        <v>86</v>
      </c>
      <c r="Q2584" t="s">
        <v>6502</v>
      </c>
      <c r="R2584" t="s">
        <v>5267</v>
      </c>
      <c r="S2584">
        <v>0</v>
      </c>
      <c r="T2584">
        <v>1</v>
      </c>
      <c r="U2584">
        <v>0</v>
      </c>
      <c r="V2584">
        <v>9000000</v>
      </c>
      <c r="W2584">
        <v>52597610</v>
      </c>
      <c r="X2584">
        <v>82410456</v>
      </c>
      <c r="Y2584">
        <f>COUNTBLANK(Table13[[#This Row],[Budget]:[Gross_WW]])</f>
        <v>0</v>
      </c>
      <c r="AF2584">
        <v>1</v>
      </c>
    </row>
    <row r="2585" spans="1:32" x14ac:dyDescent="0.2">
      <c r="A2585" t="s">
        <v>629</v>
      </c>
      <c r="B2585" t="s">
        <v>630</v>
      </c>
      <c r="C2585">
        <v>1941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7.3</v>
      </c>
      <c r="O2585">
        <v>2960</v>
      </c>
      <c r="P2585">
        <v>99</v>
      </c>
      <c r="Q2585" t="s">
        <v>474</v>
      </c>
      <c r="R2585" t="s">
        <v>39</v>
      </c>
      <c r="S2585">
        <v>0</v>
      </c>
      <c r="T2585">
        <v>0</v>
      </c>
      <c r="U2585">
        <v>1</v>
      </c>
      <c r="Y2585">
        <f>COUNTBLANK(Table13[[#This Row],[Budget]:[Gross_WW]])</f>
        <v>3</v>
      </c>
      <c r="AF2585">
        <v>1</v>
      </c>
    </row>
    <row r="2586" spans="1:32" x14ac:dyDescent="0.2">
      <c r="A2586" t="s">
        <v>4552</v>
      </c>
      <c r="B2586" t="s">
        <v>4553</v>
      </c>
      <c r="C2586">
        <v>1996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6</v>
      </c>
      <c r="O2586">
        <v>573</v>
      </c>
      <c r="P2586">
        <v>97</v>
      </c>
      <c r="Q2586" t="s">
        <v>4554</v>
      </c>
      <c r="R2586" t="s">
        <v>3859</v>
      </c>
      <c r="S2586">
        <v>1</v>
      </c>
      <c r="T2586">
        <v>0</v>
      </c>
      <c r="U2586">
        <v>0</v>
      </c>
      <c r="V2586">
        <v>31638</v>
      </c>
      <c r="Y2586">
        <f>COUNTBLANK(Table13[[#This Row],[Budget]:[Gross_WW]])</f>
        <v>2</v>
      </c>
      <c r="AF2586">
        <v>1</v>
      </c>
    </row>
    <row r="2587" spans="1:32" x14ac:dyDescent="0.2">
      <c r="A2587" t="s">
        <v>2166</v>
      </c>
      <c r="B2587" t="s">
        <v>2167</v>
      </c>
      <c r="C2587">
        <v>1974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6.8</v>
      </c>
      <c r="O2587">
        <v>14600</v>
      </c>
      <c r="P2587">
        <v>110</v>
      </c>
      <c r="Q2587" t="s">
        <v>2168</v>
      </c>
      <c r="R2587" t="s">
        <v>35</v>
      </c>
      <c r="S2587">
        <v>0</v>
      </c>
      <c r="T2587">
        <v>1</v>
      </c>
      <c r="U2587">
        <v>0</v>
      </c>
      <c r="V2587">
        <v>7500000</v>
      </c>
      <c r="Y2587">
        <f>COUNTBLANK(Table13[[#This Row],[Budget]:[Gross_WW]])</f>
        <v>2</v>
      </c>
      <c r="AF2587">
        <v>1</v>
      </c>
    </row>
    <row r="2588" spans="1:32" x14ac:dyDescent="0.2">
      <c r="A2588" t="s">
        <v>4555</v>
      </c>
      <c r="B2588" t="s">
        <v>4556</v>
      </c>
      <c r="C2588">
        <v>1996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6.2</v>
      </c>
      <c r="O2588">
        <v>3655</v>
      </c>
      <c r="P2588">
        <v>122</v>
      </c>
      <c r="Q2588" t="s">
        <v>2334</v>
      </c>
      <c r="R2588" t="s">
        <v>4557</v>
      </c>
      <c r="S2588">
        <v>0</v>
      </c>
      <c r="T2588">
        <v>0</v>
      </c>
      <c r="U2588">
        <v>1</v>
      </c>
      <c r="V2588">
        <v>21508</v>
      </c>
      <c r="Y2588">
        <f>COUNTBLANK(Table13[[#This Row],[Budget]:[Gross_WW]])</f>
        <v>2</v>
      </c>
      <c r="AF2588">
        <v>1</v>
      </c>
    </row>
    <row r="2589" spans="1:32" x14ac:dyDescent="0.2">
      <c r="A2589" t="s">
        <v>1607</v>
      </c>
      <c r="B2589" t="s">
        <v>1608</v>
      </c>
      <c r="C2589">
        <v>1960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7.1</v>
      </c>
      <c r="O2589">
        <v>3600</v>
      </c>
      <c r="P2589">
        <v>133</v>
      </c>
      <c r="Q2589" t="s">
        <v>1550</v>
      </c>
      <c r="R2589" t="s">
        <v>1609</v>
      </c>
      <c r="S2589">
        <v>0</v>
      </c>
      <c r="T2589">
        <v>0</v>
      </c>
      <c r="U2589">
        <v>1</v>
      </c>
      <c r="Y2589">
        <f>COUNTBLANK(Table13[[#This Row],[Budget]:[Gross_WW]])</f>
        <v>3</v>
      </c>
      <c r="AF2589">
        <v>1</v>
      </c>
    </row>
    <row r="2590" spans="1:32" x14ac:dyDescent="0.2">
      <c r="A2590" t="s">
        <v>2366</v>
      </c>
      <c r="B2590" t="s">
        <v>2367</v>
      </c>
      <c r="C2590">
        <v>1978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4.5</v>
      </c>
      <c r="O2590">
        <v>6581</v>
      </c>
      <c r="P2590">
        <v>116</v>
      </c>
      <c r="Q2590" t="s">
        <v>2368</v>
      </c>
      <c r="R2590" t="s">
        <v>39</v>
      </c>
      <c r="S2590">
        <v>0</v>
      </c>
      <c r="T2590">
        <v>0</v>
      </c>
      <c r="U2590">
        <v>1</v>
      </c>
      <c r="V2590">
        <v>21000000</v>
      </c>
      <c r="Y2590">
        <f>COUNTBLANK(Table13[[#This Row],[Budget]:[Gross_WW]])</f>
        <v>2</v>
      </c>
      <c r="AF2590">
        <v>1</v>
      </c>
    </row>
    <row r="2591" spans="1:32" x14ac:dyDescent="0.2">
      <c r="A2591" t="s">
        <v>1714</v>
      </c>
      <c r="B2591" t="s">
        <v>1715</v>
      </c>
      <c r="C2591">
        <v>1963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7.2</v>
      </c>
      <c r="O2591">
        <v>84978</v>
      </c>
      <c r="P2591">
        <v>79</v>
      </c>
      <c r="Q2591" t="s">
        <v>1716</v>
      </c>
      <c r="R2591" t="s">
        <v>376</v>
      </c>
      <c r="S2591">
        <v>1</v>
      </c>
      <c r="T2591">
        <v>0</v>
      </c>
      <c r="U2591">
        <v>0</v>
      </c>
      <c r="V2591">
        <v>2230614</v>
      </c>
      <c r="W2591">
        <v>12000000</v>
      </c>
      <c r="Y2591">
        <f>COUNTBLANK(Table13[[#This Row],[Budget]:[Gross_WW]])</f>
        <v>1</v>
      </c>
      <c r="AF2591">
        <v>1</v>
      </c>
    </row>
    <row r="2592" spans="1:32" x14ac:dyDescent="0.2">
      <c r="A2592" t="s">
        <v>1287</v>
      </c>
      <c r="B2592" t="s">
        <v>1288</v>
      </c>
      <c r="C2592">
        <v>1953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6.5</v>
      </c>
      <c r="O2592">
        <v>87</v>
      </c>
      <c r="P2592">
        <v>90</v>
      </c>
      <c r="Q2592" t="s">
        <v>412</v>
      </c>
      <c r="R2592" t="s">
        <v>39</v>
      </c>
      <c r="S2592">
        <v>0</v>
      </c>
      <c r="T2592">
        <v>0</v>
      </c>
      <c r="U2592">
        <v>1</v>
      </c>
      <c r="Y2592">
        <f>COUNTBLANK(Table13[[#This Row],[Budget]:[Gross_WW]])</f>
        <v>3</v>
      </c>
      <c r="AF2592">
        <v>1</v>
      </c>
    </row>
    <row r="2593" spans="1:32" x14ac:dyDescent="0.2">
      <c r="A2593" t="s">
        <v>5082</v>
      </c>
      <c r="B2593" t="s">
        <v>5083</v>
      </c>
      <c r="C2593">
        <v>1999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7.4</v>
      </c>
      <c r="O2593">
        <v>172632</v>
      </c>
      <c r="P2593">
        <v>139</v>
      </c>
      <c r="Q2593" t="s">
        <v>3851</v>
      </c>
      <c r="R2593" t="s">
        <v>3859</v>
      </c>
      <c r="S2593">
        <v>1</v>
      </c>
      <c r="T2593">
        <v>0</v>
      </c>
      <c r="U2593">
        <v>0</v>
      </c>
      <c r="V2593">
        <v>40000000</v>
      </c>
      <c r="W2593">
        <v>81298265</v>
      </c>
      <c r="X2593">
        <v>128798265</v>
      </c>
      <c r="Y2593">
        <f>COUNTBLANK(Table13[[#This Row],[Budget]:[Gross_WW]])</f>
        <v>0</v>
      </c>
      <c r="AF2593">
        <v>1</v>
      </c>
    </row>
    <row r="2594" spans="1:32" x14ac:dyDescent="0.2">
      <c r="A2594" t="s">
        <v>3249</v>
      </c>
      <c r="B2594" t="s">
        <v>3250</v>
      </c>
      <c r="C2594">
        <v>1989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6.2</v>
      </c>
      <c r="O2594">
        <v>4278</v>
      </c>
      <c r="P2594">
        <v>92</v>
      </c>
      <c r="Q2594" t="s">
        <v>3251</v>
      </c>
      <c r="R2594" t="s">
        <v>3252</v>
      </c>
      <c r="S2594">
        <v>0</v>
      </c>
      <c r="T2594">
        <v>1</v>
      </c>
      <c r="U2594">
        <v>0</v>
      </c>
      <c r="V2594">
        <v>510712</v>
      </c>
      <c r="Y2594">
        <f>COUNTBLANK(Table13[[#This Row],[Budget]:[Gross_WW]])</f>
        <v>2</v>
      </c>
      <c r="AF2594">
        <v>1</v>
      </c>
    </row>
    <row r="2595" spans="1:32" x14ac:dyDescent="0.2">
      <c r="A2595" t="s">
        <v>1491</v>
      </c>
      <c r="B2595" t="s">
        <v>1492</v>
      </c>
      <c r="C2595">
        <v>1957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7.1</v>
      </c>
      <c r="O2595">
        <v>2914</v>
      </c>
      <c r="P2595">
        <v>91</v>
      </c>
      <c r="Q2595" t="s">
        <v>1240</v>
      </c>
      <c r="R2595" t="s">
        <v>35</v>
      </c>
      <c r="S2595">
        <v>0</v>
      </c>
      <c r="T2595">
        <v>1</v>
      </c>
      <c r="U2595">
        <v>0</v>
      </c>
      <c r="X2595">
        <v>97888</v>
      </c>
      <c r="Y2595">
        <f>COUNTBLANK(Table13[[#This Row],[Budget]:[Gross_WW]])</f>
        <v>2</v>
      </c>
      <c r="AF2595">
        <v>1</v>
      </c>
    </row>
    <row r="2596" spans="1:32" x14ac:dyDescent="0.2">
      <c r="A2596" t="s">
        <v>192</v>
      </c>
      <c r="B2596" t="s">
        <v>193</v>
      </c>
      <c r="C2596">
        <v>1933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5.9</v>
      </c>
      <c r="O2596">
        <v>427</v>
      </c>
      <c r="P2596">
        <v>54</v>
      </c>
      <c r="Q2596" t="s">
        <v>100</v>
      </c>
      <c r="R2596" t="s">
        <v>101</v>
      </c>
      <c r="S2596">
        <v>0</v>
      </c>
      <c r="T2596">
        <v>0</v>
      </c>
      <c r="U2596">
        <v>1</v>
      </c>
      <c r="Y2596">
        <f>COUNTBLANK(Table13[[#This Row],[Budget]:[Gross_WW]])</f>
        <v>3</v>
      </c>
      <c r="AF2596">
        <v>1</v>
      </c>
    </row>
    <row r="2597" spans="1:32" x14ac:dyDescent="0.2">
      <c r="A2597" t="s">
        <v>5952</v>
      </c>
      <c r="B2597" t="s">
        <v>5953</v>
      </c>
      <c r="C2597">
        <v>2004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7.4</v>
      </c>
      <c r="O2597">
        <v>385660</v>
      </c>
      <c r="P2597">
        <v>128</v>
      </c>
      <c r="Q2597" t="s">
        <v>2168</v>
      </c>
      <c r="R2597" t="s">
        <v>4856</v>
      </c>
      <c r="S2597">
        <v>0</v>
      </c>
      <c r="T2597">
        <v>1</v>
      </c>
      <c r="U2597">
        <v>0</v>
      </c>
      <c r="V2597">
        <v>60000000</v>
      </c>
      <c r="W2597">
        <v>77872883</v>
      </c>
      <c r="X2597">
        <v>219100084</v>
      </c>
      <c r="Y2597">
        <f>COUNTBLANK(Table13[[#This Row],[Budget]:[Gross_WW]])</f>
        <v>0</v>
      </c>
      <c r="AF2597">
        <v>1</v>
      </c>
    </row>
    <row r="2598" spans="1:32" x14ac:dyDescent="0.2">
      <c r="A2598" t="s">
        <v>2169</v>
      </c>
      <c r="B2598" t="s">
        <v>2170</v>
      </c>
      <c r="C2598">
        <v>1974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5.7</v>
      </c>
      <c r="O2598">
        <v>1884</v>
      </c>
      <c r="P2598">
        <v>107</v>
      </c>
      <c r="Q2598" t="s">
        <v>2171</v>
      </c>
      <c r="R2598" t="s">
        <v>39</v>
      </c>
      <c r="S2598">
        <v>0</v>
      </c>
      <c r="T2598">
        <v>0</v>
      </c>
      <c r="U2598">
        <v>1</v>
      </c>
      <c r="Y2598">
        <f>COUNTBLANK(Table13[[#This Row],[Budget]:[Gross_WW]])</f>
        <v>3</v>
      </c>
      <c r="AF2598">
        <v>1</v>
      </c>
    </row>
    <row r="2599" spans="1:32" x14ac:dyDescent="0.2">
      <c r="A2599" t="s">
        <v>7695</v>
      </c>
      <c r="B2599" t="s">
        <v>7696</v>
      </c>
      <c r="C2599">
        <v>2014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7.7</v>
      </c>
      <c r="O2599">
        <v>380693</v>
      </c>
      <c r="P2599">
        <v>123</v>
      </c>
      <c r="Q2599" t="s">
        <v>7697</v>
      </c>
      <c r="R2599" t="s">
        <v>2913</v>
      </c>
      <c r="S2599">
        <v>0</v>
      </c>
      <c r="T2599">
        <v>1</v>
      </c>
      <c r="U2599">
        <v>0</v>
      </c>
      <c r="V2599">
        <v>15000000</v>
      </c>
      <c r="W2599">
        <v>35893537</v>
      </c>
      <c r="X2599">
        <v>123726688</v>
      </c>
      <c r="Y2599">
        <f>COUNTBLANK(Table13[[#This Row],[Budget]:[Gross_WW]])</f>
        <v>0</v>
      </c>
      <c r="AF2599">
        <v>1</v>
      </c>
    </row>
    <row r="2600" spans="1:32" x14ac:dyDescent="0.2">
      <c r="A2600" t="s">
        <v>6260</v>
      </c>
      <c r="B2600" t="s">
        <v>6261</v>
      </c>
      <c r="C2600">
        <v>2006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5.9</v>
      </c>
      <c r="O2600">
        <v>5661</v>
      </c>
      <c r="P2600">
        <v>98</v>
      </c>
      <c r="Q2600" t="s">
        <v>6262</v>
      </c>
      <c r="R2600" t="s">
        <v>6263</v>
      </c>
      <c r="S2600">
        <v>0</v>
      </c>
      <c r="T2600">
        <v>0</v>
      </c>
      <c r="U2600">
        <v>1</v>
      </c>
      <c r="X2600">
        <v>5141916</v>
      </c>
      <c r="Y2600">
        <f>COUNTBLANK(Table13[[#This Row],[Budget]:[Gross_WW]])</f>
        <v>2</v>
      </c>
      <c r="AF2600">
        <v>1</v>
      </c>
    </row>
    <row r="2601" spans="1:32" x14ac:dyDescent="0.2">
      <c r="A2601" t="s">
        <v>2127</v>
      </c>
      <c r="B2601" t="s">
        <v>2128</v>
      </c>
      <c r="C2601">
        <v>1973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6.2</v>
      </c>
      <c r="O2601">
        <v>810</v>
      </c>
      <c r="P2601">
        <v>104</v>
      </c>
      <c r="Q2601" t="s">
        <v>1973</v>
      </c>
      <c r="R2601" t="s">
        <v>2129</v>
      </c>
      <c r="S2601">
        <v>0</v>
      </c>
      <c r="T2601">
        <v>0</v>
      </c>
      <c r="U2601">
        <v>1</v>
      </c>
      <c r="Y2601">
        <f>COUNTBLANK(Table13[[#This Row],[Budget]:[Gross_WW]])</f>
        <v>3</v>
      </c>
      <c r="AF2601">
        <v>1</v>
      </c>
    </row>
    <row r="2602" spans="1:32" x14ac:dyDescent="0.2">
      <c r="A2602" t="s">
        <v>2635</v>
      </c>
      <c r="B2602" t="s">
        <v>2636</v>
      </c>
      <c r="C2602">
        <v>1982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8.1</v>
      </c>
      <c r="O2602">
        <v>350635</v>
      </c>
      <c r="P2602">
        <v>109</v>
      </c>
      <c r="Q2602" t="s">
        <v>2225</v>
      </c>
      <c r="R2602" t="s">
        <v>35</v>
      </c>
      <c r="S2602">
        <v>0</v>
      </c>
      <c r="T2602">
        <v>1</v>
      </c>
      <c r="U2602">
        <v>0</v>
      </c>
      <c r="V2602">
        <v>3107897</v>
      </c>
      <c r="W2602">
        <v>19629760</v>
      </c>
      <c r="Y2602">
        <f>COUNTBLANK(Table13[[#This Row],[Budget]:[Gross_WW]])</f>
        <v>1</v>
      </c>
      <c r="AF2602">
        <v>1</v>
      </c>
    </row>
    <row r="2603" spans="1:32" x14ac:dyDescent="0.2">
      <c r="A2603" t="s">
        <v>1529</v>
      </c>
      <c r="B2603" t="s">
        <v>1530</v>
      </c>
      <c r="C2603">
        <v>1958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3.7</v>
      </c>
      <c r="O2603">
        <v>1272</v>
      </c>
      <c r="P2603">
        <v>69</v>
      </c>
      <c r="Q2603" t="s">
        <v>1531</v>
      </c>
      <c r="R2603" t="s">
        <v>945</v>
      </c>
      <c r="S2603">
        <v>0</v>
      </c>
      <c r="T2603">
        <v>1</v>
      </c>
      <c r="U2603">
        <v>0</v>
      </c>
      <c r="Y2603">
        <f>COUNTBLANK(Table13[[#This Row],[Budget]:[Gross_WW]])</f>
        <v>3</v>
      </c>
      <c r="AF2603">
        <v>1</v>
      </c>
    </row>
    <row r="2604" spans="1:32" x14ac:dyDescent="0.2">
      <c r="A2604" t="s">
        <v>3897</v>
      </c>
      <c r="B2604" t="s">
        <v>3898</v>
      </c>
      <c r="C2604">
        <v>1993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6.4</v>
      </c>
      <c r="O2604">
        <v>48642</v>
      </c>
      <c r="P2604">
        <v>105</v>
      </c>
      <c r="Q2604" t="s">
        <v>3899</v>
      </c>
      <c r="R2604" t="s">
        <v>2671</v>
      </c>
      <c r="S2604">
        <v>1</v>
      </c>
      <c r="T2604">
        <v>0</v>
      </c>
      <c r="U2604">
        <v>0</v>
      </c>
      <c r="V2604">
        <v>30000000</v>
      </c>
      <c r="W2604">
        <v>53898845</v>
      </c>
      <c r="X2604">
        <v>53898845</v>
      </c>
      <c r="Y2604">
        <f>COUNTBLANK(Table13[[#This Row],[Budget]:[Gross_WW]])</f>
        <v>0</v>
      </c>
      <c r="AF2604">
        <v>1</v>
      </c>
    </row>
    <row r="2605" spans="1:32" x14ac:dyDescent="0.2">
      <c r="A2605" t="s">
        <v>1719</v>
      </c>
      <c r="B2605" t="s">
        <v>1720</v>
      </c>
      <c r="C2605">
        <v>1963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7</v>
      </c>
      <c r="O2605">
        <v>4538</v>
      </c>
      <c r="P2605">
        <v>108</v>
      </c>
      <c r="Q2605" t="s">
        <v>1721</v>
      </c>
      <c r="R2605" t="s">
        <v>1667</v>
      </c>
      <c r="S2605">
        <v>0</v>
      </c>
      <c r="T2605">
        <v>1</v>
      </c>
      <c r="U2605">
        <v>0</v>
      </c>
      <c r="Y2605">
        <f>COUNTBLANK(Table13[[#This Row],[Budget]:[Gross_WW]])</f>
        <v>3</v>
      </c>
      <c r="AF2605">
        <v>1</v>
      </c>
    </row>
    <row r="2606" spans="1:32" x14ac:dyDescent="0.2">
      <c r="A2606" t="s">
        <v>4328</v>
      </c>
      <c r="B2606" t="s">
        <v>4329</v>
      </c>
      <c r="C2606">
        <v>1995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5</v>
      </c>
      <c r="O2606">
        <v>1069</v>
      </c>
      <c r="P2606">
        <v>99</v>
      </c>
      <c r="Q2606" t="s">
        <v>4330</v>
      </c>
      <c r="R2606" t="s">
        <v>3273</v>
      </c>
      <c r="S2606">
        <v>1</v>
      </c>
      <c r="T2606">
        <v>0</v>
      </c>
      <c r="U2606">
        <v>0</v>
      </c>
      <c r="V2606">
        <v>5772529</v>
      </c>
      <c r="Y2606">
        <f>COUNTBLANK(Table13[[#This Row],[Budget]:[Gross_WW]])</f>
        <v>2</v>
      </c>
      <c r="AF2606">
        <v>1</v>
      </c>
    </row>
    <row r="2607" spans="1:32" x14ac:dyDescent="0.2">
      <c r="A2607" t="s">
        <v>5578</v>
      </c>
      <c r="B2607" t="s">
        <v>5579</v>
      </c>
      <c r="C2607">
        <v>2002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6</v>
      </c>
      <c r="O2607">
        <v>115799</v>
      </c>
      <c r="P2607">
        <v>96</v>
      </c>
      <c r="Q2607" t="s">
        <v>4165</v>
      </c>
      <c r="R2607" t="s">
        <v>39</v>
      </c>
      <c r="S2607">
        <v>0</v>
      </c>
      <c r="T2607">
        <v>0</v>
      </c>
      <c r="U2607">
        <v>1</v>
      </c>
      <c r="V2607">
        <v>22610437</v>
      </c>
      <c r="W2607">
        <v>123729176</v>
      </c>
      <c r="Y2607">
        <f>COUNTBLANK(Table13[[#This Row],[Budget]:[Gross_WW]])</f>
        <v>1</v>
      </c>
      <c r="AF2607">
        <v>1</v>
      </c>
    </row>
    <row r="2608" spans="1:32" x14ac:dyDescent="0.2">
      <c r="A2608" t="s">
        <v>925</v>
      </c>
      <c r="B2608" t="s">
        <v>926</v>
      </c>
      <c r="C2608">
        <v>1946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7.7</v>
      </c>
      <c r="O2608">
        <v>2860</v>
      </c>
      <c r="P2608">
        <v>82</v>
      </c>
      <c r="Q2608" t="s">
        <v>927</v>
      </c>
      <c r="R2608" t="s">
        <v>35</v>
      </c>
      <c r="S2608">
        <v>0</v>
      </c>
      <c r="T2608">
        <v>1</v>
      </c>
      <c r="U2608">
        <v>0</v>
      </c>
      <c r="V2608">
        <v>830000</v>
      </c>
      <c r="Y2608">
        <f>COUNTBLANK(Table13[[#This Row],[Budget]:[Gross_WW]])</f>
        <v>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</row>
    <row r="2609" spans="1:32" x14ac:dyDescent="0.2">
      <c r="A2609" t="s">
        <v>6350</v>
      </c>
      <c r="B2609" t="s">
        <v>6351</v>
      </c>
      <c r="C2609">
        <v>2009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7.1</v>
      </c>
      <c r="O2609">
        <v>136449</v>
      </c>
      <c r="P2609">
        <v>107</v>
      </c>
      <c r="Q2609" t="s">
        <v>6159</v>
      </c>
      <c r="R2609" t="s">
        <v>5604</v>
      </c>
      <c r="S2609">
        <v>0</v>
      </c>
      <c r="T2609">
        <v>0</v>
      </c>
      <c r="U2609">
        <v>1</v>
      </c>
      <c r="V2609">
        <v>39000000</v>
      </c>
      <c r="W2609">
        <v>63414846</v>
      </c>
      <c r="X2609">
        <v>101344412</v>
      </c>
      <c r="Y2609">
        <f>COUNTBLANK(Table13[[#This Row],[Budget]:[Gross_WW]])</f>
        <v>0</v>
      </c>
      <c r="AF2609">
        <v>1</v>
      </c>
    </row>
    <row r="2610" spans="1:32" x14ac:dyDescent="0.2">
      <c r="A2610" t="s">
        <v>2172</v>
      </c>
      <c r="B2610" t="s">
        <v>2173</v>
      </c>
      <c r="C2610">
        <v>1974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7</v>
      </c>
      <c r="O2610">
        <v>37316</v>
      </c>
      <c r="P2610">
        <v>165</v>
      </c>
      <c r="Q2610" t="s">
        <v>2174</v>
      </c>
      <c r="R2610" t="s">
        <v>1427</v>
      </c>
      <c r="S2610">
        <v>0</v>
      </c>
      <c r="T2610">
        <v>0</v>
      </c>
      <c r="U2610">
        <v>1</v>
      </c>
      <c r="V2610">
        <v>116000000</v>
      </c>
      <c r="Y2610">
        <f>COUNTBLANK(Table13[[#This Row],[Budget]:[Gross_WW]])</f>
        <v>2</v>
      </c>
      <c r="AF2610">
        <v>1</v>
      </c>
    </row>
    <row r="2611" spans="1:32" x14ac:dyDescent="0.2">
      <c r="A2611" t="s">
        <v>6645</v>
      </c>
      <c r="B2611" t="s">
        <v>6646</v>
      </c>
      <c r="C2611">
        <v>2010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7.5</v>
      </c>
      <c r="O2611">
        <v>335864</v>
      </c>
      <c r="P2611">
        <v>125</v>
      </c>
      <c r="Q2611" t="s">
        <v>6344</v>
      </c>
      <c r="R2611" t="s">
        <v>39</v>
      </c>
      <c r="S2611">
        <v>0</v>
      </c>
      <c r="T2611">
        <v>0</v>
      </c>
      <c r="U2611">
        <v>1</v>
      </c>
      <c r="V2611">
        <v>37000000</v>
      </c>
      <c r="W2611">
        <v>92186262</v>
      </c>
      <c r="X2611">
        <v>154026136</v>
      </c>
      <c r="Y2611">
        <f>COUNTBLANK(Table13[[#This Row],[Budget]:[Gross_WW]])</f>
        <v>0</v>
      </c>
      <c r="AF2611">
        <v>1</v>
      </c>
    </row>
    <row r="2612" spans="1:32" x14ac:dyDescent="0.2">
      <c r="A2612" t="s">
        <v>1016</v>
      </c>
      <c r="B2612" t="s">
        <v>1017</v>
      </c>
      <c r="C2612">
        <v>1948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8.1999999999999993</v>
      </c>
      <c r="O2612">
        <v>108500</v>
      </c>
      <c r="P2612">
        <v>126</v>
      </c>
      <c r="Q2612" t="s">
        <v>601</v>
      </c>
      <c r="R2612" t="s">
        <v>39</v>
      </c>
      <c r="S2612">
        <v>0</v>
      </c>
      <c r="T2612">
        <v>0</v>
      </c>
      <c r="U2612">
        <v>1</v>
      </c>
      <c r="V2612">
        <v>144074</v>
      </c>
      <c r="W2612">
        <v>215295</v>
      </c>
      <c r="Y2612">
        <f>COUNTBLANK(Table13[[#This Row],[Budget]:[Gross_WW]])</f>
        <v>1</v>
      </c>
      <c r="AF2612">
        <v>1</v>
      </c>
    </row>
    <row r="2613" spans="1:32" x14ac:dyDescent="0.2">
      <c r="A2613" t="s">
        <v>4570</v>
      </c>
      <c r="B2613" t="s">
        <v>4571</v>
      </c>
      <c r="C2613">
        <v>1996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5.7</v>
      </c>
      <c r="O2613">
        <v>5863</v>
      </c>
      <c r="P2613">
        <v>94</v>
      </c>
      <c r="Q2613" t="s">
        <v>4572</v>
      </c>
      <c r="R2613" t="s">
        <v>2714</v>
      </c>
      <c r="S2613">
        <v>0</v>
      </c>
      <c r="T2613">
        <v>1</v>
      </c>
      <c r="U2613">
        <v>0</v>
      </c>
      <c r="V2613">
        <v>1887791</v>
      </c>
      <c r="W2613">
        <v>3622979</v>
      </c>
      <c r="Y2613">
        <f>COUNTBLANK(Table13[[#This Row],[Budget]:[Gross_WW]])</f>
        <v>1</v>
      </c>
      <c r="AF2613">
        <v>1</v>
      </c>
    </row>
    <row r="2614" spans="1:32" x14ac:dyDescent="0.2">
      <c r="A2614" t="s">
        <v>5589</v>
      </c>
      <c r="B2614" t="s">
        <v>5590</v>
      </c>
      <c r="C2614">
        <v>2002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4.7</v>
      </c>
      <c r="O2614">
        <v>9684</v>
      </c>
      <c r="P2614">
        <v>104</v>
      </c>
      <c r="Q2614" t="s">
        <v>2472</v>
      </c>
      <c r="R2614" t="s">
        <v>35</v>
      </c>
      <c r="S2614">
        <v>0</v>
      </c>
      <c r="T2614">
        <v>1</v>
      </c>
      <c r="U2614">
        <v>0</v>
      </c>
      <c r="V2614">
        <v>60000000</v>
      </c>
      <c r="W2614">
        <v>5350371</v>
      </c>
      <c r="X2614">
        <v>7093284</v>
      </c>
      <c r="Y2614">
        <f>COUNTBLANK(Table13[[#This Row],[Budget]:[Gross_WW]])</f>
        <v>0</v>
      </c>
      <c r="AF2614">
        <v>1</v>
      </c>
    </row>
    <row r="2615" spans="1:32" x14ac:dyDescent="0.2">
      <c r="A2615" t="s">
        <v>966</v>
      </c>
      <c r="B2615" t="s">
        <v>967</v>
      </c>
      <c r="C2615">
        <v>1947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6.9</v>
      </c>
      <c r="O2615">
        <v>3278</v>
      </c>
      <c r="P2615">
        <v>99</v>
      </c>
      <c r="Q2615" t="s">
        <v>834</v>
      </c>
      <c r="R2615" t="s">
        <v>39</v>
      </c>
      <c r="S2615">
        <v>0</v>
      </c>
      <c r="T2615">
        <v>0</v>
      </c>
      <c r="U2615">
        <v>1</v>
      </c>
      <c r="Y2615">
        <f>COUNTBLANK(Table13[[#This Row],[Budget]:[Gross_WW]])</f>
        <v>3</v>
      </c>
      <c r="AF2615">
        <v>1</v>
      </c>
    </row>
    <row r="2616" spans="1:32" x14ac:dyDescent="0.2">
      <c r="A2616" t="s">
        <v>1682</v>
      </c>
      <c r="B2616" t="s">
        <v>1683</v>
      </c>
      <c r="C2616">
        <v>1963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6.7</v>
      </c>
      <c r="O2616">
        <v>1799</v>
      </c>
      <c r="P2616">
        <v>120</v>
      </c>
      <c r="Q2616" t="s">
        <v>1684</v>
      </c>
      <c r="R2616" t="s">
        <v>945</v>
      </c>
      <c r="S2616">
        <v>0</v>
      </c>
      <c r="T2616">
        <v>1</v>
      </c>
      <c r="U2616">
        <v>0</v>
      </c>
      <c r="Y2616">
        <f>COUNTBLANK(Table13[[#This Row],[Budget]:[Gross_WW]])</f>
        <v>3</v>
      </c>
      <c r="AF2616">
        <v>1</v>
      </c>
    </row>
    <row r="2617" spans="1:32" x14ac:dyDescent="0.2">
      <c r="A2617" t="s">
        <v>968</v>
      </c>
      <c r="B2617" t="s">
        <v>969</v>
      </c>
      <c r="C2617">
        <v>1947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6.8</v>
      </c>
      <c r="O2617">
        <v>862</v>
      </c>
      <c r="P2617">
        <v>109</v>
      </c>
      <c r="Q2617" t="s">
        <v>468</v>
      </c>
      <c r="R2617" t="s">
        <v>39</v>
      </c>
      <c r="S2617">
        <v>0</v>
      </c>
      <c r="T2617">
        <v>0</v>
      </c>
      <c r="U2617">
        <v>1</v>
      </c>
      <c r="V2617">
        <v>1822000</v>
      </c>
      <c r="Y2617">
        <f>COUNTBLANK(Table13[[#This Row],[Budget]:[Gross_WW]])</f>
        <v>2</v>
      </c>
      <c r="AF2617">
        <v>1</v>
      </c>
    </row>
    <row r="2618" spans="1:32" x14ac:dyDescent="0.2">
      <c r="A2618" t="s">
        <v>970</v>
      </c>
      <c r="B2618" t="s">
        <v>971</v>
      </c>
      <c r="C2618">
        <v>1947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7.2</v>
      </c>
      <c r="O2618">
        <v>2255</v>
      </c>
      <c r="P2618">
        <v>103</v>
      </c>
      <c r="Q2618" t="s">
        <v>45</v>
      </c>
      <c r="R2618" t="s">
        <v>972</v>
      </c>
      <c r="S2618">
        <v>0</v>
      </c>
      <c r="T2618">
        <v>0</v>
      </c>
      <c r="U2618">
        <v>1</v>
      </c>
      <c r="Y2618">
        <f>COUNTBLANK(Table13[[#This Row],[Budget]:[Gross_WW]])</f>
        <v>3</v>
      </c>
      <c r="AF2618">
        <v>0</v>
      </c>
    </row>
    <row r="2619" spans="1:32" x14ac:dyDescent="0.2">
      <c r="A2619" t="s">
        <v>1952</v>
      </c>
      <c r="B2619" t="s">
        <v>1953</v>
      </c>
      <c r="C2619">
        <v>1969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6.3</v>
      </c>
      <c r="O2619">
        <v>3828</v>
      </c>
      <c r="P2619">
        <v>96</v>
      </c>
      <c r="Q2619" t="s">
        <v>1954</v>
      </c>
      <c r="R2619" t="s">
        <v>1955</v>
      </c>
      <c r="S2619">
        <v>0</v>
      </c>
      <c r="T2619">
        <v>0</v>
      </c>
      <c r="U2619">
        <v>1</v>
      </c>
      <c r="Y2619">
        <f>COUNTBLANK(Table13[[#This Row],[Budget]:[Gross_WW]])</f>
        <v>3</v>
      </c>
      <c r="AF2619">
        <v>1</v>
      </c>
    </row>
    <row r="2620" spans="1:32" x14ac:dyDescent="0.2">
      <c r="A2620" t="s">
        <v>1295</v>
      </c>
      <c r="B2620" t="s">
        <v>1296</v>
      </c>
      <c r="C2620">
        <v>1953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6.2</v>
      </c>
      <c r="O2620">
        <v>87</v>
      </c>
      <c r="P2620">
        <v>82</v>
      </c>
      <c r="Q2620" t="s">
        <v>1187</v>
      </c>
      <c r="R2620" t="s">
        <v>945</v>
      </c>
      <c r="S2620">
        <v>0</v>
      </c>
      <c r="T2620">
        <v>1</v>
      </c>
      <c r="U2620">
        <v>0</v>
      </c>
      <c r="Y2620">
        <f>COUNTBLANK(Table13[[#This Row],[Budget]:[Gross_WW]])</f>
        <v>3</v>
      </c>
      <c r="AF2620">
        <v>1</v>
      </c>
    </row>
    <row r="2621" spans="1:32" x14ac:dyDescent="0.2">
      <c r="A2621" t="s">
        <v>928</v>
      </c>
      <c r="B2621" t="s">
        <v>929</v>
      </c>
      <c r="C2621">
        <v>1946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7.2</v>
      </c>
      <c r="O2621">
        <v>1728</v>
      </c>
      <c r="P2621">
        <v>86</v>
      </c>
      <c r="Q2621" t="s">
        <v>930</v>
      </c>
      <c r="R2621" t="s">
        <v>39</v>
      </c>
      <c r="S2621">
        <v>0</v>
      </c>
      <c r="T2621">
        <v>0</v>
      </c>
      <c r="U2621">
        <v>1</v>
      </c>
      <c r="Y2621">
        <f>COUNTBLANK(Table13[[#This Row],[Budget]:[Gross_WW]])</f>
        <v>3</v>
      </c>
      <c r="AF2621">
        <v>0</v>
      </c>
    </row>
    <row r="2622" spans="1:32" x14ac:dyDescent="0.2">
      <c r="A2622" t="s">
        <v>828</v>
      </c>
      <c r="B2622" t="s">
        <v>829</v>
      </c>
      <c r="C2622">
        <v>1944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7.1</v>
      </c>
      <c r="O2622">
        <v>444</v>
      </c>
      <c r="P2622">
        <v>99</v>
      </c>
      <c r="Q2622" t="s">
        <v>739</v>
      </c>
      <c r="R2622" t="s">
        <v>39</v>
      </c>
      <c r="S2622">
        <v>0</v>
      </c>
      <c r="T2622">
        <v>0</v>
      </c>
      <c r="U2622">
        <v>1</v>
      </c>
      <c r="V2622">
        <v>408000</v>
      </c>
      <c r="Y2622">
        <f>COUNTBLANK(Table13[[#This Row],[Budget]:[Gross_WW]])</f>
        <v>2</v>
      </c>
      <c r="AF2622">
        <v>1</v>
      </c>
    </row>
    <row r="2623" spans="1:32" x14ac:dyDescent="0.2">
      <c r="A2623" t="s">
        <v>5982</v>
      </c>
      <c r="B2623" t="s">
        <v>5983</v>
      </c>
      <c r="C2623">
        <v>2004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6.5</v>
      </c>
      <c r="O2623">
        <v>235104</v>
      </c>
      <c r="P2623">
        <v>108</v>
      </c>
      <c r="Q2623" t="s">
        <v>4846</v>
      </c>
      <c r="R2623" t="s">
        <v>2783</v>
      </c>
      <c r="S2623">
        <v>1</v>
      </c>
      <c r="T2623">
        <v>0</v>
      </c>
      <c r="U2623">
        <v>0</v>
      </c>
      <c r="V2623">
        <v>50746142</v>
      </c>
      <c r="W2623">
        <v>256697520</v>
      </c>
      <c r="Y2623">
        <f>COUNTBLANK(Table13[[#This Row],[Budget]:[Gross_WW]])</f>
        <v>1</v>
      </c>
      <c r="AF2623">
        <v>1</v>
      </c>
    </row>
    <row r="2624" spans="1:32" x14ac:dyDescent="0.2">
      <c r="A2624" t="s">
        <v>7772</v>
      </c>
      <c r="B2624" t="s">
        <v>7773</v>
      </c>
      <c r="C2624">
        <v>2015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6.2</v>
      </c>
      <c r="O2624">
        <v>107759</v>
      </c>
      <c r="P2624">
        <v>94</v>
      </c>
      <c r="Q2624" t="s">
        <v>4846</v>
      </c>
      <c r="R2624" t="s">
        <v>7774</v>
      </c>
      <c r="S2624">
        <v>0</v>
      </c>
      <c r="T2624">
        <v>1</v>
      </c>
      <c r="U2624">
        <v>0</v>
      </c>
      <c r="V2624">
        <v>25427560</v>
      </c>
      <c r="W2624">
        <v>98450062</v>
      </c>
      <c r="Y2624">
        <f>COUNTBLANK(Table13[[#This Row],[Budget]:[Gross_WW]])</f>
        <v>1</v>
      </c>
      <c r="AF2624">
        <v>1</v>
      </c>
    </row>
    <row r="2625" spans="1:32" x14ac:dyDescent="0.2">
      <c r="A2625" t="s">
        <v>337</v>
      </c>
      <c r="B2625" t="s">
        <v>338</v>
      </c>
      <c r="C2625">
        <v>1936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6.7</v>
      </c>
      <c r="O2625">
        <v>2251</v>
      </c>
      <c r="P2625">
        <v>66</v>
      </c>
      <c r="Q2625" t="s">
        <v>45</v>
      </c>
      <c r="R2625" t="s">
        <v>39</v>
      </c>
      <c r="S2625">
        <v>0</v>
      </c>
      <c r="T2625">
        <v>0</v>
      </c>
      <c r="U2625">
        <v>1</v>
      </c>
      <c r="V2625">
        <v>217000</v>
      </c>
      <c r="Y2625">
        <f>COUNTBLANK(Table13[[#This Row],[Budget]:[Gross_WW]])</f>
        <v>2</v>
      </c>
      <c r="AF2625">
        <v>0</v>
      </c>
    </row>
    <row r="2626" spans="1:32" x14ac:dyDescent="0.2">
      <c r="A2626" t="s">
        <v>2432</v>
      </c>
      <c r="B2626" t="s">
        <v>2433</v>
      </c>
      <c r="C2626">
        <v>1979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7.4</v>
      </c>
      <c r="O2626">
        <v>9556</v>
      </c>
      <c r="P2626">
        <v>112</v>
      </c>
      <c r="Q2626" t="s">
        <v>2434</v>
      </c>
      <c r="R2626" t="s">
        <v>2435</v>
      </c>
      <c r="S2626">
        <v>0</v>
      </c>
      <c r="T2626">
        <v>0</v>
      </c>
      <c r="U2626">
        <v>1</v>
      </c>
      <c r="V2626">
        <v>14492</v>
      </c>
      <c r="Y2626">
        <f>COUNTBLANK(Table13[[#This Row],[Budget]:[Gross_WW]])</f>
        <v>2</v>
      </c>
      <c r="AF2626">
        <v>1</v>
      </c>
    </row>
    <row r="2627" spans="1:32" x14ac:dyDescent="0.2">
      <c r="A2627" t="s">
        <v>4140</v>
      </c>
      <c r="B2627" t="s">
        <v>4141</v>
      </c>
      <c r="C2627">
        <v>1994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6.8</v>
      </c>
      <c r="O2627">
        <v>11726</v>
      </c>
      <c r="P2627">
        <v>126</v>
      </c>
      <c r="Q2627" t="s">
        <v>3449</v>
      </c>
      <c r="R2627" t="s">
        <v>3751</v>
      </c>
      <c r="S2627">
        <v>0</v>
      </c>
      <c r="T2627">
        <v>1</v>
      </c>
      <c r="U2627">
        <v>0</v>
      </c>
      <c r="V2627">
        <v>16928556</v>
      </c>
      <c r="Y2627">
        <f>COUNTBLANK(Table13[[#This Row],[Budget]:[Gross_WW]])</f>
        <v>2</v>
      </c>
      <c r="AF2627">
        <v>1</v>
      </c>
    </row>
    <row r="2628" spans="1:32" x14ac:dyDescent="0.2">
      <c r="A2628" t="s">
        <v>4592</v>
      </c>
      <c r="B2628" t="s">
        <v>4593</v>
      </c>
      <c r="C2628">
        <v>1996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7</v>
      </c>
      <c r="O2628">
        <v>2208</v>
      </c>
      <c r="P2628">
        <v>123</v>
      </c>
      <c r="Q2628" t="s">
        <v>4594</v>
      </c>
      <c r="R2628" t="s">
        <v>4595</v>
      </c>
      <c r="S2628">
        <v>1</v>
      </c>
      <c r="T2628">
        <v>0</v>
      </c>
      <c r="U2628">
        <v>0</v>
      </c>
      <c r="V2628">
        <v>44722</v>
      </c>
      <c r="Y2628">
        <f>COUNTBLANK(Table13[[#This Row],[Budget]:[Gross_WW]])</f>
        <v>2</v>
      </c>
      <c r="AF2628">
        <v>1</v>
      </c>
    </row>
    <row r="2629" spans="1:32" x14ac:dyDescent="0.2">
      <c r="A2629" t="s">
        <v>1790</v>
      </c>
      <c r="B2629" t="s">
        <v>1791</v>
      </c>
      <c r="C2629">
        <v>1965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6.8</v>
      </c>
      <c r="O2629">
        <v>2815</v>
      </c>
      <c r="P2629">
        <v>123</v>
      </c>
      <c r="Q2629" t="s">
        <v>1792</v>
      </c>
      <c r="R2629" t="s">
        <v>35</v>
      </c>
      <c r="S2629">
        <v>0</v>
      </c>
      <c r="T2629">
        <v>1</v>
      </c>
      <c r="U2629">
        <v>0</v>
      </c>
      <c r="V2629">
        <v>3500000</v>
      </c>
      <c r="Y2629">
        <f>COUNTBLANK(Table13[[#This Row],[Budget]:[Gross_WW]])</f>
        <v>2</v>
      </c>
      <c r="AF2629">
        <v>1</v>
      </c>
    </row>
    <row r="2630" spans="1:32" x14ac:dyDescent="0.2">
      <c r="A2630" t="s">
        <v>1867</v>
      </c>
      <c r="B2630" t="s">
        <v>1868</v>
      </c>
      <c r="C2630">
        <v>1967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6.9</v>
      </c>
      <c r="O2630">
        <v>8372</v>
      </c>
      <c r="P2630">
        <v>101</v>
      </c>
      <c r="Q2630" t="s">
        <v>1869</v>
      </c>
      <c r="R2630" t="s">
        <v>35</v>
      </c>
      <c r="S2630">
        <v>0</v>
      </c>
      <c r="T2630">
        <v>1</v>
      </c>
      <c r="U2630">
        <v>0</v>
      </c>
      <c r="V2630">
        <v>11990000</v>
      </c>
      <c r="Y2630">
        <f>COUNTBLANK(Table13[[#This Row],[Budget]:[Gross_WW]])</f>
        <v>2</v>
      </c>
      <c r="AF2630">
        <v>1</v>
      </c>
    </row>
    <row r="2631" spans="1:32" x14ac:dyDescent="0.2">
      <c r="A2631" t="s">
        <v>5362</v>
      </c>
      <c r="B2631" t="s">
        <v>5363</v>
      </c>
      <c r="C2631">
        <v>2000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5.3</v>
      </c>
      <c r="O2631">
        <v>25005</v>
      </c>
      <c r="P2631">
        <v>97</v>
      </c>
      <c r="Q2631" t="s">
        <v>5364</v>
      </c>
      <c r="R2631" t="s">
        <v>5365</v>
      </c>
      <c r="S2631">
        <v>0</v>
      </c>
      <c r="T2631">
        <v>1</v>
      </c>
      <c r="U2631">
        <v>0</v>
      </c>
      <c r="V2631">
        <v>9062295</v>
      </c>
      <c r="W2631">
        <v>47267829</v>
      </c>
      <c r="Y2631">
        <f>COUNTBLANK(Table13[[#This Row],[Budget]:[Gross_WW]])</f>
        <v>1</v>
      </c>
      <c r="AF2631">
        <v>1</v>
      </c>
    </row>
    <row r="2632" spans="1:32" x14ac:dyDescent="0.2">
      <c r="A2632" t="s">
        <v>4838</v>
      </c>
      <c r="B2632" t="s">
        <v>4839</v>
      </c>
      <c r="C2632">
        <v>1998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6.1</v>
      </c>
      <c r="O2632">
        <v>143332</v>
      </c>
      <c r="P2632">
        <v>90</v>
      </c>
      <c r="Q2632" t="s">
        <v>4840</v>
      </c>
      <c r="R2632" t="s">
        <v>3524</v>
      </c>
      <c r="S2632">
        <v>1</v>
      </c>
      <c r="T2632">
        <v>0</v>
      </c>
      <c r="U2632">
        <v>0</v>
      </c>
      <c r="V2632">
        <v>39414071</v>
      </c>
      <c r="W2632">
        <v>185991646</v>
      </c>
      <c r="Y2632">
        <f>COUNTBLANK(Table13[[#This Row],[Budget]:[Gross_WW]])</f>
        <v>1</v>
      </c>
      <c r="AF2632">
        <v>1</v>
      </c>
    </row>
    <row r="2633" spans="1:32" x14ac:dyDescent="0.2">
      <c r="A2633" t="s">
        <v>973</v>
      </c>
      <c r="B2633" t="s">
        <v>974</v>
      </c>
      <c r="C2633">
        <v>1947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7.1</v>
      </c>
      <c r="O2633">
        <v>723</v>
      </c>
      <c r="P2633">
        <v>87</v>
      </c>
      <c r="Q2633" t="s">
        <v>975</v>
      </c>
      <c r="R2633" t="s">
        <v>945</v>
      </c>
      <c r="S2633">
        <v>0</v>
      </c>
      <c r="T2633">
        <v>1</v>
      </c>
      <c r="U2633">
        <v>0</v>
      </c>
      <c r="Y2633">
        <f>COUNTBLANK(Table13[[#This Row],[Budget]:[Gross_WW]])</f>
        <v>3</v>
      </c>
      <c r="AF2633">
        <v>1</v>
      </c>
    </row>
    <row r="2634" spans="1:32" x14ac:dyDescent="0.2">
      <c r="A2634" t="s">
        <v>1128</v>
      </c>
      <c r="B2634" t="s">
        <v>1129</v>
      </c>
      <c r="C2634">
        <v>1950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6.2</v>
      </c>
      <c r="O2634">
        <v>1090</v>
      </c>
      <c r="P2634">
        <v>107</v>
      </c>
      <c r="Q2634" t="s">
        <v>51</v>
      </c>
      <c r="R2634" t="s">
        <v>39</v>
      </c>
      <c r="S2634">
        <v>0</v>
      </c>
      <c r="T2634">
        <v>0</v>
      </c>
      <c r="U2634">
        <v>1</v>
      </c>
      <c r="Y2634">
        <f>COUNTBLANK(Table13[[#This Row],[Budget]:[Gross_WW]])</f>
        <v>3</v>
      </c>
      <c r="AF2634">
        <v>1</v>
      </c>
    </row>
    <row r="2635" spans="1:32" x14ac:dyDescent="0.2">
      <c r="A2635" t="s">
        <v>5326</v>
      </c>
      <c r="B2635" t="s">
        <v>5327</v>
      </c>
      <c r="C2635">
        <v>2000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6.7</v>
      </c>
      <c r="O2635">
        <v>106703</v>
      </c>
      <c r="P2635">
        <v>98</v>
      </c>
      <c r="Q2635" t="s">
        <v>3583</v>
      </c>
      <c r="R2635" t="s">
        <v>5328</v>
      </c>
      <c r="S2635">
        <v>0</v>
      </c>
      <c r="T2635">
        <v>0</v>
      </c>
      <c r="U2635">
        <v>1</v>
      </c>
      <c r="V2635">
        <v>41300000</v>
      </c>
      <c r="W2635">
        <v>57262492</v>
      </c>
      <c r="X2635">
        <v>106371651</v>
      </c>
      <c r="Y2635">
        <f>COUNTBLANK(Table13[[#This Row],[Budget]:[Gross_WW]])</f>
        <v>0</v>
      </c>
      <c r="AF2635">
        <v>1</v>
      </c>
    </row>
    <row r="2636" spans="1:32" x14ac:dyDescent="0.2">
      <c r="A2636" t="s">
        <v>6330</v>
      </c>
      <c r="B2636" t="s">
        <v>6331</v>
      </c>
      <c r="C2636">
        <v>2006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3.7</v>
      </c>
      <c r="O2636">
        <v>62375</v>
      </c>
      <c r="P2636">
        <v>102</v>
      </c>
      <c r="Q2636" t="s">
        <v>5525</v>
      </c>
      <c r="R2636" t="s">
        <v>39</v>
      </c>
      <c r="S2636">
        <v>0</v>
      </c>
      <c r="T2636">
        <v>0</v>
      </c>
      <c r="U2636">
        <v>1</v>
      </c>
      <c r="V2636">
        <v>40000000</v>
      </c>
      <c r="W2636">
        <v>23649127</v>
      </c>
      <c r="X2636">
        <v>38805380</v>
      </c>
      <c r="Y2636">
        <f>COUNTBLANK(Table13[[#This Row],[Budget]:[Gross_WW]])</f>
        <v>0</v>
      </c>
      <c r="AF2636">
        <v>1</v>
      </c>
    </row>
    <row r="2637" spans="1:32" x14ac:dyDescent="0.2">
      <c r="A2637" t="s">
        <v>1574</v>
      </c>
      <c r="B2637" t="s">
        <v>1575</v>
      </c>
      <c r="C2637">
        <v>1959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6.5</v>
      </c>
      <c r="O2637">
        <v>660</v>
      </c>
      <c r="P2637">
        <v>84</v>
      </c>
      <c r="Q2637" t="s">
        <v>1576</v>
      </c>
      <c r="R2637" t="s">
        <v>945</v>
      </c>
      <c r="S2637">
        <v>0</v>
      </c>
      <c r="T2637">
        <v>1</v>
      </c>
      <c r="U2637">
        <v>0</v>
      </c>
      <c r="Y2637">
        <f>COUNTBLANK(Table13[[#This Row],[Budget]:[Gross_WW]])</f>
        <v>3</v>
      </c>
      <c r="AF2637">
        <v>1</v>
      </c>
    </row>
    <row r="2638" spans="1:32" x14ac:dyDescent="0.2">
      <c r="A2638" t="s">
        <v>1956</v>
      </c>
      <c r="B2638" t="s">
        <v>1957</v>
      </c>
      <c r="C2638">
        <v>1969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7.9</v>
      </c>
      <c r="O2638">
        <v>74643</v>
      </c>
      <c r="P2638">
        <v>145</v>
      </c>
      <c r="Q2638" t="s">
        <v>1958</v>
      </c>
      <c r="R2638" t="s">
        <v>1832</v>
      </c>
      <c r="S2638">
        <v>0</v>
      </c>
      <c r="T2638">
        <v>0</v>
      </c>
      <c r="U2638">
        <v>1</v>
      </c>
      <c r="V2638">
        <v>638641</v>
      </c>
      <c r="Y2638">
        <f>COUNTBLANK(Table13[[#This Row],[Budget]:[Gross_WW]])</f>
        <v>2</v>
      </c>
      <c r="AF2638">
        <v>1</v>
      </c>
    </row>
    <row r="2639" spans="1:32" x14ac:dyDescent="0.2">
      <c r="A2639" t="s">
        <v>2794</v>
      </c>
      <c r="B2639" t="s">
        <v>2795</v>
      </c>
      <c r="C2639">
        <v>1984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6.1</v>
      </c>
      <c r="O2639">
        <v>2262</v>
      </c>
      <c r="P2639">
        <v>96</v>
      </c>
      <c r="Q2639" t="s">
        <v>2500</v>
      </c>
      <c r="R2639" t="s">
        <v>35</v>
      </c>
      <c r="S2639">
        <v>0</v>
      </c>
      <c r="T2639">
        <v>1</v>
      </c>
      <c r="U2639">
        <v>0</v>
      </c>
      <c r="V2639">
        <v>11020375</v>
      </c>
      <c r="Y2639">
        <f>COUNTBLANK(Table13[[#This Row],[Budget]:[Gross_WW]])</f>
        <v>2</v>
      </c>
      <c r="AF2639">
        <v>1</v>
      </c>
    </row>
    <row r="2640" spans="1:32" x14ac:dyDescent="0.2">
      <c r="A2640" t="s">
        <v>4847</v>
      </c>
      <c r="B2640" t="s">
        <v>4848</v>
      </c>
      <c r="C2640">
        <v>1997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7.1</v>
      </c>
      <c r="O2640">
        <v>10091</v>
      </c>
      <c r="P2640">
        <v>102</v>
      </c>
      <c r="Q2640" t="s">
        <v>3712</v>
      </c>
      <c r="R2640" t="s">
        <v>3859</v>
      </c>
      <c r="S2640">
        <v>1</v>
      </c>
      <c r="T2640">
        <v>0</v>
      </c>
      <c r="U2640">
        <v>0</v>
      </c>
      <c r="V2640">
        <v>183610</v>
      </c>
      <c r="W2640">
        <v>13692848</v>
      </c>
      <c r="Y2640">
        <f>COUNTBLANK(Table13[[#This Row],[Budget]:[Gross_WW]])</f>
        <v>1</v>
      </c>
      <c r="AF2640">
        <v>1</v>
      </c>
    </row>
    <row r="2641" spans="1:32" x14ac:dyDescent="0.2">
      <c r="A2641" t="s">
        <v>1232</v>
      </c>
      <c r="B2641" t="s">
        <v>1233</v>
      </c>
      <c r="C2641">
        <v>1952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6.5</v>
      </c>
      <c r="O2641">
        <v>811</v>
      </c>
      <c r="P2641">
        <v>98</v>
      </c>
      <c r="Q2641" t="s">
        <v>412</v>
      </c>
      <c r="R2641" t="s">
        <v>39</v>
      </c>
      <c r="S2641">
        <v>0</v>
      </c>
      <c r="T2641">
        <v>0</v>
      </c>
      <c r="U2641">
        <v>1</v>
      </c>
      <c r="Y2641">
        <f>COUNTBLANK(Table13[[#This Row],[Budget]:[Gross_WW]])</f>
        <v>3</v>
      </c>
      <c r="AF2641">
        <v>1</v>
      </c>
    </row>
    <row r="2642" spans="1:32" x14ac:dyDescent="0.2">
      <c r="A2642" t="s">
        <v>976</v>
      </c>
      <c r="B2642" t="s">
        <v>977</v>
      </c>
      <c r="C2642">
        <v>1947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6.8</v>
      </c>
      <c r="O2642">
        <v>998</v>
      </c>
      <c r="P2642">
        <v>78</v>
      </c>
      <c r="Q2642" t="s">
        <v>927</v>
      </c>
      <c r="R2642" t="s">
        <v>945</v>
      </c>
      <c r="S2642">
        <v>0</v>
      </c>
      <c r="T2642">
        <v>1</v>
      </c>
      <c r="U2642">
        <v>0</v>
      </c>
      <c r="V2642">
        <v>720000</v>
      </c>
      <c r="Y2642">
        <f>COUNTBLANK(Table13[[#This Row],[Budget]:[Gross_WW]])</f>
        <v>2</v>
      </c>
      <c r="AF2642">
        <v>1</v>
      </c>
    </row>
    <row r="2643" spans="1:32" x14ac:dyDescent="0.2">
      <c r="A2643" t="s">
        <v>3023</v>
      </c>
      <c r="B2643" t="s">
        <v>3024</v>
      </c>
      <c r="C2643">
        <v>1987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6.5</v>
      </c>
      <c r="O2643">
        <v>58937</v>
      </c>
      <c r="P2643">
        <v>118</v>
      </c>
      <c r="Q2643" t="s">
        <v>3025</v>
      </c>
      <c r="R2643" t="s">
        <v>39</v>
      </c>
      <c r="S2643">
        <v>0</v>
      </c>
      <c r="T2643">
        <v>0</v>
      </c>
      <c r="U2643">
        <v>1</v>
      </c>
      <c r="V2643">
        <v>9454238</v>
      </c>
      <c r="W2643">
        <v>63766510</v>
      </c>
      <c r="Y2643">
        <f>COUNTBLANK(Table13[[#This Row],[Budget]:[Gross_WW]])</f>
        <v>1</v>
      </c>
      <c r="AF2643">
        <v>1</v>
      </c>
    </row>
    <row r="2644" spans="1:32" x14ac:dyDescent="0.2">
      <c r="A2644" t="s">
        <v>2369</v>
      </c>
      <c r="B2644" t="s">
        <v>2370</v>
      </c>
      <c r="C2644">
        <v>1978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5.4</v>
      </c>
      <c r="O2644">
        <v>13177</v>
      </c>
      <c r="P2644">
        <v>134</v>
      </c>
      <c r="Q2644" t="s">
        <v>1926</v>
      </c>
      <c r="R2644" t="s">
        <v>35</v>
      </c>
      <c r="S2644">
        <v>0</v>
      </c>
      <c r="T2644">
        <v>1</v>
      </c>
      <c r="U2644">
        <v>0</v>
      </c>
      <c r="V2644">
        <v>21049053</v>
      </c>
      <c r="Y2644">
        <f>COUNTBLANK(Table13[[#This Row],[Budget]:[Gross_WW]])</f>
        <v>2</v>
      </c>
      <c r="AF2644">
        <v>1</v>
      </c>
    </row>
    <row r="2645" spans="1:32" x14ac:dyDescent="0.2">
      <c r="A2645" t="s">
        <v>3263</v>
      </c>
      <c r="B2645" t="s">
        <v>3264</v>
      </c>
      <c r="C2645">
        <v>1989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6.1</v>
      </c>
      <c r="O2645">
        <v>13304</v>
      </c>
      <c r="P2645">
        <v>96</v>
      </c>
      <c r="Q2645" t="s">
        <v>3265</v>
      </c>
      <c r="R2645" t="s">
        <v>3266</v>
      </c>
      <c r="S2645">
        <v>0</v>
      </c>
      <c r="T2645">
        <v>1</v>
      </c>
      <c r="U2645">
        <v>0</v>
      </c>
      <c r="V2645">
        <v>2142525</v>
      </c>
      <c r="W2645">
        <v>14278900</v>
      </c>
      <c r="Y2645">
        <f>COUNTBLANK(Table13[[#This Row],[Budget]:[Gross_WW]])</f>
        <v>1</v>
      </c>
      <c r="AF2645">
        <v>1</v>
      </c>
    </row>
    <row r="2646" spans="1:32" x14ac:dyDescent="0.2">
      <c r="A2646" t="s">
        <v>635</v>
      </c>
      <c r="B2646" t="s">
        <v>636</v>
      </c>
      <c r="C2646">
        <v>1941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7.3</v>
      </c>
      <c r="O2646">
        <v>22363</v>
      </c>
      <c r="P2646">
        <v>70</v>
      </c>
      <c r="Q2646" t="s">
        <v>592</v>
      </c>
      <c r="R2646" t="s">
        <v>35</v>
      </c>
      <c r="S2646">
        <v>0</v>
      </c>
      <c r="T2646">
        <v>1</v>
      </c>
      <c r="U2646">
        <v>0</v>
      </c>
      <c r="V2646">
        <v>180000</v>
      </c>
      <c r="Y2646">
        <f>COUNTBLANK(Table13[[#This Row],[Budget]:[Gross_WW]])</f>
        <v>2</v>
      </c>
      <c r="AF2646">
        <v>1</v>
      </c>
    </row>
    <row r="2647" spans="1:32" x14ac:dyDescent="0.2">
      <c r="A2647" t="s">
        <v>6577</v>
      </c>
      <c r="B2647" t="s">
        <v>6578</v>
      </c>
      <c r="C2647">
        <v>2010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5.8</v>
      </c>
      <c r="O2647">
        <v>100379</v>
      </c>
      <c r="P2647">
        <v>103</v>
      </c>
      <c r="Q2647" t="s">
        <v>5075</v>
      </c>
      <c r="R2647" t="s">
        <v>35</v>
      </c>
      <c r="S2647">
        <v>0</v>
      </c>
      <c r="T2647">
        <v>1</v>
      </c>
      <c r="U2647">
        <v>0</v>
      </c>
      <c r="V2647">
        <v>150000000</v>
      </c>
      <c r="W2647">
        <v>61979680</v>
      </c>
      <c r="X2647">
        <v>139789765</v>
      </c>
      <c r="Y2647">
        <f>COUNTBLANK(Table13[[#This Row],[Budget]:[Gross_WW]])</f>
        <v>0</v>
      </c>
      <c r="AF2647">
        <v>1</v>
      </c>
    </row>
    <row r="2648" spans="1:32" x14ac:dyDescent="0.2">
      <c r="A2648" t="s">
        <v>879</v>
      </c>
      <c r="B2648" t="s">
        <v>880</v>
      </c>
      <c r="C2648">
        <v>1945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6.7</v>
      </c>
      <c r="O2648">
        <v>5108</v>
      </c>
      <c r="P2648">
        <v>68</v>
      </c>
      <c r="Q2648" t="s">
        <v>709</v>
      </c>
      <c r="R2648" t="s">
        <v>35</v>
      </c>
      <c r="S2648">
        <v>0</v>
      </c>
      <c r="T2648">
        <v>1</v>
      </c>
      <c r="U2648">
        <v>0</v>
      </c>
      <c r="Y2648">
        <f>COUNTBLANK(Table13[[#This Row],[Budget]:[Gross_WW]])</f>
        <v>3</v>
      </c>
      <c r="AF2648">
        <v>1</v>
      </c>
    </row>
    <row r="2649" spans="1:32" x14ac:dyDescent="0.2">
      <c r="A2649" t="s">
        <v>1020</v>
      </c>
      <c r="B2649" t="s">
        <v>1021</v>
      </c>
      <c r="C2649">
        <v>1948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6.6</v>
      </c>
      <c r="O2649">
        <v>1249</v>
      </c>
      <c r="P2649">
        <v>109</v>
      </c>
      <c r="Q2649" t="s">
        <v>834</v>
      </c>
      <c r="R2649" t="s">
        <v>39</v>
      </c>
      <c r="S2649">
        <v>0</v>
      </c>
      <c r="T2649">
        <v>0</v>
      </c>
      <c r="U2649">
        <v>1</v>
      </c>
      <c r="Y2649">
        <f>COUNTBLANK(Table13[[#This Row],[Budget]:[Gross_WW]])</f>
        <v>3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</row>
    <row r="2650" spans="1:32" x14ac:dyDescent="0.2">
      <c r="A2650" t="s">
        <v>2637</v>
      </c>
      <c r="B2650" t="s">
        <v>2638</v>
      </c>
      <c r="C2650">
        <v>1982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7.2</v>
      </c>
      <c r="O2650">
        <v>24130</v>
      </c>
      <c r="P2650">
        <v>136</v>
      </c>
      <c r="Q2650" t="s">
        <v>1863</v>
      </c>
      <c r="R2650" t="s">
        <v>1807</v>
      </c>
      <c r="S2650">
        <v>0</v>
      </c>
      <c r="T2650">
        <v>0</v>
      </c>
      <c r="U2650">
        <v>1</v>
      </c>
      <c r="V2650">
        <v>2902088</v>
      </c>
      <c r="W2650">
        <v>29712172</v>
      </c>
      <c r="Y2650">
        <f>COUNTBLANK(Table13[[#This Row],[Budget]:[Gross_WW]])</f>
        <v>1</v>
      </c>
      <c r="AF2650">
        <v>1</v>
      </c>
    </row>
    <row r="2651" spans="1:32" x14ac:dyDescent="0.2">
      <c r="A2651" t="s">
        <v>6955</v>
      </c>
      <c r="B2651" t="s">
        <v>6956</v>
      </c>
      <c r="C2651">
        <v>2013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7</v>
      </c>
      <c r="O2651">
        <v>248134</v>
      </c>
      <c r="P2651">
        <v>109</v>
      </c>
      <c r="Q2651" t="s">
        <v>5973</v>
      </c>
      <c r="R2651" t="s">
        <v>35</v>
      </c>
      <c r="S2651">
        <v>0</v>
      </c>
      <c r="T2651">
        <v>1</v>
      </c>
      <c r="U2651">
        <v>0</v>
      </c>
      <c r="V2651">
        <v>20000000</v>
      </c>
      <c r="W2651">
        <v>26004851</v>
      </c>
      <c r="X2651">
        <v>46089287</v>
      </c>
      <c r="Y2651">
        <f>COUNTBLANK(Table13[[#This Row],[Budget]:[Gross_WW]])</f>
        <v>0</v>
      </c>
      <c r="AF2651">
        <v>1</v>
      </c>
    </row>
    <row r="2652" spans="1:32" x14ac:dyDescent="0.2">
      <c r="A2652" t="s">
        <v>2130</v>
      </c>
      <c r="B2652" t="s">
        <v>2131</v>
      </c>
      <c r="C2652">
        <v>1973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5.8</v>
      </c>
      <c r="O2652">
        <v>1380</v>
      </c>
      <c r="P2652">
        <v>93</v>
      </c>
      <c r="Q2652" t="s">
        <v>2132</v>
      </c>
      <c r="R2652" t="s">
        <v>376</v>
      </c>
      <c r="S2652">
        <v>1</v>
      </c>
      <c r="T2652">
        <v>0</v>
      </c>
      <c r="U2652">
        <v>0</v>
      </c>
      <c r="V2652">
        <v>22583370</v>
      </c>
      <c r="Y2652">
        <f>COUNTBLANK(Table13[[#This Row],[Budget]:[Gross_WW]])</f>
        <v>2</v>
      </c>
      <c r="AF2652">
        <v>1</v>
      </c>
    </row>
    <row r="2653" spans="1:32" x14ac:dyDescent="0.2">
      <c r="A2653" t="s">
        <v>1493</v>
      </c>
      <c r="B2653" t="s">
        <v>1494</v>
      </c>
      <c r="C2653">
        <v>1956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7.4</v>
      </c>
      <c r="O2653">
        <v>24034</v>
      </c>
      <c r="P2653">
        <v>105</v>
      </c>
      <c r="Q2653" t="s">
        <v>706</v>
      </c>
      <c r="R2653" t="s">
        <v>39</v>
      </c>
      <c r="S2653">
        <v>0</v>
      </c>
      <c r="T2653">
        <v>0</v>
      </c>
      <c r="U2653">
        <v>1</v>
      </c>
      <c r="V2653">
        <v>1200000</v>
      </c>
      <c r="Y2653">
        <f>COUNTBLANK(Table13[[#This Row],[Budget]:[Gross_WW]])</f>
        <v>2</v>
      </c>
      <c r="AF2653">
        <v>1</v>
      </c>
    </row>
    <row r="2654" spans="1:32" x14ac:dyDescent="0.2">
      <c r="A2654" t="s">
        <v>2218</v>
      </c>
      <c r="B2654" t="s">
        <v>2219</v>
      </c>
      <c r="C2654">
        <v>1974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7.2</v>
      </c>
      <c r="O2654">
        <v>7325</v>
      </c>
      <c r="P2654">
        <v>112</v>
      </c>
      <c r="Q2654" t="s">
        <v>2049</v>
      </c>
      <c r="R2654" t="s">
        <v>39</v>
      </c>
      <c r="S2654">
        <v>0</v>
      </c>
      <c r="T2654">
        <v>0</v>
      </c>
      <c r="U2654">
        <v>1</v>
      </c>
      <c r="V2654">
        <v>5000000</v>
      </c>
      <c r="Y2654">
        <f>COUNTBLANK(Table13[[#This Row],[Budget]:[Gross_WW]])</f>
        <v>2</v>
      </c>
      <c r="AF2654">
        <v>1</v>
      </c>
    </row>
    <row r="2655" spans="1:32" x14ac:dyDescent="0.2">
      <c r="A2655" t="s">
        <v>5105</v>
      </c>
      <c r="B2655" t="s">
        <v>5106</v>
      </c>
      <c r="C2655">
        <v>2000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6.4</v>
      </c>
      <c r="O2655">
        <v>19230</v>
      </c>
      <c r="P2655">
        <v>115</v>
      </c>
      <c r="Q2655" t="s">
        <v>5107</v>
      </c>
      <c r="R2655" t="s">
        <v>3859</v>
      </c>
      <c r="S2655">
        <v>1</v>
      </c>
      <c r="T2655">
        <v>0</v>
      </c>
      <c r="U2655">
        <v>0</v>
      </c>
      <c r="V2655">
        <v>24000000</v>
      </c>
      <c r="W2655">
        <v>889352</v>
      </c>
      <c r="X2655">
        <v>924036</v>
      </c>
      <c r="Y2655">
        <f>COUNTBLANK(Table13[[#This Row],[Budget]:[Gross_WW]])</f>
        <v>0</v>
      </c>
      <c r="AF2655">
        <v>1</v>
      </c>
    </row>
    <row r="2656" spans="1:32" x14ac:dyDescent="0.2">
      <c r="A2656" t="s">
        <v>6754</v>
      </c>
      <c r="B2656" t="s">
        <v>6755</v>
      </c>
      <c r="C2656">
        <v>2016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5.6</v>
      </c>
      <c r="O2656">
        <v>3028</v>
      </c>
      <c r="P2656">
        <v>111</v>
      </c>
      <c r="Q2656" t="s">
        <v>6756</v>
      </c>
      <c r="R2656" t="s">
        <v>5296</v>
      </c>
      <c r="S2656">
        <v>0</v>
      </c>
      <c r="T2656">
        <v>1</v>
      </c>
      <c r="U2656">
        <v>0</v>
      </c>
      <c r="V2656">
        <v>18500000</v>
      </c>
      <c r="W2656">
        <v>6490401</v>
      </c>
      <c r="X2656">
        <v>7330338</v>
      </c>
      <c r="Y2656">
        <f>COUNTBLANK(Table13[[#This Row],[Budget]:[Gross_WW]])</f>
        <v>0</v>
      </c>
      <c r="AF2656">
        <v>1</v>
      </c>
    </row>
    <row r="2657" spans="1:32" x14ac:dyDescent="0.2">
      <c r="A2657" t="s">
        <v>1577</v>
      </c>
      <c r="B2657" t="s">
        <v>1578</v>
      </c>
      <c r="C2657">
        <v>1959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7.4</v>
      </c>
      <c r="O2657">
        <v>3022</v>
      </c>
      <c r="P2657">
        <v>136</v>
      </c>
      <c r="Q2657" t="s">
        <v>468</v>
      </c>
      <c r="R2657" t="s">
        <v>39</v>
      </c>
      <c r="S2657">
        <v>0</v>
      </c>
      <c r="T2657">
        <v>0</v>
      </c>
      <c r="U2657">
        <v>1</v>
      </c>
      <c r="Y2657">
        <f>COUNTBLANK(Table13[[#This Row],[Budget]:[Gross_WW]])</f>
        <v>3</v>
      </c>
      <c r="AF2657">
        <v>1</v>
      </c>
    </row>
    <row r="2658" spans="1:32" x14ac:dyDescent="0.2">
      <c r="A2658" t="s">
        <v>1337</v>
      </c>
      <c r="B2658" t="s">
        <v>1338</v>
      </c>
      <c r="C2658">
        <v>1954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7.2</v>
      </c>
      <c r="O2658">
        <v>18836</v>
      </c>
      <c r="P2658">
        <v>94</v>
      </c>
      <c r="Q2658" t="s">
        <v>1165</v>
      </c>
      <c r="R2658" t="s">
        <v>39</v>
      </c>
      <c r="S2658">
        <v>0</v>
      </c>
      <c r="T2658">
        <v>0</v>
      </c>
      <c r="U2658">
        <v>1</v>
      </c>
      <c r="W2658">
        <v>2200000</v>
      </c>
      <c r="X2658">
        <v>2200000</v>
      </c>
      <c r="Y2658">
        <f>COUNTBLANK(Table13[[#This Row],[Budget]:[Gross_WW]])</f>
        <v>1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</row>
    <row r="2659" spans="1:32" x14ac:dyDescent="0.2">
      <c r="A2659" t="s">
        <v>6424</v>
      </c>
      <c r="B2659" t="s">
        <v>6425</v>
      </c>
      <c r="C2659">
        <v>2007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8.1999999999999993</v>
      </c>
      <c r="O2659">
        <v>488586</v>
      </c>
      <c r="P2659">
        <v>158</v>
      </c>
      <c r="Q2659" t="s">
        <v>5603</v>
      </c>
      <c r="R2659" t="s">
        <v>6426</v>
      </c>
      <c r="S2659">
        <v>1</v>
      </c>
      <c r="T2659">
        <v>0</v>
      </c>
      <c r="U2659">
        <v>0</v>
      </c>
      <c r="V2659">
        <v>25000000</v>
      </c>
      <c r="W2659">
        <v>40222514</v>
      </c>
      <c r="X2659">
        <v>76181545</v>
      </c>
      <c r="Y2659">
        <f>COUNTBLANK(Table13[[#This Row],[Budget]:[Gross_WW]])</f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</row>
    <row r="2660" spans="1:32" x14ac:dyDescent="0.2">
      <c r="A2660" t="s">
        <v>1440</v>
      </c>
      <c r="B2660" t="s">
        <v>1441</v>
      </c>
      <c r="C2660">
        <v>1955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7.5</v>
      </c>
      <c r="O2660">
        <v>2309</v>
      </c>
      <c r="P2660">
        <v>84</v>
      </c>
      <c r="Q2660" t="s">
        <v>1240</v>
      </c>
      <c r="R2660" t="s">
        <v>945</v>
      </c>
      <c r="S2660">
        <v>0</v>
      </c>
      <c r="T2660">
        <v>1</v>
      </c>
      <c r="U2660">
        <v>0</v>
      </c>
      <c r="Y2660">
        <f>COUNTBLANK(Table13[[#This Row],[Budget]:[Gross_WW]])</f>
        <v>3</v>
      </c>
    </row>
    <row r="2661" spans="1:32" x14ac:dyDescent="0.2">
      <c r="A2661" t="s">
        <v>631</v>
      </c>
      <c r="B2661" t="s">
        <v>632</v>
      </c>
      <c r="C2661">
        <v>1941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7.2</v>
      </c>
      <c r="O2661">
        <v>5521</v>
      </c>
      <c r="P2661">
        <v>140</v>
      </c>
      <c r="Q2661" t="s">
        <v>474</v>
      </c>
      <c r="R2661" t="s">
        <v>39</v>
      </c>
      <c r="S2661">
        <v>0</v>
      </c>
      <c r="T2661">
        <v>0</v>
      </c>
      <c r="U2661">
        <v>1</v>
      </c>
      <c r="V2661">
        <v>2200000</v>
      </c>
      <c r="Y2661">
        <f>COUNTBLANK(Table13[[#This Row],[Budget]:[Gross_WW]])</f>
        <v>2</v>
      </c>
    </row>
    <row r="2662" spans="1:32" x14ac:dyDescent="0.2">
      <c r="A2662" t="s">
        <v>547</v>
      </c>
      <c r="B2662" t="s">
        <v>548</v>
      </c>
      <c r="C2662">
        <v>1940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7.3</v>
      </c>
      <c r="O2662">
        <v>6717</v>
      </c>
      <c r="P2662">
        <v>95</v>
      </c>
      <c r="Q2662" t="s">
        <v>474</v>
      </c>
      <c r="R2662" t="s">
        <v>39</v>
      </c>
      <c r="S2662">
        <v>0</v>
      </c>
      <c r="T2662">
        <v>0</v>
      </c>
      <c r="U2662">
        <v>1</v>
      </c>
      <c r="V2662">
        <v>2000000</v>
      </c>
      <c r="Y2662">
        <f>COUNTBLANK(Table13[[#This Row],[Budget]:[Gross_WW]])</f>
        <v>2</v>
      </c>
    </row>
    <row r="2663" spans="1:32" x14ac:dyDescent="0.2">
      <c r="A2663" t="s">
        <v>3149</v>
      </c>
      <c r="B2663" t="s">
        <v>3150</v>
      </c>
      <c r="C2663">
        <v>1988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7.3</v>
      </c>
      <c r="O2663">
        <v>103047</v>
      </c>
      <c r="P2663">
        <v>94</v>
      </c>
      <c r="Q2663" t="s">
        <v>2225</v>
      </c>
      <c r="R2663" t="s">
        <v>2997</v>
      </c>
      <c r="S2663">
        <v>0</v>
      </c>
      <c r="T2663">
        <v>1</v>
      </c>
      <c r="U2663">
        <v>0</v>
      </c>
      <c r="V2663">
        <v>4000000</v>
      </c>
      <c r="W2663">
        <v>13008928</v>
      </c>
      <c r="X2663">
        <v>13008928</v>
      </c>
      <c r="Y2663">
        <f>COUNTBLANK(Table13[[#This Row],[Budget]:[Gross_WW]])</f>
        <v>0</v>
      </c>
    </row>
    <row r="2664" spans="1:32" x14ac:dyDescent="0.2">
      <c r="A2664" t="s">
        <v>478</v>
      </c>
      <c r="B2664" t="s">
        <v>479</v>
      </c>
      <c r="C2664">
        <v>1939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6.8</v>
      </c>
      <c r="O2664">
        <v>1872</v>
      </c>
      <c r="P2664">
        <v>92</v>
      </c>
      <c r="Q2664" t="s">
        <v>237</v>
      </c>
      <c r="R2664" t="s">
        <v>39</v>
      </c>
      <c r="S2664">
        <v>0</v>
      </c>
      <c r="T2664">
        <v>0</v>
      </c>
      <c r="U2664">
        <v>1</v>
      </c>
      <c r="Y2664">
        <f>COUNTBLANK(Table13[[#This Row],[Budget]:[Gross_WW]])</f>
        <v>3</v>
      </c>
    </row>
    <row r="2665" spans="1:32" x14ac:dyDescent="0.2">
      <c r="A2665" t="s">
        <v>2019</v>
      </c>
      <c r="B2665" t="s">
        <v>2020</v>
      </c>
      <c r="C2665">
        <v>1971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6.8</v>
      </c>
      <c r="O2665">
        <v>2585</v>
      </c>
      <c r="P2665">
        <v>98</v>
      </c>
      <c r="Q2665" t="s">
        <v>2021</v>
      </c>
      <c r="R2665" t="s">
        <v>35</v>
      </c>
      <c r="S2665">
        <v>0</v>
      </c>
      <c r="T2665">
        <v>1</v>
      </c>
      <c r="U2665">
        <v>0</v>
      </c>
      <c r="Y2665">
        <f>COUNTBLANK(Table13[[#This Row],[Budget]:[Gross_WW]])</f>
        <v>3</v>
      </c>
    </row>
    <row r="2666" spans="1:32" x14ac:dyDescent="0.2">
      <c r="A2666" t="s">
        <v>7938</v>
      </c>
      <c r="B2666" t="s">
        <v>7939</v>
      </c>
      <c r="C2666">
        <v>2018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8.3000000000000007</v>
      </c>
      <c r="O2666">
        <v>24232</v>
      </c>
      <c r="P2666">
        <v>99</v>
      </c>
      <c r="Q2666" t="s">
        <v>3988</v>
      </c>
      <c r="R2666" t="s">
        <v>7940</v>
      </c>
      <c r="S2666">
        <v>0</v>
      </c>
      <c r="T2666">
        <v>0</v>
      </c>
      <c r="U2666">
        <v>1</v>
      </c>
      <c r="W2666">
        <v>17956913</v>
      </c>
      <c r="X2666">
        <v>20904188</v>
      </c>
      <c r="Y2666">
        <f>COUNTBLANK(Table13[[#This Row],[Budget]:[Gross_WW]])</f>
        <v>1</v>
      </c>
    </row>
    <row r="2667" spans="1:32" x14ac:dyDescent="0.2">
      <c r="A2667" t="s">
        <v>380</v>
      </c>
      <c r="B2667" t="s">
        <v>381</v>
      </c>
      <c r="C2667">
        <v>1937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7.2</v>
      </c>
      <c r="O2667">
        <v>1394</v>
      </c>
      <c r="P2667">
        <v>95</v>
      </c>
      <c r="Q2667" t="s">
        <v>97</v>
      </c>
      <c r="R2667" t="s">
        <v>39</v>
      </c>
      <c r="S2667">
        <v>0</v>
      </c>
      <c r="T2667">
        <v>0</v>
      </c>
      <c r="U2667">
        <v>1</v>
      </c>
      <c r="Y2667">
        <f>COUNTBLANK(Table13[[#This Row],[Budget]:[Gross_WW]])</f>
        <v>3</v>
      </c>
    </row>
    <row r="2668" spans="1:32" x14ac:dyDescent="0.2">
      <c r="A2668" t="s">
        <v>633</v>
      </c>
      <c r="B2668" t="s">
        <v>634</v>
      </c>
      <c r="C2668">
        <v>1941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6.1</v>
      </c>
      <c r="O2668">
        <v>151</v>
      </c>
      <c r="P2668">
        <v>72</v>
      </c>
      <c r="Q2668" t="s">
        <v>189</v>
      </c>
      <c r="R2668" t="s">
        <v>39</v>
      </c>
      <c r="S2668">
        <v>0</v>
      </c>
      <c r="T2668">
        <v>0</v>
      </c>
      <c r="U2668">
        <v>1</v>
      </c>
      <c r="Y2668">
        <f>COUNTBLANK(Table13[[#This Row],[Budget]:[Gross_WW]])</f>
        <v>3</v>
      </c>
    </row>
    <row r="2669" spans="1:32" x14ac:dyDescent="0.2">
      <c r="A2669" t="s">
        <v>4325</v>
      </c>
      <c r="B2669" t="s">
        <v>4326</v>
      </c>
      <c r="C2669">
        <v>1995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6.8</v>
      </c>
      <c r="O2669">
        <v>25366</v>
      </c>
      <c r="P2669">
        <v>115</v>
      </c>
      <c r="Q2669" t="s">
        <v>4327</v>
      </c>
      <c r="R2669" t="s">
        <v>3859</v>
      </c>
      <c r="S2669">
        <v>1</v>
      </c>
      <c r="T2669">
        <v>0</v>
      </c>
      <c r="U2669">
        <v>0</v>
      </c>
      <c r="V2669">
        <v>7000000</v>
      </c>
      <c r="W2669">
        <v>529766</v>
      </c>
      <c r="X2669">
        <v>529766</v>
      </c>
      <c r="Y2669">
        <f>COUNTBLANK(Table13[[#This Row],[Budget]:[Gross_WW]])</f>
        <v>0</v>
      </c>
    </row>
    <row r="2670" spans="1:32" x14ac:dyDescent="0.2">
      <c r="A2670" t="s">
        <v>6427</v>
      </c>
      <c r="B2670" t="s">
        <v>6428</v>
      </c>
      <c r="C2670">
        <v>2007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7.2</v>
      </c>
      <c r="O2670">
        <v>27124</v>
      </c>
      <c r="P2670">
        <v>118</v>
      </c>
      <c r="Q2670" t="s">
        <v>6429</v>
      </c>
      <c r="R2670" t="s">
        <v>4856</v>
      </c>
      <c r="S2670">
        <v>0</v>
      </c>
      <c r="T2670">
        <v>1</v>
      </c>
      <c r="U2670">
        <v>0</v>
      </c>
      <c r="V2670">
        <v>16000000</v>
      </c>
      <c r="W2670">
        <v>3287315</v>
      </c>
      <c r="X2670">
        <v>8591255</v>
      </c>
      <c r="Y2670">
        <f>COUNTBLANK(Table13[[#This Row],[Budget]:[Gross_WW]])</f>
        <v>0</v>
      </c>
    </row>
    <row r="2671" spans="1:32" x14ac:dyDescent="0.2">
      <c r="A2671" t="s">
        <v>5479</v>
      </c>
      <c r="B2671" t="s">
        <v>5480</v>
      </c>
      <c r="C2671">
        <v>2001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5.6</v>
      </c>
      <c r="O2671">
        <v>76549</v>
      </c>
      <c r="P2671">
        <v>91</v>
      </c>
      <c r="Q2671" t="s">
        <v>5481</v>
      </c>
      <c r="R2671" t="s">
        <v>39</v>
      </c>
      <c r="S2671">
        <v>0</v>
      </c>
      <c r="T2671">
        <v>0</v>
      </c>
      <c r="U2671">
        <v>1</v>
      </c>
      <c r="V2671">
        <v>42000000</v>
      </c>
      <c r="W2671">
        <v>41867960</v>
      </c>
      <c r="X2671">
        <v>68467960</v>
      </c>
      <c r="Y2671">
        <f>COUNTBLANK(Table13[[#This Row],[Budget]:[Gross_WW]])</f>
        <v>0</v>
      </c>
    </row>
    <row r="2672" spans="1:32" x14ac:dyDescent="0.2">
      <c r="A2672" t="s">
        <v>5824</v>
      </c>
      <c r="B2672" t="s">
        <v>5825</v>
      </c>
      <c r="C2672">
        <v>2003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6.8</v>
      </c>
      <c r="O2672">
        <v>77580</v>
      </c>
      <c r="P2672">
        <v>100</v>
      </c>
      <c r="Q2672" t="s">
        <v>5826</v>
      </c>
      <c r="R2672" t="s">
        <v>5827</v>
      </c>
      <c r="S2672">
        <v>0</v>
      </c>
      <c r="T2672">
        <v>1</v>
      </c>
      <c r="U2672">
        <v>0</v>
      </c>
      <c r="V2672">
        <v>2000000</v>
      </c>
      <c r="W2672">
        <v>4601043</v>
      </c>
      <c r="X2672">
        <v>10128960</v>
      </c>
      <c r="Y2672">
        <f>COUNTBLANK(Table13[[#This Row],[Budget]:[Gross_WW]])</f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</row>
    <row r="2673" spans="1:32" x14ac:dyDescent="0.2">
      <c r="A2673" t="s">
        <v>3894</v>
      </c>
      <c r="B2673" t="s">
        <v>3895</v>
      </c>
      <c r="C2673">
        <v>1993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7.3</v>
      </c>
      <c r="O2673">
        <v>44610</v>
      </c>
      <c r="P2673">
        <v>115</v>
      </c>
      <c r="Q2673" t="s">
        <v>3336</v>
      </c>
      <c r="R2673" t="s">
        <v>3896</v>
      </c>
      <c r="S2673">
        <v>0</v>
      </c>
      <c r="T2673">
        <v>0</v>
      </c>
      <c r="U2673">
        <v>1</v>
      </c>
      <c r="W2673">
        <v>4104962</v>
      </c>
      <c r="X2673">
        <v>4104962</v>
      </c>
      <c r="Y2673">
        <f>COUNTBLANK(Table13[[#This Row],[Budget]:[Gross_WW]])</f>
        <v>1</v>
      </c>
    </row>
    <row r="2674" spans="1:32" x14ac:dyDescent="0.2">
      <c r="A2674" t="s">
        <v>7382</v>
      </c>
      <c r="B2674" t="s">
        <v>7383</v>
      </c>
      <c r="C2674">
        <v>2012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6.2</v>
      </c>
      <c r="O2674">
        <v>122746</v>
      </c>
      <c r="P2674">
        <v>134</v>
      </c>
      <c r="Q2674" t="s">
        <v>6141</v>
      </c>
      <c r="R2674" t="s">
        <v>7384</v>
      </c>
      <c r="S2674">
        <v>0</v>
      </c>
      <c r="T2674">
        <v>1</v>
      </c>
      <c r="U2674">
        <v>0</v>
      </c>
      <c r="V2674">
        <v>35000000</v>
      </c>
      <c r="W2674">
        <v>67544505</v>
      </c>
      <c r="X2674">
        <v>88215156</v>
      </c>
      <c r="Y2674">
        <f>COUNTBLANK(Table13[[#This Row],[Budget]:[Gross_WW]])</f>
        <v>0</v>
      </c>
    </row>
    <row r="2675" spans="1:32" x14ac:dyDescent="0.2">
      <c r="A2675" t="s">
        <v>772</v>
      </c>
      <c r="B2675" t="s">
        <v>773</v>
      </c>
      <c r="C2675">
        <v>1943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5.8</v>
      </c>
      <c r="O2675">
        <v>915</v>
      </c>
      <c r="P2675">
        <v>121</v>
      </c>
      <c r="Q2675" t="s">
        <v>45</v>
      </c>
      <c r="R2675" t="s">
        <v>39</v>
      </c>
      <c r="S2675">
        <v>0</v>
      </c>
      <c r="T2675">
        <v>0</v>
      </c>
      <c r="U2675">
        <v>1</v>
      </c>
      <c r="W2675">
        <v>20831178</v>
      </c>
      <c r="X2675">
        <v>20831178</v>
      </c>
      <c r="Y2675">
        <f>COUNTBLANK(Table13[[#This Row],[Budget]:[Gross_WW]])</f>
        <v>1</v>
      </c>
    </row>
    <row r="2676" spans="1:32" x14ac:dyDescent="0.2">
      <c r="A2676" t="s">
        <v>7087</v>
      </c>
      <c r="B2676" t="s">
        <v>7088</v>
      </c>
      <c r="C2676">
        <v>2014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6.6</v>
      </c>
      <c r="O2676">
        <v>68561</v>
      </c>
      <c r="P2676">
        <v>103</v>
      </c>
      <c r="Q2676" t="s">
        <v>5551</v>
      </c>
      <c r="R2676" t="s">
        <v>7089</v>
      </c>
      <c r="S2676">
        <v>0</v>
      </c>
      <c r="T2676">
        <v>0</v>
      </c>
      <c r="U2676">
        <v>1</v>
      </c>
      <c r="V2676">
        <v>19800000</v>
      </c>
      <c r="W2676">
        <v>34296320</v>
      </c>
      <c r="X2676">
        <v>41296320</v>
      </c>
      <c r="Y2676">
        <f>COUNTBLANK(Table13[[#This Row],[Budget]:[Gross_WW]])</f>
        <v>0</v>
      </c>
    </row>
    <row r="2677" spans="1:32" x14ac:dyDescent="0.2">
      <c r="A2677" t="s">
        <v>1339</v>
      </c>
      <c r="B2677" t="s">
        <v>1340</v>
      </c>
      <c r="C2677">
        <v>1955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5.9</v>
      </c>
      <c r="O2677">
        <v>8415</v>
      </c>
      <c r="P2677">
        <v>86</v>
      </c>
      <c r="Q2677" t="s">
        <v>1341</v>
      </c>
      <c r="R2677" t="s">
        <v>945</v>
      </c>
      <c r="S2677">
        <v>0</v>
      </c>
      <c r="T2677">
        <v>1</v>
      </c>
      <c r="U2677">
        <v>0</v>
      </c>
      <c r="V2677">
        <v>800000</v>
      </c>
      <c r="Y2677">
        <f>COUNTBLANK(Table13[[#This Row],[Budget]:[Gross_WW]])</f>
        <v>2</v>
      </c>
    </row>
    <row r="2678" spans="1:32" x14ac:dyDescent="0.2">
      <c r="A2678" t="s">
        <v>1123</v>
      </c>
      <c r="B2678" t="s">
        <v>1124</v>
      </c>
      <c r="C2678">
        <v>1950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6.4</v>
      </c>
      <c r="O2678">
        <v>201</v>
      </c>
      <c r="P2678">
        <v>74</v>
      </c>
      <c r="Q2678" t="s">
        <v>1015</v>
      </c>
      <c r="R2678" t="s">
        <v>39</v>
      </c>
      <c r="S2678">
        <v>0</v>
      </c>
      <c r="T2678">
        <v>0</v>
      </c>
      <c r="U2678">
        <v>1</v>
      </c>
      <c r="Y2678">
        <f>COUNTBLANK(Table13[[#This Row],[Budget]:[Gross_WW]])</f>
        <v>3</v>
      </c>
    </row>
    <row r="2679" spans="1:32" x14ac:dyDescent="0.2">
      <c r="A2679" t="s">
        <v>1230</v>
      </c>
      <c r="B2679" t="s">
        <v>1231</v>
      </c>
      <c r="C2679">
        <v>1952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5.9</v>
      </c>
      <c r="O2679">
        <v>684</v>
      </c>
      <c r="P2679">
        <v>100</v>
      </c>
      <c r="Q2679" t="s">
        <v>1181</v>
      </c>
      <c r="R2679" t="s">
        <v>39</v>
      </c>
      <c r="S2679">
        <v>0</v>
      </c>
      <c r="T2679">
        <v>0</v>
      </c>
      <c r="U2679">
        <v>1</v>
      </c>
      <c r="Y2679">
        <f>COUNTBLANK(Table13[[#This Row],[Budget]:[Gross_WW]])</f>
        <v>3</v>
      </c>
    </row>
    <row r="2680" spans="1:32" x14ac:dyDescent="0.2">
      <c r="A2680" t="s">
        <v>6602</v>
      </c>
      <c r="B2680" t="s">
        <v>6603</v>
      </c>
      <c r="C2680">
        <v>2011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7</v>
      </c>
      <c r="O2680">
        <v>716928</v>
      </c>
      <c r="P2680">
        <v>115</v>
      </c>
      <c r="Q2680" t="s">
        <v>4465</v>
      </c>
      <c r="R2680" t="s">
        <v>2483</v>
      </c>
      <c r="S2680">
        <v>1</v>
      </c>
      <c r="T2680">
        <v>0</v>
      </c>
      <c r="U2680">
        <v>0</v>
      </c>
      <c r="V2680">
        <v>150000000</v>
      </c>
      <c r="W2680">
        <v>181030624</v>
      </c>
      <c r="X2680">
        <v>449326618</v>
      </c>
      <c r="Y2680">
        <f>COUNTBLANK(Table13[[#This Row],[Budget]:[Gross_WW]])</f>
        <v>0</v>
      </c>
      <c r="Z2680">
        <v>1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 x14ac:dyDescent="0.2">
      <c r="A2681" t="s">
        <v>7758</v>
      </c>
      <c r="B2681" t="s">
        <v>7759</v>
      </c>
      <c r="C2681">
        <v>2017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7.9</v>
      </c>
      <c r="O2681">
        <v>541610</v>
      </c>
      <c r="P2681">
        <v>130</v>
      </c>
      <c r="Q2681" t="s">
        <v>7760</v>
      </c>
      <c r="R2681" t="s">
        <v>2671</v>
      </c>
      <c r="S2681">
        <v>1</v>
      </c>
      <c r="T2681">
        <v>0</v>
      </c>
      <c r="U2681">
        <v>0</v>
      </c>
      <c r="V2681">
        <v>180000000</v>
      </c>
      <c r="W2681">
        <v>315058289</v>
      </c>
      <c r="X2681">
        <v>853977126</v>
      </c>
      <c r="Y2681">
        <f>COUNTBLANK(Table13[[#This Row],[Budget]:[Gross_WW]])</f>
        <v>0</v>
      </c>
      <c r="Z2681">
        <v>1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 x14ac:dyDescent="0.2">
      <c r="A2682" t="s">
        <v>7457</v>
      </c>
      <c r="B2682" t="s">
        <v>7458</v>
      </c>
      <c r="C2682">
        <v>2013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6.9</v>
      </c>
      <c r="O2682">
        <v>569840</v>
      </c>
      <c r="P2682">
        <v>112</v>
      </c>
      <c r="Q2682" t="s">
        <v>7459</v>
      </c>
      <c r="R2682" t="s">
        <v>6654</v>
      </c>
      <c r="S2682">
        <v>1</v>
      </c>
      <c r="T2682">
        <v>0</v>
      </c>
      <c r="U2682">
        <v>0</v>
      </c>
      <c r="V2682">
        <v>170000000</v>
      </c>
      <c r="W2682">
        <v>206362140</v>
      </c>
      <c r="X2682">
        <v>644783140</v>
      </c>
      <c r="Y2682">
        <f>COUNTBLANK(Table13[[#This Row],[Budget]:[Gross_WW]])</f>
        <v>0</v>
      </c>
      <c r="Z2682">
        <v>1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 x14ac:dyDescent="0.2">
      <c r="A2683" t="s">
        <v>1861</v>
      </c>
      <c r="B2683" t="s">
        <v>1862</v>
      </c>
      <c r="C2683">
        <v>1967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6.9</v>
      </c>
      <c r="O2683">
        <v>5707</v>
      </c>
      <c r="P2683">
        <v>138</v>
      </c>
      <c r="Q2683" t="s">
        <v>1863</v>
      </c>
      <c r="R2683" t="s">
        <v>1667</v>
      </c>
      <c r="S2683">
        <v>0</v>
      </c>
      <c r="T2683">
        <v>1</v>
      </c>
      <c r="U2683">
        <v>0</v>
      </c>
      <c r="V2683">
        <v>6000000</v>
      </c>
      <c r="Y2683">
        <f>COUNTBLANK(Table13[[#This Row],[Budget]:[Gross_WW]])</f>
        <v>2</v>
      </c>
    </row>
    <row r="2684" spans="1:32" x14ac:dyDescent="0.2">
      <c r="A2684" t="s">
        <v>49</v>
      </c>
      <c r="B2684" t="s">
        <v>50</v>
      </c>
      <c r="C2684">
        <v>1930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5.9</v>
      </c>
      <c r="O2684">
        <v>126</v>
      </c>
      <c r="P2684">
        <v>71</v>
      </c>
      <c r="Q2684" t="s">
        <v>51</v>
      </c>
      <c r="R2684" t="s">
        <v>39</v>
      </c>
      <c r="S2684">
        <v>0</v>
      </c>
      <c r="T2684">
        <v>0</v>
      </c>
      <c r="U2684">
        <v>1</v>
      </c>
      <c r="Y2684">
        <f>COUNTBLANK(Table13[[#This Row],[Budget]:[Gross_WW]])</f>
        <v>3</v>
      </c>
    </row>
    <row r="2685" spans="1:32" x14ac:dyDescent="0.2">
      <c r="A2685" t="s">
        <v>3256</v>
      </c>
      <c r="B2685" t="s">
        <v>3257</v>
      </c>
      <c r="C2685">
        <v>1989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6.2</v>
      </c>
      <c r="O2685">
        <v>10265</v>
      </c>
      <c r="P2685">
        <v>96</v>
      </c>
      <c r="Q2685" t="s">
        <v>3258</v>
      </c>
      <c r="R2685" t="s">
        <v>2783</v>
      </c>
      <c r="S2685">
        <v>1</v>
      </c>
      <c r="T2685">
        <v>0</v>
      </c>
      <c r="U2685">
        <v>0</v>
      </c>
      <c r="V2685">
        <v>15000000</v>
      </c>
      <c r="W2685">
        <v>40586886</v>
      </c>
      <c r="X2685">
        <v>40586886</v>
      </c>
      <c r="Y2685">
        <f>COUNTBLANK(Table13[[#This Row],[Budget]:[Gross_WW]])</f>
        <v>0</v>
      </c>
    </row>
    <row r="2686" spans="1:32" x14ac:dyDescent="0.2">
      <c r="A2686" t="s">
        <v>4804</v>
      </c>
      <c r="B2686" t="s">
        <v>4805</v>
      </c>
      <c r="C2686">
        <v>1999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7.1</v>
      </c>
      <c r="O2686">
        <v>156335</v>
      </c>
      <c r="P2686">
        <v>114</v>
      </c>
      <c r="Q2686" t="s">
        <v>4447</v>
      </c>
      <c r="R2686" t="s">
        <v>39</v>
      </c>
      <c r="S2686">
        <v>0</v>
      </c>
      <c r="T2686">
        <v>0</v>
      </c>
      <c r="U2686">
        <v>1</v>
      </c>
      <c r="V2686">
        <v>75000000</v>
      </c>
      <c r="W2686">
        <v>60652036</v>
      </c>
      <c r="X2686">
        <v>107752036</v>
      </c>
      <c r="Y2686">
        <f>COUNTBLANK(Table13[[#This Row],[Budget]:[Gross_WW]])</f>
        <v>0</v>
      </c>
    </row>
    <row r="2687" spans="1:32" x14ac:dyDescent="0.2">
      <c r="A2687" t="s">
        <v>3010</v>
      </c>
      <c r="B2687" t="s">
        <v>3011</v>
      </c>
      <c r="C2687">
        <v>1987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6</v>
      </c>
      <c r="O2687">
        <v>45380</v>
      </c>
      <c r="P2687">
        <v>102</v>
      </c>
      <c r="Q2687" t="s">
        <v>3012</v>
      </c>
      <c r="R2687" t="s">
        <v>2783</v>
      </c>
      <c r="S2687">
        <v>1</v>
      </c>
      <c r="T2687">
        <v>0</v>
      </c>
      <c r="U2687">
        <v>0</v>
      </c>
      <c r="V2687">
        <v>11000000</v>
      </c>
      <c r="W2687">
        <v>167780960</v>
      </c>
      <c r="X2687">
        <v>167780960</v>
      </c>
      <c r="Y2687">
        <f>COUNTBLANK(Table13[[#This Row],[Budget]:[Gross_WW]])</f>
        <v>0</v>
      </c>
      <c r="Z2687">
        <v>1</v>
      </c>
    </row>
    <row r="2688" spans="1:32" x14ac:dyDescent="0.2">
      <c r="A2688" t="s">
        <v>3267</v>
      </c>
      <c r="B2688" t="s">
        <v>3268</v>
      </c>
      <c r="C2688">
        <v>1990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5.4</v>
      </c>
      <c r="O2688">
        <v>21700</v>
      </c>
      <c r="P2688">
        <v>104</v>
      </c>
      <c r="Q2688" t="s">
        <v>3269</v>
      </c>
      <c r="R2688" t="s">
        <v>2783</v>
      </c>
      <c r="S2688">
        <v>1</v>
      </c>
      <c r="T2688">
        <v>0</v>
      </c>
      <c r="U2688">
        <v>0</v>
      </c>
      <c r="W2688">
        <v>71609321</v>
      </c>
      <c r="X2688">
        <v>71609321</v>
      </c>
      <c r="Y2688">
        <f>COUNTBLANK(Table13[[#This Row],[Budget]:[Gross_WW]])</f>
        <v>1</v>
      </c>
      <c r="Z2688">
        <v>1</v>
      </c>
    </row>
    <row r="2689" spans="1:32" x14ac:dyDescent="0.2">
      <c r="A2689" t="s">
        <v>3013</v>
      </c>
      <c r="B2689" t="s">
        <v>3014</v>
      </c>
      <c r="C2689">
        <v>1987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7.2</v>
      </c>
      <c r="O2689">
        <v>10382</v>
      </c>
      <c r="P2689">
        <v>97</v>
      </c>
      <c r="Q2689" t="s">
        <v>3015</v>
      </c>
      <c r="R2689" t="s">
        <v>35</v>
      </c>
      <c r="S2689">
        <v>0</v>
      </c>
      <c r="T2689">
        <v>1</v>
      </c>
      <c r="U2689">
        <v>0</v>
      </c>
      <c r="V2689">
        <v>6000000</v>
      </c>
      <c r="W2689">
        <v>3685862</v>
      </c>
      <c r="X2689">
        <v>3685862</v>
      </c>
      <c r="Y2689">
        <f>COUNTBLANK(Table13[[#This Row],[Budget]:[Gross_WW]])</f>
        <v>0</v>
      </c>
    </row>
    <row r="2690" spans="1:32" x14ac:dyDescent="0.2">
      <c r="A2690" t="s">
        <v>1289</v>
      </c>
      <c r="B2690" t="s">
        <v>1290</v>
      </c>
      <c r="C2690">
        <v>1953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6.1</v>
      </c>
      <c r="O2690">
        <v>308</v>
      </c>
      <c r="P2690">
        <v>95</v>
      </c>
      <c r="Q2690" t="s">
        <v>51</v>
      </c>
      <c r="R2690" t="s">
        <v>39</v>
      </c>
      <c r="S2690">
        <v>0</v>
      </c>
      <c r="T2690">
        <v>0</v>
      </c>
      <c r="U2690">
        <v>1</v>
      </c>
      <c r="Y2690">
        <f>COUNTBLANK(Table13[[#This Row],[Budget]:[Gross_WW]])</f>
        <v>3</v>
      </c>
    </row>
    <row r="2691" spans="1:32" x14ac:dyDescent="0.2">
      <c r="A2691" t="s">
        <v>5101</v>
      </c>
      <c r="B2691" t="s">
        <v>5102</v>
      </c>
      <c r="C2691">
        <v>1999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7.2</v>
      </c>
      <c r="O2691">
        <v>2994</v>
      </c>
      <c r="P2691">
        <v>113</v>
      </c>
      <c r="Q2691" t="s">
        <v>5103</v>
      </c>
      <c r="R2691" t="s">
        <v>5104</v>
      </c>
      <c r="S2691">
        <v>0</v>
      </c>
      <c r="T2691">
        <v>1</v>
      </c>
      <c r="U2691">
        <v>0</v>
      </c>
      <c r="W2691">
        <v>2021698</v>
      </c>
      <c r="X2691">
        <v>2021698</v>
      </c>
      <c r="Y2691">
        <f>COUNTBLANK(Table13[[#This Row],[Budget]:[Gross_WW]])</f>
        <v>1</v>
      </c>
    </row>
    <row r="2692" spans="1:32" x14ac:dyDescent="0.2">
      <c r="A2692" t="s">
        <v>329</v>
      </c>
      <c r="B2692" t="s">
        <v>330</v>
      </c>
      <c r="C2692">
        <v>1936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6.6</v>
      </c>
      <c r="O2692">
        <v>1178</v>
      </c>
      <c r="P2692">
        <v>84</v>
      </c>
      <c r="Q2692" t="s">
        <v>331</v>
      </c>
      <c r="R2692" t="s">
        <v>35</v>
      </c>
      <c r="S2692">
        <v>0</v>
      </c>
      <c r="T2692">
        <v>1</v>
      </c>
      <c r="U2692">
        <v>0</v>
      </c>
      <c r="V2692">
        <v>326000</v>
      </c>
      <c r="Y2692">
        <f>COUNTBLANK(Table13[[#This Row],[Budget]:[Gross_WW]])</f>
        <v>2</v>
      </c>
    </row>
    <row r="2693" spans="1:32" x14ac:dyDescent="0.2">
      <c r="A2693" t="s">
        <v>923</v>
      </c>
      <c r="B2693" t="s">
        <v>924</v>
      </c>
      <c r="C2693">
        <v>1946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7</v>
      </c>
      <c r="O2693">
        <v>1537</v>
      </c>
      <c r="P2693">
        <v>92</v>
      </c>
      <c r="Q2693" t="s">
        <v>793</v>
      </c>
      <c r="R2693" t="s">
        <v>39</v>
      </c>
      <c r="S2693">
        <v>0</v>
      </c>
      <c r="T2693">
        <v>0</v>
      </c>
      <c r="U2693">
        <v>1</v>
      </c>
      <c r="V2693">
        <v>457000</v>
      </c>
      <c r="Y2693">
        <f>COUNTBLANK(Table13[[#This Row],[Budget]:[Gross_WW]])</f>
        <v>2</v>
      </c>
    </row>
    <row r="2694" spans="1:32" x14ac:dyDescent="0.2">
      <c r="A2694" t="s">
        <v>5140</v>
      </c>
      <c r="B2694" t="s">
        <v>5141</v>
      </c>
      <c r="C2694">
        <v>1999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6</v>
      </c>
      <c r="O2694">
        <v>17896</v>
      </c>
      <c r="P2694">
        <v>98</v>
      </c>
      <c r="Q2694" t="s">
        <v>5142</v>
      </c>
      <c r="R2694" t="s">
        <v>39</v>
      </c>
      <c r="S2694">
        <v>0</v>
      </c>
      <c r="T2694">
        <v>0</v>
      </c>
      <c r="U2694">
        <v>1</v>
      </c>
      <c r="V2694">
        <v>20000000</v>
      </c>
      <c r="W2694">
        <v>10570375</v>
      </c>
      <c r="X2694">
        <v>10570375</v>
      </c>
      <c r="Y2694">
        <f>COUNTBLANK(Table13[[#This Row],[Budget]:[Gross_WW]])</f>
        <v>0</v>
      </c>
    </row>
    <row r="2695" spans="1:32" x14ac:dyDescent="0.2">
      <c r="A2695" t="s">
        <v>4131</v>
      </c>
      <c r="B2695" t="s">
        <v>4132</v>
      </c>
      <c r="C2695">
        <v>1994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6.3</v>
      </c>
      <c r="O2695">
        <v>14594</v>
      </c>
      <c r="P2695">
        <v>86</v>
      </c>
      <c r="Q2695" t="s">
        <v>2874</v>
      </c>
      <c r="R2695" t="s">
        <v>2874</v>
      </c>
      <c r="S2695">
        <v>0</v>
      </c>
      <c r="T2695">
        <v>0</v>
      </c>
      <c r="U2695">
        <v>1</v>
      </c>
      <c r="V2695">
        <v>28000000</v>
      </c>
      <c r="W2695">
        <v>11373501</v>
      </c>
      <c r="X2695">
        <v>11373501</v>
      </c>
      <c r="Y2695">
        <f>COUNTBLANK(Table13[[#This Row],[Budget]:[Gross_WW]])</f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</row>
    <row r="2696" spans="1:32" x14ac:dyDescent="0.2">
      <c r="A2696" t="s">
        <v>1293</v>
      </c>
      <c r="B2696" t="s">
        <v>1294</v>
      </c>
      <c r="C2696">
        <v>1953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6.5</v>
      </c>
      <c r="O2696">
        <v>655</v>
      </c>
      <c r="P2696">
        <v>82</v>
      </c>
      <c r="Q2696" t="s">
        <v>1200</v>
      </c>
      <c r="R2696" t="s">
        <v>39</v>
      </c>
      <c r="S2696">
        <v>0</v>
      </c>
      <c r="T2696">
        <v>0</v>
      </c>
      <c r="U2696">
        <v>1</v>
      </c>
      <c r="Y2696">
        <f>COUNTBLANK(Table13[[#This Row],[Budget]:[Gross_WW]])</f>
        <v>3</v>
      </c>
    </row>
    <row r="2697" spans="1:32" x14ac:dyDescent="0.2">
      <c r="A2697" t="s">
        <v>1974</v>
      </c>
      <c r="B2697" t="s">
        <v>1975</v>
      </c>
      <c r="C2697">
        <v>1971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6.7</v>
      </c>
      <c r="O2697">
        <v>46260</v>
      </c>
      <c r="P2697">
        <v>86</v>
      </c>
      <c r="Q2697" t="s">
        <v>1976</v>
      </c>
      <c r="R2697" t="s">
        <v>1943</v>
      </c>
      <c r="S2697">
        <v>0</v>
      </c>
      <c r="T2697">
        <v>0</v>
      </c>
      <c r="U2697">
        <v>1</v>
      </c>
      <c r="V2697">
        <v>777000</v>
      </c>
      <c r="W2697">
        <v>2437000</v>
      </c>
      <c r="X2697">
        <v>2437000</v>
      </c>
      <c r="Y2697">
        <f>COUNTBLANK(Table13[[#This Row],[Budget]:[Gross_WW]])</f>
        <v>0</v>
      </c>
    </row>
    <row r="2698" spans="1:32" x14ac:dyDescent="0.2">
      <c r="A2698" t="s">
        <v>4133</v>
      </c>
      <c r="B2698" t="s">
        <v>4134</v>
      </c>
      <c r="C2698">
        <v>1994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5.9</v>
      </c>
      <c r="O2698">
        <v>53541</v>
      </c>
      <c r="P2698">
        <v>99</v>
      </c>
      <c r="Q2698" t="s">
        <v>3351</v>
      </c>
      <c r="R2698" t="s">
        <v>3820</v>
      </c>
      <c r="S2698">
        <v>0</v>
      </c>
      <c r="T2698">
        <v>1</v>
      </c>
      <c r="U2698">
        <v>0</v>
      </c>
      <c r="V2698">
        <v>27000000</v>
      </c>
      <c r="W2698">
        <v>44853581</v>
      </c>
      <c r="X2698">
        <v>101646581</v>
      </c>
      <c r="Y2698">
        <f>COUNTBLANK(Table13[[#This Row],[Budget]:[Gross_WW]])</f>
        <v>0</v>
      </c>
    </row>
    <row r="2699" spans="1:32" x14ac:dyDescent="0.2">
      <c r="A2699" t="s">
        <v>4565</v>
      </c>
      <c r="B2699" t="s">
        <v>4566</v>
      </c>
      <c r="C2699">
        <v>1996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6.4</v>
      </c>
      <c r="O2699">
        <v>44535</v>
      </c>
      <c r="P2699">
        <v>135</v>
      </c>
      <c r="Q2699" t="s">
        <v>3170</v>
      </c>
      <c r="R2699" t="s">
        <v>4385</v>
      </c>
      <c r="S2699">
        <v>0</v>
      </c>
      <c r="T2699">
        <v>0</v>
      </c>
      <c r="U2699">
        <v>1</v>
      </c>
      <c r="V2699">
        <v>45000000</v>
      </c>
      <c r="W2699">
        <v>53854588</v>
      </c>
      <c r="X2699">
        <v>53854588</v>
      </c>
      <c r="Y2699">
        <f>COUNTBLANK(Table13[[#This Row],[Budget]:[Gross_WW]])</f>
        <v>0</v>
      </c>
    </row>
    <row r="2700" spans="1:32" x14ac:dyDescent="0.2">
      <c r="A2700" t="s">
        <v>3016</v>
      </c>
      <c r="B2700" t="s">
        <v>3017</v>
      </c>
      <c r="C2700">
        <v>1987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6.5</v>
      </c>
      <c r="O2700">
        <v>7606</v>
      </c>
      <c r="P2700">
        <v>112</v>
      </c>
      <c r="Q2700" t="s">
        <v>2871</v>
      </c>
      <c r="R2700" t="s">
        <v>3018</v>
      </c>
      <c r="S2700">
        <v>1</v>
      </c>
      <c r="T2700">
        <v>0</v>
      </c>
      <c r="U2700">
        <v>0</v>
      </c>
      <c r="V2700">
        <v>11000000</v>
      </c>
      <c r="W2700">
        <v>25411386</v>
      </c>
      <c r="X2700">
        <v>25411386</v>
      </c>
      <c r="Y2700">
        <f>COUNTBLANK(Table13[[#This Row],[Budget]:[Gross_WW]])</f>
        <v>0</v>
      </c>
    </row>
    <row r="2701" spans="1:32" x14ac:dyDescent="0.2">
      <c r="A2701" t="s">
        <v>6357</v>
      </c>
      <c r="B2701" t="s">
        <v>6358</v>
      </c>
      <c r="C2701">
        <v>2007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6.2</v>
      </c>
      <c r="O2701">
        <v>59854</v>
      </c>
      <c r="P2701">
        <v>87</v>
      </c>
      <c r="Q2701" t="s">
        <v>6359</v>
      </c>
      <c r="R2701" t="s">
        <v>6360</v>
      </c>
      <c r="S2701">
        <v>0</v>
      </c>
      <c r="T2701">
        <v>0</v>
      </c>
      <c r="U2701">
        <v>1</v>
      </c>
      <c r="V2701">
        <v>34000000</v>
      </c>
      <c r="W2701">
        <v>54149098</v>
      </c>
      <c r="X2701">
        <v>95802916</v>
      </c>
      <c r="Y2701">
        <f>COUNTBLANK(Table13[[#This Row],[Budget]:[Gross_WW]])</f>
        <v>0</v>
      </c>
      <c r="Z2701">
        <v>1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x14ac:dyDescent="0.2">
      <c r="A2702" t="s">
        <v>824</v>
      </c>
      <c r="B2702" t="s">
        <v>825</v>
      </c>
      <c r="C2702">
        <v>1944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7.8</v>
      </c>
      <c r="O2702">
        <v>29432</v>
      </c>
      <c r="P2702">
        <v>100</v>
      </c>
      <c r="Q2702" t="s">
        <v>106</v>
      </c>
      <c r="R2702" t="s">
        <v>39</v>
      </c>
      <c r="S2702">
        <v>0</v>
      </c>
      <c r="T2702">
        <v>0</v>
      </c>
      <c r="U2702">
        <v>1</v>
      </c>
      <c r="X2702">
        <v>12459</v>
      </c>
      <c r="Y2702">
        <f>COUNTBLANK(Table13[[#This Row],[Budget]:[Gross_WW]])</f>
        <v>2</v>
      </c>
    </row>
    <row r="2703" spans="1:32" x14ac:dyDescent="0.2">
      <c r="A2703" t="s">
        <v>1679</v>
      </c>
      <c r="B2703" t="s">
        <v>1680</v>
      </c>
      <c r="C2703">
        <v>1962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8.1999999999999993</v>
      </c>
      <c r="O2703">
        <v>283393</v>
      </c>
      <c r="P2703">
        <v>129</v>
      </c>
      <c r="Q2703" t="s">
        <v>1620</v>
      </c>
      <c r="R2703" t="s">
        <v>1681</v>
      </c>
      <c r="S2703">
        <v>0</v>
      </c>
      <c r="T2703">
        <v>1</v>
      </c>
      <c r="U2703">
        <v>0</v>
      </c>
      <c r="V2703">
        <v>2000000</v>
      </c>
      <c r="W2703">
        <v>592237</v>
      </c>
      <c r="X2703">
        <v>599146</v>
      </c>
      <c r="Y2703">
        <f>COUNTBLANK(Table13[[#This Row],[Budget]:[Gross_WW]])</f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</row>
    <row r="2704" spans="1:32" x14ac:dyDescent="0.2">
      <c r="A2704" t="s">
        <v>4331</v>
      </c>
      <c r="B2704" t="s">
        <v>4332</v>
      </c>
      <c r="C2704">
        <v>1995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6.6</v>
      </c>
      <c r="O2704">
        <v>27037</v>
      </c>
      <c r="P2704">
        <v>109</v>
      </c>
      <c r="Q2704" t="s">
        <v>4333</v>
      </c>
      <c r="R2704" t="s">
        <v>35</v>
      </c>
      <c r="S2704">
        <v>0</v>
      </c>
      <c r="T2704">
        <v>1</v>
      </c>
      <c r="U2704">
        <v>0</v>
      </c>
      <c r="W2704">
        <v>36474193</v>
      </c>
      <c r="X2704">
        <v>47774193</v>
      </c>
      <c r="Y2704">
        <f>COUNTBLANK(Table13[[#This Row],[Budget]:[Gross_WW]])</f>
        <v>1</v>
      </c>
    </row>
    <row r="2705" spans="1:32" x14ac:dyDescent="0.2">
      <c r="A2705" t="s">
        <v>2429</v>
      </c>
      <c r="B2705" t="s">
        <v>2430</v>
      </c>
      <c r="C2705">
        <v>1980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6.9</v>
      </c>
      <c r="O2705">
        <v>4531</v>
      </c>
      <c r="P2705">
        <v>98</v>
      </c>
      <c r="Q2705" t="s">
        <v>2431</v>
      </c>
      <c r="R2705" t="s">
        <v>2213</v>
      </c>
      <c r="S2705">
        <v>0</v>
      </c>
      <c r="T2705">
        <v>0</v>
      </c>
      <c r="U2705">
        <v>1</v>
      </c>
      <c r="V2705">
        <v>3000000</v>
      </c>
      <c r="Y2705">
        <f>COUNTBLANK(Table13[[#This Row],[Budget]:[Gross_WW]])</f>
        <v>2</v>
      </c>
    </row>
    <row r="2706" spans="1:32" x14ac:dyDescent="0.2">
      <c r="A2706" t="s">
        <v>7080</v>
      </c>
      <c r="B2706" t="s">
        <v>7081</v>
      </c>
      <c r="C2706">
        <v>2018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6.3</v>
      </c>
      <c r="O2706">
        <v>179894</v>
      </c>
      <c r="P2706">
        <v>119</v>
      </c>
      <c r="Q2706" t="s">
        <v>7082</v>
      </c>
      <c r="R2706" t="s">
        <v>39</v>
      </c>
      <c r="S2706">
        <v>0</v>
      </c>
      <c r="T2706">
        <v>0</v>
      </c>
      <c r="U2706">
        <v>1</v>
      </c>
      <c r="V2706">
        <v>94000000</v>
      </c>
      <c r="W2706">
        <v>58250803</v>
      </c>
      <c r="X2706">
        <v>274650803</v>
      </c>
      <c r="Y2706">
        <f>COUNTBLANK(Table13[[#This Row],[Budget]:[Gross_WW]])</f>
        <v>0</v>
      </c>
    </row>
    <row r="2707" spans="1:32" x14ac:dyDescent="0.2">
      <c r="A2707" t="s">
        <v>3900</v>
      </c>
      <c r="B2707" t="s">
        <v>3901</v>
      </c>
      <c r="C2707">
        <v>1993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7.8</v>
      </c>
      <c r="O2707">
        <v>119999</v>
      </c>
      <c r="P2707">
        <v>130</v>
      </c>
      <c r="Q2707" t="s">
        <v>2676</v>
      </c>
      <c r="R2707" t="s">
        <v>3273</v>
      </c>
      <c r="S2707">
        <v>1</v>
      </c>
      <c r="T2707">
        <v>0</v>
      </c>
      <c r="U2707">
        <v>0</v>
      </c>
      <c r="V2707">
        <v>25000000</v>
      </c>
      <c r="W2707">
        <v>56505065</v>
      </c>
      <c r="X2707">
        <v>56505065</v>
      </c>
      <c r="Y2707">
        <f>COUNTBLANK(Table13[[#This Row],[Budget]:[Gross_WW]])</f>
        <v>0</v>
      </c>
    </row>
    <row r="2708" spans="1:32" x14ac:dyDescent="0.2">
      <c r="A2708" t="s">
        <v>1179</v>
      </c>
      <c r="B2708" t="s">
        <v>1180</v>
      </c>
      <c r="C2708">
        <v>1951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7</v>
      </c>
      <c r="O2708">
        <v>868</v>
      </c>
      <c r="P2708">
        <v>90</v>
      </c>
      <c r="Q2708" t="s">
        <v>1181</v>
      </c>
      <c r="R2708" t="s">
        <v>39</v>
      </c>
      <c r="S2708">
        <v>0</v>
      </c>
      <c r="T2708">
        <v>0</v>
      </c>
      <c r="U2708">
        <v>1</v>
      </c>
      <c r="Y2708">
        <f>COUNTBLANK(Table13[[#This Row],[Budget]:[Gross_WW]])</f>
        <v>3</v>
      </c>
    </row>
    <row r="2709" spans="1:32" x14ac:dyDescent="0.2">
      <c r="A2709" t="s">
        <v>7444</v>
      </c>
      <c r="B2709" t="s">
        <v>7445</v>
      </c>
      <c r="C2709">
        <v>2015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6.4</v>
      </c>
      <c r="O2709">
        <v>166693</v>
      </c>
      <c r="P2709">
        <v>130</v>
      </c>
      <c r="Q2709" t="s">
        <v>5052</v>
      </c>
      <c r="R2709" t="s">
        <v>2671</v>
      </c>
      <c r="S2709">
        <v>1</v>
      </c>
      <c r="T2709">
        <v>0</v>
      </c>
      <c r="U2709">
        <v>0</v>
      </c>
      <c r="V2709">
        <v>190000000</v>
      </c>
      <c r="W2709">
        <v>93436322</v>
      </c>
      <c r="X2709">
        <v>209035668</v>
      </c>
      <c r="Y2709">
        <f>COUNTBLANK(Table13[[#This Row],[Budget]:[Gross_WW]])</f>
        <v>0</v>
      </c>
    </row>
    <row r="2710" spans="1:32" x14ac:dyDescent="0.2">
      <c r="A2710" t="s">
        <v>1948</v>
      </c>
      <c r="B2710" t="s">
        <v>1949</v>
      </c>
      <c r="C2710">
        <v>1969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6.3</v>
      </c>
      <c r="O2710">
        <v>15843</v>
      </c>
      <c r="P2710">
        <v>143</v>
      </c>
      <c r="Q2710" t="s">
        <v>706</v>
      </c>
      <c r="R2710" t="s">
        <v>35</v>
      </c>
      <c r="S2710">
        <v>0</v>
      </c>
      <c r="T2710">
        <v>1</v>
      </c>
      <c r="U2710">
        <v>0</v>
      </c>
      <c r="V2710">
        <v>4000000</v>
      </c>
      <c r="Y2710">
        <f>COUNTBLANK(Table13[[#This Row],[Budget]:[Gross_WW]])</f>
        <v>2</v>
      </c>
    </row>
    <row r="2711" spans="1:32" x14ac:dyDescent="0.2">
      <c r="A2711" t="s">
        <v>425</v>
      </c>
      <c r="B2711" t="s">
        <v>426</v>
      </c>
      <c r="C2711">
        <v>1938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6</v>
      </c>
      <c r="O2711">
        <v>301</v>
      </c>
      <c r="P2711">
        <v>59</v>
      </c>
      <c r="Q2711" t="s">
        <v>294</v>
      </c>
      <c r="R2711" t="s">
        <v>147</v>
      </c>
      <c r="S2711">
        <v>0</v>
      </c>
      <c r="T2711">
        <v>0</v>
      </c>
      <c r="U2711">
        <v>1</v>
      </c>
      <c r="Y2711">
        <f>COUNTBLANK(Table13[[#This Row],[Budget]:[Gross_WW]])</f>
        <v>3</v>
      </c>
    </row>
    <row r="2712" spans="1:32" x14ac:dyDescent="0.2">
      <c r="A2712" t="s">
        <v>5835</v>
      </c>
      <c r="B2712" t="s">
        <v>5836</v>
      </c>
      <c r="C2712">
        <v>2004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4.0999999999999996</v>
      </c>
      <c r="O2712">
        <v>26431</v>
      </c>
      <c r="P2712">
        <v>84</v>
      </c>
      <c r="Q2712" t="s">
        <v>5837</v>
      </c>
      <c r="R2712" t="s">
        <v>39</v>
      </c>
      <c r="S2712">
        <v>0</v>
      </c>
      <c r="T2712">
        <v>0</v>
      </c>
      <c r="U2712">
        <v>1</v>
      </c>
      <c r="V2712">
        <v>40000000</v>
      </c>
      <c r="W2712">
        <v>21215059</v>
      </c>
      <c r="X2712">
        <v>46546197</v>
      </c>
      <c r="Y2712">
        <f>COUNTBLANK(Table13[[#This Row],[Budget]:[Gross_WW]])</f>
        <v>0</v>
      </c>
    </row>
    <row r="2713" spans="1:32" x14ac:dyDescent="0.2">
      <c r="A2713" t="s">
        <v>551</v>
      </c>
      <c r="B2713" t="s">
        <v>552</v>
      </c>
      <c r="C2713">
        <v>1940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6.7</v>
      </c>
      <c r="O2713">
        <v>1150</v>
      </c>
      <c r="P2713">
        <v>88</v>
      </c>
      <c r="Q2713" t="s">
        <v>198</v>
      </c>
      <c r="R2713" t="s">
        <v>39</v>
      </c>
      <c r="S2713">
        <v>0</v>
      </c>
      <c r="T2713">
        <v>0</v>
      </c>
      <c r="U2713">
        <v>1</v>
      </c>
      <c r="Y2713">
        <f>COUNTBLANK(Table13[[#This Row],[Budget]:[Gross_WW]])</f>
        <v>3</v>
      </c>
    </row>
    <row r="2714" spans="1:32" x14ac:dyDescent="0.2">
      <c r="A2714" t="s">
        <v>2926</v>
      </c>
      <c r="B2714" t="s">
        <v>2927</v>
      </c>
      <c r="C2714">
        <v>1986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6.3</v>
      </c>
      <c r="O2714">
        <v>6311</v>
      </c>
      <c r="P2714">
        <v>104</v>
      </c>
      <c r="Q2714" t="s">
        <v>2825</v>
      </c>
      <c r="R2714" t="s">
        <v>2783</v>
      </c>
      <c r="S2714">
        <v>1</v>
      </c>
      <c r="T2714">
        <v>0</v>
      </c>
      <c r="U2714">
        <v>0</v>
      </c>
      <c r="V2714">
        <v>10000000</v>
      </c>
      <c r="W2714">
        <v>21458229</v>
      </c>
      <c r="X2714">
        <v>21458229</v>
      </c>
      <c r="Y2714">
        <f>COUNTBLANK(Table13[[#This Row],[Budget]:[Gross_WW]])</f>
        <v>0</v>
      </c>
    </row>
    <row r="2715" spans="1:32" x14ac:dyDescent="0.2">
      <c r="A2715" t="s">
        <v>382</v>
      </c>
      <c r="B2715" t="s">
        <v>383</v>
      </c>
      <c r="C2715">
        <v>1937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7</v>
      </c>
      <c r="O2715">
        <v>481</v>
      </c>
      <c r="P2715">
        <v>98</v>
      </c>
      <c r="Q2715" t="s">
        <v>384</v>
      </c>
      <c r="R2715" t="s">
        <v>39</v>
      </c>
      <c r="S2715">
        <v>0</v>
      </c>
      <c r="T2715">
        <v>0</v>
      </c>
      <c r="U2715">
        <v>1</v>
      </c>
      <c r="V2715">
        <v>1400000</v>
      </c>
      <c r="Y2715">
        <f>COUNTBLANK(Table13[[#This Row],[Budget]:[Gross_WW]])</f>
        <v>2</v>
      </c>
    </row>
    <row r="2716" spans="1:32" x14ac:dyDescent="0.2">
      <c r="A2716" t="s">
        <v>6430</v>
      </c>
      <c r="B2716" t="s">
        <v>6431</v>
      </c>
      <c r="C2716">
        <v>2011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6.2</v>
      </c>
      <c r="O2716">
        <v>129261</v>
      </c>
      <c r="P2716">
        <v>104</v>
      </c>
      <c r="Q2716" t="s">
        <v>5407</v>
      </c>
      <c r="R2716" t="s">
        <v>35</v>
      </c>
      <c r="S2716">
        <v>0</v>
      </c>
      <c r="T2716">
        <v>1</v>
      </c>
      <c r="U2716">
        <v>0</v>
      </c>
      <c r="V2716">
        <v>75000000</v>
      </c>
      <c r="W2716">
        <v>78046570</v>
      </c>
      <c r="X2716">
        <v>152930623</v>
      </c>
      <c r="Y2716">
        <f>COUNTBLANK(Table13[[#This Row],[Budget]:[Gross_WW]])</f>
        <v>0</v>
      </c>
    </row>
    <row r="2717" spans="1:32" x14ac:dyDescent="0.2">
      <c r="A2717" t="s">
        <v>4334</v>
      </c>
      <c r="B2717" t="s">
        <v>4335</v>
      </c>
      <c r="C2717">
        <v>1995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8.3000000000000007</v>
      </c>
      <c r="O2717">
        <v>844831</v>
      </c>
      <c r="P2717">
        <v>81</v>
      </c>
      <c r="Q2717" t="s">
        <v>4336</v>
      </c>
      <c r="R2717" t="s">
        <v>4337</v>
      </c>
      <c r="S2717">
        <v>1</v>
      </c>
      <c r="T2717">
        <v>0</v>
      </c>
      <c r="U2717">
        <v>0</v>
      </c>
      <c r="V2717">
        <v>30000000</v>
      </c>
      <c r="W2717">
        <v>222498679</v>
      </c>
      <c r="X2717">
        <v>404265438</v>
      </c>
      <c r="Y2717">
        <f>COUNTBLANK(Table13[[#This Row],[Budget]:[Gross_WW]])</f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</row>
    <row r="2718" spans="1:32" x14ac:dyDescent="0.2">
      <c r="A2718" t="s">
        <v>4818</v>
      </c>
      <c r="B2718" t="s">
        <v>4819</v>
      </c>
      <c r="C2718">
        <v>1999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7.9</v>
      </c>
      <c r="O2718">
        <v>503666</v>
      </c>
      <c r="P2718">
        <v>92</v>
      </c>
      <c r="Q2718" t="s">
        <v>4336</v>
      </c>
      <c r="R2718" t="s">
        <v>4337</v>
      </c>
      <c r="S2718">
        <v>1</v>
      </c>
      <c r="T2718">
        <v>0</v>
      </c>
      <c r="U2718">
        <v>0</v>
      </c>
      <c r="V2718">
        <v>90000000</v>
      </c>
      <c r="W2718">
        <v>245852179</v>
      </c>
      <c r="X2718">
        <v>497374776</v>
      </c>
      <c r="Y2718">
        <f>COUNTBLANK(Table13[[#This Row],[Budget]:[Gross_WW]])</f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</row>
    <row r="2719" spans="1:32" x14ac:dyDescent="0.2">
      <c r="A2719" t="s">
        <v>6280</v>
      </c>
      <c r="B2719" t="s">
        <v>6281</v>
      </c>
      <c r="C2719">
        <v>2010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8.3000000000000007</v>
      </c>
      <c r="O2719">
        <v>724544</v>
      </c>
      <c r="P2719">
        <v>103</v>
      </c>
      <c r="Q2719" t="s">
        <v>6282</v>
      </c>
      <c r="R2719" t="s">
        <v>2671</v>
      </c>
      <c r="S2719">
        <v>1</v>
      </c>
      <c r="T2719">
        <v>0</v>
      </c>
      <c r="U2719">
        <v>0</v>
      </c>
      <c r="V2719">
        <v>200000000</v>
      </c>
      <c r="W2719">
        <v>415004880</v>
      </c>
      <c r="X2719">
        <v>1066969703</v>
      </c>
      <c r="Y2719">
        <f>COUNTBLANK(Table13[[#This Row],[Budget]:[Gross_WW]])</f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</row>
    <row r="2720" spans="1:32" x14ac:dyDescent="0.2">
      <c r="A2720" t="s">
        <v>1342</v>
      </c>
      <c r="B2720" t="s">
        <v>1343</v>
      </c>
      <c r="C2720">
        <v>1954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6.5</v>
      </c>
      <c r="O2720">
        <v>1723</v>
      </c>
      <c r="P2720">
        <v>102</v>
      </c>
      <c r="Q2720" t="s">
        <v>79</v>
      </c>
      <c r="R2720" t="s">
        <v>1195</v>
      </c>
      <c r="S2720">
        <v>0</v>
      </c>
      <c r="T2720">
        <v>0</v>
      </c>
      <c r="U2720">
        <v>1</v>
      </c>
      <c r="W2720">
        <v>2000000</v>
      </c>
      <c r="X2720">
        <v>2000000</v>
      </c>
      <c r="Y2720">
        <f>COUNTBLANK(Table13[[#This Row],[Budget]:[Gross_WW]])</f>
        <v>1</v>
      </c>
    </row>
    <row r="2721" spans="1:26" x14ac:dyDescent="0.2">
      <c r="A2721" t="s">
        <v>332</v>
      </c>
      <c r="B2721" t="s">
        <v>333</v>
      </c>
      <c r="C2721">
        <v>1936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5.4</v>
      </c>
      <c r="O2721">
        <v>78</v>
      </c>
      <c r="P2721">
        <v>56</v>
      </c>
      <c r="Q2721" t="s">
        <v>334</v>
      </c>
      <c r="R2721" t="s">
        <v>39</v>
      </c>
      <c r="S2721">
        <v>0</v>
      </c>
      <c r="T2721">
        <v>0</v>
      </c>
      <c r="U2721">
        <v>1</v>
      </c>
      <c r="Y2721">
        <f>COUNTBLANK(Table13[[#This Row],[Budget]:[Gross_WW]])</f>
        <v>3</v>
      </c>
    </row>
    <row r="2722" spans="1:26" x14ac:dyDescent="0.2">
      <c r="A2722" t="s">
        <v>5112</v>
      </c>
      <c r="B2722" t="s">
        <v>5113</v>
      </c>
      <c r="C2722">
        <v>2001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7.7</v>
      </c>
      <c r="O2722">
        <v>371875</v>
      </c>
      <c r="P2722">
        <v>122</v>
      </c>
      <c r="Q2722" t="s">
        <v>5114</v>
      </c>
      <c r="R2722" t="s">
        <v>39</v>
      </c>
      <c r="S2722">
        <v>0</v>
      </c>
      <c r="T2722">
        <v>0</v>
      </c>
      <c r="U2722">
        <v>1</v>
      </c>
      <c r="V2722">
        <v>45000000</v>
      </c>
      <c r="W2722">
        <v>76631907</v>
      </c>
      <c r="X2722">
        <v>104876233</v>
      </c>
      <c r="Y2722">
        <f>COUNTBLANK(Table13[[#This Row],[Budget]:[Gross_WW]])</f>
        <v>0</v>
      </c>
    </row>
    <row r="2723" spans="1:26" x14ac:dyDescent="0.2">
      <c r="A2723" t="s">
        <v>4567</v>
      </c>
      <c r="B2723" t="s">
        <v>4568</v>
      </c>
      <c r="C2723">
        <v>1996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8.1</v>
      </c>
      <c r="O2723">
        <v>612572</v>
      </c>
      <c r="P2723">
        <v>93</v>
      </c>
      <c r="Q2723" t="s">
        <v>4569</v>
      </c>
      <c r="R2723" t="s">
        <v>3713</v>
      </c>
      <c r="S2723">
        <v>1</v>
      </c>
      <c r="T2723">
        <v>0</v>
      </c>
      <c r="U2723">
        <v>0</v>
      </c>
      <c r="V2723">
        <v>3500000</v>
      </c>
      <c r="W2723">
        <v>16491080</v>
      </c>
      <c r="X2723">
        <v>16593356</v>
      </c>
      <c r="Y2723">
        <f>COUNTBLANK(Table13[[#This Row],[Budget]:[Gross_WW]])</f>
        <v>0</v>
      </c>
    </row>
    <row r="2724" spans="1:26" x14ac:dyDescent="0.2">
      <c r="A2724" t="s">
        <v>7725</v>
      </c>
      <c r="B2724" t="s">
        <v>7726</v>
      </c>
      <c r="C2724">
        <v>2015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6.2</v>
      </c>
      <c r="O2724">
        <v>125754</v>
      </c>
      <c r="P2724">
        <v>125</v>
      </c>
      <c r="Q2724" t="s">
        <v>6141</v>
      </c>
      <c r="R2724" t="s">
        <v>35</v>
      </c>
      <c r="S2724">
        <v>0</v>
      </c>
      <c r="T2724">
        <v>1</v>
      </c>
      <c r="U2724">
        <v>0</v>
      </c>
      <c r="V2724">
        <v>35000000</v>
      </c>
      <c r="W2724">
        <v>110212700</v>
      </c>
      <c r="X2724">
        <v>140795793</v>
      </c>
      <c r="Y2724">
        <f>COUNTBLANK(Table13[[#This Row],[Budget]:[Gross_WW]])</f>
        <v>0</v>
      </c>
    </row>
    <row r="2725" spans="1:26" x14ac:dyDescent="0.2">
      <c r="A2725" t="s">
        <v>6210</v>
      </c>
      <c r="B2725" t="s">
        <v>6211</v>
      </c>
      <c r="C2725">
        <v>2007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7</v>
      </c>
      <c r="O2725">
        <v>582524</v>
      </c>
      <c r="P2725">
        <v>144</v>
      </c>
      <c r="Q2725" t="s">
        <v>4528</v>
      </c>
      <c r="R2725" t="s">
        <v>4856</v>
      </c>
      <c r="S2725">
        <v>0</v>
      </c>
      <c r="T2725">
        <v>1</v>
      </c>
      <c r="U2725">
        <v>0</v>
      </c>
      <c r="V2725">
        <v>150000000</v>
      </c>
      <c r="W2725">
        <v>319246193</v>
      </c>
      <c r="X2725">
        <v>709709780</v>
      </c>
      <c r="Y2725">
        <f>COUNTBLANK(Table13[[#This Row],[Budget]:[Gross_WW]])</f>
        <v>0</v>
      </c>
      <c r="Z2725">
        <v>1</v>
      </c>
    </row>
    <row r="2726" spans="1:26" x14ac:dyDescent="0.2">
      <c r="A2726" t="s">
        <v>6817</v>
      </c>
      <c r="B2726" t="s">
        <v>6818</v>
      </c>
      <c r="C2726">
        <v>2009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6</v>
      </c>
      <c r="O2726">
        <v>374680</v>
      </c>
      <c r="P2726">
        <v>149</v>
      </c>
      <c r="Q2726" t="s">
        <v>4528</v>
      </c>
      <c r="R2726" t="s">
        <v>4856</v>
      </c>
      <c r="S2726">
        <v>0</v>
      </c>
      <c r="T2726">
        <v>1</v>
      </c>
      <c r="U2726">
        <v>0</v>
      </c>
      <c r="V2726">
        <v>200000000</v>
      </c>
      <c r="W2726">
        <v>402111870</v>
      </c>
      <c r="X2726">
        <v>836303693</v>
      </c>
      <c r="Y2726">
        <f>COUNTBLANK(Table13[[#This Row],[Budget]:[Gross_WW]])</f>
        <v>0</v>
      </c>
      <c r="Z2726">
        <v>1</v>
      </c>
    </row>
    <row r="2727" spans="1:26" x14ac:dyDescent="0.2">
      <c r="A2727" t="s">
        <v>277</v>
      </c>
      <c r="B2727" t="s">
        <v>278</v>
      </c>
      <c r="C2727">
        <v>1935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6.9</v>
      </c>
      <c r="O2727">
        <v>316</v>
      </c>
      <c r="P2727">
        <v>63</v>
      </c>
      <c r="Q2727" t="s">
        <v>189</v>
      </c>
      <c r="R2727" t="s">
        <v>39</v>
      </c>
      <c r="S2727">
        <v>0</v>
      </c>
      <c r="T2727">
        <v>0</v>
      </c>
      <c r="U2727">
        <v>1</v>
      </c>
      <c r="Y2727">
        <f>COUNTBLANK(Table13[[#This Row],[Budget]:[Gross_WW]])</f>
        <v>3</v>
      </c>
    </row>
    <row r="2728" spans="1:26" x14ac:dyDescent="0.2">
      <c r="A2728" t="s">
        <v>335</v>
      </c>
      <c r="B2728" t="s">
        <v>336</v>
      </c>
      <c r="C2728">
        <v>1936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5.6</v>
      </c>
      <c r="O2728">
        <v>78</v>
      </c>
      <c r="P2728">
        <v>56</v>
      </c>
      <c r="Q2728" t="s">
        <v>312</v>
      </c>
      <c r="R2728" t="s">
        <v>39</v>
      </c>
      <c r="S2728">
        <v>0</v>
      </c>
      <c r="T2728">
        <v>0</v>
      </c>
      <c r="U2728">
        <v>1</v>
      </c>
      <c r="Y2728">
        <f>COUNTBLANK(Table13[[#This Row],[Budget]:[Gross_WW]])</f>
        <v>3</v>
      </c>
    </row>
    <row r="2729" spans="1:26" x14ac:dyDescent="0.2">
      <c r="A2729" t="s">
        <v>2262</v>
      </c>
      <c r="B2729" t="s">
        <v>2263</v>
      </c>
      <c r="C2729">
        <v>1976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6.2</v>
      </c>
      <c r="O2729">
        <v>460</v>
      </c>
      <c r="P2729">
        <v>117</v>
      </c>
      <c r="Q2729" t="s">
        <v>1891</v>
      </c>
      <c r="R2729" t="s">
        <v>376</v>
      </c>
      <c r="S2729">
        <v>1</v>
      </c>
      <c r="T2729">
        <v>0</v>
      </c>
      <c r="U2729">
        <v>0</v>
      </c>
      <c r="Y2729">
        <f>COUNTBLANK(Table13[[#This Row],[Budget]:[Gross_WW]])</f>
        <v>3</v>
      </c>
    </row>
    <row r="2730" spans="1:26" x14ac:dyDescent="0.2">
      <c r="A2730" t="s">
        <v>3382</v>
      </c>
      <c r="B2730" t="s">
        <v>3383</v>
      </c>
      <c r="C2730">
        <v>1990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7.1</v>
      </c>
      <c r="O2730">
        <v>113996</v>
      </c>
      <c r="P2730">
        <v>96</v>
      </c>
      <c r="Q2730" t="s">
        <v>3384</v>
      </c>
      <c r="R2730" t="s">
        <v>35</v>
      </c>
      <c r="S2730">
        <v>0</v>
      </c>
      <c r="T2730">
        <v>1</v>
      </c>
      <c r="U2730">
        <v>0</v>
      </c>
      <c r="V2730">
        <v>11000000</v>
      </c>
      <c r="W2730">
        <v>16667084</v>
      </c>
      <c r="X2730">
        <v>16667084</v>
      </c>
      <c r="Y2730">
        <f>COUNTBLANK(Table13[[#This Row],[Budget]:[Gross_WW]])</f>
        <v>0</v>
      </c>
    </row>
    <row r="2731" spans="1:26" x14ac:dyDescent="0.2">
      <c r="A2731" t="s">
        <v>3687</v>
      </c>
      <c r="B2731" t="s">
        <v>3688</v>
      </c>
      <c r="C2731">
        <v>1992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6.3</v>
      </c>
      <c r="O2731">
        <v>9712</v>
      </c>
      <c r="P2731">
        <v>101</v>
      </c>
      <c r="Q2731" t="s">
        <v>2786</v>
      </c>
      <c r="R2731" t="s">
        <v>35</v>
      </c>
      <c r="S2731">
        <v>0</v>
      </c>
      <c r="T2731">
        <v>1</v>
      </c>
      <c r="U2731">
        <v>0</v>
      </c>
      <c r="V2731">
        <v>14000000</v>
      </c>
      <c r="W2731">
        <v>13249535</v>
      </c>
      <c r="X2731">
        <v>13249535</v>
      </c>
      <c r="Y2731">
        <f>COUNTBLANK(Table13[[#This Row],[Budget]:[Gross_WW]])</f>
        <v>0</v>
      </c>
    </row>
    <row r="2732" spans="1:26" x14ac:dyDescent="0.2">
      <c r="A2732" t="s">
        <v>4135</v>
      </c>
      <c r="B2732" t="s">
        <v>4136</v>
      </c>
      <c r="C2732">
        <v>1994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5.4</v>
      </c>
      <c r="O2732">
        <v>1622</v>
      </c>
      <c r="P2732">
        <v>107</v>
      </c>
      <c r="Q2732" t="s">
        <v>3487</v>
      </c>
      <c r="R2732" t="s">
        <v>3240</v>
      </c>
      <c r="S2732">
        <v>0</v>
      </c>
      <c r="T2732">
        <v>0</v>
      </c>
      <c r="U2732">
        <v>1</v>
      </c>
      <c r="W2732">
        <v>6971777</v>
      </c>
      <c r="X2732">
        <v>6971777</v>
      </c>
      <c r="Y2732">
        <f>COUNTBLANK(Table13[[#This Row],[Budget]:[Gross_WW]])</f>
        <v>1</v>
      </c>
    </row>
    <row r="2733" spans="1:26" x14ac:dyDescent="0.2">
      <c r="A2733" t="s">
        <v>6857</v>
      </c>
      <c r="B2733" t="s">
        <v>6858</v>
      </c>
      <c r="C2733">
        <v>2010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6.8</v>
      </c>
      <c r="O2733">
        <v>304976</v>
      </c>
      <c r="P2733">
        <v>125</v>
      </c>
      <c r="Q2733" t="s">
        <v>6859</v>
      </c>
      <c r="R2733" t="s">
        <v>2671</v>
      </c>
      <c r="S2733">
        <v>1</v>
      </c>
      <c r="T2733">
        <v>0</v>
      </c>
      <c r="U2733">
        <v>0</v>
      </c>
      <c r="V2733">
        <v>170000000</v>
      </c>
      <c r="W2733">
        <v>172062763</v>
      </c>
      <c r="X2733">
        <v>400062763</v>
      </c>
      <c r="Y2733">
        <f>COUNTBLANK(Table13[[#This Row],[Budget]:[Gross_WW]])</f>
        <v>0</v>
      </c>
      <c r="Z2733">
        <v>1</v>
      </c>
    </row>
    <row r="2734" spans="1:26" x14ac:dyDescent="0.2">
      <c r="A2734" t="s">
        <v>7490</v>
      </c>
      <c r="B2734" t="s">
        <v>7491</v>
      </c>
      <c r="C2734">
        <v>2012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6.8</v>
      </c>
      <c r="O2734">
        <v>58062</v>
      </c>
      <c r="P2734">
        <v>111</v>
      </c>
      <c r="Q2734" t="s">
        <v>7492</v>
      </c>
      <c r="R2734" t="s">
        <v>39</v>
      </c>
      <c r="S2734">
        <v>0</v>
      </c>
      <c r="T2734">
        <v>0</v>
      </c>
      <c r="U2734">
        <v>1</v>
      </c>
      <c r="V2734">
        <v>30000000</v>
      </c>
      <c r="W2734">
        <v>35763137</v>
      </c>
      <c r="X2734">
        <v>48963137</v>
      </c>
      <c r="Y2734">
        <f>COUNTBLANK(Table13[[#This Row],[Budget]:[Gross_WW]])</f>
        <v>0</v>
      </c>
    </row>
    <row r="2735" spans="1:26" x14ac:dyDescent="0.2">
      <c r="A2735" t="s">
        <v>5849</v>
      </c>
      <c r="B2735" t="s">
        <v>5850</v>
      </c>
      <c r="C2735">
        <v>2004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7.2</v>
      </c>
      <c r="O2735">
        <v>470740</v>
      </c>
      <c r="P2735">
        <v>163</v>
      </c>
      <c r="Q2735" t="s">
        <v>2792</v>
      </c>
      <c r="R2735" t="s">
        <v>39</v>
      </c>
      <c r="S2735">
        <v>0</v>
      </c>
      <c r="T2735">
        <v>0</v>
      </c>
      <c r="U2735">
        <v>1</v>
      </c>
      <c r="V2735">
        <v>175000000</v>
      </c>
      <c r="W2735">
        <v>133378256</v>
      </c>
      <c r="X2735">
        <v>497409852</v>
      </c>
      <c r="Y2735">
        <f>COUNTBLANK(Table13[[#This Row],[Budget]:[Gross_WW]])</f>
        <v>0</v>
      </c>
    </row>
    <row r="2736" spans="1:26" x14ac:dyDescent="0.2">
      <c r="A2736" t="s">
        <v>5115</v>
      </c>
      <c r="B2736" t="s">
        <v>5116</v>
      </c>
      <c r="C2736">
        <v>1999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6.6</v>
      </c>
      <c r="O2736">
        <v>30715</v>
      </c>
      <c r="P2736">
        <v>127</v>
      </c>
      <c r="Q2736" t="s">
        <v>2004</v>
      </c>
      <c r="R2736" t="s">
        <v>39</v>
      </c>
      <c r="S2736">
        <v>0</v>
      </c>
      <c r="T2736">
        <v>0</v>
      </c>
      <c r="U2736">
        <v>1</v>
      </c>
      <c r="V2736">
        <v>55000000</v>
      </c>
      <c r="W2736">
        <v>16649768</v>
      </c>
      <c r="X2736">
        <v>16649768</v>
      </c>
      <c r="Y2736">
        <f>COUNTBLANK(Table13[[#This Row],[Budget]:[Gross_WW]])</f>
        <v>0</v>
      </c>
    </row>
    <row r="2737" spans="1:25" x14ac:dyDescent="0.2">
      <c r="A2737" t="s">
        <v>3530</v>
      </c>
      <c r="B2737" t="s">
        <v>3531</v>
      </c>
      <c r="C2737">
        <v>1991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5</v>
      </c>
      <c r="O2737">
        <v>1105</v>
      </c>
      <c r="P2737">
        <v>93</v>
      </c>
      <c r="Q2737" t="s">
        <v>3532</v>
      </c>
      <c r="R2737" t="s">
        <v>2783</v>
      </c>
      <c r="S2737">
        <v>1</v>
      </c>
      <c r="T2737">
        <v>0</v>
      </c>
      <c r="U2737">
        <v>0</v>
      </c>
      <c r="V2737">
        <v>15000000</v>
      </c>
      <c r="W2737">
        <v>4693236</v>
      </c>
      <c r="X2737">
        <v>4693236</v>
      </c>
      <c r="Y2737">
        <f>COUNTBLANK(Table13[[#This Row],[Budget]:[Gross_WW]])</f>
        <v>0</v>
      </c>
    </row>
    <row r="2738" spans="1:25" x14ac:dyDescent="0.2">
      <c r="A2738" t="s">
        <v>3904</v>
      </c>
      <c r="B2738" t="s">
        <v>3905</v>
      </c>
      <c r="C2738">
        <v>1993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7.9</v>
      </c>
      <c r="O2738">
        <v>197653</v>
      </c>
      <c r="P2738">
        <v>119</v>
      </c>
      <c r="Q2738" t="s">
        <v>3468</v>
      </c>
      <c r="R2738" t="s">
        <v>3240</v>
      </c>
      <c r="S2738">
        <v>0</v>
      </c>
      <c r="T2738">
        <v>0</v>
      </c>
      <c r="U2738">
        <v>1</v>
      </c>
      <c r="V2738">
        <v>13000000</v>
      </c>
      <c r="W2738">
        <v>12281551</v>
      </c>
      <c r="X2738">
        <v>12281551</v>
      </c>
      <c r="Y2738">
        <f>COUNTBLANK(Table13[[#This Row],[Budget]:[Gross_WW]])</f>
        <v>0</v>
      </c>
    </row>
    <row r="2739" spans="1:25" x14ac:dyDescent="0.2">
      <c r="A2739" t="s">
        <v>2928</v>
      </c>
      <c r="B2739" t="s">
        <v>2929</v>
      </c>
      <c r="C2739">
        <v>1986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7.2</v>
      </c>
      <c r="O2739">
        <v>5312</v>
      </c>
      <c r="P2739">
        <v>89</v>
      </c>
      <c r="Q2739" t="s">
        <v>2930</v>
      </c>
      <c r="R2739" t="s">
        <v>2931</v>
      </c>
      <c r="S2739">
        <v>0</v>
      </c>
      <c r="T2739">
        <v>0</v>
      </c>
      <c r="U2739">
        <v>1</v>
      </c>
      <c r="W2739">
        <v>2545142</v>
      </c>
      <c r="X2739">
        <v>2545142</v>
      </c>
      <c r="Y2739">
        <f>COUNTBLANK(Table13[[#This Row],[Budget]:[Gross_WW]])</f>
        <v>1</v>
      </c>
    </row>
    <row r="2740" spans="1:25" x14ac:dyDescent="0.2">
      <c r="A2740" t="s">
        <v>7920</v>
      </c>
      <c r="B2740" t="s">
        <v>7921</v>
      </c>
      <c r="C2740">
        <v>2018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5.0999999999999996</v>
      </c>
      <c r="O2740">
        <v>41204</v>
      </c>
      <c r="P2740">
        <v>100</v>
      </c>
      <c r="Q2740" t="s">
        <v>6051</v>
      </c>
      <c r="R2740" t="s">
        <v>7221</v>
      </c>
      <c r="S2740">
        <v>0</v>
      </c>
      <c r="T2740">
        <v>1</v>
      </c>
      <c r="U2740">
        <v>0</v>
      </c>
      <c r="V2740">
        <v>3500000</v>
      </c>
      <c r="W2740">
        <v>41411015</v>
      </c>
      <c r="X2740">
        <v>95330493</v>
      </c>
      <c r="Y2740">
        <f>COUNTBLANK(Table13[[#This Row],[Budget]:[Gross_WW]])</f>
        <v>0</v>
      </c>
    </row>
    <row r="2741" spans="1:25" x14ac:dyDescent="0.2">
      <c r="A2741" t="s">
        <v>7428</v>
      </c>
      <c r="B2741" t="s">
        <v>7429</v>
      </c>
      <c r="C2741">
        <v>2013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6.4</v>
      </c>
      <c r="O2741">
        <v>79337</v>
      </c>
      <c r="P2741">
        <v>96</v>
      </c>
      <c r="Q2741" t="s">
        <v>7430</v>
      </c>
      <c r="R2741" t="s">
        <v>4956</v>
      </c>
      <c r="S2741">
        <v>0</v>
      </c>
      <c r="T2741">
        <v>1</v>
      </c>
      <c r="U2741">
        <v>0</v>
      </c>
      <c r="V2741">
        <v>135000000</v>
      </c>
      <c r="W2741">
        <v>83028128</v>
      </c>
      <c r="X2741">
        <v>282570682</v>
      </c>
      <c r="Y2741">
        <f>COUNTBLANK(Table13[[#This Row],[Budget]:[Gross_WW]])</f>
        <v>0</v>
      </c>
    </row>
    <row r="2742" spans="1:25" x14ac:dyDescent="0.2">
      <c r="A2742" t="s">
        <v>3259</v>
      </c>
      <c r="B2742" t="s">
        <v>3260</v>
      </c>
      <c r="C2742">
        <v>1989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6.2</v>
      </c>
      <c r="O2742">
        <v>61355</v>
      </c>
      <c r="P2742">
        <v>97</v>
      </c>
      <c r="Q2742" t="s">
        <v>2877</v>
      </c>
      <c r="R2742" t="s">
        <v>2783</v>
      </c>
      <c r="S2742">
        <v>1</v>
      </c>
      <c r="T2742">
        <v>0</v>
      </c>
      <c r="U2742">
        <v>0</v>
      </c>
      <c r="V2742">
        <v>13000000</v>
      </c>
      <c r="W2742">
        <v>71079915</v>
      </c>
      <c r="X2742">
        <v>71079915</v>
      </c>
      <c r="Y2742">
        <f>COUNTBLANK(Table13[[#This Row],[Budget]:[Gross_WW]])</f>
        <v>0</v>
      </c>
    </row>
    <row r="2743" spans="1:25" x14ac:dyDescent="0.2">
      <c r="A2743" t="s">
        <v>2711</v>
      </c>
      <c r="B2743" t="s">
        <v>2712</v>
      </c>
      <c r="C2743">
        <v>1983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6.5</v>
      </c>
      <c r="O2743">
        <v>31574</v>
      </c>
      <c r="P2743">
        <v>101</v>
      </c>
      <c r="Q2743" t="s">
        <v>2713</v>
      </c>
      <c r="R2743" t="s">
        <v>2714</v>
      </c>
      <c r="S2743">
        <v>0</v>
      </c>
      <c r="T2743">
        <v>0</v>
      </c>
      <c r="U2743">
        <v>1</v>
      </c>
      <c r="V2743">
        <v>10000000</v>
      </c>
      <c r="W2743">
        <v>29450919</v>
      </c>
      <c r="X2743">
        <v>29450919</v>
      </c>
      <c r="Y2743">
        <f>COUNTBLANK(Table13[[#This Row],[Budget]:[Gross_WW]])</f>
        <v>0</v>
      </c>
    </row>
    <row r="2744" spans="1:25" x14ac:dyDescent="0.2">
      <c r="A2744" t="s">
        <v>3151</v>
      </c>
      <c r="B2744" t="s">
        <v>3152</v>
      </c>
      <c r="C2744">
        <v>1988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6.1</v>
      </c>
      <c r="O2744">
        <v>108558</v>
      </c>
      <c r="P2744">
        <v>107</v>
      </c>
      <c r="Q2744" t="s">
        <v>2898</v>
      </c>
      <c r="R2744" t="s">
        <v>35</v>
      </c>
      <c r="S2744">
        <v>0</v>
      </c>
      <c r="T2744">
        <v>1</v>
      </c>
      <c r="U2744">
        <v>0</v>
      </c>
      <c r="V2744">
        <v>15000000</v>
      </c>
      <c r="W2744">
        <v>111938388</v>
      </c>
      <c r="X2744">
        <v>216614388</v>
      </c>
      <c r="Y2744">
        <f>COUNTBLANK(Table13[[#This Row],[Budget]:[Gross_WW]])</f>
        <v>0</v>
      </c>
    </row>
    <row r="2745" spans="1:25" x14ac:dyDescent="0.2">
      <c r="A2745" t="s">
        <v>4573</v>
      </c>
      <c r="B2745" t="s">
        <v>4574</v>
      </c>
      <c r="C2745">
        <v>1996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6.4</v>
      </c>
      <c r="O2745">
        <v>167781</v>
      </c>
      <c r="P2745">
        <v>113</v>
      </c>
      <c r="Q2745" t="s">
        <v>4575</v>
      </c>
      <c r="R2745" t="s">
        <v>39</v>
      </c>
      <c r="S2745">
        <v>0</v>
      </c>
      <c r="T2745">
        <v>1</v>
      </c>
      <c r="U2745">
        <v>1</v>
      </c>
      <c r="V2745">
        <v>92000000</v>
      </c>
      <c r="W2745">
        <v>241721524</v>
      </c>
      <c r="X2745">
        <v>494471524</v>
      </c>
      <c r="Y2745">
        <f>COUNTBLANK(Table13[[#This Row],[Budget]:[Gross_WW]])</f>
        <v>0</v>
      </c>
    </row>
    <row r="2746" spans="1:25" x14ac:dyDescent="0.2">
      <c r="A2746" t="s">
        <v>4341</v>
      </c>
      <c r="B2746" t="s">
        <v>4342</v>
      </c>
      <c r="C2746">
        <v>1995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6.2</v>
      </c>
      <c r="O2746">
        <v>3152</v>
      </c>
      <c r="P2746">
        <v>85</v>
      </c>
      <c r="Q2746" t="s">
        <v>3021</v>
      </c>
      <c r="R2746" t="s">
        <v>3859</v>
      </c>
      <c r="S2746">
        <v>1</v>
      </c>
      <c r="T2746">
        <v>0</v>
      </c>
      <c r="U2746">
        <v>0</v>
      </c>
      <c r="W2746">
        <v>26282</v>
      </c>
      <c r="X2746">
        <v>26282</v>
      </c>
      <c r="Y2746">
        <f>COUNTBLANK(Table13[[#This Row],[Budget]:[Gross_WW]])</f>
        <v>1</v>
      </c>
    </row>
    <row r="2747" spans="1:25" x14ac:dyDescent="0.2">
      <c r="A2747" t="s">
        <v>6196</v>
      </c>
      <c r="B2747" t="s">
        <v>6197</v>
      </c>
      <c r="C2747">
        <v>2005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6.3</v>
      </c>
      <c r="O2747">
        <v>42171</v>
      </c>
      <c r="P2747">
        <v>122</v>
      </c>
      <c r="Q2747" t="s">
        <v>5439</v>
      </c>
      <c r="R2747" t="s">
        <v>35</v>
      </c>
      <c r="S2747">
        <v>0</v>
      </c>
      <c r="T2747">
        <v>1</v>
      </c>
      <c r="U2747">
        <v>0</v>
      </c>
      <c r="V2747">
        <v>35000000</v>
      </c>
      <c r="W2747">
        <v>22991379</v>
      </c>
      <c r="X2747">
        <v>30526509</v>
      </c>
      <c r="Y2747">
        <f>COUNTBLANK(Table13[[#This Row],[Budget]:[Gross_WW]])</f>
        <v>0</v>
      </c>
    </row>
    <row r="2748" spans="1:25" x14ac:dyDescent="0.2">
      <c r="A2748" t="s">
        <v>4580</v>
      </c>
      <c r="B2748" t="s">
        <v>4581</v>
      </c>
      <c r="C2748">
        <v>1996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5.3</v>
      </c>
      <c r="O2748">
        <v>5264</v>
      </c>
      <c r="P2748">
        <v>96</v>
      </c>
      <c r="Q2748" t="s">
        <v>4582</v>
      </c>
      <c r="R2748" t="s">
        <v>3240</v>
      </c>
      <c r="S2748">
        <v>0</v>
      </c>
      <c r="T2748">
        <v>0</v>
      </c>
      <c r="U2748">
        <v>1</v>
      </c>
      <c r="W2748">
        <v>10658278</v>
      </c>
      <c r="X2748">
        <v>10658278</v>
      </c>
      <c r="Y2748">
        <f>COUNTBLANK(Table13[[#This Row],[Budget]:[Gross_WW]])</f>
        <v>1</v>
      </c>
    </row>
    <row r="2749" spans="1:25" x14ac:dyDescent="0.2">
      <c r="A2749" t="s">
        <v>4576</v>
      </c>
      <c r="B2749" t="s">
        <v>4577</v>
      </c>
      <c r="C2749">
        <v>1995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5.4</v>
      </c>
      <c r="O2749">
        <v>5150</v>
      </c>
      <c r="P2749">
        <v>118</v>
      </c>
      <c r="Q2749" t="s">
        <v>4578</v>
      </c>
      <c r="R2749" t="s">
        <v>4579</v>
      </c>
      <c r="S2749">
        <v>1</v>
      </c>
      <c r="T2749">
        <v>0</v>
      </c>
      <c r="U2749">
        <v>0</v>
      </c>
      <c r="V2749">
        <v>24000000</v>
      </c>
      <c r="W2749">
        <v>1141556</v>
      </c>
      <c r="X2749">
        <v>1141556</v>
      </c>
      <c r="Y2749">
        <f>COUNTBLANK(Table13[[#This Row],[Budget]:[Gross_WW]])</f>
        <v>0</v>
      </c>
    </row>
    <row r="2750" spans="1:25" x14ac:dyDescent="0.2">
      <c r="A2750" t="s">
        <v>1950</v>
      </c>
      <c r="B2750" t="s">
        <v>1951</v>
      </c>
      <c r="C2750">
        <v>1970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7</v>
      </c>
      <c r="O2750">
        <v>22491</v>
      </c>
      <c r="P2750">
        <v>116</v>
      </c>
      <c r="Q2750" t="s">
        <v>930</v>
      </c>
      <c r="R2750" t="s">
        <v>35</v>
      </c>
      <c r="S2750">
        <v>0</v>
      </c>
      <c r="T2750">
        <v>1</v>
      </c>
      <c r="U2750">
        <v>0</v>
      </c>
      <c r="V2750">
        <v>2500000</v>
      </c>
      <c r="W2750">
        <v>5050000</v>
      </c>
      <c r="X2750">
        <v>5050000</v>
      </c>
      <c r="Y2750">
        <f>COUNTBLANK(Table13[[#This Row],[Budget]:[Gross_WW]])</f>
        <v>0</v>
      </c>
    </row>
    <row r="2751" spans="1:25" x14ac:dyDescent="0.2">
      <c r="A2751" t="s">
        <v>5757</v>
      </c>
      <c r="B2751" t="s">
        <v>5758</v>
      </c>
      <c r="C2751">
        <v>2002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6.1</v>
      </c>
      <c r="O2751">
        <v>102278</v>
      </c>
      <c r="P2751">
        <v>101</v>
      </c>
      <c r="Q2751" t="s">
        <v>5759</v>
      </c>
      <c r="R2751" t="s">
        <v>4109</v>
      </c>
      <c r="S2751">
        <v>0</v>
      </c>
      <c r="T2751">
        <v>0</v>
      </c>
      <c r="U2751">
        <v>1</v>
      </c>
      <c r="V2751">
        <v>60000000</v>
      </c>
      <c r="W2751">
        <v>93354851</v>
      </c>
      <c r="X2751">
        <v>199043242</v>
      </c>
      <c r="Y2751">
        <f>COUNTBLANK(Table13[[#This Row],[Budget]:[Gross_WW]])</f>
        <v>0</v>
      </c>
    </row>
    <row r="2752" spans="1:25" x14ac:dyDescent="0.2">
      <c r="A2752" t="s">
        <v>2264</v>
      </c>
      <c r="B2752" t="s">
        <v>2265</v>
      </c>
      <c r="C2752">
        <v>1976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6.1</v>
      </c>
      <c r="O2752">
        <v>3219</v>
      </c>
      <c r="P2752">
        <v>115</v>
      </c>
      <c r="Q2752" t="s">
        <v>2266</v>
      </c>
      <c r="R2752" t="s">
        <v>2267</v>
      </c>
      <c r="S2752">
        <v>0</v>
      </c>
      <c r="T2752">
        <v>1</v>
      </c>
      <c r="U2752">
        <v>0</v>
      </c>
      <c r="V2752">
        <v>6700000</v>
      </c>
      <c r="Y2752">
        <f>COUNTBLANK(Table13[[#This Row],[Budget]:[Gross_WW]])</f>
        <v>2</v>
      </c>
    </row>
    <row r="2753" spans="1:32" x14ac:dyDescent="0.2">
      <c r="A2753" t="s">
        <v>5128</v>
      </c>
      <c r="B2753" t="s">
        <v>5129</v>
      </c>
      <c r="C2753">
        <v>2000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6.6</v>
      </c>
      <c r="O2753">
        <v>74414</v>
      </c>
      <c r="P2753">
        <v>116</v>
      </c>
      <c r="Q2753" t="s">
        <v>5130</v>
      </c>
      <c r="R2753" t="s">
        <v>35</v>
      </c>
      <c r="S2753">
        <v>0</v>
      </c>
      <c r="T2753">
        <v>1</v>
      </c>
      <c r="U2753">
        <v>0</v>
      </c>
      <c r="V2753">
        <v>62000000</v>
      </c>
      <c r="W2753">
        <v>77122415</v>
      </c>
      <c r="X2753">
        <v>127666415</v>
      </c>
      <c r="Y2753">
        <f>COUNTBLANK(Table13[[#This Row],[Budget]:[Gross_WW]])</f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</row>
    <row r="2754" spans="1:32" x14ac:dyDescent="0.2">
      <c r="A2754" t="s">
        <v>4978</v>
      </c>
      <c r="B2754" t="s">
        <v>4979</v>
      </c>
      <c r="C2754">
        <v>1998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6.5</v>
      </c>
      <c r="O2754">
        <v>92362</v>
      </c>
      <c r="P2754">
        <v>131</v>
      </c>
      <c r="Q2754" t="s">
        <v>4433</v>
      </c>
      <c r="R2754" t="s">
        <v>39</v>
      </c>
      <c r="S2754">
        <v>0</v>
      </c>
      <c r="T2754">
        <v>0</v>
      </c>
      <c r="U2754">
        <v>1</v>
      </c>
      <c r="V2754">
        <v>60000000</v>
      </c>
      <c r="W2754">
        <v>57167405</v>
      </c>
      <c r="X2754">
        <v>102367405</v>
      </c>
      <c r="Y2754">
        <f>COUNTBLANK(Table13[[#This Row],[Budget]:[Gross_WW]])</f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</row>
    <row r="2755" spans="1:32" x14ac:dyDescent="0.2">
      <c r="A2755" t="s">
        <v>2068</v>
      </c>
      <c r="B2755" t="s">
        <v>2069</v>
      </c>
      <c r="C2755">
        <v>1972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7.1</v>
      </c>
      <c r="O2755">
        <v>4865</v>
      </c>
      <c r="P2755">
        <v>103</v>
      </c>
      <c r="Q2755" t="s">
        <v>1634</v>
      </c>
      <c r="R2755" t="s">
        <v>35</v>
      </c>
      <c r="S2755">
        <v>0</v>
      </c>
      <c r="T2755">
        <v>1</v>
      </c>
      <c r="U2755">
        <v>0</v>
      </c>
      <c r="V2755">
        <v>1200000</v>
      </c>
      <c r="Y2755">
        <f>COUNTBLANK(Table13[[#This Row],[Budget]:[Gross_WW]])</f>
        <v>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</row>
    <row r="2756" spans="1:32" x14ac:dyDescent="0.2">
      <c r="A2756" t="s">
        <v>5401</v>
      </c>
      <c r="B2756" t="s">
        <v>5402</v>
      </c>
      <c r="C2756">
        <v>2000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7.3</v>
      </c>
      <c r="O2756">
        <v>373267</v>
      </c>
      <c r="P2756">
        <v>106</v>
      </c>
      <c r="Q2756" t="s">
        <v>4846</v>
      </c>
      <c r="R2756" t="s">
        <v>2783</v>
      </c>
      <c r="S2756">
        <v>1</v>
      </c>
      <c r="T2756">
        <v>0</v>
      </c>
      <c r="U2756">
        <v>0</v>
      </c>
      <c r="V2756">
        <v>75000000</v>
      </c>
      <c r="W2756">
        <v>95011339</v>
      </c>
      <c r="X2756">
        <v>248118121</v>
      </c>
      <c r="Y2756">
        <f>COUNTBLANK(Table13[[#This Row],[Budget]:[Gross_WW]])</f>
        <v>0</v>
      </c>
      <c r="Z2756">
        <v>1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 x14ac:dyDescent="0.2">
      <c r="A2757" t="s">
        <v>7405</v>
      </c>
      <c r="B2757" t="s">
        <v>7406</v>
      </c>
      <c r="C2757">
        <v>2014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7.2</v>
      </c>
      <c r="O2757">
        <v>138157</v>
      </c>
      <c r="P2757">
        <v>137</v>
      </c>
      <c r="Q2757" t="s">
        <v>7407</v>
      </c>
      <c r="R2757" t="s">
        <v>7408</v>
      </c>
      <c r="S2757">
        <v>0</v>
      </c>
      <c r="T2757">
        <v>1</v>
      </c>
      <c r="U2757">
        <v>0</v>
      </c>
      <c r="V2757">
        <v>65000000</v>
      </c>
      <c r="W2757">
        <v>115637895</v>
      </c>
      <c r="X2757">
        <v>161459297</v>
      </c>
      <c r="Y2757">
        <f>COUNTBLANK(Table13[[#This Row],[Budget]:[Gross_WW]])</f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</row>
    <row r="2758" spans="1:32" x14ac:dyDescent="0.2">
      <c r="A2758" t="s">
        <v>826</v>
      </c>
      <c r="B2758" t="s">
        <v>827</v>
      </c>
      <c r="C2758">
        <v>1944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7.1</v>
      </c>
      <c r="O2758">
        <v>1034</v>
      </c>
      <c r="P2758">
        <v>102</v>
      </c>
      <c r="Q2758" t="s">
        <v>474</v>
      </c>
      <c r="R2758" t="s">
        <v>39</v>
      </c>
      <c r="S2758">
        <v>0</v>
      </c>
      <c r="T2758">
        <v>0</v>
      </c>
      <c r="U2758">
        <v>1</v>
      </c>
      <c r="Y2758">
        <f>COUNTBLANK(Table13[[#This Row],[Budget]:[Gross_WW]])</f>
        <v>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</row>
    <row r="2759" spans="1:32" x14ac:dyDescent="0.2">
      <c r="A2759" t="s">
        <v>3261</v>
      </c>
      <c r="B2759" t="s">
        <v>3262</v>
      </c>
      <c r="C2759">
        <v>1989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7</v>
      </c>
      <c r="O2759">
        <v>80758</v>
      </c>
      <c r="P2759">
        <v>100</v>
      </c>
      <c r="Q2759" t="s">
        <v>2780</v>
      </c>
      <c r="R2759" t="s">
        <v>35</v>
      </c>
      <c r="S2759">
        <v>0</v>
      </c>
      <c r="T2759">
        <v>1</v>
      </c>
      <c r="U2759">
        <v>0</v>
      </c>
      <c r="V2759">
        <v>15000000</v>
      </c>
      <c r="W2759">
        <v>66758538</v>
      </c>
      <c r="X2759">
        <v>79258538</v>
      </c>
      <c r="Y2759">
        <f>COUNTBLANK(Table13[[#This Row],[Budget]:[Gross_WW]])</f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</row>
    <row r="2760" spans="1:32" x14ac:dyDescent="0.2">
      <c r="A2760" t="s">
        <v>1065</v>
      </c>
      <c r="B2760" t="s">
        <v>1066</v>
      </c>
      <c r="C2760">
        <v>1949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6.2</v>
      </c>
      <c r="O2760">
        <v>5942</v>
      </c>
      <c r="P2760">
        <v>117</v>
      </c>
      <c r="Q2760" t="s">
        <v>706</v>
      </c>
      <c r="R2760" t="s">
        <v>1067</v>
      </c>
      <c r="S2760">
        <v>0</v>
      </c>
      <c r="T2760">
        <v>0</v>
      </c>
      <c r="U2760">
        <v>1</v>
      </c>
      <c r="V2760">
        <v>2500000</v>
      </c>
      <c r="W2760">
        <v>2668000</v>
      </c>
      <c r="X2760">
        <v>2668000</v>
      </c>
      <c r="Y2760">
        <f>COUNTBLANK(Table13[[#This Row],[Budget]:[Gross_WW]])</f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</row>
    <row r="2761" spans="1:32" x14ac:dyDescent="0.2">
      <c r="A2761" t="s">
        <v>3689</v>
      </c>
      <c r="B2761" t="s">
        <v>3690</v>
      </c>
      <c r="C2761">
        <v>1992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6.5</v>
      </c>
      <c r="O2761">
        <v>73463</v>
      </c>
      <c r="P2761">
        <v>103</v>
      </c>
      <c r="Q2761" t="s">
        <v>3028</v>
      </c>
      <c r="R2761" t="s">
        <v>39</v>
      </c>
      <c r="S2761">
        <v>0</v>
      </c>
      <c r="T2761">
        <v>0</v>
      </c>
      <c r="U2761">
        <v>1</v>
      </c>
      <c r="V2761">
        <v>35000000</v>
      </c>
      <c r="W2761">
        <v>83563139</v>
      </c>
      <c r="X2761">
        <v>156563139</v>
      </c>
      <c r="Y2761">
        <f>COUNTBLANK(Table13[[#This Row],[Budget]:[Gross_WW]])</f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</row>
    <row r="2762" spans="1:32" x14ac:dyDescent="0.2">
      <c r="A2762" t="s">
        <v>4343</v>
      </c>
      <c r="B2762" t="s">
        <v>4344</v>
      </c>
      <c r="C2762">
        <v>1995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5.5</v>
      </c>
      <c r="O2762">
        <v>42378</v>
      </c>
      <c r="P2762">
        <v>100</v>
      </c>
      <c r="Q2762" t="s">
        <v>3601</v>
      </c>
      <c r="R2762" t="s">
        <v>39</v>
      </c>
      <c r="S2762">
        <v>0</v>
      </c>
      <c r="T2762">
        <v>0</v>
      </c>
      <c r="U2762">
        <v>1</v>
      </c>
      <c r="V2762">
        <v>60000000</v>
      </c>
      <c r="W2762">
        <v>50024083</v>
      </c>
      <c r="X2762">
        <v>104324083</v>
      </c>
      <c r="Y2762">
        <f>COUNTBLANK(Table13[[#This Row],[Budget]:[Gross_WW]])</f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</row>
    <row r="2763" spans="1:32" x14ac:dyDescent="0.2">
      <c r="A2763" t="s">
        <v>3691</v>
      </c>
      <c r="B2763" t="s">
        <v>3692</v>
      </c>
      <c r="C2763">
        <v>1991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6.5</v>
      </c>
      <c r="O2763">
        <v>3368</v>
      </c>
      <c r="P2763">
        <v>99</v>
      </c>
      <c r="Q2763" t="s">
        <v>3693</v>
      </c>
      <c r="R2763" t="s">
        <v>3694</v>
      </c>
      <c r="S2763">
        <v>0</v>
      </c>
      <c r="T2763">
        <v>1</v>
      </c>
      <c r="U2763">
        <v>0</v>
      </c>
      <c r="V2763">
        <v>6000000</v>
      </c>
      <c r="W2763">
        <v>221295</v>
      </c>
      <c r="X2763">
        <v>221295</v>
      </c>
      <c r="Y2763">
        <f>COUNTBLANK(Table13[[#This Row],[Budget]:[Gross_WW]])</f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</row>
    <row r="2764" spans="1:32" x14ac:dyDescent="0.2">
      <c r="A2764" t="s">
        <v>2932</v>
      </c>
      <c r="B2764" t="s">
        <v>2933</v>
      </c>
      <c r="C2764">
        <v>1986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5.0999999999999996</v>
      </c>
      <c r="O2764">
        <v>2933</v>
      </c>
      <c r="P2764">
        <v>100</v>
      </c>
      <c r="Q2764" t="s">
        <v>2934</v>
      </c>
      <c r="R2764" t="s">
        <v>39</v>
      </c>
      <c r="S2764">
        <v>0</v>
      </c>
      <c r="T2764">
        <v>0</v>
      </c>
      <c r="U2764">
        <v>1</v>
      </c>
      <c r="W2764">
        <v>10090429</v>
      </c>
      <c r="X2764">
        <v>10090429</v>
      </c>
      <c r="Y2764">
        <f>COUNTBLANK(Table13[[#This Row],[Budget]:[Gross_WW]])</f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</row>
    <row r="2765" spans="1:32" x14ac:dyDescent="0.2">
      <c r="A2765" t="s">
        <v>1125</v>
      </c>
      <c r="B2765" t="s">
        <v>1126</v>
      </c>
      <c r="C2765">
        <v>1951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6.9</v>
      </c>
      <c r="O2765">
        <v>108</v>
      </c>
      <c r="P2765">
        <v>83</v>
      </c>
      <c r="Q2765" t="s">
        <v>1127</v>
      </c>
      <c r="R2765" t="s">
        <v>945</v>
      </c>
      <c r="S2765">
        <v>0</v>
      </c>
      <c r="T2765">
        <v>1</v>
      </c>
      <c r="U2765">
        <v>0</v>
      </c>
      <c r="Y2765">
        <f>COUNTBLANK(Table13[[#This Row],[Budget]:[Gross_WW]])</f>
        <v>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</row>
    <row r="2766" spans="1:32" x14ac:dyDescent="0.2">
      <c r="A2766" t="s">
        <v>5828</v>
      </c>
      <c r="B2766" t="s">
        <v>5829</v>
      </c>
      <c r="C2766">
        <v>2003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6.8</v>
      </c>
      <c r="O2766">
        <v>45040</v>
      </c>
      <c r="P2766">
        <v>113</v>
      </c>
      <c r="Q2766" t="s">
        <v>5198</v>
      </c>
      <c r="R2766" t="s">
        <v>2783</v>
      </c>
      <c r="S2766">
        <v>1</v>
      </c>
      <c r="T2766">
        <v>0</v>
      </c>
      <c r="U2766">
        <v>0</v>
      </c>
      <c r="V2766">
        <v>18000000</v>
      </c>
      <c r="W2766">
        <v>43610723</v>
      </c>
      <c r="X2766">
        <v>58878723</v>
      </c>
      <c r="Y2766">
        <f>COUNTBLANK(Table13[[#This Row],[Budget]:[Gross_WW]])</f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</row>
    <row r="2767" spans="1:32" x14ac:dyDescent="0.2">
      <c r="A2767" t="s">
        <v>6002</v>
      </c>
      <c r="B2767" t="s">
        <v>6003</v>
      </c>
      <c r="C2767">
        <v>2005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4.3</v>
      </c>
      <c r="O2767">
        <v>5346</v>
      </c>
      <c r="P2767">
        <v>95</v>
      </c>
      <c r="Q2767" t="s">
        <v>6004</v>
      </c>
      <c r="R2767" t="s">
        <v>6005</v>
      </c>
      <c r="S2767">
        <v>1</v>
      </c>
      <c r="T2767">
        <v>0</v>
      </c>
      <c r="U2767">
        <v>0</v>
      </c>
      <c r="V2767">
        <v>25000000</v>
      </c>
      <c r="W2767">
        <v>5655459</v>
      </c>
      <c r="X2767">
        <v>5879555</v>
      </c>
      <c r="Y2767">
        <f>COUNTBLANK(Table13[[#This Row],[Budget]:[Gross_WW]])</f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</row>
    <row r="2768" spans="1:32" x14ac:dyDescent="0.2">
      <c r="A2768" t="s">
        <v>5634</v>
      </c>
      <c r="B2768" t="s">
        <v>5635</v>
      </c>
      <c r="C2768">
        <v>2002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5.8</v>
      </c>
      <c r="O2768">
        <v>32698</v>
      </c>
      <c r="P2768">
        <v>86</v>
      </c>
      <c r="Q2768" t="s">
        <v>5243</v>
      </c>
      <c r="R2768" t="s">
        <v>35</v>
      </c>
      <c r="S2768">
        <v>0</v>
      </c>
      <c r="T2768">
        <v>1</v>
      </c>
      <c r="U2768">
        <v>0</v>
      </c>
      <c r="V2768">
        <v>25000000</v>
      </c>
      <c r="W2768">
        <v>39089928</v>
      </c>
      <c r="X2768">
        <v>41604473</v>
      </c>
      <c r="Y2768">
        <f>COUNTBLANK(Table13[[#This Row],[Budget]:[Gross_WW]])</f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</row>
    <row r="2769" spans="1:32" x14ac:dyDescent="0.2">
      <c r="A2769" t="s">
        <v>1068</v>
      </c>
      <c r="B2769" t="s">
        <v>1069</v>
      </c>
      <c r="C2769">
        <v>1949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6.6</v>
      </c>
      <c r="O2769">
        <v>375</v>
      </c>
      <c r="P2769">
        <v>71</v>
      </c>
      <c r="Q2769" t="s">
        <v>1070</v>
      </c>
      <c r="R2769" t="s">
        <v>945</v>
      </c>
      <c r="S2769">
        <v>0</v>
      </c>
      <c r="T2769">
        <v>1</v>
      </c>
      <c r="U2769">
        <v>0</v>
      </c>
      <c r="Y2769">
        <f>COUNTBLANK(Table13[[#This Row],[Budget]:[Gross_WW]])</f>
        <v>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</row>
    <row r="2770" spans="1:32" x14ac:dyDescent="0.2">
      <c r="A2770" t="s">
        <v>5651</v>
      </c>
      <c r="B2770" t="s">
        <v>5652</v>
      </c>
      <c r="C2770">
        <v>2002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6.2</v>
      </c>
      <c r="O2770">
        <v>27897</v>
      </c>
      <c r="P2770">
        <v>96</v>
      </c>
      <c r="Q2770" t="s">
        <v>2786</v>
      </c>
      <c r="R2770" t="s">
        <v>5653</v>
      </c>
      <c r="S2770">
        <v>1</v>
      </c>
      <c r="T2770">
        <v>0</v>
      </c>
      <c r="U2770">
        <v>0</v>
      </c>
      <c r="V2770">
        <v>20000000</v>
      </c>
      <c r="W2770">
        <v>12764657</v>
      </c>
      <c r="X2770">
        <v>14946150</v>
      </c>
      <c r="Y2770">
        <f>COUNTBLANK(Table13[[#This Row],[Budget]:[Gross_WW]])</f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</row>
    <row r="2771" spans="1:32" x14ac:dyDescent="0.2">
      <c r="A2771" t="s">
        <v>7748</v>
      </c>
      <c r="B2771" t="s">
        <v>7749</v>
      </c>
      <c r="C2771">
        <v>2017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5.0999999999999996</v>
      </c>
      <c r="O2771">
        <v>12788</v>
      </c>
      <c r="P2771">
        <v>100</v>
      </c>
      <c r="Q2771" t="s">
        <v>7750</v>
      </c>
      <c r="R2771" t="s">
        <v>4950</v>
      </c>
      <c r="S2771">
        <v>0</v>
      </c>
      <c r="T2771">
        <v>0</v>
      </c>
      <c r="U2771">
        <v>1</v>
      </c>
      <c r="V2771">
        <v>12000000</v>
      </c>
      <c r="W2771">
        <v>11368012</v>
      </c>
      <c r="X2771">
        <v>17768012</v>
      </c>
      <c r="Y2771">
        <f>COUNTBLANK(Table13[[#This Row],[Budget]:[Gross_WW]])</f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</row>
    <row r="2772" spans="1:32" x14ac:dyDescent="0.2">
      <c r="A2772" t="s">
        <v>3695</v>
      </c>
      <c r="B2772" t="s">
        <v>3696</v>
      </c>
      <c r="C2772">
        <v>1992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8.1999999999999993</v>
      </c>
      <c r="O2772">
        <v>358005</v>
      </c>
      <c r="P2772">
        <v>130</v>
      </c>
      <c r="Q2772" t="s">
        <v>2004</v>
      </c>
      <c r="R2772" t="s">
        <v>39</v>
      </c>
      <c r="S2772">
        <v>0</v>
      </c>
      <c r="T2772">
        <v>0</v>
      </c>
      <c r="U2772">
        <v>1</v>
      </c>
      <c r="V2772">
        <v>14400000</v>
      </c>
      <c r="W2772">
        <v>101157447</v>
      </c>
      <c r="X2772">
        <v>159157447</v>
      </c>
      <c r="Y2772">
        <f>COUNTBLANK(Table13[[#This Row],[Budget]:[Gross_WW]])</f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</row>
    <row r="2773" spans="1:32" x14ac:dyDescent="0.2">
      <c r="A2773" t="s">
        <v>7796</v>
      </c>
      <c r="B2773" t="s">
        <v>7797</v>
      </c>
      <c r="C2773">
        <v>2014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5.5</v>
      </c>
      <c r="O2773">
        <v>65147</v>
      </c>
      <c r="P2773">
        <v>83</v>
      </c>
      <c r="Q2773" t="s">
        <v>7798</v>
      </c>
      <c r="R2773" t="s">
        <v>7799</v>
      </c>
      <c r="S2773">
        <v>0</v>
      </c>
      <c r="T2773">
        <v>1</v>
      </c>
      <c r="U2773">
        <v>0</v>
      </c>
      <c r="V2773">
        <v>1000000</v>
      </c>
      <c r="W2773">
        <v>32482090</v>
      </c>
      <c r="X2773">
        <v>62882090</v>
      </c>
      <c r="Y2773">
        <f>COUNTBLANK(Table13[[#This Row],[Budget]:[Gross_WW]])</f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</row>
    <row r="2774" spans="1:32" x14ac:dyDescent="0.2">
      <c r="A2774" t="s">
        <v>4583</v>
      </c>
      <c r="B2774" t="s">
        <v>4584</v>
      </c>
      <c r="C2774">
        <v>1996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6.5</v>
      </c>
      <c r="O2774">
        <v>2003</v>
      </c>
      <c r="P2774">
        <v>103</v>
      </c>
      <c r="Q2774" t="s">
        <v>4585</v>
      </c>
      <c r="R2774" t="s">
        <v>4586</v>
      </c>
      <c r="S2774">
        <v>1</v>
      </c>
      <c r="T2774">
        <v>0</v>
      </c>
      <c r="U2774">
        <v>0</v>
      </c>
      <c r="W2774">
        <v>272542</v>
      </c>
      <c r="X2774">
        <v>272542</v>
      </c>
      <c r="Y2774">
        <f>COUNTBLANK(Table13[[#This Row],[Budget]:[Gross_WW]])</f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</row>
    <row r="2775" spans="1:32" x14ac:dyDescent="0.2">
      <c r="A2775" t="s">
        <v>6445</v>
      </c>
      <c r="B2775" t="s">
        <v>6446</v>
      </c>
      <c r="C2775">
        <v>2006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7.5</v>
      </c>
      <c r="O2775">
        <v>95454</v>
      </c>
      <c r="P2775">
        <v>111</v>
      </c>
      <c r="Q2775" t="s">
        <v>5995</v>
      </c>
      <c r="R2775" t="s">
        <v>35</v>
      </c>
      <c r="S2775">
        <v>0</v>
      </c>
      <c r="T2775">
        <v>1</v>
      </c>
      <c r="U2775">
        <v>0</v>
      </c>
      <c r="V2775">
        <v>15000000</v>
      </c>
      <c r="W2775">
        <v>31483450</v>
      </c>
      <c r="X2775">
        <v>76700659</v>
      </c>
      <c r="Y2775">
        <f>COUNTBLANK(Table13[[#This Row],[Budget]:[Gross_WW]])</f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1</v>
      </c>
    </row>
    <row r="2776" spans="1:32" x14ac:dyDescent="0.2">
      <c r="A2776" t="s">
        <v>7114</v>
      </c>
      <c r="B2776" t="s">
        <v>7115</v>
      </c>
      <c r="C2776">
        <v>2011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6.8</v>
      </c>
      <c r="O2776">
        <v>241151</v>
      </c>
      <c r="P2776">
        <v>113</v>
      </c>
      <c r="Q2776" t="s">
        <v>7116</v>
      </c>
      <c r="R2776" t="s">
        <v>5308</v>
      </c>
      <c r="S2776">
        <v>0</v>
      </c>
      <c r="T2776">
        <v>0</v>
      </c>
      <c r="U2776">
        <v>1</v>
      </c>
      <c r="V2776">
        <v>30000000</v>
      </c>
      <c r="W2776">
        <v>63686397</v>
      </c>
      <c r="X2776">
        <v>135710029</v>
      </c>
      <c r="Y2776">
        <f>COUNTBLANK(Table13[[#This Row],[Budget]:[Gross_WW]])</f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</row>
    <row r="2777" spans="1:32" x14ac:dyDescent="0.2">
      <c r="A2777" t="s">
        <v>3409</v>
      </c>
      <c r="B2777" t="s">
        <v>3410</v>
      </c>
      <c r="C2777">
        <v>1991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6.7</v>
      </c>
      <c r="O2777">
        <v>8504</v>
      </c>
      <c r="P2777">
        <v>280</v>
      </c>
      <c r="Q2777" t="s">
        <v>3411</v>
      </c>
      <c r="R2777" t="s">
        <v>3412</v>
      </c>
      <c r="S2777">
        <v>0</v>
      </c>
      <c r="T2777">
        <v>0</v>
      </c>
      <c r="U2777">
        <v>1</v>
      </c>
      <c r="V2777">
        <v>23000000</v>
      </c>
      <c r="W2777">
        <v>829625</v>
      </c>
      <c r="X2777">
        <v>829625</v>
      </c>
      <c r="Y2777">
        <f>COUNTBLANK(Table13[[#This Row],[Budget]:[Gross_WW]])</f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</row>
    <row r="2778" spans="1:32" x14ac:dyDescent="0.2">
      <c r="A2778" t="s">
        <v>6805</v>
      </c>
      <c r="B2778" t="s">
        <v>6806</v>
      </c>
      <c r="C2778">
        <v>2009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8.1999999999999993</v>
      </c>
      <c r="O2778">
        <v>891236</v>
      </c>
      <c r="P2778">
        <v>96</v>
      </c>
      <c r="Q2778" t="s">
        <v>5349</v>
      </c>
      <c r="R2778" t="s">
        <v>4337</v>
      </c>
      <c r="S2778">
        <v>1</v>
      </c>
      <c r="T2778">
        <v>0</v>
      </c>
      <c r="U2778">
        <v>0</v>
      </c>
      <c r="V2778">
        <v>175000000</v>
      </c>
      <c r="W2778">
        <v>293004164</v>
      </c>
      <c r="X2778">
        <v>735099082</v>
      </c>
      <c r="Y2778">
        <f>COUNTBLANK(Table13[[#This Row],[Budget]:[Gross_WW]])</f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</row>
    <row r="2779" spans="1:32" x14ac:dyDescent="0.2">
      <c r="A2779" t="s">
        <v>4587</v>
      </c>
      <c r="B2779" t="s">
        <v>4588</v>
      </c>
      <c r="C2779">
        <v>1996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6.2</v>
      </c>
      <c r="O2779">
        <v>13086</v>
      </c>
      <c r="P2779">
        <v>124</v>
      </c>
      <c r="Q2779" t="s">
        <v>3449</v>
      </c>
      <c r="R2779" t="s">
        <v>2783</v>
      </c>
      <c r="S2779">
        <v>1</v>
      </c>
      <c r="T2779">
        <v>0</v>
      </c>
      <c r="U2779">
        <v>0</v>
      </c>
      <c r="V2779">
        <v>60000000</v>
      </c>
      <c r="W2779">
        <v>51088705</v>
      </c>
      <c r="X2779">
        <v>100688705</v>
      </c>
      <c r="Y2779">
        <f>COUNTBLANK(Table13[[#This Row],[Budget]:[Gross_WW]])</f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</row>
    <row r="2780" spans="1:32" x14ac:dyDescent="0.2">
      <c r="A2780" t="s">
        <v>2492</v>
      </c>
      <c r="B2780" t="s">
        <v>2493</v>
      </c>
      <c r="C2780">
        <v>1980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4.9000000000000004</v>
      </c>
      <c r="O2780">
        <v>1489</v>
      </c>
      <c r="P2780">
        <v>87</v>
      </c>
      <c r="Q2780" t="s">
        <v>2494</v>
      </c>
      <c r="R2780" t="s">
        <v>39</v>
      </c>
      <c r="S2780">
        <v>0</v>
      </c>
      <c r="T2780">
        <v>0</v>
      </c>
      <c r="U2780">
        <v>1</v>
      </c>
      <c r="Y2780">
        <f>COUNTBLANK(Table13[[#This Row],[Budget]:[Gross_WW]])</f>
        <v>3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</row>
    <row r="2781" spans="1:32" x14ac:dyDescent="0.2">
      <c r="A2781" t="s">
        <v>225</v>
      </c>
      <c r="B2781" t="s">
        <v>226</v>
      </c>
      <c r="C2781">
        <v>1934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6.5</v>
      </c>
      <c r="O2781">
        <v>467</v>
      </c>
      <c r="P2781">
        <v>73</v>
      </c>
      <c r="Q2781" t="s">
        <v>51</v>
      </c>
      <c r="R2781" t="s">
        <v>39</v>
      </c>
      <c r="S2781">
        <v>0</v>
      </c>
      <c r="T2781">
        <v>0</v>
      </c>
      <c r="U2781">
        <v>1</v>
      </c>
      <c r="Y2781">
        <f>COUNTBLANK(Table13[[#This Row],[Budget]:[Gross_WW]])</f>
        <v>3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</row>
    <row r="2782" spans="1:32" x14ac:dyDescent="0.2">
      <c r="A2782" t="s">
        <v>6274</v>
      </c>
      <c r="B2782" t="s">
        <v>6275</v>
      </c>
      <c r="C2782">
        <v>2005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8.1999999999999993</v>
      </c>
      <c r="O2782">
        <v>989096</v>
      </c>
      <c r="P2782">
        <v>132</v>
      </c>
      <c r="Q2782" t="s">
        <v>6276</v>
      </c>
      <c r="R2782" t="s">
        <v>39</v>
      </c>
      <c r="S2782">
        <v>0</v>
      </c>
      <c r="T2782">
        <v>0</v>
      </c>
      <c r="U2782">
        <v>1</v>
      </c>
      <c r="V2782">
        <v>54000000</v>
      </c>
      <c r="W2782">
        <v>70511035</v>
      </c>
      <c r="X2782">
        <v>132511035</v>
      </c>
      <c r="Y2782">
        <f>COUNTBLANK(Table13[[#This Row],[Budget]:[Gross_WW]])</f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 x14ac:dyDescent="0.2">
      <c r="A2783" t="s">
        <v>3533</v>
      </c>
      <c r="B2783" t="s">
        <v>3534</v>
      </c>
      <c r="C2783">
        <v>1991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5</v>
      </c>
      <c r="O2783">
        <v>4584</v>
      </c>
      <c r="P2783">
        <v>89</v>
      </c>
      <c r="Q2783" t="s">
        <v>2825</v>
      </c>
      <c r="R2783" t="s">
        <v>3273</v>
      </c>
      <c r="S2783">
        <v>1</v>
      </c>
      <c r="T2783">
        <v>0</v>
      </c>
      <c r="U2783">
        <v>0</v>
      </c>
      <c r="V2783">
        <v>24000000</v>
      </c>
      <c r="W2783">
        <v>11128309</v>
      </c>
      <c r="X2783">
        <v>11128309</v>
      </c>
      <c r="Y2783">
        <f>COUNTBLANK(Table13[[#This Row],[Budget]:[Gross_WW]])</f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0</v>
      </c>
    </row>
    <row r="2784" spans="1:32" x14ac:dyDescent="0.2">
      <c r="A2784" t="s">
        <v>7232</v>
      </c>
      <c r="B2784" t="s">
        <v>7233</v>
      </c>
      <c r="C2784">
        <v>2015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6.1</v>
      </c>
      <c r="O2784">
        <v>92491</v>
      </c>
      <c r="P2784">
        <v>99</v>
      </c>
      <c r="Q2784" t="s">
        <v>7234</v>
      </c>
      <c r="R2784" t="s">
        <v>7235</v>
      </c>
      <c r="S2784">
        <v>0</v>
      </c>
      <c r="T2784">
        <v>0</v>
      </c>
      <c r="U2784">
        <v>1</v>
      </c>
      <c r="V2784">
        <v>31000000</v>
      </c>
      <c r="W2784">
        <v>58884188</v>
      </c>
      <c r="X2784">
        <v>107228221</v>
      </c>
      <c r="Y2784">
        <f>COUNTBLANK(Table13[[#This Row],[Budget]:[Gross_WW]])</f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</row>
    <row r="2785" spans="1:32" x14ac:dyDescent="0.2">
      <c r="A2785" t="s">
        <v>5468</v>
      </c>
      <c r="B2785" t="s">
        <v>5469</v>
      </c>
      <c r="C2785">
        <v>2001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4.8</v>
      </c>
      <c r="O2785">
        <v>24252</v>
      </c>
      <c r="P2785">
        <v>96</v>
      </c>
      <c r="Q2785" t="s">
        <v>5470</v>
      </c>
      <c r="R2785" t="s">
        <v>39</v>
      </c>
      <c r="S2785">
        <v>0</v>
      </c>
      <c r="T2785">
        <v>0</v>
      </c>
      <c r="U2785">
        <v>1</v>
      </c>
      <c r="V2785">
        <v>29000000</v>
      </c>
      <c r="W2785">
        <v>20384136</v>
      </c>
      <c r="X2785">
        <v>36684136</v>
      </c>
      <c r="Y2785">
        <f>COUNTBLANK(Table13[[#This Row],[Budget]:[Gross_WW]])</f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</row>
    <row r="2786" spans="1:32" x14ac:dyDescent="0.2">
      <c r="A2786" t="s">
        <v>6629</v>
      </c>
      <c r="B2786" t="s">
        <v>6630</v>
      </c>
      <c r="C2786">
        <v>2010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5.7</v>
      </c>
      <c r="O2786">
        <v>110521</v>
      </c>
      <c r="P2786">
        <v>125</v>
      </c>
      <c r="Q2786" t="s">
        <v>3035</v>
      </c>
      <c r="R2786" t="s">
        <v>5604</v>
      </c>
      <c r="S2786">
        <v>0</v>
      </c>
      <c r="T2786">
        <v>0</v>
      </c>
      <c r="U2786">
        <v>1</v>
      </c>
      <c r="V2786">
        <v>52000000</v>
      </c>
      <c r="W2786">
        <v>110485654</v>
      </c>
      <c r="X2786">
        <v>216485654</v>
      </c>
      <c r="Y2786">
        <f>COUNTBLANK(Table13[[#This Row],[Budget]:[Gross_WW]])</f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</row>
    <row r="2787" spans="1:32" x14ac:dyDescent="0.2">
      <c r="A2787" t="s">
        <v>5872</v>
      </c>
      <c r="B2787" t="s">
        <v>5873</v>
      </c>
      <c r="C2787">
        <v>2004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6.1</v>
      </c>
      <c r="O2787">
        <v>237066</v>
      </c>
      <c r="P2787">
        <v>131</v>
      </c>
      <c r="Q2787" t="s">
        <v>4650</v>
      </c>
      <c r="R2787" t="s">
        <v>35</v>
      </c>
      <c r="S2787">
        <v>0</v>
      </c>
      <c r="T2787">
        <v>1</v>
      </c>
      <c r="U2787">
        <v>0</v>
      </c>
      <c r="V2787">
        <v>160000000</v>
      </c>
      <c r="W2787">
        <v>120177084</v>
      </c>
      <c r="X2787">
        <v>300157638</v>
      </c>
      <c r="Y2787">
        <f>COUNTBLANK(Table13[[#This Row],[Budget]:[Gross_WW]])</f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</row>
    <row r="2788" spans="1:32" x14ac:dyDescent="0.2">
      <c r="A2788" t="s">
        <v>5456</v>
      </c>
      <c r="B2788" t="s">
        <v>5457</v>
      </c>
      <c r="C2788">
        <v>2004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6.2</v>
      </c>
      <c r="O2788">
        <v>20428</v>
      </c>
      <c r="P2788">
        <v>141</v>
      </c>
      <c r="Q2788" t="s">
        <v>5458</v>
      </c>
      <c r="R2788" t="s">
        <v>5459</v>
      </c>
      <c r="S2788">
        <v>0</v>
      </c>
      <c r="T2788">
        <v>1</v>
      </c>
      <c r="U2788">
        <v>0</v>
      </c>
      <c r="V2788">
        <v>23000000</v>
      </c>
      <c r="W2788">
        <v>16136476</v>
      </c>
      <c r="X2788">
        <v>19463185</v>
      </c>
      <c r="Y2788">
        <f>COUNTBLANK(Table13[[#This Row],[Budget]:[Gross_WW]])</f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</row>
    <row r="2789" spans="1:32" x14ac:dyDescent="0.2">
      <c r="A2789" t="s">
        <v>4824</v>
      </c>
      <c r="B2789" t="s">
        <v>4825</v>
      </c>
      <c r="C2789">
        <v>1997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6</v>
      </c>
      <c r="O2789">
        <v>42669</v>
      </c>
      <c r="P2789">
        <v>93</v>
      </c>
      <c r="Q2789" t="s">
        <v>4826</v>
      </c>
      <c r="R2789" t="s">
        <v>39</v>
      </c>
      <c r="S2789">
        <v>0</v>
      </c>
      <c r="T2789">
        <v>0</v>
      </c>
      <c r="U2789">
        <v>1</v>
      </c>
      <c r="V2789">
        <v>25000000</v>
      </c>
      <c r="W2789">
        <v>36400360</v>
      </c>
      <c r="X2789">
        <v>36400360</v>
      </c>
      <c r="Y2789">
        <f>COUNTBLANK(Table13[[#This Row],[Budget]:[Gross_WW]])</f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</row>
    <row r="2790" spans="1:32" x14ac:dyDescent="0.2">
      <c r="A2790" t="s">
        <v>5755</v>
      </c>
      <c r="B2790" t="s">
        <v>5756</v>
      </c>
      <c r="C2790">
        <v>2003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6.9</v>
      </c>
      <c r="O2790">
        <v>18641</v>
      </c>
      <c r="P2790">
        <v>98</v>
      </c>
      <c r="Q2790" t="s">
        <v>2557</v>
      </c>
      <c r="R2790" t="s">
        <v>2783</v>
      </c>
      <c r="S2790">
        <v>1</v>
      </c>
      <c r="T2790">
        <v>0</v>
      </c>
      <c r="U2790">
        <v>0</v>
      </c>
      <c r="V2790">
        <v>17000000</v>
      </c>
      <c r="W2790">
        <v>1571504</v>
      </c>
      <c r="X2790">
        <v>9439660</v>
      </c>
      <c r="Y2790">
        <f>COUNTBLANK(Table13[[#This Row],[Budget]:[Gross_WW]])</f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</row>
    <row r="2791" spans="1:32" x14ac:dyDescent="0.2">
      <c r="A2791" t="s">
        <v>7658</v>
      </c>
      <c r="B2791" t="s">
        <v>7659</v>
      </c>
      <c r="C2791">
        <v>2014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6.8</v>
      </c>
      <c r="O2791">
        <v>49076</v>
      </c>
      <c r="P2791">
        <v>107</v>
      </c>
      <c r="Q2791" t="s">
        <v>7660</v>
      </c>
      <c r="R2791" t="s">
        <v>7661</v>
      </c>
      <c r="S2791">
        <v>0</v>
      </c>
      <c r="T2791">
        <v>0</v>
      </c>
      <c r="U2791">
        <v>1</v>
      </c>
      <c r="V2791">
        <v>6000000</v>
      </c>
      <c r="W2791">
        <v>3322127</v>
      </c>
      <c r="X2791">
        <v>3485383</v>
      </c>
      <c r="Y2791">
        <f>COUNTBLANK(Table13[[#This Row],[Budget]:[Gross_WW]])</f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</row>
    <row r="2792" spans="1:32" x14ac:dyDescent="0.2">
      <c r="A2792" t="s">
        <v>2715</v>
      </c>
      <c r="B2792" t="s">
        <v>2716</v>
      </c>
      <c r="C2792">
        <v>1983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7.2</v>
      </c>
      <c r="O2792">
        <v>79126</v>
      </c>
      <c r="P2792">
        <v>87</v>
      </c>
      <c r="Q2792" t="s">
        <v>2717</v>
      </c>
      <c r="R2792" t="s">
        <v>2718</v>
      </c>
      <c r="S2792">
        <v>0</v>
      </c>
      <c r="T2792">
        <v>1</v>
      </c>
      <c r="U2792">
        <v>0</v>
      </c>
      <c r="V2792">
        <v>5952000</v>
      </c>
      <c r="W2792">
        <v>2120439</v>
      </c>
      <c r="X2792">
        <v>2120439</v>
      </c>
      <c r="Y2792">
        <f>COUNTBLANK(Table13[[#This Row],[Budget]:[Gross_WW]])</f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</row>
    <row r="2793" spans="1:32" x14ac:dyDescent="0.2">
      <c r="A2793" t="s">
        <v>5545</v>
      </c>
      <c r="B2793" t="s">
        <v>5546</v>
      </c>
      <c r="C2793">
        <v>2003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5.2</v>
      </c>
      <c r="O2793">
        <v>24791</v>
      </c>
      <c r="P2793">
        <v>87</v>
      </c>
      <c r="Q2793" t="s">
        <v>4749</v>
      </c>
      <c r="R2793" t="s">
        <v>3859</v>
      </c>
      <c r="S2793">
        <v>1</v>
      </c>
      <c r="T2793">
        <v>0</v>
      </c>
      <c r="U2793">
        <v>0</v>
      </c>
      <c r="V2793">
        <v>30000000</v>
      </c>
      <c r="W2793">
        <v>15614000</v>
      </c>
      <c r="X2793">
        <v>19526014</v>
      </c>
      <c r="Y2793">
        <f>COUNTBLANK(Table13[[#This Row],[Budget]:[Gross_WW]])</f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</row>
    <row r="2794" spans="1:32" x14ac:dyDescent="0.2">
      <c r="A2794" t="s">
        <v>4345</v>
      </c>
      <c r="B2794" t="s">
        <v>4346</v>
      </c>
      <c r="C2794">
        <v>1995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5.6</v>
      </c>
      <c r="O2794">
        <v>27583</v>
      </c>
      <c r="P2794">
        <v>98</v>
      </c>
      <c r="Q2794" t="s">
        <v>2225</v>
      </c>
      <c r="R2794" t="s">
        <v>35</v>
      </c>
      <c r="S2794">
        <v>0</v>
      </c>
      <c r="T2794">
        <v>1</v>
      </c>
      <c r="U2794">
        <v>0</v>
      </c>
      <c r="V2794">
        <v>22000000</v>
      </c>
      <c r="W2794">
        <v>9418365</v>
      </c>
      <c r="X2794">
        <v>9418365</v>
      </c>
      <c r="Y2794">
        <f>COUNTBLANK(Table13[[#This Row],[Budget]:[Gross_WW]])</f>
        <v>0</v>
      </c>
      <c r="Z2794">
        <v>0</v>
      </c>
      <c r="AA2794">
        <v>0</v>
      </c>
      <c r="AB2794">
        <v>1</v>
      </c>
      <c r="AC2794">
        <v>0</v>
      </c>
      <c r="AD2794">
        <v>1</v>
      </c>
      <c r="AE2794">
        <v>0</v>
      </c>
      <c r="AF2794">
        <v>0</v>
      </c>
    </row>
    <row r="2795" spans="1:32" x14ac:dyDescent="0.2">
      <c r="A2795" t="s">
        <v>553</v>
      </c>
      <c r="B2795" t="s">
        <v>554</v>
      </c>
      <c r="C2795">
        <v>1940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6.8</v>
      </c>
      <c r="O2795">
        <v>2074</v>
      </c>
      <c r="P2795">
        <v>121</v>
      </c>
      <c r="Q2795" t="s">
        <v>45</v>
      </c>
      <c r="R2795" t="s">
        <v>39</v>
      </c>
      <c r="S2795">
        <v>0</v>
      </c>
      <c r="T2795">
        <v>0</v>
      </c>
      <c r="U2795">
        <v>1</v>
      </c>
      <c r="V2795">
        <v>1000000</v>
      </c>
      <c r="W2795">
        <v>2120000</v>
      </c>
      <c r="X2795">
        <v>2120000</v>
      </c>
      <c r="Y2795">
        <f>COUNTBLANK(Table13[[#This Row],[Budget]:[Gross_WW]])</f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</row>
    <row r="2796" spans="1:32" x14ac:dyDescent="0.2">
      <c r="A2796" t="s">
        <v>4827</v>
      </c>
      <c r="B2796" t="s">
        <v>4828</v>
      </c>
      <c r="C2796">
        <v>1999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5</v>
      </c>
      <c r="O2796">
        <v>25598</v>
      </c>
      <c r="P2796">
        <v>99</v>
      </c>
      <c r="Q2796" t="s">
        <v>4829</v>
      </c>
      <c r="R2796" t="s">
        <v>4830</v>
      </c>
      <c r="S2796">
        <v>0</v>
      </c>
      <c r="T2796">
        <v>1</v>
      </c>
      <c r="U2796">
        <v>0</v>
      </c>
      <c r="V2796">
        <v>75000000</v>
      </c>
      <c r="W2796">
        <v>14036005</v>
      </c>
      <c r="X2796">
        <v>30657854</v>
      </c>
      <c r="Y2796">
        <f>COUNTBLANK(Table13[[#This Row],[Budget]:[Gross_WW]])</f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 x14ac:dyDescent="0.2">
      <c r="A2797" t="s">
        <v>2864</v>
      </c>
      <c r="B2797" t="s">
        <v>2865</v>
      </c>
      <c r="C2797">
        <v>1985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6.6</v>
      </c>
      <c r="O2797">
        <v>7494</v>
      </c>
      <c r="P2797">
        <v>107</v>
      </c>
      <c r="Q2797" t="s">
        <v>2866</v>
      </c>
      <c r="R2797" t="s">
        <v>39</v>
      </c>
      <c r="S2797">
        <v>0</v>
      </c>
      <c r="T2797">
        <v>0</v>
      </c>
      <c r="U2797">
        <v>1</v>
      </c>
      <c r="V2797">
        <v>12993175</v>
      </c>
      <c r="Y2797">
        <f>COUNTBLANK(Table13[[#This Row],[Budget]:[Gross_WW]])</f>
        <v>2</v>
      </c>
    </row>
    <row r="2798" spans="1:32" x14ac:dyDescent="0.2">
      <c r="A2798" t="s">
        <v>4589</v>
      </c>
      <c r="B2798" t="s">
        <v>4590</v>
      </c>
      <c r="C2798">
        <v>1996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7.5</v>
      </c>
      <c r="O2798">
        <v>25526</v>
      </c>
      <c r="P2798">
        <v>84</v>
      </c>
      <c r="Q2798" t="s">
        <v>4591</v>
      </c>
      <c r="R2798" t="s">
        <v>4109</v>
      </c>
      <c r="S2798">
        <v>0</v>
      </c>
      <c r="T2798">
        <v>0</v>
      </c>
      <c r="U2798">
        <v>1</v>
      </c>
      <c r="V2798">
        <v>4000000</v>
      </c>
      <c r="W2798">
        <v>2923982</v>
      </c>
      <c r="X2798">
        <v>2923982</v>
      </c>
      <c r="Y2798">
        <f>COUNTBLANK(Table13[[#This Row],[Budget]:[Gross_WW]])</f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</row>
    <row r="2799" spans="1:32" x14ac:dyDescent="0.2">
      <c r="A2799" t="s">
        <v>1442</v>
      </c>
      <c r="B2799" t="s">
        <v>1443</v>
      </c>
      <c r="C2799">
        <v>1956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6.7</v>
      </c>
      <c r="O2799">
        <v>706</v>
      </c>
      <c r="P2799">
        <v>88</v>
      </c>
      <c r="Q2799" t="s">
        <v>1401</v>
      </c>
      <c r="R2799" t="s">
        <v>945</v>
      </c>
      <c r="S2799">
        <v>0</v>
      </c>
      <c r="T2799">
        <v>1</v>
      </c>
      <c r="U2799">
        <v>0</v>
      </c>
      <c r="W2799">
        <v>1500000</v>
      </c>
      <c r="X2799">
        <v>1500000</v>
      </c>
      <c r="Y2799">
        <f>COUNTBLANK(Table13[[#This Row],[Budget]:[Gross_WW]])</f>
        <v>1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0</v>
      </c>
    </row>
    <row r="2800" spans="1:32" x14ac:dyDescent="0.2">
      <c r="A2800" t="s">
        <v>6697</v>
      </c>
      <c r="B2800" t="s">
        <v>6698</v>
      </c>
      <c r="C2800">
        <v>2008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8.4</v>
      </c>
      <c r="O2800">
        <v>953718</v>
      </c>
      <c r="P2800">
        <v>98</v>
      </c>
      <c r="Q2800" t="s">
        <v>5564</v>
      </c>
      <c r="R2800" t="s">
        <v>6699</v>
      </c>
      <c r="S2800">
        <v>1</v>
      </c>
      <c r="T2800">
        <v>0</v>
      </c>
      <c r="U2800">
        <v>0</v>
      </c>
      <c r="V2800">
        <v>180000000</v>
      </c>
      <c r="W2800">
        <v>223808164</v>
      </c>
      <c r="X2800">
        <v>521311860</v>
      </c>
      <c r="Y2800">
        <f>COUNTBLANK(Table13[[#This Row],[Budget]:[Gross_WW]])</f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</row>
    <row r="2801" spans="1:32" x14ac:dyDescent="0.2">
      <c r="A2801" t="s">
        <v>5749</v>
      </c>
      <c r="B2801" t="s">
        <v>5750</v>
      </c>
      <c r="C2801">
        <v>2005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7.4</v>
      </c>
      <c r="O2801">
        <v>120703</v>
      </c>
      <c r="P2801">
        <v>85</v>
      </c>
      <c r="Q2801" t="s">
        <v>5751</v>
      </c>
      <c r="R2801" t="s">
        <v>4882</v>
      </c>
      <c r="S2801">
        <v>0</v>
      </c>
      <c r="T2801">
        <v>1</v>
      </c>
      <c r="U2801">
        <v>0</v>
      </c>
      <c r="V2801">
        <v>30000000</v>
      </c>
      <c r="W2801">
        <v>56110897</v>
      </c>
      <c r="X2801">
        <v>194111171</v>
      </c>
      <c r="Y2801">
        <f>COUNTBLANK(Table13[[#This Row],[Budget]:[Gross_WW]])</f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</row>
    <row r="2802" spans="1:32" x14ac:dyDescent="0.2">
      <c r="A2802" t="s">
        <v>7329</v>
      </c>
      <c r="B2802" t="s">
        <v>7330</v>
      </c>
      <c r="C2802">
        <v>2012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5.6</v>
      </c>
      <c r="O2802">
        <v>70769</v>
      </c>
      <c r="P2802">
        <v>98</v>
      </c>
      <c r="Q2802" t="s">
        <v>6266</v>
      </c>
      <c r="R2802" t="s">
        <v>7331</v>
      </c>
      <c r="S2802">
        <v>0</v>
      </c>
      <c r="T2802">
        <v>1</v>
      </c>
      <c r="U2802">
        <v>0</v>
      </c>
      <c r="V2802">
        <v>35000000</v>
      </c>
      <c r="W2802">
        <v>17450535</v>
      </c>
      <c r="X2802">
        <v>23812816</v>
      </c>
      <c r="Y2802">
        <f>COUNTBLANK(Table13[[#This Row],[Budget]:[Gross_WW]])</f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</row>
    <row r="2803" spans="1:32" x14ac:dyDescent="0.2">
      <c r="A2803" t="s">
        <v>6521</v>
      </c>
      <c r="B2803" t="s">
        <v>6522</v>
      </c>
      <c r="C2803">
        <v>2008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6.7</v>
      </c>
      <c r="O2803">
        <v>350452</v>
      </c>
      <c r="P2803">
        <v>110</v>
      </c>
      <c r="Q2803" t="s">
        <v>6523</v>
      </c>
      <c r="R2803" t="s">
        <v>35</v>
      </c>
      <c r="S2803">
        <v>0</v>
      </c>
      <c r="T2803">
        <v>1</v>
      </c>
      <c r="U2803">
        <v>0</v>
      </c>
      <c r="V2803">
        <v>75000000</v>
      </c>
      <c r="W2803">
        <v>134508551</v>
      </c>
      <c r="X2803">
        <v>342463063</v>
      </c>
      <c r="Y2803">
        <f>COUNTBLANK(Table13[[#This Row],[Budget]:[Gross_WW]])</f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 x14ac:dyDescent="0.2">
      <c r="A2804" t="s">
        <v>1297</v>
      </c>
      <c r="B2804" t="s">
        <v>1298</v>
      </c>
      <c r="C2804">
        <v>1953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5.9</v>
      </c>
      <c r="O2804">
        <v>669</v>
      </c>
      <c r="P2804">
        <v>78</v>
      </c>
      <c r="Q2804" t="s">
        <v>1187</v>
      </c>
      <c r="R2804" t="s">
        <v>945</v>
      </c>
      <c r="S2804">
        <v>0</v>
      </c>
      <c r="T2804">
        <v>1</v>
      </c>
      <c r="U2804">
        <v>0</v>
      </c>
      <c r="W2804">
        <v>1400000</v>
      </c>
      <c r="Y2804">
        <f>COUNTBLANK(Table13[[#This Row],[Budget]:[Gross_WW]])</f>
        <v>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</row>
    <row r="2805" spans="1:32" x14ac:dyDescent="0.2">
      <c r="A2805" t="s">
        <v>7472</v>
      </c>
      <c r="B2805" t="s">
        <v>7473</v>
      </c>
      <c r="C2805">
        <v>2016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7.1</v>
      </c>
      <c r="O2805">
        <v>166072</v>
      </c>
      <c r="P2805">
        <v>114</v>
      </c>
      <c r="Q2805" t="s">
        <v>6865</v>
      </c>
      <c r="R2805" t="s">
        <v>7474</v>
      </c>
      <c r="S2805">
        <v>0</v>
      </c>
      <c r="T2805">
        <v>0</v>
      </c>
      <c r="U2805">
        <v>1</v>
      </c>
      <c r="V2805">
        <v>40000000</v>
      </c>
      <c r="W2805">
        <v>43034523</v>
      </c>
      <c r="X2805">
        <v>86234523</v>
      </c>
      <c r="Y2805">
        <f>COUNTBLANK(Table13[[#This Row],[Budget]:[Gross_WW]])</f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1</v>
      </c>
      <c r="AF2805">
        <v>0</v>
      </c>
    </row>
    <row r="2806" spans="1:32" x14ac:dyDescent="0.2">
      <c r="A2806" t="s">
        <v>6147</v>
      </c>
      <c r="B2806" t="s">
        <v>6148</v>
      </c>
      <c r="C2806">
        <v>2005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6.5</v>
      </c>
      <c r="O2806">
        <v>401784</v>
      </c>
      <c r="P2806">
        <v>116</v>
      </c>
      <c r="Q2806" t="s">
        <v>2168</v>
      </c>
      <c r="R2806" t="s">
        <v>2483</v>
      </c>
      <c r="S2806">
        <v>0</v>
      </c>
      <c r="T2806">
        <v>1</v>
      </c>
      <c r="U2806">
        <v>0</v>
      </c>
      <c r="V2806">
        <v>132000000</v>
      </c>
      <c r="W2806">
        <v>234280354</v>
      </c>
      <c r="X2806">
        <v>603873119</v>
      </c>
      <c r="Y2806">
        <f>COUNTBLANK(Table13[[#This Row],[Budget]:[Gross_WW]])</f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</row>
    <row r="2807" spans="1:32" x14ac:dyDescent="0.2">
      <c r="A2807" t="s">
        <v>6604</v>
      </c>
      <c r="B2807" t="s">
        <v>6605</v>
      </c>
      <c r="C2807">
        <v>2016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6.8</v>
      </c>
      <c r="O2807">
        <v>234673</v>
      </c>
      <c r="P2807">
        <v>123</v>
      </c>
      <c r="Q2807" t="s">
        <v>6606</v>
      </c>
      <c r="R2807" t="s">
        <v>6607</v>
      </c>
      <c r="S2807">
        <v>0</v>
      </c>
      <c r="T2807">
        <v>1</v>
      </c>
      <c r="U2807">
        <v>0</v>
      </c>
      <c r="V2807">
        <v>160000000</v>
      </c>
      <c r="W2807">
        <v>47365290</v>
      </c>
      <c r="X2807">
        <v>439048914</v>
      </c>
      <c r="Y2807">
        <f>COUNTBLANK(Table13[[#This Row],[Budget]:[Gross_WW]])</f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1</v>
      </c>
    </row>
    <row r="2808" spans="1:32" x14ac:dyDescent="0.2">
      <c r="A2808" t="s">
        <v>4831</v>
      </c>
      <c r="B2808" t="s">
        <v>4832</v>
      </c>
      <c r="C2808">
        <v>1997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6.7</v>
      </c>
      <c r="O2808">
        <v>3072</v>
      </c>
      <c r="P2808">
        <v>115</v>
      </c>
      <c r="Q2808" t="s">
        <v>4833</v>
      </c>
      <c r="R2808" t="s">
        <v>4834</v>
      </c>
      <c r="S2808">
        <v>1</v>
      </c>
      <c r="T2808">
        <v>0</v>
      </c>
      <c r="U2808">
        <v>0</v>
      </c>
      <c r="V2808">
        <v>15000000</v>
      </c>
      <c r="W2808">
        <v>1851761</v>
      </c>
      <c r="X2808">
        <v>1851761</v>
      </c>
      <c r="Y2808">
        <f>COUNTBLANK(Table13[[#This Row],[Budget]:[Gross_WW]])</f>
        <v>0</v>
      </c>
      <c r="Z2808">
        <v>0</v>
      </c>
      <c r="AA2808">
        <v>0</v>
      </c>
      <c r="AB2808">
        <v>1</v>
      </c>
      <c r="AC2808">
        <v>0</v>
      </c>
      <c r="AD2808">
        <v>1</v>
      </c>
      <c r="AE2808">
        <v>0</v>
      </c>
      <c r="AF2808">
        <v>0</v>
      </c>
    </row>
    <row r="2809" spans="1:32" x14ac:dyDescent="0.2">
      <c r="A2809" t="s">
        <v>774</v>
      </c>
      <c r="B2809" t="s">
        <v>775</v>
      </c>
      <c r="C2809">
        <v>1943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7.3</v>
      </c>
      <c r="O2809">
        <v>3662</v>
      </c>
      <c r="P2809">
        <v>114</v>
      </c>
      <c r="Q2809" t="s">
        <v>776</v>
      </c>
      <c r="R2809" t="s">
        <v>39</v>
      </c>
      <c r="S2809">
        <v>0</v>
      </c>
      <c r="T2809">
        <v>0</v>
      </c>
      <c r="U2809">
        <v>1</v>
      </c>
      <c r="V2809">
        <v>1099000</v>
      </c>
      <c r="W2809">
        <v>2500000</v>
      </c>
      <c r="X2809">
        <v>3392000</v>
      </c>
      <c r="Y2809">
        <f>COUNTBLANK(Table13[[#This Row],[Budget]:[Gross_WW]])</f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 x14ac:dyDescent="0.2">
      <c r="A2810" t="s">
        <v>3153</v>
      </c>
      <c r="B2810" t="s">
        <v>3154</v>
      </c>
      <c r="C2810">
        <v>1988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5.4</v>
      </c>
      <c r="O2810">
        <v>3810</v>
      </c>
      <c r="P2810">
        <v>91</v>
      </c>
      <c r="Q2810" t="s">
        <v>3155</v>
      </c>
      <c r="R2810" t="s">
        <v>3156</v>
      </c>
      <c r="S2810">
        <v>0</v>
      </c>
      <c r="T2810">
        <v>1</v>
      </c>
      <c r="U2810">
        <v>0</v>
      </c>
      <c r="W2810">
        <v>940173</v>
      </c>
      <c r="X2810">
        <v>940173</v>
      </c>
      <c r="Y2810">
        <f>COUNTBLANK(Table13[[#This Row],[Budget]:[Gross_WW]])</f>
        <v>1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</row>
    <row r="2811" spans="1:32" x14ac:dyDescent="0.2">
      <c r="A2811" t="s">
        <v>6164</v>
      </c>
      <c r="B2811" t="s">
        <v>6165</v>
      </c>
      <c r="C2811">
        <v>2009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7.6</v>
      </c>
      <c r="O2811">
        <v>482195</v>
      </c>
      <c r="P2811">
        <v>162</v>
      </c>
      <c r="Q2811" t="s">
        <v>6166</v>
      </c>
      <c r="R2811" t="s">
        <v>39</v>
      </c>
      <c r="S2811">
        <v>0</v>
      </c>
      <c r="T2811">
        <v>0</v>
      </c>
      <c r="U2811">
        <v>1</v>
      </c>
      <c r="V2811">
        <v>130000000</v>
      </c>
      <c r="W2811">
        <v>107509799</v>
      </c>
      <c r="X2811">
        <v>185382813</v>
      </c>
      <c r="Y2811">
        <f>COUNTBLANK(Table13[[#This Row],[Budget]:[Gross_WW]])</f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 x14ac:dyDescent="0.2">
      <c r="A2812" t="s">
        <v>93</v>
      </c>
      <c r="B2812" t="s">
        <v>94</v>
      </c>
      <c r="C2812">
        <v>1931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7.5</v>
      </c>
      <c r="O2812">
        <v>2361</v>
      </c>
      <c r="P2812">
        <v>81</v>
      </c>
      <c r="Q2812" t="s">
        <v>66</v>
      </c>
      <c r="R2812" t="s">
        <v>35</v>
      </c>
      <c r="S2812">
        <v>0</v>
      </c>
      <c r="T2812">
        <v>1</v>
      </c>
      <c r="U2812">
        <v>0</v>
      </c>
      <c r="V2812">
        <v>251289</v>
      </c>
      <c r="Y2812">
        <f>COUNTBLANK(Table13[[#This Row],[Budget]:[Gross_WW]])</f>
        <v>2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 x14ac:dyDescent="0.2">
      <c r="A2813" t="s">
        <v>4347</v>
      </c>
      <c r="B2813" t="s">
        <v>4348</v>
      </c>
      <c r="C2813">
        <v>1995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6.2</v>
      </c>
      <c r="O2813">
        <v>173280</v>
      </c>
      <c r="P2813">
        <v>135</v>
      </c>
      <c r="Q2813" t="s">
        <v>2817</v>
      </c>
      <c r="R2813" t="s">
        <v>35</v>
      </c>
      <c r="S2813">
        <v>0</v>
      </c>
      <c r="T2813">
        <v>1</v>
      </c>
      <c r="U2813">
        <v>0</v>
      </c>
      <c r="V2813">
        <v>175000000</v>
      </c>
      <c r="W2813">
        <v>88246220</v>
      </c>
      <c r="X2813">
        <v>264218220</v>
      </c>
      <c r="Y2813">
        <f>COUNTBLANK(Table13[[#This Row],[Budget]:[Gross_WW]])</f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</row>
    <row r="2814" spans="1:32" x14ac:dyDescent="0.2">
      <c r="A2814" t="s">
        <v>7807</v>
      </c>
      <c r="B2814" t="s">
        <v>7808</v>
      </c>
      <c r="C2814">
        <v>2015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6.2</v>
      </c>
      <c r="O2814">
        <v>34304</v>
      </c>
      <c r="P2814">
        <v>96</v>
      </c>
      <c r="Q2814" t="s">
        <v>7809</v>
      </c>
      <c r="R2814" t="s">
        <v>3729</v>
      </c>
      <c r="S2814">
        <v>0</v>
      </c>
      <c r="T2814">
        <v>0</v>
      </c>
      <c r="U2814">
        <v>1</v>
      </c>
      <c r="V2814">
        <v>2000000</v>
      </c>
      <c r="W2814">
        <v>3591417</v>
      </c>
      <c r="X2814">
        <v>11122090</v>
      </c>
      <c r="Y2814">
        <f>COUNTBLANK(Table13[[#This Row],[Budget]:[Gross_WW]])</f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</row>
    <row r="2815" spans="1:32" x14ac:dyDescent="0.2">
      <c r="A2815" t="s">
        <v>5944</v>
      </c>
      <c r="B2815" t="s">
        <v>5945</v>
      </c>
      <c r="C2815">
        <v>2004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6.3</v>
      </c>
      <c r="O2815">
        <v>9016</v>
      </c>
      <c r="P2815">
        <v>101</v>
      </c>
      <c r="Q2815" t="s">
        <v>5946</v>
      </c>
      <c r="R2815" t="s">
        <v>5947</v>
      </c>
      <c r="S2815">
        <v>0</v>
      </c>
      <c r="T2815">
        <v>0</v>
      </c>
      <c r="U2815">
        <v>1</v>
      </c>
      <c r="V2815">
        <v>3000000</v>
      </c>
      <c r="W2815">
        <v>2041014</v>
      </c>
      <c r="X2815">
        <v>3361213</v>
      </c>
      <c r="Y2815">
        <f>COUNTBLANK(Table13[[#This Row],[Budget]:[Gross_WW]])</f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</row>
    <row r="2816" spans="1:32" x14ac:dyDescent="0.2">
      <c r="A2816" t="s">
        <v>3906</v>
      </c>
      <c r="B2816" t="s">
        <v>3907</v>
      </c>
      <c r="C2816">
        <v>1993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6.1</v>
      </c>
      <c r="O2816">
        <v>13020</v>
      </c>
      <c r="P2816">
        <v>72</v>
      </c>
      <c r="Q2816" t="s">
        <v>3394</v>
      </c>
      <c r="R2816" t="s">
        <v>35</v>
      </c>
      <c r="S2816">
        <v>0</v>
      </c>
      <c r="T2816">
        <v>1</v>
      </c>
      <c r="U2816">
        <v>0</v>
      </c>
      <c r="W2816">
        <v>9317021</v>
      </c>
      <c r="X2816">
        <v>9317021</v>
      </c>
      <c r="Y2816">
        <f>COUNTBLANK(Table13[[#This Row],[Budget]:[Gross_WW]])</f>
        <v>1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</row>
    <row r="2817" spans="1:32" x14ac:dyDescent="0.2">
      <c r="A2817" t="s">
        <v>7360</v>
      </c>
      <c r="B2817" t="s">
        <v>7361</v>
      </c>
      <c r="C2817">
        <v>2013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7</v>
      </c>
      <c r="O2817">
        <v>387087</v>
      </c>
      <c r="P2817">
        <v>110</v>
      </c>
      <c r="Q2817" t="s">
        <v>7213</v>
      </c>
      <c r="R2817" t="s">
        <v>5604</v>
      </c>
      <c r="S2817">
        <v>0</v>
      </c>
      <c r="T2817">
        <v>0</v>
      </c>
      <c r="U2817">
        <v>1</v>
      </c>
      <c r="V2817">
        <v>37000000</v>
      </c>
      <c r="W2817">
        <v>150394119</v>
      </c>
      <c r="X2817">
        <v>269994119</v>
      </c>
      <c r="Y2817">
        <f>COUNTBLANK(Table13[[#This Row],[Budget]:[Gross_WW]])</f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</row>
    <row r="2818" spans="1:32" x14ac:dyDescent="0.2">
      <c r="A2818" t="s">
        <v>2867</v>
      </c>
      <c r="B2818" t="s">
        <v>2868</v>
      </c>
      <c r="C2818">
        <v>1985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6.6</v>
      </c>
      <c r="O2818">
        <v>76252</v>
      </c>
      <c r="P2818">
        <v>94</v>
      </c>
      <c r="Q2818" t="s">
        <v>2780</v>
      </c>
      <c r="R2818" t="s">
        <v>35</v>
      </c>
      <c r="S2818">
        <v>0</v>
      </c>
      <c r="T2818">
        <v>1</v>
      </c>
      <c r="U2818">
        <v>0</v>
      </c>
      <c r="V2818">
        <v>7500000</v>
      </c>
      <c r="W2818">
        <v>23834048</v>
      </c>
      <c r="X2818">
        <v>38934048</v>
      </c>
      <c r="Y2818">
        <f>COUNTBLANK(Table13[[#This Row],[Budget]:[Gross_WW]])</f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 x14ac:dyDescent="0.2">
      <c r="A2819" t="s">
        <v>830</v>
      </c>
      <c r="B2819" t="s">
        <v>831</v>
      </c>
      <c r="C2819">
        <v>1944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6.4</v>
      </c>
      <c r="O2819">
        <v>712</v>
      </c>
      <c r="P2819">
        <v>63</v>
      </c>
      <c r="Q2819" t="s">
        <v>731</v>
      </c>
      <c r="R2819" t="s">
        <v>35</v>
      </c>
      <c r="S2819">
        <v>0</v>
      </c>
      <c r="T2819">
        <v>1</v>
      </c>
      <c r="U2819">
        <v>0</v>
      </c>
      <c r="Y2819">
        <f>COUNTBLANK(Table13[[#This Row],[Budget]:[Gross_WW]])</f>
        <v>3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</row>
    <row r="2820" spans="1:32" x14ac:dyDescent="0.2">
      <c r="A2820" t="s">
        <v>6526</v>
      </c>
      <c r="B2820" t="s">
        <v>6527</v>
      </c>
      <c r="C2820">
        <v>2008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5.5</v>
      </c>
      <c r="O2820">
        <v>12981</v>
      </c>
      <c r="P2820">
        <v>114</v>
      </c>
      <c r="Q2820" t="s">
        <v>5243</v>
      </c>
      <c r="R2820" t="s">
        <v>35</v>
      </c>
      <c r="S2820">
        <v>0</v>
      </c>
      <c r="T2820">
        <v>1</v>
      </c>
      <c r="U2820">
        <v>0</v>
      </c>
      <c r="V2820">
        <v>35000000</v>
      </c>
      <c r="W2820">
        <v>42436517</v>
      </c>
      <c r="X2820">
        <v>43655418</v>
      </c>
      <c r="Y2820">
        <f>COUNTBLANK(Table13[[#This Row],[Budget]:[Gross_WW]])</f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</row>
    <row r="2821" spans="1:32" x14ac:dyDescent="0.2">
      <c r="A2821" t="s">
        <v>5594</v>
      </c>
      <c r="B2821" t="s">
        <v>5595</v>
      </c>
      <c r="C2821">
        <v>2002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6.4</v>
      </c>
      <c r="O2821">
        <v>13880</v>
      </c>
      <c r="P2821">
        <v>86</v>
      </c>
      <c r="Q2821" t="s">
        <v>5596</v>
      </c>
      <c r="R2821" t="s">
        <v>5597</v>
      </c>
      <c r="S2821">
        <v>0</v>
      </c>
      <c r="T2821">
        <v>0</v>
      </c>
      <c r="U2821">
        <v>1</v>
      </c>
      <c r="V2821">
        <v>12000000</v>
      </c>
      <c r="W2821">
        <v>336620</v>
      </c>
      <c r="X2821">
        <v>4172703</v>
      </c>
      <c r="Y2821">
        <f>COUNTBLANK(Table13[[#This Row],[Budget]:[Gross_WW]])</f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</row>
    <row r="2822" spans="1:32" x14ac:dyDescent="0.2">
      <c r="A2822" t="s">
        <v>7735</v>
      </c>
      <c r="B2822" t="s">
        <v>7736</v>
      </c>
      <c r="C2822">
        <v>2018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6.1</v>
      </c>
      <c r="O2822">
        <v>16082</v>
      </c>
      <c r="P2822">
        <v>116</v>
      </c>
      <c r="Q2822" t="s">
        <v>2808</v>
      </c>
      <c r="R2822" t="s">
        <v>7737</v>
      </c>
      <c r="S2822">
        <v>0</v>
      </c>
      <c r="T2822">
        <v>1</v>
      </c>
      <c r="U2822">
        <v>0</v>
      </c>
      <c r="V2822">
        <v>39000000</v>
      </c>
      <c r="W2822">
        <v>10763520</v>
      </c>
      <c r="X2822">
        <v>13061491</v>
      </c>
      <c r="Y2822">
        <f>COUNTBLANK(Table13[[#This Row],[Budget]:[Gross_WW]])</f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1</v>
      </c>
    </row>
    <row r="2823" spans="1:32" x14ac:dyDescent="0.2">
      <c r="A2823" t="s">
        <v>4841</v>
      </c>
      <c r="B2823" t="s">
        <v>4842</v>
      </c>
      <c r="C2823">
        <v>1997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6.8</v>
      </c>
      <c r="O2823">
        <v>6724</v>
      </c>
      <c r="P2823">
        <v>103</v>
      </c>
      <c r="Q2823" t="s">
        <v>4843</v>
      </c>
      <c r="R2823" t="s">
        <v>3859</v>
      </c>
      <c r="S2823">
        <v>1</v>
      </c>
      <c r="T2823">
        <v>0</v>
      </c>
      <c r="U2823">
        <v>0</v>
      </c>
      <c r="V2823">
        <v>9000000</v>
      </c>
      <c r="W2823">
        <v>334319</v>
      </c>
      <c r="X2823">
        <v>334319</v>
      </c>
      <c r="Y2823">
        <f>COUNTBLANK(Table13[[#This Row],[Budget]:[Gross_WW]])</f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</row>
    <row r="2824" spans="1:32" x14ac:dyDescent="0.2">
      <c r="A2824" t="s">
        <v>279</v>
      </c>
      <c r="B2824" t="s">
        <v>280</v>
      </c>
      <c r="C2824">
        <v>1935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6.4</v>
      </c>
      <c r="O2824">
        <v>4531</v>
      </c>
      <c r="P2824">
        <v>75</v>
      </c>
      <c r="Q2824" t="s">
        <v>269</v>
      </c>
      <c r="R2824" t="s">
        <v>35</v>
      </c>
      <c r="S2824">
        <v>0</v>
      </c>
      <c r="T2824">
        <v>1</v>
      </c>
      <c r="U2824">
        <v>0</v>
      </c>
      <c r="V2824">
        <v>195393</v>
      </c>
      <c r="Y2824">
        <f>COUNTBLANK(Table13[[#This Row],[Budget]:[Gross_WW]])</f>
        <v>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</row>
    <row r="2825" spans="1:32" x14ac:dyDescent="0.2">
      <c r="A2825" t="s">
        <v>385</v>
      </c>
      <c r="B2825" t="s">
        <v>386</v>
      </c>
      <c r="C2825">
        <v>1937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5.9</v>
      </c>
      <c r="O2825">
        <v>323</v>
      </c>
      <c r="P2825">
        <v>64</v>
      </c>
      <c r="Q2825" t="s">
        <v>387</v>
      </c>
      <c r="R2825" t="s">
        <v>39</v>
      </c>
      <c r="S2825">
        <v>0</v>
      </c>
      <c r="T2825">
        <v>0</v>
      </c>
      <c r="U2825">
        <v>1</v>
      </c>
      <c r="Y2825">
        <f>COUNTBLANK(Table13[[#This Row],[Budget]:[Gross_WW]])</f>
        <v>3</v>
      </c>
      <c r="Z2825">
        <v>0</v>
      </c>
      <c r="AA2825">
        <v>0</v>
      </c>
      <c r="AB2825">
        <v>1</v>
      </c>
      <c r="AC2825">
        <v>0</v>
      </c>
      <c r="AD2825">
        <v>1</v>
      </c>
      <c r="AE2825">
        <v>0</v>
      </c>
      <c r="AF2825">
        <v>0</v>
      </c>
    </row>
    <row r="2826" spans="1:32" x14ac:dyDescent="0.2">
      <c r="A2826" t="s">
        <v>1572</v>
      </c>
      <c r="B2826" t="s">
        <v>1573</v>
      </c>
      <c r="C2826">
        <v>1959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6.6</v>
      </c>
      <c r="O2826">
        <v>1037</v>
      </c>
      <c r="P2826">
        <v>72</v>
      </c>
      <c r="Q2826" t="s">
        <v>1148</v>
      </c>
      <c r="R2826" t="s">
        <v>39</v>
      </c>
      <c r="S2826">
        <v>0</v>
      </c>
      <c r="T2826">
        <v>0</v>
      </c>
      <c r="U2826">
        <v>1</v>
      </c>
      <c r="V2826">
        <v>565000</v>
      </c>
      <c r="Y2826">
        <f>COUNTBLANK(Table13[[#This Row],[Budget]:[Gross_WW]])</f>
        <v>2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</row>
    <row r="2827" spans="1:32" x14ac:dyDescent="0.2">
      <c r="A2827" t="s">
        <v>5685</v>
      </c>
      <c r="B2827" t="s">
        <v>5686</v>
      </c>
      <c r="C2827">
        <v>2003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5.8</v>
      </c>
      <c r="O2827">
        <v>57165</v>
      </c>
      <c r="P2827">
        <v>105</v>
      </c>
      <c r="Q2827" t="s">
        <v>5687</v>
      </c>
      <c r="R2827" t="s">
        <v>39</v>
      </c>
      <c r="S2827">
        <v>0</v>
      </c>
      <c r="T2827">
        <v>0</v>
      </c>
      <c r="U2827">
        <v>1</v>
      </c>
      <c r="V2827">
        <v>25000000</v>
      </c>
      <c r="W2827">
        <v>36105433</v>
      </c>
      <c r="X2827">
        <v>50732139</v>
      </c>
      <c r="Y2827">
        <f>COUNTBLANK(Table13[[#This Row],[Budget]:[Gross_WW]])</f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 x14ac:dyDescent="0.2">
      <c r="A2828" t="s">
        <v>3535</v>
      </c>
      <c r="B2828" t="s">
        <v>3536</v>
      </c>
      <c r="C2828">
        <v>1991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7</v>
      </c>
      <c r="O2828">
        <v>60086</v>
      </c>
      <c r="P2828">
        <v>99</v>
      </c>
      <c r="Q2828" t="s">
        <v>2901</v>
      </c>
      <c r="R2828" t="s">
        <v>2783</v>
      </c>
      <c r="S2828">
        <v>1</v>
      </c>
      <c r="T2828">
        <v>0</v>
      </c>
      <c r="U2828">
        <v>0</v>
      </c>
      <c r="V2828">
        <v>35000000</v>
      </c>
      <c r="W2828">
        <v>63707829</v>
      </c>
      <c r="X2828">
        <v>63707829</v>
      </c>
      <c r="Y2828">
        <f>COUNTBLANK(Table13[[#This Row],[Budget]:[Gross_WW]])</f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</row>
    <row r="2829" spans="1:32" x14ac:dyDescent="0.2">
      <c r="A2829" t="s">
        <v>1685</v>
      </c>
      <c r="B2829" t="s">
        <v>1686</v>
      </c>
      <c r="C2829">
        <v>1962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8.1</v>
      </c>
      <c r="O2829">
        <v>47519</v>
      </c>
      <c r="P2829">
        <v>134</v>
      </c>
      <c r="Q2829" t="s">
        <v>1634</v>
      </c>
      <c r="R2829" t="s">
        <v>1687</v>
      </c>
      <c r="S2829">
        <v>0</v>
      </c>
      <c r="T2829">
        <v>0</v>
      </c>
      <c r="U2829">
        <v>1</v>
      </c>
      <c r="V2829">
        <v>980000</v>
      </c>
      <c r="W2829">
        <v>9500000</v>
      </c>
      <c r="X2829">
        <v>9500000</v>
      </c>
      <c r="Y2829">
        <f>COUNTBLANK(Table13[[#This Row],[Budget]:[Gross_WW]])</f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</row>
    <row r="2830" spans="1:32" x14ac:dyDescent="0.2">
      <c r="A2830" t="s">
        <v>3908</v>
      </c>
      <c r="B2830" t="s">
        <v>3909</v>
      </c>
      <c r="C2830">
        <v>1993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7.3</v>
      </c>
      <c r="O2830">
        <v>16254</v>
      </c>
      <c r="P2830">
        <v>118</v>
      </c>
      <c r="Q2830" t="s">
        <v>3910</v>
      </c>
      <c r="R2830" t="s">
        <v>2783</v>
      </c>
      <c r="S2830">
        <v>1</v>
      </c>
      <c r="T2830">
        <v>0</v>
      </c>
      <c r="U2830">
        <v>0</v>
      </c>
      <c r="V2830">
        <v>15000000</v>
      </c>
      <c r="W2830">
        <v>39100956</v>
      </c>
      <c r="X2830">
        <v>39100956</v>
      </c>
      <c r="Y2830">
        <f>COUNTBLANK(Table13[[#This Row],[Budget]:[Gross_WW]])</f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1</v>
      </c>
      <c r="AF2830">
        <v>0</v>
      </c>
    </row>
    <row r="2831" spans="1:32" x14ac:dyDescent="0.2">
      <c r="A2831" t="s">
        <v>2070</v>
      </c>
      <c r="B2831" t="s">
        <v>2071</v>
      </c>
      <c r="C2831">
        <v>1972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7.7</v>
      </c>
      <c r="O2831">
        <v>18317</v>
      </c>
      <c r="P2831">
        <v>94</v>
      </c>
      <c r="Q2831" t="s">
        <v>2072</v>
      </c>
      <c r="R2831" t="s">
        <v>39</v>
      </c>
      <c r="S2831">
        <v>0</v>
      </c>
      <c r="T2831">
        <v>0</v>
      </c>
      <c r="U2831">
        <v>1</v>
      </c>
      <c r="V2831">
        <v>4000000</v>
      </c>
      <c r="W2831">
        <v>66000000</v>
      </c>
      <c r="X2831">
        <v>66000000</v>
      </c>
      <c r="Y2831">
        <f>COUNTBLANK(Table13[[#This Row],[Budget]:[Gross_WW]])</f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</row>
    <row r="2832" spans="1:32" x14ac:dyDescent="0.2">
      <c r="A2832" t="s">
        <v>4142</v>
      </c>
      <c r="B2832" t="s">
        <v>4143</v>
      </c>
      <c r="C2832">
        <v>1994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6.6</v>
      </c>
      <c r="O2832">
        <v>19601</v>
      </c>
      <c r="P2832">
        <v>126</v>
      </c>
      <c r="Q2832" t="s">
        <v>3539</v>
      </c>
      <c r="R2832" t="s">
        <v>2783</v>
      </c>
      <c r="S2832">
        <v>1</v>
      </c>
      <c r="T2832">
        <v>0</v>
      </c>
      <c r="U2832">
        <v>0</v>
      </c>
      <c r="W2832">
        <v>50021959</v>
      </c>
      <c r="X2832">
        <v>50021959</v>
      </c>
      <c r="Y2832">
        <f>COUNTBLANK(Table13[[#This Row],[Budget]:[Gross_WW]])</f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</row>
    <row r="2833" spans="1:32" x14ac:dyDescent="0.2">
      <c r="A2833" t="s">
        <v>6916</v>
      </c>
      <c r="B2833" t="s">
        <v>6917</v>
      </c>
      <c r="C2833">
        <v>2010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5.6</v>
      </c>
      <c r="O2833">
        <v>58702</v>
      </c>
      <c r="P2833">
        <v>91</v>
      </c>
      <c r="Q2833" t="s">
        <v>5020</v>
      </c>
      <c r="R2833" t="s">
        <v>2783</v>
      </c>
      <c r="S2833">
        <v>1</v>
      </c>
      <c r="T2833">
        <v>0</v>
      </c>
      <c r="U2833">
        <v>0</v>
      </c>
      <c r="V2833">
        <v>55000000</v>
      </c>
      <c r="W2833">
        <v>32680633</v>
      </c>
      <c r="X2833">
        <v>43053376</v>
      </c>
      <c r="Y2833">
        <f>COUNTBLANK(Table13[[#This Row],[Budget]:[Gross_WW]])</f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</row>
    <row r="2834" spans="1:32" x14ac:dyDescent="0.2">
      <c r="A2834" t="s">
        <v>2495</v>
      </c>
      <c r="B2834" t="s">
        <v>2496</v>
      </c>
      <c r="C2834">
        <v>1980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4.5999999999999996</v>
      </c>
      <c r="O2834">
        <v>2406</v>
      </c>
      <c r="P2834">
        <v>121</v>
      </c>
      <c r="Q2834" t="s">
        <v>1905</v>
      </c>
      <c r="R2834" t="s">
        <v>2497</v>
      </c>
      <c r="S2834">
        <v>0</v>
      </c>
      <c r="T2834">
        <v>0</v>
      </c>
      <c r="U2834">
        <v>1</v>
      </c>
      <c r="V2834">
        <v>20000000</v>
      </c>
      <c r="W2834">
        <v>3763988</v>
      </c>
      <c r="X2834">
        <v>3763988</v>
      </c>
      <c r="Y2834">
        <f>COUNTBLANK(Table13[[#This Row],[Budget]:[Gross_WW]])</f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</row>
    <row r="2835" spans="1:32" x14ac:dyDescent="0.2">
      <c r="A2835" t="s">
        <v>2498</v>
      </c>
      <c r="B2835" t="s">
        <v>2499</v>
      </c>
      <c r="C2835">
        <v>1980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6.7</v>
      </c>
      <c r="O2835">
        <v>10847</v>
      </c>
      <c r="P2835">
        <v>99</v>
      </c>
      <c r="Q2835" t="s">
        <v>2500</v>
      </c>
      <c r="R2835" t="s">
        <v>35</v>
      </c>
      <c r="S2835">
        <v>0</v>
      </c>
      <c r="T2835">
        <v>1</v>
      </c>
      <c r="U2835">
        <v>0</v>
      </c>
      <c r="W2835">
        <v>6659377</v>
      </c>
      <c r="X2835">
        <v>6659377</v>
      </c>
      <c r="Y2835">
        <f>COUNTBLANK(Table13[[#This Row],[Budget]:[Gross_WW]])</f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1</v>
      </c>
    </row>
    <row r="2836" spans="1:32" x14ac:dyDescent="0.2">
      <c r="A2836" t="s">
        <v>3385</v>
      </c>
      <c r="B2836" t="s">
        <v>3386</v>
      </c>
      <c r="C2836">
        <v>1990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6</v>
      </c>
      <c r="O2836">
        <v>1438</v>
      </c>
      <c r="P2836">
        <v>107</v>
      </c>
      <c r="Q2836" t="s">
        <v>2042</v>
      </c>
      <c r="R2836" t="s">
        <v>2783</v>
      </c>
      <c r="S2836">
        <v>1</v>
      </c>
      <c r="T2836">
        <v>0</v>
      </c>
      <c r="U2836">
        <v>0</v>
      </c>
      <c r="V2836">
        <v>15000000</v>
      </c>
      <c r="W2836">
        <v>1106475</v>
      </c>
      <c r="X2836">
        <v>1106475</v>
      </c>
      <c r="Y2836">
        <f>COUNTBLANK(Table13[[#This Row],[Budget]:[Gross_WW]])</f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</row>
    <row r="2837" spans="1:32" x14ac:dyDescent="0.2">
      <c r="A2837" t="s">
        <v>6062</v>
      </c>
      <c r="B2837" t="s">
        <v>6063</v>
      </c>
      <c r="C2837">
        <v>2009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6.7</v>
      </c>
      <c r="O2837">
        <v>98383</v>
      </c>
      <c r="P2837">
        <v>101</v>
      </c>
      <c r="Q2837" t="s">
        <v>4864</v>
      </c>
      <c r="R2837" t="s">
        <v>39</v>
      </c>
      <c r="S2837">
        <v>0</v>
      </c>
      <c r="T2837">
        <v>0</v>
      </c>
      <c r="U2837">
        <v>1</v>
      </c>
      <c r="V2837">
        <v>100000000</v>
      </c>
      <c r="W2837">
        <v>77233467</v>
      </c>
      <c r="X2837">
        <v>100140096</v>
      </c>
      <c r="Y2837">
        <f>COUNTBLANK(Table13[[#This Row],[Budget]:[Gross_WW]])</f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</row>
    <row r="2838" spans="1:32" x14ac:dyDescent="0.2">
      <c r="A2838" t="s">
        <v>4349</v>
      </c>
      <c r="B2838" t="s">
        <v>4350</v>
      </c>
      <c r="C2838">
        <v>1995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6.7</v>
      </c>
      <c r="O2838">
        <v>87737</v>
      </c>
      <c r="P2838">
        <v>103</v>
      </c>
      <c r="Q2838" t="s">
        <v>3542</v>
      </c>
      <c r="R2838" t="s">
        <v>3273</v>
      </c>
      <c r="S2838">
        <v>1</v>
      </c>
      <c r="T2838">
        <v>0</v>
      </c>
      <c r="U2838">
        <v>0</v>
      </c>
      <c r="V2838">
        <v>17000000</v>
      </c>
      <c r="W2838">
        <v>81057016</v>
      </c>
      <c r="X2838">
        <v>182057016</v>
      </c>
      <c r="Y2838">
        <f>COUNTBLANK(Table13[[#This Row],[Budget]:[Gross_WW]])</f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</row>
    <row r="2839" spans="1:32" x14ac:dyDescent="0.2">
      <c r="A2839" t="s">
        <v>7625</v>
      </c>
      <c r="B2839" t="s">
        <v>7626</v>
      </c>
      <c r="C2839">
        <v>2014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8.5</v>
      </c>
      <c r="O2839">
        <v>666951</v>
      </c>
      <c r="P2839">
        <v>106</v>
      </c>
      <c r="Q2839" t="s">
        <v>6954</v>
      </c>
      <c r="R2839" t="s">
        <v>7579</v>
      </c>
      <c r="S2839">
        <v>0</v>
      </c>
      <c r="T2839">
        <v>0</v>
      </c>
      <c r="U2839">
        <v>1</v>
      </c>
      <c r="V2839">
        <v>3300000</v>
      </c>
      <c r="W2839">
        <v>13092000</v>
      </c>
      <c r="X2839">
        <v>48982041</v>
      </c>
      <c r="Y2839">
        <f>COUNTBLANK(Table13[[#This Row],[Budget]:[Gross_WW]])</f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</row>
    <row r="2840" spans="1:32" x14ac:dyDescent="0.2">
      <c r="A2840" t="s">
        <v>388</v>
      </c>
      <c r="B2840" t="s">
        <v>389</v>
      </c>
      <c r="C2840">
        <v>1937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6.7</v>
      </c>
      <c r="O2840">
        <v>63</v>
      </c>
      <c r="P2840">
        <v>60</v>
      </c>
      <c r="Q2840" t="s">
        <v>390</v>
      </c>
      <c r="R2840" t="s">
        <v>39</v>
      </c>
      <c r="S2840">
        <v>0</v>
      </c>
      <c r="T2840">
        <v>0</v>
      </c>
      <c r="U2840">
        <v>1</v>
      </c>
      <c r="Y2840">
        <f>COUNTBLANK(Table13[[#This Row],[Budget]:[Gross_WW]])</f>
        <v>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</row>
    <row r="2841" spans="1:32" x14ac:dyDescent="0.2">
      <c r="A2841" t="s">
        <v>1071</v>
      </c>
      <c r="B2841" t="s">
        <v>1072</v>
      </c>
      <c r="C2841">
        <v>1949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8.1</v>
      </c>
      <c r="O2841">
        <v>28004</v>
      </c>
      <c r="P2841">
        <v>114</v>
      </c>
      <c r="Q2841" t="s">
        <v>474</v>
      </c>
      <c r="R2841" t="s">
        <v>39</v>
      </c>
      <c r="S2841">
        <v>0</v>
      </c>
      <c r="T2841">
        <v>0</v>
      </c>
      <c r="U2841">
        <v>1</v>
      </c>
      <c r="V2841">
        <v>1300000</v>
      </c>
      <c r="W2841">
        <v>1900000</v>
      </c>
      <c r="X2841">
        <v>3483000</v>
      </c>
      <c r="Y2841">
        <f>COUNTBLANK(Table13[[#This Row],[Budget]:[Gross_WW]])</f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</row>
    <row r="2842" spans="1:32" x14ac:dyDescent="0.2">
      <c r="A2842" t="s">
        <v>3387</v>
      </c>
      <c r="B2842" t="s">
        <v>3388</v>
      </c>
      <c r="C2842">
        <v>1990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6.6</v>
      </c>
      <c r="O2842">
        <v>10588</v>
      </c>
      <c r="P2842">
        <v>112</v>
      </c>
      <c r="Q2842" t="s">
        <v>2004</v>
      </c>
      <c r="R2842" t="s">
        <v>3233</v>
      </c>
      <c r="S2842">
        <v>0</v>
      </c>
      <c r="T2842">
        <v>0</v>
      </c>
      <c r="U2842">
        <v>1</v>
      </c>
      <c r="V2842">
        <v>24000000</v>
      </c>
      <c r="W2842">
        <v>2319124</v>
      </c>
      <c r="X2842">
        <v>2319124</v>
      </c>
      <c r="Y2842">
        <f>COUNTBLANK(Table13[[#This Row],[Budget]:[Gross_WW]])</f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</row>
    <row r="2843" spans="1:32" x14ac:dyDescent="0.2">
      <c r="A2843" t="s">
        <v>6017</v>
      </c>
      <c r="B2843" t="s">
        <v>6018</v>
      </c>
      <c r="C2843">
        <v>2005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5.5</v>
      </c>
      <c r="O2843">
        <v>46203</v>
      </c>
      <c r="P2843">
        <v>101</v>
      </c>
      <c r="Q2843" t="s">
        <v>6019</v>
      </c>
      <c r="R2843" t="s">
        <v>35</v>
      </c>
      <c r="S2843">
        <v>0</v>
      </c>
      <c r="T2843">
        <v>1</v>
      </c>
      <c r="U2843">
        <v>0</v>
      </c>
      <c r="V2843">
        <v>10000000</v>
      </c>
      <c r="W2843">
        <v>56386759</v>
      </c>
      <c r="X2843">
        <v>91196419</v>
      </c>
      <c r="Y2843">
        <f>COUNTBLANK(Table13[[#This Row],[Budget]:[Gross_WW]])</f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</row>
    <row r="2844" spans="1:32" x14ac:dyDescent="0.2">
      <c r="A2844" t="s">
        <v>5660</v>
      </c>
      <c r="B2844" t="s">
        <v>5661</v>
      </c>
      <c r="C2844">
        <v>2002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7.1</v>
      </c>
      <c r="O2844">
        <v>28923</v>
      </c>
      <c r="P2844">
        <v>109</v>
      </c>
      <c r="Q2844" t="s">
        <v>5662</v>
      </c>
      <c r="R2844" t="s">
        <v>39</v>
      </c>
      <c r="S2844">
        <v>0</v>
      </c>
      <c r="T2844">
        <v>0</v>
      </c>
      <c r="U2844">
        <v>1</v>
      </c>
      <c r="V2844">
        <v>16000000</v>
      </c>
      <c r="W2844">
        <v>16357770</v>
      </c>
      <c r="X2844">
        <v>21672284</v>
      </c>
      <c r="Y2844">
        <f>COUNTBLANK(Table13[[#This Row],[Budget]:[Gross_WW]])</f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</row>
    <row r="2845" spans="1:32" x14ac:dyDescent="0.2">
      <c r="A2845" t="s">
        <v>3537</v>
      </c>
      <c r="B2845" t="s">
        <v>3538</v>
      </c>
      <c r="C2845">
        <v>1990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6.5</v>
      </c>
      <c r="O2845">
        <v>7210</v>
      </c>
      <c r="P2845">
        <v>103</v>
      </c>
      <c r="Q2845" t="s">
        <v>3539</v>
      </c>
      <c r="R2845" t="s">
        <v>35</v>
      </c>
      <c r="S2845">
        <v>0</v>
      </c>
      <c r="T2845">
        <v>1</v>
      </c>
      <c r="U2845">
        <v>0</v>
      </c>
      <c r="W2845">
        <v>17487531</v>
      </c>
      <c r="X2845">
        <v>17487531</v>
      </c>
      <c r="Y2845">
        <f>COUNTBLANK(Table13[[#This Row],[Budget]:[Gross_WW]])</f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</row>
    <row r="2846" spans="1:32" x14ac:dyDescent="0.2">
      <c r="A2846" t="s">
        <v>3697</v>
      </c>
      <c r="B2846" t="s">
        <v>3698</v>
      </c>
      <c r="C2846">
        <v>1992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6</v>
      </c>
      <c r="O2846">
        <v>6635</v>
      </c>
      <c r="P2846">
        <v>101</v>
      </c>
      <c r="Q2846" t="s">
        <v>3061</v>
      </c>
      <c r="R2846" t="s">
        <v>3240</v>
      </c>
      <c r="S2846">
        <v>0</v>
      </c>
      <c r="T2846">
        <v>0</v>
      </c>
      <c r="U2846">
        <v>1</v>
      </c>
      <c r="W2846">
        <v>9011574</v>
      </c>
      <c r="X2846">
        <v>9011574</v>
      </c>
      <c r="Y2846">
        <f>COUNTBLANK(Table13[[#This Row],[Budget]:[Gross_WW]])</f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</row>
    <row r="2847" spans="1:32" x14ac:dyDescent="0.2">
      <c r="A2847" t="s">
        <v>4596</v>
      </c>
      <c r="B2847" t="s">
        <v>4597</v>
      </c>
      <c r="C2847">
        <v>1996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6.6</v>
      </c>
      <c r="O2847">
        <v>20481</v>
      </c>
      <c r="P2847">
        <v>129</v>
      </c>
      <c r="Q2847" t="s">
        <v>2593</v>
      </c>
      <c r="R2847" t="s">
        <v>3273</v>
      </c>
      <c r="S2847">
        <v>1</v>
      </c>
      <c r="T2847">
        <v>0</v>
      </c>
      <c r="U2847">
        <v>0</v>
      </c>
      <c r="V2847">
        <v>38000000</v>
      </c>
      <c r="W2847">
        <v>10292300</v>
      </c>
      <c r="X2847">
        <v>10292300</v>
      </c>
      <c r="Y2847">
        <f>COUNTBLANK(Table13[[#This Row],[Budget]:[Gross_WW]])</f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</row>
    <row r="2848" spans="1:32" x14ac:dyDescent="0.2">
      <c r="A2848" t="s">
        <v>5974</v>
      </c>
      <c r="B2848" t="s">
        <v>5975</v>
      </c>
      <c r="C2848">
        <v>2009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5.5</v>
      </c>
      <c r="O2848">
        <v>36478</v>
      </c>
      <c r="P2848">
        <v>101</v>
      </c>
      <c r="Q2848" t="s">
        <v>5321</v>
      </c>
      <c r="R2848" t="s">
        <v>39</v>
      </c>
      <c r="S2848">
        <v>0</v>
      </c>
      <c r="T2848">
        <v>0</v>
      </c>
      <c r="U2848">
        <v>1</v>
      </c>
      <c r="V2848">
        <v>35000000</v>
      </c>
      <c r="W2848">
        <v>10275638</v>
      </c>
      <c r="X2848">
        <v>17976667</v>
      </c>
      <c r="Y2848">
        <f>COUNTBLANK(Table13[[#This Row],[Budget]:[Gross_WW]])</f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 x14ac:dyDescent="0.2">
      <c r="A2849" t="s">
        <v>719</v>
      </c>
      <c r="B2849" t="s">
        <v>720</v>
      </c>
      <c r="C2849">
        <v>1942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7.5</v>
      </c>
      <c r="O2849">
        <v>2159</v>
      </c>
      <c r="P2849">
        <v>76</v>
      </c>
      <c r="Q2849" t="s">
        <v>669</v>
      </c>
      <c r="R2849" t="s">
        <v>35</v>
      </c>
      <c r="S2849">
        <v>0</v>
      </c>
      <c r="T2849">
        <v>1</v>
      </c>
      <c r="U2849">
        <v>0</v>
      </c>
      <c r="W2849">
        <v>1750000</v>
      </c>
      <c r="X2849">
        <v>1750000</v>
      </c>
      <c r="Y2849">
        <f>COUNTBLANK(Table13[[#This Row],[Budget]:[Gross_WW]])</f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</row>
    <row r="2850" spans="1:32" x14ac:dyDescent="0.2">
      <c r="A2850" t="s">
        <v>3157</v>
      </c>
      <c r="B2850" t="s">
        <v>3158</v>
      </c>
      <c r="C2850">
        <v>1988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7.7</v>
      </c>
      <c r="O2850">
        <v>175086</v>
      </c>
      <c r="P2850">
        <v>104</v>
      </c>
      <c r="Q2850" t="s">
        <v>2808</v>
      </c>
      <c r="R2850" t="s">
        <v>2783</v>
      </c>
      <c r="S2850">
        <v>1</v>
      </c>
      <c r="T2850">
        <v>0</v>
      </c>
      <c r="U2850">
        <v>0</v>
      </c>
      <c r="V2850">
        <v>70000000</v>
      </c>
      <c r="W2850">
        <v>156452370</v>
      </c>
      <c r="X2850">
        <v>329803958</v>
      </c>
      <c r="Y2850">
        <f>COUNTBLANK(Table13[[#This Row],[Budget]:[Gross_WW]])</f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</row>
    <row r="2851" spans="1:32" x14ac:dyDescent="0.2">
      <c r="A2851" t="s">
        <v>3019</v>
      </c>
      <c r="B2851" t="s">
        <v>3020</v>
      </c>
      <c r="C2851">
        <v>1987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4.8</v>
      </c>
      <c r="O2851">
        <v>9130</v>
      </c>
      <c r="P2851">
        <v>92</v>
      </c>
      <c r="Q2851" t="s">
        <v>3021</v>
      </c>
      <c r="R2851" t="s">
        <v>3022</v>
      </c>
      <c r="S2851">
        <v>0</v>
      </c>
      <c r="T2851">
        <v>0</v>
      </c>
      <c r="U2851">
        <v>1</v>
      </c>
      <c r="V2851">
        <v>17000000</v>
      </c>
      <c r="W2851">
        <v>7305209</v>
      </c>
      <c r="X2851">
        <v>7305209</v>
      </c>
      <c r="Y2851">
        <f>COUNTBLANK(Table13[[#This Row],[Budget]:[Gross_WW]])</f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</row>
    <row r="2852" spans="1:32" x14ac:dyDescent="0.2">
      <c r="A2852" t="s">
        <v>5003</v>
      </c>
      <c r="B2852" t="s">
        <v>5004</v>
      </c>
      <c r="C2852">
        <v>1998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6.4</v>
      </c>
      <c r="O2852">
        <v>3542</v>
      </c>
      <c r="P2852">
        <v>116</v>
      </c>
      <c r="Q2852" t="s">
        <v>5005</v>
      </c>
      <c r="R2852" t="s">
        <v>5006</v>
      </c>
      <c r="S2852">
        <v>0</v>
      </c>
      <c r="T2852">
        <v>0</v>
      </c>
      <c r="U2852">
        <v>1</v>
      </c>
      <c r="W2852">
        <v>12461773</v>
      </c>
      <c r="X2852">
        <v>12461773</v>
      </c>
      <c r="Y2852">
        <f>COUNTBLANK(Table13[[#This Row],[Budget]:[Gross_WW]])</f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1</v>
      </c>
    </row>
    <row r="2853" spans="1:32" x14ac:dyDescent="0.2">
      <c r="A2853" t="s">
        <v>4844</v>
      </c>
      <c r="B2853" t="s">
        <v>4845</v>
      </c>
      <c r="C2853">
        <v>1998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5.9</v>
      </c>
      <c r="O2853">
        <v>3731</v>
      </c>
      <c r="P2853">
        <v>88</v>
      </c>
      <c r="Q2853" t="s">
        <v>4846</v>
      </c>
      <c r="R2853" t="s">
        <v>3859</v>
      </c>
      <c r="S2853">
        <v>1</v>
      </c>
      <c r="T2853">
        <v>0</v>
      </c>
      <c r="U2853">
        <v>0</v>
      </c>
      <c r="V2853">
        <v>6000000</v>
      </c>
      <c r="W2853">
        <v>282175</v>
      </c>
      <c r="X2853">
        <v>282175</v>
      </c>
      <c r="Y2853">
        <f>COUNTBLANK(Table13[[#This Row],[Budget]:[Gross_WW]])</f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</row>
    <row r="2854" spans="1:32" x14ac:dyDescent="0.2">
      <c r="A2854" t="s">
        <v>52</v>
      </c>
      <c r="B2854" t="s">
        <v>53</v>
      </c>
      <c r="C2854">
        <v>1930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5.9</v>
      </c>
      <c r="O2854">
        <v>118</v>
      </c>
      <c r="P2854">
        <v>69</v>
      </c>
      <c r="Q2854" t="s">
        <v>38</v>
      </c>
      <c r="R2854" t="s">
        <v>39</v>
      </c>
      <c r="S2854">
        <v>0</v>
      </c>
      <c r="T2854">
        <v>0</v>
      </c>
      <c r="U2854">
        <v>1</v>
      </c>
      <c r="Y2854">
        <f>COUNTBLANK(Table13[[#This Row],[Budget]:[Gross_WW]])</f>
        <v>3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</row>
    <row r="2855" spans="1:32" x14ac:dyDescent="0.2">
      <c r="A2855" t="s">
        <v>194</v>
      </c>
      <c r="B2855" t="s">
        <v>195</v>
      </c>
      <c r="C2855">
        <v>1933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7.5</v>
      </c>
      <c r="O2855">
        <v>1730</v>
      </c>
      <c r="P2855">
        <v>68</v>
      </c>
      <c r="Q2855" t="s">
        <v>79</v>
      </c>
      <c r="R2855" t="s">
        <v>147</v>
      </c>
      <c r="S2855">
        <v>0</v>
      </c>
      <c r="T2855">
        <v>0</v>
      </c>
      <c r="U2855">
        <v>1</v>
      </c>
      <c r="V2855">
        <v>203000</v>
      </c>
      <c r="Y2855">
        <f>COUNTBLANK(Table13[[#This Row],[Budget]:[Gross_WW]])</f>
        <v>2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</row>
    <row r="2856" spans="1:32" x14ac:dyDescent="0.2">
      <c r="A2856" t="s">
        <v>6778</v>
      </c>
      <c r="B2856" t="s">
        <v>6779</v>
      </c>
      <c r="C2856">
        <v>2008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6.1</v>
      </c>
      <c r="O2856">
        <v>47211</v>
      </c>
      <c r="P2856">
        <v>98</v>
      </c>
      <c r="Q2856" t="s">
        <v>6780</v>
      </c>
      <c r="R2856" t="s">
        <v>35</v>
      </c>
      <c r="S2856">
        <v>0</v>
      </c>
      <c r="T2856">
        <v>1</v>
      </c>
      <c r="U2856">
        <v>0</v>
      </c>
      <c r="V2856">
        <v>20000000</v>
      </c>
      <c r="W2856">
        <v>21972336</v>
      </c>
      <c r="X2856">
        <v>21972336</v>
      </c>
      <c r="Y2856">
        <f>COUNTBLANK(Table13[[#This Row],[Budget]:[Gross_WW]])</f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</row>
    <row r="2857" spans="1:32" x14ac:dyDescent="0.2">
      <c r="A2857" t="s">
        <v>1537</v>
      </c>
      <c r="B2857" t="s">
        <v>1538</v>
      </c>
      <c r="C2857">
        <v>1958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5.7</v>
      </c>
      <c r="O2857">
        <v>123</v>
      </c>
      <c r="P2857">
        <v>78</v>
      </c>
      <c r="Q2857" t="s">
        <v>1539</v>
      </c>
      <c r="R2857" t="s">
        <v>945</v>
      </c>
      <c r="S2857">
        <v>0</v>
      </c>
      <c r="T2857">
        <v>1</v>
      </c>
      <c r="U2857">
        <v>0</v>
      </c>
      <c r="Y2857">
        <f>COUNTBLANK(Table13[[#This Row],[Budget]:[Gross_WW]])</f>
        <v>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</row>
    <row r="2858" spans="1:32" x14ac:dyDescent="0.2">
      <c r="A2858" t="s">
        <v>6510</v>
      </c>
      <c r="B2858" t="s">
        <v>6511</v>
      </c>
      <c r="C2858">
        <v>2007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5.8</v>
      </c>
      <c r="O2858">
        <v>111750</v>
      </c>
      <c r="P2858">
        <v>100</v>
      </c>
      <c r="Q2858" t="s">
        <v>6512</v>
      </c>
      <c r="R2858" t="s">
        <v>2783</v>
      </c>
      <c r="S2858">
        <v>1</v>
      </c>
      <c r="T2858">
        <v>0</v>
      </c>
      <c r="U2858">
        <v>0</v>
      </c>
      <c r="V2858">
        <v>60000000</v>
      </c>
      <c r="W2858">
        <v>168273550</v>
      </c>
      <c r="X2858">
        <v>253625427</v>
      </c>
      <c r="Y2858">
        <f>COUNTBLANK(Table13[[#This Row],[Budget]:[Gross_WW]])</f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</row>
    <row r="2859" spans="1:32" x14ac:dyDescent="0.2">
      <c r="A2859" t="s">
        <v>4980</v>
      </c>
      <c r="B2859" t="s">
        <v>4981</v>
      </c>
      <c r="C2859">
        <v>1999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4.9000000000000004</v>
      </c>
      <c r="O2859">
        <v>148909</v>
      </c>
      <c r="P2859">
        <v>106</v>
      </c>
      <c r="Q2859" t="s">
        <v>3786</v>
      </c>
      <c r="R2859" t="s">
        <v>4503</v>
      </c>
      <c r="S2859">
        <v>0</v>
      </c>
      <c r="T2859">
        <v>0</v>
      </c>
      <c r="U2859">
        <v>1</v>
      </c>
      <c r="V2859">
        <v>170000000</v>
      </c>
      <c r="W2859">
        <v>113804681</v>
      </c>
      <c r="X2859">
        <v>222104681</v>
      </c>
      <c r="Y2859">
        <f>COUNTBLANK(Table13[[#This Row],[Budget]:[Gross_WW]])</f>
        <v>0</v>
      </c>
      <c r="Z2859">
        <v>1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</row>
    <row r="2860" spans="1:32" x14ac:dyDescent="0.2">
      <c r="A2860" t="s">
        <v>2935</v>
      </c>
      <c r="B2860" t="s">
        <v>2936</v>
      </c>
      <c r="C2860">
        <v>1986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6</v>
      </c>
      <c r="O2860">
        <v>11468</v>
      </c>
      <c r="P2860">
        <v>106</v>
      </c>
      <c r="Q2860" t="s">
        <v>2028</v>
      </c>
      <c r="R2860" t="s">
        <v>2772</v>
      </c>
      <c r="S2860">
        <v>0</v>
      </c>
      <c r="T2860">
        <v>0</v>
      </c>
      <c r="U2860">
        <v>1</v>
      </c>
      <c r="W2860">
        <v>26285544</v>
      </c>
      <c r="X2860">
        <v>26285544</v>
      </c>
      <c r="Y2860">
        <f>COUNTBLANK(Table13[[#This Row],[Budget]:[Gross_WW]])</f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</row>
    <row r="2861" spans="1:32" x14ac:dyDescent="0.2">
      <c r="A2861" t="s">
        <v>2179</v>
      </c>
      <c r="B2861" t="s">
        <v>2180</v>
      </c>
      <c r="C2861">
        <v>1974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6.4</v>
      </c>
      <c r="O2861">
        <v>888</v>
      </c>
      <c r="P2861">
        <v>102</v>
      </c>
      <c r="Q2861" t="s">
        <v>2181</v>
      </c>
      <c r="R2861" t="s">
        <v>2182</v>
      </c>
      <c r="S2861">
        <v>0</v>
      </c>
      <c r="T2861">
        <v>1</v>
      </c>
      <c r="U2861">
        <v>0</v>
      </c>
      <c r="Y2861">
        <f>COUNTBLANK(Table13[[#This Row],[Budget]:[Gross_WW]])</f>
        <v>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</row>
    <row r="2862" spans="1:32" x14ac:dyDescent="0.2">
      <c r="A2862" t="s">
        <v>5936</v>
      </c>
      <c r="B2862" t="s">
        <v>5937</v>
      </c>
      <c r="C2862">
        <v>2004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6.3</v>
      </c>
      <c r="O2862">
        <v>57983</v>
      </c>
      <c r="P2862">
        <v>98</v>
      </c>
      <c r="Q2862" t="s">
        <v>5938</v>
      </c>
      <c r="R2862" t="s">
        <v>35</v>
      </c>
      <c r="S2862">
        <v>0</v>
      </c>
      <c r="T2862">
        <v>1</v>
      </c>
      <c r="U2862">
        <v>0</v>
      </c>
      <c r="V2862">
        <v>31000000</v>
      </c>
      <c r="W2862">
        <v>17001133</v>
      </c>
      <c r="X2862">
        <v>41682237</v>
      </c>
      <c r="Y2862">
        <f>COUNTBLANK(Table13[[#This Row],[Budget]:[Gross_WW]])</f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</row>
    <row r="2863" spans="1:32" x14ac:dyDescent="0.2">
      <c r="A2863" t="s">
        <v>1130</v>
      </c>
      <c r="B2863" t="s">
        <v>1131</v>
      </c>
      <c r="C2863">
        <v>1950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7.6</v>
      </c>
      <c r="O2863">
        <v>15883</v>
      </c>
      <c r="P2863">
        <v>92</v>
      </c>
      <c r="Q2863" t="s">
        <v>1132</v>
      </c>
      <c r="R2863" t="s">
        <v>945</v>
      </c>
      <c r="S2863">
        <v>0</v>
      </c>
      <c r="T2863">
        <v>1</v>
      </c>
      <c r="U2863">
        <v>0</v>
      </c>
      <c r="W2863">
        <v>2250000</v>
      </c>
      <c r="Y2863">
        <f>COUNTBLANK(Table13[[#This Row],[Budget]:[Gross_WW]])</f>
        <v>2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</row>
    <row r="2864" spans="1:32" x14ac:dyDescent="0.2">
      <c r="A2864" t="s">
        <v>143</v>
      </c>
      <c r="B2864" t="s">
        <v>144</v>
      </c>
      <c r="C2864">
        <v>1932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6.1</v>
      </c>
      <c r="O2864">
        <v>459</v>
      </c>
      <c r="P2864">
        <v>66</v>
      </c>
      <c r="Q2864" t="s">
        <v>51</v>
      </c>
      <c r="R2864" t="s">
        <v>39</v>
      </c>
      <c r="S2864">
        <v>0</v>
      </c>
      <c r="T2864">
        <v>0</v>
      </c>
      <c r="U2864">
        <v>1</v>
      </c>
      <c r="Y2864">
        <f>COUNTBLANK(Table13[[#This Row],[Budget]:[Gross_WW]])</f>
        <v>3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</row>
    <row r="2865" spans="1:32" x14ac:dyDescent="0.2">
      <c r="A2865" t="s">
        <v>7173</v>
      </c>
      <c r="B2865" t="s">
        <v>7174</v>
      </c>
      <c r="C2865">
        <v>2011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7.2</v>
      </c>
      <c r="O2865">
        <v>20630</v>
      </c>
      <c r="P2865">
        <v>63</v>
      </c>
      <c r="Q2865" t="s">
        <v>6100</v>
      </c>
      <c r="R2865" t="s">
        <v>2671</v>
      </c>
      <c r="S2865">
        <v>1</v>
      </c>
      <c r="T2865">
        <v>0</v>
      </c>
      <c r="U2865">
        <v>0</v>
      </c>
      <c r="V2865">
        <v>30000000</v>
      </c>
      <c r="W2865">
        <v>26692846</v>
      </c>
      <c r="X2865">
        <v>49871429</v>
      </c>
      <c r="Y2865">
        <f>COUNTBLANK(Table13[[#This Row],[Budget]:[Gross_WW]])</f>
        <v>0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</row>
    <row r="2866" spans="1:32" x14ac:dyDescent="0.2">
      <c r="A2866" t="s">
        <v>1018</v>
      </c>
      <c r="B2866" t="s">
        <v>1019</v>
      </c>
      <c r="C2866">
        <v>1948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6.6</v>
      </c>
      <c r="O2866">
        <v>983</v>
      </c>
      <c r="P2866">
        <v>104</v>
      </c>
      <c r="Q2866" t="s">
        <v>994</v>
      </c>
      <c r="R2866" t="s">
        <v>39</v>
      </c>
      <c r="S2866">
        <v>0</v>
      </c>
      <c r="T2866">
        <v>0</v>
      </c>
      <c r="U2866">
        <v>1</v>
      </c>
      <c r="V2866">
        <v>1927000</v>
      </c>
      <c r="W2866">
        <v>1083000</v>
      </c>
      <c r="X2866">
        <v>1083000</v>
      </c>
      <c r="Y2866">
        <f>COUNTBLANK(Table13[[#This Row],[Budget]:[Gross_WW]])</f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</row>
    <row r="2867" spans="1:32" x14ac:dyDescent="0.2">
      <c r="A2867" t="s">
        <v>7418</v>
      </c>
      <c r="B2867" t="s">
        <v>7419</v>
      </c>
      <c r="C2867">
        <v>2014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6.2</v>
      </c>
      <c r="O2867">
        <v>50632</v>
      </c>
      <c r="P2867">
        <v>118</v>
      </c>
      <c r="Q2867" t="s">
        <v>7420</v>
      </c>
      <c r="R2867" t="s">
        <v>5000</v>
      </c>
      <c r="S2867">
        <v>0</v>
      </c>
      <c r="T2867">
        <v>0</v>
      </c>
      <c r="U2867">
        <v>1</v>
      </c>
      <c r="V2867">
        <v>60000000</v>
      </c>
      <c r="W2867">
        <v>12600231</v>
      </c>
      <c r="X2867">
        <v>30800231</v>
      </c>
      <c r="Y2867">
        <f>COUNTBLANK(Table13[[#This Row],[Budget]:[Gross_WW]])</f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</row>
    <row r="2868" spans="1:32" x14ac:dyDescent="0.2">
      <c r="A2868" t="s">
        <v>4735</v>
      </c>
      <c r="B2868" t="s">
        <v>4736</v>
      </c>
      <c r="C2868">
        <v>1998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5.9</v>
      </c>
      <c r="O2868">
        <v>510</v>
      </c>
      <c r="P2868">
        <v>105</v>
      </c>
      <c r="Q2868" t="s">
        <v>4737</v>
      </c>
      <c r="R2868" t="s">
        <v>4738</v>
      </c>
      <c r="S2868">
        <v>1</v>
      </c>
      <c r="T2868">
        <v>0</v>
      </c>
      <c r="U2868">
        <v>0</v>
      </c>
      <c r="Y2868">
        <f>COUNTBLANK(Table13[[#This Row],[Budget]:[Gross_WW]])</f>
        <v>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</row>
    <row r="2869" spans="1:32" x14ac:dyDescent="0.2">
      <c r="A2869" t="s">
        <v>4144</v>
      </c>
      <c r="B2869" t="s">
        <v>4145</v>
      </c>
      <c r="C2869">
        <v>1994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6.7</v>
      </c>
      <c r="O2869">
        <v>12789</v>
      </c>
      <c r="P2869">
        <v>101</v>
      </c>
      <c r="Q2869" t="s">
        <v>4146</v>
      </c>
      <c r="R2869" t="s">
        <v>3783</v>
      </c>
      <c r="S2869">
        <v>0</v>
      </c>
      <c r="T2869">
        <v>0</v>
      </c>
      <c r="U2869">
        <v>1</v>
      </c>
      <c r="W2869">
        <v>20016254</v>
      </c>
      <c r="X2869">
        <v>20016254</v>
      </c>
      <c r="Y2869">
        <f>COUNTBLANK(Table13[[#This Row],[Budget]:[Gross_WW]])</f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</row>
    <row r="2870" spans="1:32" x14ac:dyDescent="0.2">
      <c r="A2870" t="s">
        <v>4761</v>
      </c>
      <c r="B2870" t="s">
        <v>4762</v>
      </c>
      <c r="C2870">
        <v>1998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7.2</v>
      </c>
      <c r="O2870">
        <v>6414</v>
      </c>
      <c r="P2870">
        <v>117</v>
      </c>
      <c r="Q2870" t="s">
        <v>3147</v>
      </c>
      <c r="R2870" t="s">
        <v>4763</v>
      </c>
      <c r="S2870">
        <v>0</v>
      </c>
      <c r="T2870">
        <v>0</v>
      </c>
      <c r="U2870">
        <v>1</v>
      </c>
      <c r="V2870">
        <v>25000000</v>
      </c>
      <c r="W2870">
        <v>777423</v>
      </c>
      <c r="X2870">
        <v>777423</v>
      </c>
      <c r="Y2870">
        <f>COUNTBLANK(Table13[[#This Row],[Budget]:[Gross_WW]])</f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1</v>
      </c>
    </row>
    <row r="2871" spans="1:32" x14ac:dyDescent="0.2">
      <c r="A2871" t="s">
        <v>427</v>
      </c>
      <c r="B2871" t="s">
        <v>428</v>
      </c>
      <c r="C2871">
        <v>1938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6.2</v>
      </c>
      <c r="O2871">
        <v>334</v>
      </c>
      <c r="P2871">
        <v>69</v>
      </c>
      <c r="Q2871" t="s">
        <v>66</v>
      </c>
      <c r="R2871" t="s">
        <v>35</v>
      </c>
      <c r="S2871">
        <v>0</v>
      </c>
      <c r="T2871">
        <v>1</v>
      </c>
      <c r="U2871">
        <v>0</v>
      </c>
      <c r="V2871">
        <v>220000</v>
      </c>
      <c r="Y2871">
        <f>COUNTBLANK(Table13[[#This Row],[Budget]:[Gross_WW]])</f>
        <v>2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</row>
    <row r="2872" spans="1:32" x14ac:dyDescent="0.2">
      <c r="A2872" t="s">
        <v>480</v>
      </c>
      <c r="B2872" t="s">
        <v>481</v>
      </c>
      <c r="C2872">
        <v>1939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6.1</v>
      </c>
      <c r="O2872">
        <v>186</v>
      </c>
      <c r="P2872">
        <v>65</v>
      </c>
      <c r="Q2872" t="s">
        <v>387</v>
      </c>
      <c r="R2872" t="s">
        <v>39</v>
      </c>
      <c r="S2872">
        <v>0</v>
      </c>
      <c r="T2872">
        <v>0</v>
      </c>
      <c r="U2872">
        <v>1</v>
      </c>
      <c r="Y2872">
        <f>COUNTBLANK(Table13[[#This Row],[Budget]:[Gross_WW]])</f>
        <v>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</row>
    <row r="2873" spans="1:32" x14ac:dyDescent="0.2">
      <c r="A2873" t="s">
        <v>227</v>
      </c>
      <c r="B2873" t="s">
        <v>228</v>
      </c>
      <c r="C2873">
        <v>1934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6.6</v>
      </c>
      <c r="O2873">
        <v>551</v>
      </c>
      <c r="P2873">
        <v>84</v>
      </c>
      <c r="Q2873" t="s">
        <v>48</v>
      </c>
      <c r="R2873" t="s">
        <v>147</v>
      </c>
      <c r="S2873">
        <v>0</v>
      </c>
      <c r="T2873">
        <v>0</v>
      </c>
      <c r="U2873">
        <v>1</v>
      </c>
      <c r="V2873">
        <v>675000</v>
      </c>
      <c r="W2873">
        <v>2035000</v>
      </c>
      <c r="X2873">
        <v>2035000</v>
      </c>
      <c r="Y2873">
        <f>COUNTBLANK(Table13[[#This Row],[Budget]:[Gross_WW]])</f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 x14ac:dyDescent="0.2">
      <c r="A2874" t="s">
        <v>6334</v>
      </c>
      <c r="B2874" t="s">
        <v>6335</v>
      </c>
      <c r="C2874">
        <v>2017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7.4</v>
      </c>
      <c r="O2874">
        <v>522587</v>
      </c>
      <c r="P2874">
        <v>141</v>
      </c>
      <c r="Q2874" t="s">
        <v>6336</v>
      </c>
      <c r="R2874" t="s">
        <v>39</v>
      </c>
      <c r="S2874">
        <v>0</v>
      </c>
      <c r="T2874">
        <v>0</v>
      </c>
      <c r="U2874">
        <v>1</v>
      </c>
      <c r="V2874">
        <v>149000000</v>
      </c>
      <c r="W2874">
        <v>412563408</v>
      </c>
      <c r="X2874">
        <v>821847012</v>
      </c>
      <c r="Y2874">
        <f>COUNTBLANK(Table13[[#This Row],[Budget]:[Gross_WW]])</f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 x14ac:dyDescent="0.2">
      <c r="A2875" t="s">
        <v>1980</v>
      </c>
      <c r="B2875" t="s">
        <v>1981</v>
      </c>
      <c r="C2875">
        <v>1970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8.1999999999999993</v>
      </c>
      <c r="O2875">
        <v>15369</v>
      </c>
      <c r="P2875">
        <v>184</v>
      </c>
      <c r="Q2875" t="s">
        <v>1982</v>
      </c>
      <c r="R2875" t="s">
        <v>1983</v>
      </c>
      <c r="S2875">
        <v>0</v>
      </c>
      <c r="T2875">
        <v>0</v>
      </c>
      <c r="U2875">
        <v>1</v>
      </c>
      <c r="V2875">
        <v>600000</v>
      </c>
      <c r="W2875">
        <v>126562</v>
      </c>
      <c r="X2875">
        <v>320610</v>
      </c>
      <c r="Y2875">
        <f>COUNTBLANK(Table13[[#This Row],[Budget]:[Gross_WW]])</f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1</v>
      </c>
    </row>
    <row r="2876" spans="1:32" x14ac:dyDescent="0.2">
      <c r="A2876" t="s">
        <v>7322</v>
      </c>
      <c r="B2876" t="s">
        <v>7323</v>
      </c>
      <c r="C2876">
        <v>2012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5.7</v>
      </c>
      <c r="O2876">
        <v>177153</v>
      </c>
      <c r="P2876">
        <v>99</v>
      </c>
      <c r="Q2876" t="s">
        <v>7324</v>
      </c>
      <c r="R2876" t="s">
        <v>39</v>
      </c>
      <c r="S2876">
        <v>0</v>
      </c>
      <c r="T2876">
        <v>0</v>
      </c>
      <c r="U2876">
        <v>1</v>
      </c>
      <c r="V2876">
        <v>150000000</v>
      </c>
      <c r="W2876">
        <v>83670083</v>
      </c>
      <c r="X2876">
        <v>301970083</v>
      </c>
      <c r="Y2876">
        <f>COUNTBLANK(Table13[[#This Row],[Budget]:[Gross_WW]])</f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</row>
    <row r="2877" spans="1:32" x14ac:dyDescent="0.2">
      <c r="A2877" t="s">
        <v>7385</v>
      </c>
      <c r="B2877" t="s">
        <v>7386</v>
      </c>
      <c r="C2877">
        <v>2012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7.7</v>
      </c>
      <c r="O2877">
        <v>363843</v>
      </c>
      <c r="P2877">
        <v>101</v>
      </c>
      <c r="Q2877" t="s">
        <v>7387</v>
      </c>
      <c r="R2877" t="s">
        <v>538</v>
      </c>
      <c r="S2877">
        <v>1</v>
      </c>
      <c r="T2877">
        <v>0</v>
      </c>
      <c r="U2877">
        <v>0</v>
      </c>
      <c r="V2877">
        <v>165000000</v>
      </c>
      <c r="W2877">
        <v>189422889</v>
      </c>
      <c r="X2877">
        <v>471222889</v>
      </c>
      <c r="Y2877">
        <f>COUNTBLANK(Table13[[#This Row],[Budget]:[Gross_WW]])</f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</row>
    <row r="2878" spans="1:32" x14ac:dyDescent="0.2">
      <c r="A2878" t="s">
        <v>3911</v>
      </c>
      <c r="B2878" t="s">
        <v>3912</v>
      </c>
      <c r="C2878">
        <v>1993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7.1</v>
      </c>
      <c r="O2878">
        <v>2736</v>
      </c>
      <c r="P2878">
        <v>123</v>
      </c>
      <c r="Q2878" t="s">
        <v>3435</v>
      </c>
      <c r="R2878" t="s">
        <v>39</v>
      </c>
      <c r="S2878">
        <v>0</v>
      </c>
      <c r="T2878">
        <v>0</v>
      </c>
      <c r="U2878">
        <v>1</v>
      </c>
      <c r="V2878">
        <v>4500000</v>
      </c>
      <c r="W2878">
        <v>278720</v>
      </c>
      <c r="X2878">
        <v>278720</v>
      </c>
      <c r="Y2878">
        <f>COUNTBLANK(Table13[[#This Row],[Budget]:[Gross_WW]])</f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</row>
    <row r="2879" spans="1:32" x14ac:dyDescent="0.2">
      <c r="A2879" t="s">
        <v>1444</v>
      </c>
      <c r="B2879" t="s">
        <v>1445</v>
      </c>
      <c r="C2879">
        <v>1956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7.4</v>
      </c>
      <c r="O2879">
        <v>9525</v>
      </c>
      <c r="P2879">
        <v>99</v>
      </c>
      <c r="Q2879" t="s">
        <v>1240</v>
      </c>
      <c r="R2879" t="s">
        <v>945</v>
      </c>
      <c r="S2879">
        <v>0</v>
      </c>
      <c r="T2879">
        <v>1</v>
      </c>
      <c r="U2879">
        <v>0</v>
      </c>
      <c r="X2879">
        <v>13495</v>
      </c>
      <c r="Y2879">
        <f>COUNTBLANK(Table13[[#This Row],[Budget]:[Gross_WW]])</f>
        <v>2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</row>
    <row r="2880" spans="1:32" x14ac:dyDescent="0.2">
      <c r="A2880" t="s">
        <v>4982</v>
      </c>
      <c r="B2880" t="s">
        <v>4983</v>
      </c>
      <c r="C2880">
        <v>1998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6.2</v>
      </c>
      <c r="O2880">
        <v>22505</v>
      </c>
      <c r="P2880">
        <v>87</v>
      </c>
      <c r="Q2880" t="s">
        <v>4984</v>
      </c>
      <c r="R2880" t="s">
        <v>3240</v>
      </c>
      <c r="S2880">
        <v>0</v>
      </c>
      <c r="T2880">
        <v>0</v>
      </c>
      <c r="U2880">
        <v>1</v>
      </c>
      <c r="V2880">
        <v>3000000</v>
      </c>
      <c r="W2880">
        <v>9623329</v>
      </c>
      <c r="X2880">
        <v>9623329</v>
      </c>
      <c r="Y2880">
        <f>COUNTBLANK(Table13[[#This Row],[Budget]:[Gross_WW]])</f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</row>
    <row r="2881" spans="1:32" x14ac:dyDescent="0.2">
      <c r="A2881" t="s">
        <v>4147</v>
      </c>
      <c r="B2881" t="s">
        <v>4148</v>
      </c>
      <c r="C2881">
        <v>1994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6.7</v>
      </c>
      <c r="O2881">
        <v>43662</v>
      </c>
      <c r="P2881">
        <v>191</v>
      </c>
      <c r="Q2881" t="s">
        <v>2512</v>
      </c>
      <c r="R2881" t="s">
        <v>39</v>
      </c>
      <c r="S2881">
        <v>0</v>
      </c>
      <c r="T2881">
        <v>0</v>
      </c>
      <c r="U2881">
        <v>1</v>
      </c>
      <c r="V2881">
        <v>63000000</v>
      </c>
      <c r="W2881">
        <v>25052000</v>
      </c>
      <c r="X2881">
        <v>25052000</v>
      </c>
      <c r="Y2881">
        <f>COUNTBLANK(Table13[[#This Row],[Budget]:[Gross_WW]])</f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1</v>
      </c>
    </row>
    <row r="2882" spans="1:32" x14ac:dyDescent="0.2">
      <c r="A2882" t="s">
        <v>2501</v>
      </c>
      <c r="B2882" t="s">
        <v>2502</v>
      </c>
      <c r="C2882">
        <v>1980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5.2</v>
      </c>
      <c r="O2882">
        <v>11419</v>
      </c>
      <c r="P2882">
        <v>96</v>
      </c>
      <c r="Q2882" t="s">
        <v>2503</v>
      </c>
      <c r="R2882" t="s">
        <v>35</v>
      </c>
      <c r="S2882">
        <v>0</v>
      </c>
      <c r="T2882">
        <v>1</v>
      </c>
      <c r="U2882">
        <v>0</v>
      </c>
      <c r="V2882">
        <v>20000000</v>
      </c>
      <c r="W2882">
        <v>22762571</v>
      </c>
      <c r="X2882">
        <v>22762571</v>
      </c>
      <c r="Y2882">
        <f>COUNTBLANK(Table13[[#This Row],[Budget]:[Gross_WW]])</f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</row>
    <row r="2883" spans="1:32" x14ac:dyDescent="0.2">
      <c r="A2883" t="s">
        <v>721</v>
      </c>
      <c r="B2883" t="s">
        <v>722</v>
      </c>
      <c r="C2883">
        <v>1942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7.7</v>
      </c>
      <c r="O2883">
        <v>13376</v>
      </c>
      <c r="P2883">
        <v>126</v>
      </c>
      <c r="Q2883" t="s">
        <v>45</v>
      </c>
      <c r="R2883" t="s">
        <v>39</v>
      </c>
      <c r="S2883">
        <v>0</v>
      </c>
      <c r="T2883">
        <v>0</v>
      </c>
      <c r="U2883">
        <v>1</v>
      </c>
      <c r="V2883">
        <v>1532000</v>
      </c>
      <c r="X2883">
        <v>6532000</v>
      </c>
      <c r="Y2883">
        <f>COUNTBLANK(Table13[[#This Row],[Budget]:[Gross_WW]])</f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1</v>
      </c>
    </row>
    <row r="2884" spans="1:32" x14ac:dyDescent="0.2">
      <c r="A2884" t="s">
        <v>6826</v>
      </c>
      <c r="B2884" t="s">
        <v>6827</v>
      </c>
      <c r="C2884">
        <v>2008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6.8</v>
      </c>
      <c r="O2884">
        <v>323249</v>
      </c>
      <c r="P2884">
        <v>104</v>
      </c>
      <c r="Q2884" t="s">
        <v>6339</v>
      </c>
      <c r="R2884" t="s">
        <v>39</v>
      </c>
      <c r="S2884">
        <v>0</v>
      </c>
      <c r="T2884">
        <v>0</v>
      </c>
      <c r="U2884">
        <v>1</v>
      </c>
      <c r="V2884">
        <v>70000000</v>
      </c>
      <c r="W2884">
        <v>97690976</v>
      </c>
      <c r="X2884">
        <v>223241637</v>
      </c>
      <c r="Y2884">
        <f>COUNTBLANK(Table13[[#This Row],[Budget]:[Gross_WW]])</f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</row>
    <row r="2885" spans="1:32" x14ac:dyDescent="0.2">
      <c r="A2885" t="s">
        <v>482</v>
      </c>
      <c r="B2885" t="s">
        <v>483</v>
      </c>
      <c r="C2885">
        <v>1939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6.4</v>
      </c>
      <c r="O2885">
        <v>161</v>
      </c>
      <c r="P2885">
        <v>86</v>
      </c>
      <c r="Q2885" t="s">
        <v>198</v>
      </c>
      <c r="R2885" t="s">
        <v>147</v>
      </c>
      <c r="S2885">
        <v>0</v>
      </c>
      <c r="T2885">
        <v>0</v>
      </c>
      <c r="U2885">
        <v>1</v>
      </c>
      <c r="Y2885">
        <f>COUNTBLANK(Table13[[#This Row],[Budget]:[Gross_WW]])</f>
        <v>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</row>
    <row r="2886" spans="1:32" x14ac:dyDescent="0.2">
      <c r="A2886" t="s">
        <v>7026</v>
      </c>
      <c r="B2886" t="s">
        <v>7027</v>
      </c>
      <c r="C2886">
        <v>2010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4.5999999999999996</v>
      </c>
      <c r="O2886">
        <v>19663</v>
      </c>
      <c r="P2886">
        <v>81</v>
      </c>
      <c r="Q2886" t="s">
        <v>6001</v>
      </c>
      <c r="R2886" t="s">
        <v>39</v>
      </c>
      <c r="S2886">
        <v>0</v>
      </c>
      <c r="T2886">
        <v>0</v>
      </c>
      <c r="U2886">
        <v>1</v>
      </c>
      <c r="V2886">
        <v>80000000</v>
      </c>
      <c r="W2886">
        <v>100246011</v>
      </c>
      <c r="X2886">
        <v>203518375</v>
      </c>
      <c r="Y2886">
        <f>COUNTBLANK(Table13[[#This Row],[Budget]:[Gross_WW]])</f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</row>
    <row r="2887" spans="1:32" x14ac:dyDescent="0.2">
      <c r="A2887" t="s">
        <v>7131</v>
      </c>
      <c r="B2887" t="s">
        <v>7132</v>
      </c>
      <c r="C2887">
        <v>2010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5.8</v>
      </c>
      <c r="O2887">
        <v>48045</v>
      </c>
      <c r="P2887">
        <v>105</v>
      </c>
      <c r="Q2887" t="s">
        <v>7133</v>
      </c>
      <c r="R2887" t="s">
        <v>2783</v>
      </c>
      <c r="S2887">
        <v>1</v>
      </c>
      <c r="T2887">
        <v>0</v>
      </c>
      <c r="U2887">
        <v>0</v>
      </c>
      <c r="V2887">
        <v>20000000</v>
      </c>
      <c r="W2887">
        <v>25702053</v>
      </c>
      <c r="X2887">
        <v>32054369</v>
      </c>
      <c r="Y2887">
        <f>COUNTBLANK(Table13[[#This Row],[Budget]:[Gross_WW]])</f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</row>
    <row r="2888" spans="1:32" x14ac:dyDescent="0.2">
      <c r="A2888" t="s">
        <v>484</v>
      </c>
      <c r="B2888" t="s">
        <v>485</v>
      </c>
      <c r="C2888">
        <v>1939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7</v>
      </c>
      <c r="O2888">
        <v>1491</v>
      </c>
      <c r="P2888">
        <v>79</v>
      </c>
      <c r="Q2888" t="s">
        <v>441</v>
      </c>
      <c r="R2888" t="s">
        <v>35</v>
      </c>
      <c r="S2888">
        <v>0</v>
      </c>
      <c r="T2888">
        <v>1</v>
      </c>
      <c r="U2888">
        <v>0</v>
      </c>
      <c r="Y2888">
        <f>COUNTBLANK(Table13[[#This Row],[Budget]:[Gross_WW]])</f>
        <v>3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</row>
    <row r="2889" spans="1:32" x14ac:dyDescent="0.2">
      <c r="A2889" t="s">
        <v>486</v>
      </c>
      <c r="B2889" t="s">
        <v>487</v>
      </c>
      <c r="C2889">
        <v>1939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6.3</v>
      </c>
      <c r="O2889">
        <v>854</v>
      </c>
      <c r="P2889">
        <v>79</v>
      </c>
      <c r="Q2889" t="s">
        <v>412</v>
      </c>
      <c r="R2889" t="s">
        <v>39</v>
      </c>
      <c r="S2889">
        <v>0</v>
      </c>
      <c r="T2889">
        <v>0</v>
      </c>
      <c r="U2889">
        <v>1</v>
      </c>
      <c r="Y2889">
        <f>COUNTBLANK(Table13[[#This Row],[Budget]:[Gross_WW]])</f>
        <v>3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 x14ac:dyDescent="0.2">
      <c r="A2890" t="s">
        <v>6397</v>
      </c>
      <c r="B2890" t="s">
        <v>6398</v>
      </c>
      <c r="C2890">
        <v>2006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5.6</v>
      </c>
      <c r="O2890">
        <v>76526</v>
      </c>
      <c r="P2890">
        <v>110</v>
      </c>
      <c r="Q2890" t="s">
        <v>5596</v>
      </c>
      <c r="R2890" t="s">
        <v>35</v>
      </c>
      <c r="S2890">
        <v>0</v>
      </c>
      <c r="T2890">
        <v>1</v>
      </c>
      <c r="U2890">
        <v>0</v>
      </c>
      <c r="V2890">
        <v>54000000</v>
      </c>
      <c r="W2890">
        <v>75628110</v>
      </c>
      <c r="X2890">
        <v>130628903</v>
      </c>
      <c r="Y2890">
        <f>COUNTBLANK(Table13[[#This Row],[Budget]:[Gross_WW]])</f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</row>
    <row r="2891" spans="1:32" x14ac:dyDescent="0.2">
      <c r="A2891" t="s">
        <v>5048</v>
      </c>
      <c r="B2891" t="s">
        <v>5049</v>
      </c>
      <c r="C2891">
        <v>1998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6.6</v>
      </c>
      <c r="O2891">
        <v>185195</v>
      </c>
      <c r="P2891">
        <v>119</v>
      </c>
      <c r="Q2891" t="s">
        <v>4492</v>
      </c>
      <c r="R2891" t="s">
        <v>39</v>
      </c>
      <c r="S2891">
        <v>0</v>
      </c>
      <c r="T2891">
        <v>0</v>
      </c>
      <c r="U2891">
        <v>1</v>
      </c>
      <c r="V2891">
        <v>65000000</v>
      </c>
      <c r="W2891">
        <v>115821495</v>
      </c>
      <c r="X2891">
        <v>250821495</v>
      </c>
      <c r="Y2891">
        <f>COUNTBLANK(Table13[[#This Row],[Budget]:[Gross_WW]])</f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</row>
    <row r="2892" spans="1:32" x14ac:dyDescent="0.2">
      <c r="A2892" t="s">
        <v>3159</v>
      </c>
      <c r="B2892" t="s">
        <v>3160</v>
      </c>
      <c r="C2892">
        <v>1988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5.2</v>
      </c>
      <c r="O2892">
        <v>8214</v>
      </c>
      <c r="P2892">
        <v>91</v>
      </c>
      <c r="Q2892" t="s">
        <v>3161</v>
      </c>
      <c r="R2892" t="s">
        <v>39</v>
      </c>
      <c r="S2892">
        <v>0</v>
      </c>
      <c r="T2892">
        <v>0</v>
      </c>
      <c r="U2892">
        <v>1</v>
      </c>
      <c r="W2892">
        <v>11536599</v>
      </c>
      <c r="X2892">
        <v>11536599</v>
      </c>
      <c r="Y2892">
        <f>COUNTBLANK(Table13[[#This Row],[Budget]:[Gross_WW]])</f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</row>
    <row r="2893" spans="1:32" x14ac:dyDescent="0.2">
      <c r="A2893" t="s">
        <v>1134</v>
      </c>
      <c r="B2893" t="s">
        <v>1135</v>
      </c>
      <c r="C2893">
        <v>1950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7.2</v>
      </c>
      <c r="O2893">
        <v>2781</v>
      </c>
      <c r="P2893">
        <v>112</v>
      </c>
      <c r="Q2893" t="s">
        <v>45</v>
      </c>
      <c r="R2893" t="s">
        <v>39</v>
      </c>
      <c r="S2893">
        <v>0</v>
      </c>
      <c r="T2893">
        <v>0</v>
      </c>
      <c r="U2893">
        <v>1</v>
      </c>
      <c r="W2893">
        <v>1500000</v>
      </c>
      <c r="Y2893">
        <f>COUNTBLANK(Table13[[#This Row],[Budget]:[Gross_WW]])</f>
        <v>2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</row>
    <row r="2894" spans="1:32" x14ac:dyDescent="0.2">
      <c r="A2894" t="s">
        <v>2869</v>
      </c>
      <c r="B2894" t="s">
        <v>2870</v>
      </c>
      <c r="C2894">
        <v>1985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6.8</v>
      </c>
      <c r="O2894">
        <v>18335</v>
      </c>
      <c r="P2894">
        <v>109</v>
      </c>
      <c r="Q2894" t="s">
        <v>2871</v>
      </c>
      <c r="R2894" t="s">
        <v>2714</v>
      </c>
      <c r="S2894">
        <v>0</v>
      </c>
      <c r="T2894">
        <v>1</v>
      </c>
      <c r="U2894">
        <v>0</v>
      </c>
      <c r="V2894">
        <v>18000000</v>
      </c>
      <c r="W2894">
        <v>19739575</v>
      </c>
      <c r="X2894">
        <v>19739575</v>
      </c>
      <c r="Y2894">
        <f>COUNTBLANK(Table13[[#This Row],[Budget]:[Gross_WW]])</f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</row>
    <row r="2895" spans="1:32" x14ac:dyDescent="0.2">
      <c r="A2895" t="s">
        <v>6983</v>
      </c>
      <c r="B2895" t="s">
        <v>6984</v>
      </c>
      <c r="C2895">
        <v>2011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5.5</v>
      </c>
      <c r="O2895">
        <v>94778</v>
      </c>
      <c r="P2895">
        <v>102</v>
      </c>
      <c r="Q2895" t="s">
        <v>6769</v>
      </c>
      <c r="R2895" t="s">
        <v>35</v>
      </c>
      <c r="S2895">
        <v>0</v>
      </c>
      <c r="T2895">
        <v>1</v>
      </c>
      <c r="U2895">
        <v>0</v>
      </c>
      <c r="V2895">
        <v>49900000</v>
      </c>
      <c r="W2895">
        <v>21596445</v>
      </c>
      <c r="X2895">
        <v>28013733</v>
      </c>
      <c r="Y2895">
        <f>COUNTBLANK(Table13[[#This Row],[Budget]:[Gross_WW]])</f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</row>
    <row r="2896" spans="1:32" x14ac:dyDescent="0.2">
      <c r="A2896" t="s">
        <v>2183</v>
      </c>
      <c r="B2896" t="s">
        <v>2184</v>
      </c>
      <c r="C2896">
        <v>1974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6.3</v>
      </c>
      <c r="O2896">
        <v>860</v>
      </c>
      <c r="P2896">
        <v>97</v>
      </c>
      <c r="Q2896" t="s">
        <v>2185</v>
      </c>
      <c r="R2896" t="s">
        <v>39</v>
      </c>
      <c r="S2896">
        <v>0</v>
      </c>
      <c r="T2896">
        <v>0</v>
      </c>
      <c r="U2896">
        <v>1</v>
      </c>
      <c r="V2896">
        <v>3500000</v>
      </c>
      <c r="Y2896">
        <f>COUNTBLANK(Table13[[#This Row],[Budget]:[Gross_WW]])</f>
        <v>2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</row>
    <row r="2897" spans="1:32" x14ac:dyDescent="0.2">
      <c r="A2897" t="s">
        <v>4985</v>
      </c>
      <c r="B2897" t="s">
        <v>4986</v>
      </c>
      <c r="C2897">
        <v>1998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6.9</v>
      </c>
      <c r="O2897">
        <v>13537</v>
      </c>
      <c r="P2897">
        <v>116</v>
      </c>
      <c r="Q2897" t="s">
        <v>4987</v>
      </c>
      <c r="R2897" t="s">
        <v>4109</v>
      </c>
      <c r="S2897">
        <v>0</v>
      </c>
      <c r="T2897">
        <v>0</v>
      </c>
      <c r="U2897">
        <v>1</v>
      </c>
      <c r="V2897">
        <v>5000000</v>
      </c>
      <c r="W2897">
        <v>2087471</v>
      </c>
      <c r="X2897">
        <v>2087471</v>
      </c>
      <c r="Y2897">
        <f>COUNTBLANK(Table13[[#This Row],[Budget]:[Gross_WW]])</f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</row>
    <row r="2898" spans="1:32" x14ac:dyDescent="0.2">
      <c r="A2898" t="s">
        <v>6318</v>
      </c>
      <c r="B2898" t="s">
        <v>6319</v>
      </c>
      <c r="C2898">
        <v>2007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7.7</v>
      </c>
      <c r="O2898">
        <v>424549</v>
      </c>
      <c r="P2898">
        <v>157</v>
      </c>
      <c r="Q2898" t="s">
        <v>6226</v>
      </c>
      <c r="R2898" t="s">
        <v>2483</v>
      </c>
      <c r="S2898">
        <v>0</v>
      </c>
      <c r="T2898">
        <v>0</v>
      </c>
      <c r="U2898">
        <v>1</v>
      </c>
      <c r="V2898">
        <v>65000000</v>
      </c>
      <c r="W2898">
        <v>33080084</v>
      </c>
      <c r="X2898">
        <v>84785914</v>
      </c>
      <c r="Y2898">
        <f>COUNTBLANK(Table13[[#This Row],[Budget]:[Gross_WW]])</f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</row>
    <row r="2899" spans="1:32" x14ac:dyDescent="0.2">
      <c r="A2899" t="s">
        <v>2583</v>
      </c>
      <c r="B2899" t="s">
        <v>2584</v>
      </c>
      <c r="C2899">
        <v>1981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6.7</v>
      </c>
      <c r="O2899">
        <v>1018</v>
      </c>
      <c r="P2899">
        <v>103</v>
      </c>
      <c r="Q2899" t="s">
        <v>2585</v>
      </c>
      <c r="R2899" t="s">
        <v>35</v>
      </c>
      <c r="S2899">
        <v>0</v>
      </c>
      <c r="T2899">
        <v>1</v>
      </c>
      <c r="U2899">
        <v>0</v>
      </c>
      <c r="W2899">
        <v>3256082</v>
      </c>
      <c r="X2899">
        <v>3256082</v>
      </c>
      <c r="Y2899">
        <f>COUNTBLANK(Table13[[#This Row],[Budget]:[Gross_WW]])</f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 x14ac:dyDescent="0.2">
      <c r="A2900" t="s">
        <v>7685</v>
      </c>
      <c r="B2900" t="s">
        <v>7686</v>
      </c>
      <c r="C2900">
        <v>2016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8</v>
      </c>
      <c r="O2900">
        <v>409264</v>
      </c>
      <c r="P2900">
        <v>108</v>
      </c>
      <c r="Q2900" t="s">
        <v>6105</v>
      </c>
      <c r="R2900" t="s">
        <v>2671</v>
      </c>
      <c r="S2900">
        <v>1</v>
      </c>
      <c r="T2900">
        <v>0</v>
      </c>
      <c r="U2900">
        <v>0</v>
      </c>
      <c r="V2900">
        <v>150000000</v>
      </c>
      <c r="W2900">
        <v>341268248</v>
      </c>
      <c r="X2900">
        <v>1023784195</v>
      </c>
      <c r="Y2900">
        <f>COUNTBLANK(Table13[[#This Row],[Budget]:[Gross_WW]])</f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B1CC4-8499-794A-9657-BAC80A5CA1B8}">
  <dimension ref="A1:AN2339"/>
  <sheetViews>
    <sheetView workbookViewId="0">
      <pane xSplit="3" ySplit="1" topLeftCell="U2322" activePane="bottomRight" state="frozen"/>
      <selection pane="topRight" activeCell="D1" sqref="D1"/>
      <selection pane="bottomLeft" activeCell="A2" sqref="A2"/>
      <selection pane="bottomRight" activeCell="B1" sqref="B1:AJ2339"/>
    </sheetView>
  </sheetViews>
  <sheetFormatPr baseColWidth="10" defaultColWidth="8.83203125" defaultRowHeight="15" x14ac:dyDescent="0.2"/>
  <cols>
    <col min="1" max="1" width="0" hidden="1" customWidth="1"/>
    <col min="2" max="2" width="18.5" customWidth="1"/>
    <col min="3" max="3" width="7.1640625" bestFit="1" customWidth="1"/>
    <col min="4" max="4" width="8.83203125" bestFit="1" customWidth="1"/>
    <col min="5" max="5" width="11.83203125" bestFit="1" customWidth="1"/>
    <col min="6" max="6" width="14.1640625" bestFit="1" customWidth="1"/>
    <col min="7" max="7" width="11.6640625" customWidth="1"/>
    <col min="8" max="8" width="14" customWidth="1"/>
    <col min="9" max="9" width="9" customWidth="1"/>
    <col min="10" max="10" width="11.1640625" customWidth="1"/>
    <col min="11" max="15" width="9" customWidth="1"/>
    <col min="16" max="16" width="10.5" customWidth="1"/>
    <col min="17" max="17" width="11.83203125" customWidth="1"/>
    <col min="18" max="18" width="10.1640625" customWidth="1"/>
    <col min="19" max="19" width="14.1640625" customWidth="1"/>
    <col min="20" max="20" width="14.83203125" customWidth="1"/>
    <col min="21" max="21" width="8.83203125" customWidth="1"/>
    <col min="22" max="22" width="10.1640625" bestFit="1" customWidth="1"/>
    <col min="23" max="23" width="11.1640625" bestFit="1" customWidth="1"/>
    <col min="24" max="24" width="12" bestFit="1" customWidth="1"/>
    <col min="25" max="25" width="12" customWidth="1"/>
    <col min="26" max="26" width="10.6640625" customWidth="1"/>
    <col min="27" max="27" width="9.33203125" customWidth="1"/>
    <col min="32" max="32" width="8.5" customWidth="1"/>
    <col min="33" max="33" width="9.6640625" customWidth="1"/>
    <col min="34" max="35" width="10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7943</v>
      </c>
      <c r="O1" t="s">
        <v>7944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13</v>
      </c>
      <c r="W1" t="s">
        <v>14</v>
      </c>
      <c r="X1" t="s">
        <v>15</v>
      </c>
      <c r="Y1" t="s">
        <v>7949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7945</v>
      </c>
      <c r="AF1" t="s">
        <v>27</v>
      </c>
      <c r="AG1" t="s">
        <v>28</v>
      </c>
      <c r="AH1" t="s">
        <v>7950</v>
      </c>
      <c r="AI1" t="s">
        <v>7951</v>
      </c>
      <c r="AJ1" t="s">
        <v>7952</v>
      </c>
    </row>
    <row r="2" spans="1:40" x14ac:dyDescent="0.2">
      <c r="A2" t="s">
        <v>254</v>
      </c>
      <c r="B2" t="s">
        <v>255</v>
      </c>
      <c r="C2">
        <v>1935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7.2</v>
      </c>
      <c r="O2">
        <v>3400</v>
      </c>
      <c r="P2">
        <v>85</v>
      </c>
      <c r="Q2" t="s">
        <v>198</v>
      </c>
      <c r="R2" t="s">
        <v>147</v>
      </c>
      <c r="S2">
        <v>0</v>
      </c>
      <c r="T2">
        <v>0</v>
      </c>
      <c r="U2">
        <v>1</v>
      </c>
      <c r="V2">
        <v>307000</v>
      </c>
      <c r="W2">
        <v>1963000</v>
      </c>
      <c r="X2">
        <v>1963000</v>
      </c>
      <c r="Y2">
        <f>COUNTBLANK(Table134[[#This Row],[Budget]:[Gross_WW]])</f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f>((Table134[[#This Row],[Gross_WW]]-2*Table134[[#This Row],[Budget]])/(2*Table134[[#This Row],[Budget]]))*100</f>
        <v>219.70684039087948</v>
      </c>
      <c r="AI2">
        <f>(0.555*Table134[[#This Row],[Gross_WW]]-Table134[[#This Row],[Budget]])/Table134[[#This Row],[Budget]]*100</f>
        <v>254.87459283387622</v>
      </c>
      <c r="AJ2">
        <f>(Table134[[#This Row],[Gross_WW]]-VLOOKUP(C2,  Table4[], 2, TRUE)*Table134[[#This Row],[Budget]])/(Table134[[#This Row],[Budget]]*VLOOKUP(C2,  Table4[], 2, TRUE))</f>
        <v>15.826675810046288</v>
      </c>
    </row>
    <row r="3" spans="1:40" x14ac:dyDescent="0.2">
      <c r="A3" t="s">
        <v>745</v>
      </c>
      <c r="B3" t="s">
        <v>746</v>
      </c>
      <c r="C3">
        <v>1943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6.1</v>
      </c>
      <c r="O3">
        <v>1215</v>
      </c>
      <c r="P3">
        <v>88</v>
      </c>
      <c r="Q3" t="s">
        <v>189</v>
      </c>
      <c r="R3" t="s">
        <v>747</v>
      </c>
      <c r="S3">
        <v>0</v>
      </c>
      <c r="T3">
        <v>1</v>
      </c>
      <c r="U3">
        <v>0</v>
      </c>
      <c r="V3">
        <v>866898</v>
      </c>
      <c r="W3">
        <v>2176489</v>
      </c>
      <c r="X3">
        <v>2176489</v>
      </c>
      <c r="Y3">
        <f>COUNTBLANK(Table134[[#This Row],[Budget]:[Gross_WW]])</f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f>((Table134[[#This Row],[Gross_WW]]-2*Table134[[#This Row],[Budget]])/(2*Table134[[#This Row],[Budget]]))*100</f>
        <v>25.533165378164448</v>
      </c>
      <c r="AI3">
        <f>(0.555*Table134[[#This Row],[Gross_WW]]-Table134[[#This Row],[Budget]])/Table134[[#This Row],[Budget]]*100</f>
        <v>39.341813569762536</v>
      </c>
      <c r="AJ3">
        <f>(Table134[[#This Row],[Gross_WW]]-VLOOKUP(C3,  Table4[], 2, TRUE)*Table134[[#This Row],[Budget]])/(Table134[[#This Row],[Budget]]*VLOOKUP(C3,  Table4[], 2, TRUE))</f>
        <v>18.312794673563761</v>
      </c>
    </row>
    <row r="4" spans="1:40" x14ac:dyDescent="0.2">
      <c r="A4" t="s">
        <v>2937</v>
      </c>
      <c r="B4" t="s">
        <v>2938</v>
      </c>
      <c r="C4">
        <v>1987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6.7</v>
      </c>
      <c r="O4">
        <v>30037</v>
      </c>
      <c r="P4">
        <v>106</v>
      </c>
      <c r="Q4" t="s">
        <v>2529</v>
      </c>
      <c r="R4" t="s">
        <v>35</v>
      </c>
      <c r="S4">
        <v>0</v>
      </c>
      <c r="T4">
        <v>1</v>
      </c>
      <c r="U4">
        <v>0</v>
      </c>
      <c r="V4">
        <v>25000000</v>
      </c>
      <c r="W4">
        <v>3326530</v>
      </c>
      <c r="X4">
        <v>65088797</v>
      </c>
      <c r="Y4">
        <f>COUNTBLANK(Table134[[#This Row],[Budget]:[Gross_WW]])</f>
        <v>0</v>
      </c>
      <c r="Z4" s="7">
        <v>1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1</v>
      </c>
      <c r="AG4">
        <v>0</v>
      </c>
      <c r="AH4">
        <f>((Table134[[#This Row],[Gross_WW]]-2*Table134[[#This Row],[Budget]])/(2*Table134[[#This Row],[Budget]]))*100</f>
        <v>30.177594000000003</v>
      </c>
      <c r="AI4">
        <f>(0.555*Table134[[#This Row],[Gross_WW]]-Table134[[#This Row],[Budget]])/Table134[[#This Row],[Budget]]*100</f>
        <v>44.497129340000001</v>
      </c>
      <c r="AJ4">
        <f>(Table134[[#This Row],[Gross_WW]]-VLOOKUP(C4,  Table4[], 2, TRUE)*Table134[[#This Row],[Budget]])/(Table134[[#This Row],[Budget]]*VLOOKUP(C4,  Table4[], 2, TRUE))</f>
        <v>4.6598953913043477</v>
      </c>
      <c r="AM4" t="s">
        <v>2</v>
      </c>
      <c r="AN4" t="s">
        <v>7953</v>
      </c>
    </row>
    <row r="5" spans="1:40" x14ac:dyDescent="0.2">
      <c r="A5" t="s">
        <v>5162</v>
      </c>
      <c r="B5" t="s">
        <v>5163</v>
      </c>
      <c r="C5">
        <v>1999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7.3</v>
      </c>
      <c r="O5">
        <v>282765</v>
      </c>
      <c r="P5">
        <v>97</v>
      </c>
      <c r="Q5" t="s">
        <v>5164</v>
      </c>
      <c r="R5" t="s">
        <v>2783</v>
      </c>
      <c r="S5">
        <v>1</v>
      </c>
      <c r="T5">
        <v>0</v>
      </c>
      <c r="U5">
        <v>0</v>
      </c>
      <c r="V5">
        <v>30000000</v>
      </c>
      <c r="W5">
        <v>38178166</v>
      </c>
      <c r="X5">
        <v>53478166</v>
      </c>
      <c r="Y5">
        <f>COUNTBLANK(Table134[[#This Row],[Budget]:[Gross_WW]])</f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1</v>
      </c>
      <c r="AG5">
        <v>0</v>
      </c>
      <c r="AH5">
        <f>((Table134[[#This Row],[Gross_WW]]-2*Table134[[#This Row],[Budget]])/(2*Table134[[#This Row],[Budget]]))*100</f>
        <v>-10.869723333333333</v>
      </c>
      <c r="AI5">
        <f>(0.555*Table134[[#This Row],[Gross_WW]]-Table134[[#This Row],[Budget]])/Table134[[#This Row],[Budget]]*100</f>
        <v>-1.0653928999999911</v>
      </c>
      <c r="AJ5">
        <f>(Table134[[#This Row],[Gross_WW]]-VLOOKUP(C5,  Table4[], 2, TRUE)*Table134[[#This Row],[Budget]])/(Table134[[#This Row],[Budget]]*VLOOKUP(C5,  Table4[], 2, TRUE))</f>
        <v>3.051376212121212</v>
      </c>
      <c r="AM5">
        <v>1930</v>
      </c>
      <c r="AN5" s="6">
        <v>0.38</v>
      </c>
    </row>
    <row r="6" spans="1:40" x14ac:dyDescent="0.2">
      <c r="A6" t="s">
        <v>6312</v>
      </c>
      <c r="B6" t="s">
        <v>6313</v>
      </c>
      <c r="C6">
        <v>2008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5.0999999999999996</v>
      </c>
      <c r="O6">
        <v>122737</v>
      </c>
      <c r="P6">
        <v>109</v>
      </c>
      <c r="Q6" t="s">
        <v>6314</v>
      </c>
      <c r="R6" t="s">
        <v>39</v>
      </c>
      <c r="S6">
        <v>0</v>
      </c>
      <c r="T6">
        <v>0</v>
      </c>
      <c r="U6">
        <v>1</v>
      </c>
      <c r="V6">
        <v>105000000</v>
      </c>
      <c r="W6">
        <v>94784201</v>
      </c>
      <c r="X6">
        <v>269784201</v>
      </c>
      <c r="Y6">
        <f>COUNTBLANK(Table134[[#This Row],[Budget]:[Gross_WW]])</f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1</v>
      </c>
      <c r="AG6">
        <v>0</v>
      </c>
      <c r="AH6">
        <f>((Table134[[#This Row],[Gross_WW]]-2*Table134[[#This Row],[Budget]])/(2*Table134[[#This Row],[Budget]]))*100</f>
        <v>28.468667142857139</v>
      </c>
      <c r="AI6">
        <f>(0.555*Table134[[#This Row],[Gross_WW]]-Table134[[#This Row],[Budget]])/Table134[[#This Row],[Budget]]*100</f>
        <v>42.600220528571434</v>
      </c>
      <c r="AJ6">
        <f>(Table134[[#This Row],[Gross_WW]]-VLOOKUP(C6,  Table4[], 2, TRUE)*Table134[[#This Row],[Budget]])/(Table134[[#This Row],[Budget]]*VLOOKUP(C6,  Table4[], 2, TRUE))</f>
        <v>3.2822889047619048</v>
      </c>
      <c r="AM6">
        <v>1940</v>
      </c>
      <c r="AN6" s="6">
        <v>0.13</v>
      </c>
    </row>
    <row r="7" spans="1:40" x14ac:dyDescent="0.2">
      <c r="A7" t="s">
        <v>4351</v>
      </c>
      <c r="B7" t="s">
        <v>4352</v>
      </c>
      <c r="C7">
        <v>1996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5.7</v>
      </c>
      <c r="O7">
        <v>97136</v>
      </c>
      <c r="P7">
        <v>103</v>
      </c>
      <c r="Q7" t="s">
        <v>3899</v>
      </c>
      <c r="R7" t="s">
        <v>2671</v>
      </c>
      <c r="S7">
        <v>1</v>
      </c>
      <c r="T7">
        <v>0</v>
      </c>
      <c r="U7">
        <v>0</v>
      </c>
      <c r="V7">
        <v>75000000</v>
      </c>
      <c r="W7">
        <v>136189294</v>
      </c>
      <c r="X7">
        <v>320689294</v>
      </c>
      <c r="Y7">
        <f>COUNTBLANK(Table134[[#This Row],[Budget]:[Gross_WW]])</f>
        <v>0</v>
      </c>
      <c r="Z7" s="7">
        <v>0</v>
      </c>
      <c r="AA7" s="7">
        <v>0</v>
      </c>
      <c r="AB7" s="7">
        <v>1</v>
      </c>
      <c r="AC7" s="7">
        <v>0</v>
      </c>
      <c r="AD7" s="7">
        <v>1</v>
      </c>
      <c r="AE7" s="7">
        <v>0</v>
      </c>
      <c r="AF7" s="7">
        <v>0</v>
      </c>
      <c r="AG7">
        <v>35</v>
      </c>
      <c r="AH7">
        <f>((Table134[[#This Row],[Gross_WW]]-2*Table134[[#This Row],[Budget]])/(2*Table134[[#This Row],[Budget]]))*100</f>
        <v>113.79286266666666</v>
      </c>
      <c r="AI7">
        <f>(0.555*Table134[[#This Row],[Gross_WW]]-Table134[[#This Row],[Budget]])/Table134[[#This Row],[Budget]]*100</f>
        <v>137.31007756000002</v>
      </c>
      <c r="AJ7">
        <f>(Table134[[#This Row],[Gross_WW]]-VLOOKUP(C7,  Table4[], 2, TRUE)*Table134[[#This Row],[Budget]])/(Table134[[#This Row],[Budget]]*VLOOKUP(C7,  Table4[], 2, TRUE))</f>
        <v>8.7178573939393935</v>
      </c>
      <c r="AM7">
        <v>1950</v>
      </c>
      <c r="AN7" s="6">
        <v>0.16</v>
      </c>
    </row>
    <row r="8" spans="1:40" x14ac:dyDescent="0.2">
      <c r="A8" t="s">
        <v>4338</v>
      </c>
      <c r="B8" t="s">
        <v>4339</v>
      </c>
      <c r="C8">
        <v>1995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8</v>
      </c>
      <c r="O8">
        <v>558683</v>
      </c>
      <c r="P8">
        <v>129</v>
      </c>
      <c r="Q8" t="s">
        <v>4340</v>
      </c>
      <c r="R8" t="s">
        <v>35</v>
      </c>
      <c r="S8">
        <v>0</v>
      </c>
      <c r="T8">
        <v>1</v>
      </c>
      <c r="U8">
        <v>0</v>
      </c>
      <c r="V8">
        <v>29000001</v>
      </c>
      <c r="W8">
        <v>57141459</v>
      </c>
      <c r="X8">
        <v>168839459</v>
      </c>
      <c r="Y8">
        <f>COUNTBLANK(Table134[[#This Row],[Budget]:[Gross_WW]])</f>
        <v>0</v>
      </c>
      <c r="Z8" s="7">
        <v>0</v>
      </c>
      <c r="AA8" s="7">
        <v>0</v>
      </c>
      <c r="AB8" s="7">
        <v>0</v>
      </c>
      <c r="AC8" s="7">
        <v>0</v>
      </c>
      <c r="AD8" s="7">
        <v>1</v>
      </c>
      <c r="AE8" s="7">
        <v>0</v>
      </c>
      <c r="AF8" s="7">
        <v>0</v>
      </c>
      <c r="AG8">
        <v>33</v>
      </c>
      <c r="AH8">
        <f>((Table134[[#This Row],[Gross_WW]]-2*Table134[[#This Row],[Budget]])/(2*Table134[[#This Row],[Budget]]))*100</f>
        <v>191.10250547922394</v>
      </c>
      <c r="AI8">
        <f>(0.555*Table134[[#This Row],[Gross_WW]]-Table134[[#This Row],[Budget]])/Table134[[#This Row],[Budget]]*100</f>
        <v>223.1237810819386</v>
      </c>
      <c r="AJ8">
        <f>(Table134[[#This Row],[Gross_WW]]-VLOOKUP(C8,  Table4[], 2, TRUE)*Table134[[#This Row],[Budget]])/(Table134[[#This Row],[Budget]]*VLOOKUP(C8,  Table4[], 2, TRUE))</f>
        <v>12.231932067237453</v>
      </c>
      <c r="AM8">
        <v>1960</v>
      </c>
      <c r="AN8" s="6">
        <v>0.25</v>
      </c>
    </row>
    <row r="9" spans="1:40" x14ac:dyDescent="0.2">
      <c r="A9" t="s">
        <v>6727</v>
      </c>
      <c r="B9" t="s">
        <v>6728</v>
      </c>
      <c r="C9">
        <v>2009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6.3</v>
      </c>
      <c r="O9">
        <v>173101</v>
      </c>
      <c r="P9">
        <v>102</v>
      </c>
      <c r="Q9" t="s">
        <v>6729</v>
      </c>
      <c r="R9" t="s">
        <v>5604</v>
      </c>
      <c r="S9">
        <v>0</v>
      </c>
      <c r="T9">
        <v>0</v>
      </c>
      <c r="U9">
        <v>1</v>
      </c>
      <c r="V9">
        <v>20000000</v>
      </c>
      <c r="W9">
        <v>64167069</v>
      </c>
      <c r="X9">
        <v>136316880</v>
      </c>
      <c r="Y9">
        <f>COUNTBLANK(Table134[[#This Row],[Budget]:[Gross_WW]])</f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1</v>
      </c>
      <c r="AG9">
        <v>0</v>
      </c>
      <c r="AH9">
        <f>((Table134[[#This Row],[Gross_WW]]-2*Table134[[#This Row],[Budget]])/(2*Table134[[#This Row],[Budget]]))*100</f>
        <v>240.79220000000001</v>
      </c>
      <c r="AI9">
        <f>(0.555*Table134[[#This Row],[Gross_WW]]-Table134[[#This Row],[Budget]])/Table134[[#This Row],[Budget]]*100</f>
        <v>278.27934200000004</v>
      </c>
      <c r="AJ9">
        <f>(Table134[[#This Row],[Gross_WW]]-VLOOKUP(C9,  Table4[], 2, TRUE)*Table134[[#This Row],[Budget]])/(Table134[[#This Row],[Budget]]*VLOOKUP(C9,  Table4[], 2, TRUE))</f>
        <v>10.35974</v>
      </c>
      <c r="AM9">
        <v>1970</v>
      </c>
      <c r="AN9" s="6">
        <v>0.38</v>
      </c>
    </row>
    <row r="10" spans="1:40" x14ac:dyDescent="0.2">
      <c r="A10" t="s">
        <v>2371</v>
      </c>
      <c r="B10" t="s">
        <v>2372</v>
      </c>
      <c r="C10">
        <v>1979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5.8</v>
      </c>
      <c r="O10">
        <v>30246</v>
      </c>
      <c r="P10">
        <v>118</v>
      </c>
      <c r="Q10" t="s">
        <v>2168</v>
      </c>
      <c r="R10" t="s">
        <v>35</v>
      </c>
      <c r="S10">
        <v>0</v>
      </c>
      <c r="T10">
        <v>1</v>
      </c>
      <c r="U10">
        <v>0</v>
      </c>
      <c r="V10">
        <v>35000000</v>
      </c>
      <c r="W10">
        <v>31755742</v>
      </c>
      <c r="X10">
        <v>92455742</v>
      </c>
      <c r="Y10">
        <f>COUNTBLANK(Table134[[#This Row],[Budget]:[Gross_WW]])</f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1</v>
      </c>
      <c r="AG10">
        <v>0</v>
      </c>
      <c r="AH10">
        <f>((Table134[[#This Row],[Gross_WW]]-2*Table134[[#This Row],[Budget]])/(2*Table134[[#This Row],[Budget]]))*100</f>
        <v>32.079631428571432</v>
      </c>
      <c r="AI10">
        <f>(0.555*Table134[[#This Row],[Gross_WW]]-Table134[[#This Row],[Budget]])/Table134[[#This Row],[Budget]]*100</f>
        <v>46.608390885714293</v>
      </c>
      <c r="AJ10">
        <f>(Table134[[#This Row],[Gross_WW]]-VLOOKUP(C10,  Table4[], 2, TRUE)*Table134[[#This Row],[Budget]])/(Table134[[#This Row],[Budget]]*VLOOKUP(C10,  Table4[], 2, TRUE))</f>
        <v>5.9515595488721802</v>
      </c>
      <c r="AM10">
        <v>1980</v>
      </c>
      <c r="AN10" s="6">
        <f>0.46</f>
        <v>0.46</v>
      </c>
    </row>
    <row r="11" spans="1:40" x14ac:dyDescent="0.2">
      <c r="A11" t="s">
        <v>5792</v>
      </c>
      <c r="B11" t="s">
        <v>5793</v>
      </c>
      <c r="C11">
        <v>2003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5.9</v>
      </c>
      <c r="O11">
        <v>241307</v>
      </c>
      <c r="P11">
        <v>107</v>
      </c>
      <c r="Q11" t="s">
        <v>4783</v>
      </c>
      <c r="R11" t="s">
        <v>35</v>
      </c>
      <c r="S11">
        <v>0</v>
      </c>
      <c r="T11">
        <v>1</v>
      </c>
      <c r="U11">
        <v>0</v>
      </c>
      <c r="V11">
        <v>76000000</v>
      </c>
      <c r="W11">
        <v>127154901</v>
      </c>
      <c r="X11">
        <v>236350661</v>
      </c>
      <c r="Y11">
        <f>COUNTBLANK(Table134[[#This Row],[Budget]:[Gross_WW]])</f>
        <v>0</v>
      </c>
      <c r="Z11" s="7">
        <v>1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1</v>
      </c>
      <c r="AG11">
        <v>0</v>
      </c>
      <c r="AH11">
        <f>((Table134[[#This Row],[Gross_WW]]-2*Table134[[#This Row],[Budget]])/(2*Table134[[#This Row],[Budget]]))*100</f>
        <v>55.493855921052628</v>
      </c>
      <c r="AI11">
        <f>(0.555*Table134[[#This Row],[Gross_WW]]-Table134[[#This Row],[Budget]])/Table134[[#This Row],[Budget]]*100</f>
        <v>72.598180072368422</v>
      </c>
      <c r="AJ11">
        <f>(Table134[[#This Row],[Gross_WW]]-VLOOKUP(C11,  Table4[], 2, TRUE)*Table134[[#This Row],[Budget]])/(Table134[[#This Row],[Budget]]*VLOOKUP(C11,  Table4[], 2, TRUE))</f>
        <v>4.1831285307017545</v>
      </c>
      <c r="AM11">
        <v>1990</v>
      </c>
      <c r="AN11" s="6">
        <v>0.44</v>
      </c>
    </row>
    <row r="12" spans="1:40" x14ac:dyDescent="0.2">
      <c r="A12" t="s">
        <v>7000</v>
      </c>
      <c r="B12" t="s">
        <v>7001</v>
      </c>
      <c r="C12">
        <v>2013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6.7</v>
      </c>
      <c r="O12">
        <v>188574</v>
      </c>
      <c r="P12">
        <v>109</v>
      </c>
      <c r="Q12" t="s">
        <v>7002</v>
      </c>
      <c r="R12" t="s">
        <v>35</v>
      </c>
      <c r="S12">
        <v>0</v>
      </c>
      <c r="T12">
        <v>1</v>
      </c>
      <c r="U12">
        <v>0</v>
      </c>
      <c r="V12">
        <v>61000000</v>
      </c>
      <c r="W12">
        <v>75612460</v>
      </c>
      <c r="X12">
        <v>131940411</v>
      </c>
      <c r="Y12">
        <f>COUNTBLANK(Table134[[#This Row],[Budget]:[Gross_WW]])</f>
        <v>0</v>
      </c>
      <c r="Z12" s="7">
        <v>0</v>
      </c>
      <c r="AA12" s="7">
        <v>1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>
        <v>6</v>
      </c>
      <c r="AH12">
        <f>((Table134[[#This Row],[Gross_WW]]-2*Table134[[#This Row],[Budget]])/(2*Table134[[#This Row],[Budget]]))*100</f>
        <v>8.1478778688524578</v>
      </c>
      <c r="AI12">
        <f>(0.555*Table134[[#This Row],[Gross_WW]]-Table134[[#This Row],[Budget]])/Table134[[#This Row],[Budget]]*100</f>
        <v>20.044144434426237</v>
      </c>
      <c r="AJ12">
        <f>(Table134[[#This Row],[Gross_WW]]-VLOOKUP(C12,  Table4[], 2, TRUE)*Table134[[#This Row],[Budget]])/(Table134[[#This Row],[Budget]]*VLOOKUP(C12,  Table4[], 2, TRUE))</f>
        <v>1.1629575573770492</v>
      </c>
      <c r="AM12">
        <v>2000</v>
      </c>
      <c r="AN12" s="6">
        <v>0.6</v>
      </c>
    </row>
    <row r="13" spans="1:40" x14ac:dyDescent="0.2">
      <c r="A13" t="s">
        <v>1299</v>
      </c>
      <c r="B13" t="s">
        <v>1300</v>
      </c>
      <c r="C13">
        <v>1954</v>
      </c>
      <c r="D13">
        <v>0</v>
      </c>
      <c r="E13">
        <v>0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7.2</v>
      </c>
      <c r="O13">
        <v>27696</v>
      </c>
      <c r="P13">
        <v>127</v>
      </c>
      <c r="Q13" t="s">
        <v>1301</v>
      </c>
      <c r="R13" t="s">
        <v>376</v>
      </c>
      <c r="S13">
        <v>1</v>
      </c>
      <c r="T13">
        <v>0</v>
      </c>
      <c r="U13">
        <v>0</v>
      </c>
      <c r="V13">
        <v>5000000</v>
      </c>
      <c r="W13">
        <v>28200000</v>
      </c>
      <c r="X13">
        <v>28200000</v>
      </c>
      <c r="Y13">
        <f>COUNTBLANK(Table134[[#This Row],[Budget]:[Gross_WW]])</f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84</v>
      </c>
      <c r="AH13">
        <f>((Table134[[#This Row],[Gross_WW]]-2*Table134[[#This Row],[Budget]])/(2*Table134[[#This Row],[Budget]]))*100</f>
        <v>182</v>
      </c>
      <c r="AI13">
        <f>(0.555*Table134[[#This Row],[Gross_WW]]-Table134[[#This Row],[Budget]])/Table134[[#This Row],[Budget]]*100</f>
        <v>213.02000000000004</v>
      </c>
      <c r="AJ13">
        <f>(Table134[[#This Row],[Gross_WW]]-VLOOKUP(C13,  Table4[], 2, TRUE)*Table134[[#This Row],[Budget]])/(Table134[[#This Row],[Budget]]*VLOOKUP(C13,  Table4[], 2, TRUE))</f>
        <v>34.25</v>
      </c>
      <c r="AM13">
        <v>2010</v>
      </c>
      <c r="AN13" s="6">
        <v>1</v>
      </c>
    </row>
    <row r="14" spans="1:40" x14ac:dyDescent="0.2">
      <c r="A14" t="s">
        <v>1870</v>
      </c>
      <c r="B14" t="s">
        <v>1871</v>
      </c>
      <c r="C14">
        <v>1968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8.3000000000000007</v>
      </c>
      <c r="O14">
        <v>572661</v>
      </c>
      <c r="P14">
        <v>149</v>
      </c>
      <c r="Q14" t="s">
        <v>1606</v>
      </c>
      <c r="R14" t="s">
        <v>620</v>
      </c>
      <c r="S14">
        <v>0</v>
      </c>
      <c r="T14">
        <v>0</v>
      </c>
      <c r="U14">
        <v>1</v>
      </c>
      <c r="V14">
        <v>12000000</v>
      </c>
      <c r="W14">
        <v>60541301</v>
      </c>
      <c r="X14">
        <v>68766362</v>
      </c>
      <c r="Y14">
        <f>COUNTBLANK(Table134[[#This Row],[Budget]:[Gross_WW]])</f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1</v>
      </c>
      <c r="AG14">
        <v>0</v>
      </c>
      <c r="AH14">
        <f>((Table134[[#This Row],[Gross_WW]]-2*Table134[[#This Row],[Budget]])/(2*Table134[[#This Row],[Budget]]))*100</f>
        <v>186.52650833333334</v>
      </c>
      <c r="AI14">
        <f>(0.555*Table134[[#This Row],[Gross_WW]]-Table134[[#This Row],[Budget]])/Table134[[#This Row],[Budget]]*100</f>
        <v>218.04442425000002</v>
      </c>
      <c r="AJ14">
        <f>(Table134[[#This Row],[Gross_WW]]-VLOOKUP(C14,  Table4[], 2, TRUE)*Table134[[#This Row],[Budget]])/(Table134[[#This Row],[Budget]]*VLOOKUP(C14,  Table4[], 2, TRUE))</f>
        <v>21.922120666666668</v>
      </c>
    </row>
    <row r="15" spans="1:40" x14ac:dyDescent="0.2">
      <c r="A15" t="s">
        <v>5732</v>
      </c>
      <c r="B15" t="s">
        <v>5733</v>
      </c>
      <c r="C15">
        <v>2002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7.6</v>
      </c>
      <c r="O15">
        <v>165746</v>
      </c>
      <c r="P15">
        <v>135</v>
      </c>
      <c r="Q15" t="s">
        <v>3185</v>
      </c>
      <c r="R15" t="s">
        <v>5734</v>
      </c>
      <c r="S15">
        <v>1</v>
      </c>
      <c r="T15">
        <v>0</v>
      </c>
      <c r="U15">
        <v>0</v>
      </c>
      <c r="V15">
        <v>5000000</v>
      </c>
      <c r="W15">
        <v>13084595</v>
      </c>
      <c r="X15">
        <v>23932055</v>
      </c>
      <c r="Y15">
        <f>COUNTBLANK(Table134[[#This Row],[Budget]:[Gross_WW]])</f>
        <v>0</v>
      </c>
      <c r="Z15" s="7">
        <v>0</v>
      </c>
      <c r="AA15" s="7">
        <v>0</v>
      </c>
      <c r="AB15" s="7">
        <v>1</v>
      </c>
      <c r="AC15" s="7">
        <v>0</v>
      </c>
      <c r="AD15" s="7">
        <v>0</v>
      </c>
      <c r="AE15" s="7">
        <v>0</v>
      </c>
      <c r="AF15" s="7">
        <v>1</v>
      </c>
      <c r="AG15">
        <v>0</v>
      </c>
      <c r="AH15">
        <f>((Table134[[#This Row],[Gross_WW]]-2*Table134[[#This Row],[Budget]])/(2*Table134[[#This Row],[Budget]]))*100</f>
        <v>139.32055</v>
      </c>
      <c r="AI15">
        <f>(0.555*Table134[[#This Row],[Gross_WW]]-Table134[[#This Row],[Budget]])/Table134[[#This Row],[Budget]]*100</f>
        <v>165.64581050000001</v>
      </c>
      <c r="AJ15">
        <f>(Table134[[#This Row],[Gross_WW]]-VLOOKUP(C15,  Table4[], 2, TRUE)*Table134[[#This Row],[Budget]])/(Table134[[#This Row],[Budget]]*VLOOKUP(C15,  Table4[], 2, TRUE))</f>
        <v>6.9773516666666664</v>
      </c>
    </row>
    <row r="16" spans="1:40" x14ac:dyDescent="0.2">
      <c r="A16" t="s">
        <v>3540</v>
      </c>
      <c r="B16" t="s">
        <v>3541</v>
      </c>
      <c r="C16">
        <v>1992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5.3</v>
      </c>
      <c r="O16">
        <v>19445</v>
      </c>
      <c r="P16">
        <v>84</v>
      </c>
      <c r="Q16" t="s">
        <v>3542</v>
      </c>
      <c r="R16" t="s">
        <v>2783</v>
      </c>
      <c r="S16">
        <v>1</v>
      </c>
      <c r="T16">
        <v>0</v>
      </c>
      <c r="U16">
        <v>0</v>
      </c>
      <c r="V16">
        <v>6500000</v>
      </c>
      <c r="W16">
        <v>29000301</v>
      </c>
      <c r="X16">
        <v>29000301</v>
      </c>
      <c r="Y16">
        <f>COUNTBLANK(Table134[[#This Row],[Budget]:[Gross_WW]])</f>
        <v>0</v>
      </c>
      <c r="Z16" s="7">
        <v>1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1</v>
      </c>
      <c r="AG16">
        <v>0</v>
      </c>
      <c r="AH16">
        <f>((Table134[[#This Row],[Gross_WW]]-2*Table134[[#This Row],[Budget]])/(2*Table134[[#This Row],[Budget]]))*100</f>
        <v>123.07923846153845</v>
      </c>
      <c r="AI16">
        <f>(0.555*Table134[[#This Row],[Gross_WW]]-Table134[[#This Row],[Budget]])/Table134[[#This Row],[Budget]]*100</f>
        <v>147.61795469230771</v>
      </c>
      <c r="AJ16">
        <f>(Table134[[#This Row],[Gross_WW]]-VLOOKUP(C16,  Table4[], 2, TRUE)*Table134[[#This Row],[Budget]])/(Table134[[#This Row],[Budget]]*VLOOKUP(C16,  Table4[], 2, TRUE))</f>
        <v>9.139965384615385</v>
      </c>
    </row>
    <row r="17" spans="1:36" x14ac:dyDescent="0.2">
      <c r="A17" t="s">
        <v>6191</v>
      </c>
      <c r="B17" t="s">
        <v>6192</v>
      </c>
      <c r="C17">
        <v>2006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7.6</v>
      </c>
      <c r="O17">
        <v>712798</v>
      </c>
      <c r="P17">
        <v>117</v>
      </c>
      <c r="Q17" t="s">
        <v>6166</v>
      </c>
      <c r="R17" t="s">
        <v>39</v>
      </c>
      <c r="S17">
        <v>0</v>
      </c>
      <c r="T17">
        <v>0</v>
      </c>
      <c r="U17">
        <v>1</v>
      </c>
      <c r="V17">
        <v>65000000</v>
      </c>
      <c r="W17">
        <v>210614939</v>
      </c>
      <c r="X17">
        <v>456068181</v>
      </c>
      <c r="Y17">
        <f>COUNTBLANK(Table134[[#This Row],[Budget]:[Gross_WW]])</f>
        <v>0</v>
      </c>
      <c r="Z17" s="7">
        <v>1</v>
      </c>
      <c r="AA17" s="7">
        <v>1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>
        <v>8</v>
      </c>
      <c r="AH17">
        <f>((Table134[[#This Row],[Gross_WW]]-2*Table134[[#This Row],[Budget]])/(2*Table134[[#This Row],[Budget]]))*100</f>
        <v>250.8216776923077</v>
      </c>
      <c r="AI17">
        <f>(0.555*Table134[[#This Row],[Gross_WW]]-Table134[[#This Row],[Budget]])/Table134[[#This Row],[Budget]]*100</f>
        <v>289.41206223846154</v>
      </c>
      <c r="AJ17">
        <f>(Table134[[#This Row],[Gross_WW]]-VLOOKUP(C17,  Table4[], 2, TRUE)*Table134[[#This Row],[Budget]])/(Table134[[#This Row],[Budget]]*VLOOKUP(C17,  Table4[], 2, TRUE))</f>
        <v>10.694055923076924</v>
      </c>
    </row>
    <row r="18" spans="1:36" x14ac:dyDescent="0.2">
      <c r="A18" t="s">
        <v>6989</v>
      </c>
      <c r="B18" t="s">
        <v>6990</v>
      </c>
      <c r="C18">
        <v>2014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6.2</v>
      </c>
      <c r="O18">
        <v>272389</v>
      </c>
      <c r="P18">
        <v>102</v>
      </c>
      <c r="Q18" t="s">
        <v>6657</v>
      </c>
      <c r="R18" t="s">
        <v>39</v>
      </c>
      <c r="S18">
        <v>0</v>
      </c>
      <c r="T18">
        <v>0</v>
      </c>
      <c r="U18">
        <v>1</v>
      </c>
      <c r="V18">
        <v>110000000</v>
      </c>
      <c r="W18">
        <v>106580051</v>
      </c>
      <c r="X18">
        <v>337580051</v>
      </c>
      <c r="Y18">
        <f>COUNTBLANK(Table134[[#This Row],[Budget]:[Gross_WW]])</f>
        <v>0</v>
      </c>
      <c r="Z18" s="7">
        <v>1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1</v>
      </c>
      <c r="AG18">
        <v>0</v>
      </c>
      <c r="AH18">
        <f>((Table134[[#This Row],[Gross_WW]]-2*Table134[[#This Row],[Budget]])/(2*Table134[[#This Row],[Budget]]))*100</f>
        <v>53.445477727272731</v>
      </c>
      <c r="AI18">
        <f>(0.555*Table134[[#This Row],[Gross_WW]]-Table134[[#This Row],[Budget]])/Table134[[#This Row],[Budget]]*100</f>
        <v>70.324480277272741</v>
      </c>
      <c r="AJ18">
        <f>(Table134[[#This Row],[Gross_WW]]-VLOOKUP(C18,  Table4[], 2, TRUE)*Table134[[#This Row],[Budget]])/(Table134[[#This Row],[Budget]]*VLOOKUP(C18,  Table4[], 2, TRUE))</f>
        <v>2.0689095545454546</v>
      </c>
    </row>
    <row r="19" spans="1:36" x14ac:dyDescent="0.2">
      <c r="A19" t="s">
        <v>5423</v>
      </c>
      <c r="B19" t="s">
        <v>5424</v>
      </c>
      <c r="C19">
        <v>2001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6</v>
      </c>
      <c r="O19">
        <v>42752</v>
      </c>
      <c r="P19">
        <v>125</v>
      </c>
      <c r="Q19" t="s">
        <v>5425</v>
      </c>
      <c r="R19" t="s">
        <v>5328</v>
      </c>
      <c r="S19">
        <v>0</v>
      </c>
      <c r="T19">
        <v>0</v>
      </c>
      <c r="U19">
        <v>1</v>
      </c>
      <c r="V19">
        <v>62000000</v>
      </c>
      <c r="W19">
        <v>1574959</v>
      </c>
      <c r="X19">
        <v>18720175</v>
      </c>
      <c r="Y19">
        <f>COUNTBLANK(Table134[[#This Row],[Budget]:[Gross_WW]])</f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1</v>
      </c>
      <c r="AG19">
        <v>0</v>
      </c>
      <c r="AH19">
        <f>((Table134[[#This Row],[Gross_WW]]-2*Table134[[#This Row],[Budget]])/(2*Table134[[#This Row],[Budget]]))*100</f>
        <v>-84.903084677419358</v>
      </c>
      <c r="AI19">
        <f>(0.555*Table134[[#This Row],[Gross_WW]]-Table134[[#This Row],[Budget]])/Table134[[#This Row],[Budget]]*100</f>
        <v>-83.242423991935482</v>
      </c>
      <c r="AJ19">
        <f>(Table134[[#This Row],[Gross_WW]]-VLOOKUP(C19,  Table4[], 2, TRUE)*Table134[[#This Row],[Budget]])/(Table134[[#This Row],[Budget]]*VLOOKUP(C19,  Table4[], 2, TRUE))</f>
        <v>-0.49676948924731185</v>
      </c>
    </row>
    <row r="20" spans="1:36" x14ac:dyDescent="0.2">
      <c r="A20" t="s">
        <v>5474</v>
      </c>
      <c r="B20" t="s">
        <v>5475</v>
      </c>
      <c r="C20">
        <v>2002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5.6</v>
      </c>
      <c r="O20">
        <v>68794</v>
      </c>
      <c r="P20">
        <v>96</v>
      </c>
      <c r="Q20" t="s">
        <v>4933</v>
      </c>
      <c r="R20" t="s">
        <v>3859</v>
      </c>
      <c r="S20">
        <v>1</v>
      </c>
      <c r="T20">
        <v>1</v>
      </c>
      <c r="U20">
        <v>0</v>
      </c>
      <c r="V20">
        <v>17000000</v>
      </c>
      <c r="W20">
        <v>37950822</v>
      </c>
      <c r="X20">
        <v>95146283</v>
      </c>
      <c r="Y20">
        <f>COUNTBLANK(Table134[[#This Row],[Budget]:[Gross_WW]])</f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1</v>
      </c>
      <c r="AG20">
        <v>0</v>
      </c>
      <c r="AH20">
        <f>((Table134[[#This Row],[Gross_WW]]-2*Table134[[#This Row],[Budget]])/(2*Table134[[#This Row],[Budget]]))*100</f>
        <v>179.8420088235294</v>
      </c>
      <c r="AI20">
        <f>(0.555*Table134[[#This Row],[Gross_WW]]-Table134[[#This Row],[Budget]])/Table134[[#This Row],[Budget]]*100</f>
        <v>210.62462979411768</v>
      </c>
      <c r="AJ20">
        <f>(Table134[[#This Row],[Gross_WW]]-VLOOKUP(C20,  Table4[], 2, TRUE)*Table134[[#This Row],[Budget]])/(Table134[[#This Row],[Budget]]*VLOOKUP(C20,  Table4[], 2, TRUE))</f>
        <v>8.3280669607843141</v>
      </c>
    </row>
    <row r="21" spans="1:36" x14ac:dyDescent="0.2">
      <c r="A21" t="s">
        <v>6361</v>
      </c>
      <c r="B21" t="s">
        <v>6362</v>
      </c>
      <c r="C21">
        <v>2013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7.5</v>
      </c>
      <c r="O21">
        <v>80529</v>
      </c>
      <c r="P21">
        <v>128</v>
      </c>
      <c r="Q21" t="s">
        <v>6363</v>
      </c>
      <c r="R21" t="s">
        <v>39</v>
      </c>
      <c r="S21">
        <v>0</v>
      </c>
      <c r="T21">
        <v>0</v>
      </c>
      <c r="U21">
        <v>1</v>
      </c>
      <c r="V21">
        <v>40000000</v>
      </c>
      <c r="W21">
        <v>95020213</v>
      </c>
      <c r="X21">
        <v>97470701</v>
      </c>
      <c r="Y21">
        <f>COUNTBLANK(Table134[[#This Row],[Budget]:[Gross_WW]])</f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1</v>
      </c>
      <c r="AG21">
        <v>0</v>
      </c>
      <c r="AH21">
        <f>((Table134[[#This Row],[Gross_WW]]-2*Table134[[#This Row],[Budget]])/(2*Table134[[#This Row],[Budget]]))*100</f>
        <v>21.83837625</v>
      </c>
      <c r="AI21">
        <f>(0.555*Table134[[#This Row],[Gross_WW]]-Table134[[#This Row],[Budget]])/Table134[[#This Row],[Budget]]*100</f>
        <v>35.240597637500017</v>
      </c>
      <c r="AJ21">
        <f>(Table134[[#This Row],[Gross_WW]]-VLOOKUP(C21,  Table4[], 2, TRUE)*Table134[[#This Row],[Budget]])/(Table134[[#This Row],[Budget]]*VLOOKUP(C21,  Table4[], 2, TRUE))</f>
        <v>1.436767525</v>
      </c>
    </row>
    <row r="22" spans="1:36" x14ac:dyDescent="0.2">
      <c r="A22" t="s">
        <v>157</v>
      </c>
      <c r="B22" t="s">
        <v>158</v>
      </c>
      <c r="C22">
        <v>1933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7.4</v>
      </c>
      <c r="O22">
        <v>10145</v>
      </c>
      <c r="P22">
        <v>89</v>
      </c>
      <c r="Q22" t="s">
        <v>48</v>
      </c>
      <c r="R22" t="s">
        <v>39</v>
      </c>
      <c r="S22">
        <v>0</v>
      </c>
      <c r="T22">
        <v>0</v>
      </c>
      <c r="U22">
        <v>1</v>
      </c>
      <c r="V22">
        <v>439000</v>
      </c>
      <c r="X22">
        <v>1600</v>
      </c>
      <c r="Y22">
        <f>COUNTBLANK(Table134[[#This Row],[Budget]:[Gross_WW]])</f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1</v>
      </c>
      <c r="AH22">
        <f>((Table134[[#This Row],[Gross_WW]]-2*Table134[[#This Row],[Budget]])/(2*Table134[[#This Row],[Budget]]))*100</f>
        <v>-99.817767653758537</v>
      </c>
      <c r="AI22">
        <f>(0.555*Table134[[#This Row],[Gross_WW]]-Table134[[#This Row],[Budget]])/Table134[[#This Row],[Budget]]*100</f>
        <v>-99.797722095671986</v>
      </c>
      <c r="AJ22">
        <f>(Table134[[#This Row],[Gross_WW]]-VLOOKUP(C22,  Table4[], 2, TRUE)*Table134[[#This Row],[Budget]])/(Table134[[#This Row],[Budget]]*VLOOKUP(C22,  Table4[], 2, TRUE))</f>
        <v>-0.99040882388202856</v>
      </c>
    </row>
    <row r="23" spans="1:36" x14ac:dyDescent="0.2">
      <c r="A23" t="s">
        <v>7060</v>
      </c>
      <c r="B23" t="s">
        <v>7061</v>
      </c>
      <c r="C23">
        <v>2013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6.2</v>
      </c>
      <c r="O23">
        <v>141227</v>
      </c>
      <c r="P23">
        <v>119</v>
      </c>
      <c r="Q23" t="s">
        <v>7062</v>
      </c>
      <c r="R23" t="s">
        <v>7063</v>
      </c>
      <c r="S23">
        <v>0</v>
      </c>
      <c r="T23">
        <v>1</v>
      </c>
      <c r="U23">
        <v>0</v>
      </c>
      <c r="V23">
        <v>175000000</v>
      </c>
      <c r="W23">
        <v>38362475</v>
      </c>
      <c r="X23">
        <v>151783839</v>
      </c>
      <c r="Y23">
        <f>COUNTBLANK(Table134[[#This Row],[Budget]:[Gross_WW]])</f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1</v>
      </c>
      <c r="AG23">
        <v>0</v>
      </c>
      <c r="AH23">
        <f>((Table134[[#This Row],[Gross_WW]]-2*Table134[[#This Row],[Budget]])/(2*Table134[[#This Row],[Budget]]))*100</f>
        <v>-56.633188857142855</v>
      </c>
      <c r="AI23">
        <f>(0.555*Table134[[#This Row],[Gross_WW]]-Table134[[#This Row],[Budget]])/Table134[[#This Row],[Budget]]*100</f>
        <v>-51.862839631428571</v>
      </c>
      <c r="AJ23">
        <f>(Table134[[#This Row],[Gross_WW]]-VLOOKUP(C23,  Table4[], 2, TRUE)*Table134[[#This Row],[Budget]])/(Table134[[#This Row],[Budget]]*VLOOKUP(C23,  Table4[], 2, TRUE))</f>
        <v>-0.13266377714285715</v>
      </c>
    </row>
    <row r="24" spans="1:36" x14ac:dyDescent="0.2">
      <c r="A24" t="s">
        <v>4849</v>
      </c>
      <c r="B24" t="s">
        <v>4850</v>
      </c>
      <c r="C24">
        <v>1998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5.9</v>
      </c>
      <c r="O24">
        <v>30831</v>
      </c>
      <c r="P24">
        <v>93</v>
      </c>
      <c r="Q24" t="s">
        <v>4851</v>
      </c>
      <c r="R24" t="s">
        <v>4852</v>
      </c>
      <c r="S24">
        <v>1</v>
      </c>
      <c r="T24">
        <v>0</v>
      </c>
      <c r="U24">
        <v>0</v>
      </c>
      <c r="V24">
        <v>13000000</v>
      </c>
      <c r="W24">
        <v>16757163</v>
      </c>
      <c r="X24">
        <v>16757163</v>
      </c>
      <c r="Y24">
        <f>COUNTBLANK(Table134[[#This Row],[Budget]:[Gross_WW]])</f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1</v>
      </c>
      <c r="AG24">
        <v>0</v>
      </c>
      <c r="AH24">
        <f>((Table134[[#This Row],[Gross_WW]]-2*Table134[[#This Row],[Budget]])/(2*Table134[[#This Row],[Budget]]))*100</f>
        <v>-35.549373076923075</v>
      </c>
      <c r="AI24">
        <f>(0.555*Table134[[#This Row],[Gross_WW]]-Table134[[#This Row],[Budget]])/Table134[[#This Row],[Budget]]*100</f>
        <v>-28.4598041153846</v>
      </c>
      <c r="AJ24">
        <f>(Table134[[#This Row],[Gross_WW]]-VLOOKUP(C24,  Table4[], 2, TRUE)*Table134[[#This Row],[Budget]])/(Table134[[#This Row],[Budget]]*VLOOKUP(C24,  Table4[], 2, TRUE))</f>
        <v>1.9295739510489511</v>
      </c>
    </row>
    <row r="25" spans="1:36" x14ac:dyDescent="0.2">
      <c r="A25" t="s">
        <v>7222</v>
      </c>
      <c r="B25" t="s">
        <v>7223</v>
      </c>
      <c r="C25">
        <v>2011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6.6</v>
      </c>
      <c r="O25">
        <v>2809</v>
      </c>
      <c r="P25">
        <v>85</v>
      </c>
      <c r="Q25" t="s">
        <v>7224</v>
      </c>
      <c r="S25">
        <v>0</v>
      </c>
      <c r="T25">
        <v>1</v>
      </c>
      <c r="U25">
        <v>0</v>
      </c>
      <c r="V25">
        <v>2000000</v>
      </c>
      <c r="Y25">
        <f>COUNTBLANK(Table134[[#This Row],[Budget]:[Gross_WW]])</f>
        <v>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f>((Table134[[#This Row],[Gross_WW]]-2*Table134[[#This Row],[Budget]])/(2*Table134[[#This Row],[Budget]]))*100</f>
        <v>-100</v>
      </c>
      <c r="AI25">
        <f>(0.555*Table134[[#This Row],[Gross_WW]]-Table134[[#This Row],[Budget]])/Table134[[#This Row],[Budget]]*100</f>
        <v>-100</v>
      </c>
      <c r="AJ25">
        <f>(Table134[[#This Row],[Gross_WW]]-VLOOKUP(C25,  Table4[], 2, TRUE)*Table134[[#This Row],[Budget]])/(Table134[[#This Row],[Budget]]*VLOOKUP(C25,  Table4[], 2, TRUE))</f>
        <v>-1</v>
      </c>
    </row>
    <row r="26" spans="1:36" x14ac:dyDescent="0.2">
      <c r="A26" t="s">
        <v>5580</v>
      </c>
      <c r="B26" t="s">
        <v>5581</v>
      </c>
      <c r="C26">
        <v>2001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8.1999999999999993</v>
      </c>
      <c r="O26">
        <v>809203</v>
      </c>
      <c r="P26">
        <v>135</v>
      </c>
      <c r="Q26" t="s">
        <v>2627</v>
      </c>
      <c r="R26" t="s">
        <v>35</v>
      </c>
      <c r="S26">
        <v>0</v>
      </c>
      <c r="T26">
        <v>1</v>
      </c>
      <c r="U26">
        <v>0</v>
      </c>
      <c r="V26">
        <v>58000000</v>
      </c>
      <c r="W26">
        <v>170742341</v>
      </c>
      <c r="X26">
        <v>316791257</v>
      </c>
      <c r="Y26">
        <f>COUNTBLANK(Table134[[#This Row],[Budget]:[Gross_WW]])</f>
        <v>0</v>
      </c>
      <c r="Z26" s="7">
        <v>0</v>
      </c>
      <c r="AA26" s="7">
        <v>0</v>
      </c>
      <c r="AB26" s="7">
        <v>1</v>
      </c>
      <c r="AC26" s="7">
        <v>0</v>
      </c>
      <c r="AD26" s="7">
        <v>0</v>
      </c>
      <c r="AE26" s="7">
        <v>0</v>
      </c>
      <c r="AF26" s="7">
        <v>0</v>
      </c>
      <c r="AG26">
        <v>3</v>
      </c>
      <c r="AH26">
        <f>((Table134[[#This Row],[Gross_WW]]-2*Table134[[#This Row],[Budget]])/(2*Table134[[#This Row],[Budget]]))*100</f>
        <v>173.09591120689655</v>
      </c>
      <c r="AI26">
        <f>(0.555*Table134[[#This Row],[Gross_WW]]-Table134[[#This Row],[Budget]])/Table134[[#This Row],[Budget]]*100</f>
        <v>203.13646143965522</v>
      </c>
      <c r="AJ26">
        <f>(Table134[[#This Row],[Gross_WW]]-VLOOKUP(C26,  Table4[], 2, TRUE)*Table134[[#This Row],[Budget]])/(Table134[[#This Row],[Budget]]*VLOOKUP(C26,  Table4[], 2, TRUE))</f>
        <v>8.103197040229885</v>
      </c>
    </row>
    <row r="27" spans="1:36" x14ac:dyDescent="0.2">
      <c r="A27" t="s">
        <v>4877</v>
      </c>
      <c r="B27" t="s">
        <v>4878</v>
      </c>
      <c r="C27">
        <v>1998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7.2</v>
      </c>
      <c r="O27">
        <v>256722</v>
      </c>
      <c r="P27">
        <v>95</v>
      </c>
      <c r="Q27" t="s">
        <v>4336</v>
      </c>
      <c r="R27" t="s">
        <v>4337</v>
      </c>
      <c r="S27">
        <v>1</v>
      </c>
      <c r="T27">
        <v>0</v>
      </c>
      <c r="U27">
        <v>0</v>
      </c>
      <c r="V27">
        <v>120000000</v>
      </c>
      <c r="W27">
        <v>162798565</v>
      </c>
      <c r="X27">
        <v>363258859</v>
      </c>
      <c r="Y27">
        <f>COUNTBLANK(Table134[[#This Row],[Budget]:[Gross_WW]])</f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1</v>
      </c>
      <c r="AG27">
        <v>0</v>
      </c>
      <c r="AH27">
        <f>((Table134[[#This Row],[Gross_WW]]-2*Table134[[#This Row],[Budget]])/(2*Table134[[#This Row],[Budget]]))*100</f>
        <v>51.357857916666674</v>
      </c>
      <c r="AI27">
        <f>(0.555*Table134[[#This Row],[Gross_WW]]-Table134[[#This Row],[Budget]])/Table134[[#This Row],[Budget]]*100</f>
        <v>68.007222287499999</v>
      </c>
      <c r="AJ27">
        <f>(Table134[[#This Row],[Gross_WW]]-VLOOKUP(C27,  Table4[], 2, TRUE)*Table134[[#This Row],[Budget]])/(Table134[[#This Row],[Budget]]*VLOOKUP(C27,  Table4[], 2, TRUE))</f>
        <v>5.8799026325757575</v>
      </c>
    </row>
    <row r="28" spans="1:36" x14ac:dyDescent="0.2">
      <c r="A28" t="s">
        <v>6824</v>
      </c>
      <c r="B28" t="s">
        <v>6825</v>
      </c>
      <c r="C28">
        <v>2009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6.8</v>
      </c>
      <c r="O28">
        <v>96926</v>
      </c>
      <c r="P28">
        <v>96</v>
      </c>
      <c r="Q28" t="s">
        <v>2808</v>
      </c>
      <c r="R28" t="s">
        <v>2671</v>
      </c>
      <c r="S28">
        <v>1</v>
      </c>
      <c r="T28">
        <v>0</v>
      </c>
      <c r="U28">
        <v>0</v>
      </c>
      <c r="V28">
        <v>200000000</v>
      </c>
      <c r="W28">
        <v>137855863</v>
      </c>
      <c r="X28">
        <v>325286646</v>
      </c>
      <c r="Y28">
        <f>COUNTBLANK(Table134[[#This Row],[Budget]:[Gross_WW]])</f>
        <v>0</v>
      </c>
      <c r="Z28" s="7">
        <v>0</v>
      </c>
      <c r="AA28" s="7">
        <v>0</v>
      </c>
      <c r="AB28" s="7">
        <v>1</v>
      </c>
      <c r="AC28" s="7">
        <v>0</v>
      </c>
      <c r="AD28" s="7">
        <v>0</v>
      </c>
      <c r="AE28" s="7">
        <v>0</v>
      </c>
      <c r="AF28" s="7">
        <v>0</v>
      </c>
      <c r="AG28">
        <v>166</v>
      </c>
      <c r="AH28">
        <f>((Table134[[#This Row],[Gross_WW]]-2*Table134[[#This Row],[Budget]])/(2*Table134[[#This Row],[Budget]]))*100</f>
        <v>-18.678338499999999</v>
      </c>
      <c r="AI28">
        <f>(0.555*Table134[[#This Row],[Gross_WW]]-Table134[[#This Row],[Budget]])/Table134[[#This Row],[Budget]]*100</f>
        <v>-9.7329557349999991</v>
      </c>
      <c r="AJ28">
        <f>(Table134[[#This Row],[Gross_WW]]-VLOOKUP(C28,  Table4[], 2, TRUE)*Table134[[#This Row],[Budget]])/(Table134[[#This Row],[Budget]]*VLOOKUP(C28,  Table4[], 2, TRUE))</f>
        <v>1.71072205</v>
      </c>
    </row>
    <row r="29" spans="1:36" x14ac:dyDescent="0.2">
      <c r="A29" t="s">
        <v>5925</v>
      </c>
      <c r="B29" t="s">
        <v>5926</v>
      </c>
      <c r="C29">
        <v>2004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5.9</v>
      </c>
      <c r="O29">
        <v>77920</v>
      </c>
      <c r="P29">
        <v>95</v>
      </c>
      <c r="Q29" t="s">
        <v>5927</v>
      </c>
      <c r="R29" t="s">
        <v>39</v>
      </c>
      <c r="S29">
        <v>0</v>
      </c>
      <c r="T29">
        <v>0</v>
      </c>
      <c r="U29">
        <v>1</v>
      </c>
      <c r="V29">
        <v>19000000</v>
      </c>
      <c r="W29">
        <v>51438175</v>
      </c>
      <c r="X29">
        <v>70067909</v>
      </c>
      <c r="Y29">
        <f>COUNTBLANK(Table134[[#This Row],[Budget]:[Gross_WW]])</f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1</v>
      </c>
      <c r="AG29">
        <v>0</v>
      </c>
      <c r="AH29">
        <f>((Table134[[#This Row],[Gross_WW]]-2*Table134[[#This Row],[Budget]])/(2*Table134[[#This Row],[Budget]]))*100</f>
        <v>84.389234210526325</v>
      </c>
      <c r="AI29">
        <f>(0.555*Table134[[#This Row],[Gross_WW]]-Table134[[#This Row],[Budget]])/Table134[[#This Row],[Budget]]*100</f>
        <v>104.67204997368424</v>
      </c>
      <c r="AJ29">
        <f>(Table134[[#This Row],[Gross_WW]]-VLOOKUP(C29,  Table4[], 2, TRUE)*Table134[[#This Row],[Budget]])/(Table134[[#This Row],[Budget]]*VLOOKUP(C29,  Table4[], 2, TRUE))</f>
        <v>5.1463078070175436</v>
      </c>
    </row>
    <row r="30" spans="1:36" x14ac:dyDescent="0.2">
      <c r="A30" t="s">
        <v>4886</v>
      </c>
      <c r="B30" t="s">
        <v>4887</v>
      </c>
      <c r="C30">
        <v>1998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6.6</v>
      </c>
      <c r="O30">
        <v>26643</v>
      </c>
      <c r="P30">
        <v>115</v>
      </c>
      <c r="Q30" t="s">
        <v>4888</v>
      </c>
      <c r="R30" t="s">
        <v>2783</v>
      </c>
      <c r="S30">
        <v>1</v>
      </c>
      <c r="T30">
        <v>0</v>
      </c>
      <c r="U30">
        <v>0</v>
      </c>
      <c r="V30">
        <v>75000000</v>
      </c>
      <c r="W30">
        <v>56709981</v>
      </c>
      <c r="X30">
        <v>56709981</v>
      </c>
      <c r="Y30">
        <f>COUNTBLANK(Table134[[#This Row],[Budget]:[Gross_WW]])</f>
        <v>0</v>
      </c>
      <c r="Z30" s="7">
        <v>0</v>
      </c>
      <c r="AA30" s="7">
        <v>0</v>
      </c>
      <c r="AB30" s="7">
        <v>1</v>
      </c>
      <c r="AC30" s="7">
        <v>0</v>
      </c>
      <c r="AD30" s="7">
        <v>0</v>
      </c>
      <c r="AE30" s="7">
        <v>0</v>
      </c>
      <c r="AF30" s="7">
        <v>0</v>
      </c>
      <c r="AG30">
        <v>3</v>
      </c>
      <c r="AH30">
        <f>((Table134[[#This Row],[Gross_WW]]-2*Table134[[#This Row],[Budget]])/(2*Table134[[#This Row],[Budget]]))*100</f>
        <v>-62.193346000000005</v>
      </c>
      <c r="AI30">
        <f>(0.555*Table134[[#This Row],[Gross_WW]]-Table134[[#This Row],[Budget]])/Table134[[#This Row],[Budget]]*100</f>
        <v>-58.034614060000003</v>
      </c>
      <c r="AJ30">
        <f>(Table134[[#This Row],[Gross_WW]]-VLOOKUP(C30,  Table4[], 2, TRUE)*Table134[[#This Row],[Budget]])/(Table134[[#This Row],[Budget]]*VLOOKUP(C30,  Table4[], 2, TRUE))</f>
        <v>0.71848427272727278</v>
      </c>
    </row>
    <row r="31" spans="1:36" x14ac:dyDescent="0.2">
      <c r="A31" t="s">
        <v>1988</v>
      </c>
      <c r="B31" t="s">
        <v>1989</v>
      </c>
      <c r="C31">
        <v>1971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8.3000000000000007</v>
      </c>
      <c r="O31">
        <v>724032</v>
      </c>
      <c r="P31">
        <v>136</v>
      </c>
      <c r="Q31" t="s">
        <v>1606</v>
      </c>
      <c r="R31" t="s">
        <v>39</v>
      </c>
      <c r="S31">
        <v>0</v>
      </c>
      <c r="T31">
        <v>0</v>
      </c>
      <c r="U31">
        <v>1</v>
      </c>
      <c r="V31">
        <v>2200000</v>
      </c>
      <c r="W31">
        <v>26589355</v>
      </c>
      <c r="X31">
        <v>26903440</v>
      </c>
      <c r="Y31">
        <f>COUNTBLANK(Table134[[#This Row],[Budget]:[Gross_WW]])</f>
        <v>0</v>
      </c>
      <c r="Z31" s="7">
        <v>0</v>
      </c>
      <c r="AA31" s="7">
        <v>0</v>
      </c>
      <c r="AB31" s="7">
        <v>1</v>
      </c>
      <c r="AC31" s="7">
        <v>0</v>
      </c>
      <c r="AD31" s="7">
        <v>0</v>
      </c>
      <c r="AE31" s="7">
        <v>0</v>
      </c>
      <c r="AF31" s="7">
        <v>0</v>
      </c>
      <c r="AG31">
        <v>9</v>
      </c>
      <c r="AH31">
        <f>((Table134[[#This Row],[Gross_WW]]-2*Table134[[#This Row],[Budget]])/(2*Table134[[#This Row],[Budget]]))*100</f>
        <v>511.44181818181818</v>
      </c>
      <c r="AI31">
        <f>(0.555*Table134[[#This Row],[Gross_WW]]-Table134[[#This Row],[Budget]])/Table134[[#This Row],[Budget]]*100</f>
        <v>578.70041818181824</v>
      </c>
      <c r="AJ31">
        <f>(Table134[[#This Row],[Gross_WW]]-VLOOKUP(C31,  Table4[], 2, TRUE)*Table134[[#This Row],[Budget]])/(Table134[[#This Row],[Budget]]*VLOOKUP(C31,  Table4[], 2, TRUE))</f>
        <v>31.181148325358851</v>
      </c>
    </row>
    <row r="32" spans="1:36" x14ac:dyDescent="0.2">
      <c r="A32" t="s">
        <v>1838</v>
      </c>
      <c r="B32" t="s">
        <v>1839</v>
      </c>
      <c r="C32">
        <v>1967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6.1</v>
      </c>
      <c r="O32">
        <v>5277</v>
      </c>
      <c r="P32">
        <v>120</v>
      </c>
      <c r="Q32" t="s">
        <v>1840</v>
      </c>
      <c r="R32" t="s">
        <v>1841</v>
      </c>
      <c r="S32">
        <v>0</v>
      </c>
      <c r="T32">
        <v>1</v>
      </c>
      <c r="U32">
        <v>0</v>
      </c>
      <c r="V32">
        <v>3500000</v>
      </c>
      <c r="W32">
        <v>1100000</v>
      </c>
      <c r="X32">
        <v>1100000</v>
      </c>
      <c r="Y32">
        <f>COUNTBLANK(Table134[[#This Row],[Budget]:[Gross_WW]])</f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f>((Table134[[#This Row],[Gross_WW]]-2*Table134[[#This Row],[Budget]])/(2*Table134[[#This Row],[Budget]]))*100</f>
        <v>-84.285714285714292</v>
      </c>
      <c r="AI32">
        <f>(0.555*Table134[[#This Row],[Gross_WW]]-Table134[[#This Row],[Budget]])/Table134[[#This Row],[Budget]]*100</f>
        <v>-82.557142857142864</v>
      </c>
      <c r="AJ32">
        <f>(Table134[[#This Row],[Gross_WW]]-VLOOKUP(C32,  Table4[], 2, TRUE)*Table134[[#This Row],[Budget]])/(Table134[[#This Row],[Budget]]*VLOOKUP(C32,  Table4[], 2, TRUE))</f>
        <v>0.25714285714285712</v>
      </c>
    </row>
    <row r="33" spans="1:36" x14ac:dyDescent="0.2">
      <c r="A33" t="s">
        <v>3065</v>
      </c>
      <c r="B33" t="s">
        <v>3066</v>
      </c>
      <c r="C33">
        <v>1988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6.9</v>
      </c>
      <c r="O33">
        <v>8804</v>
      </c>
      <c r="P33">
        <v>120</v>
      </c>
      <c r="Q33" t="s">
        <v>2749</v>
      </c>
      <c r="R33" t="s">
        <v>3067</v>
      </c>
      <c r="S33">
        <v>0</v>
      </c>
      <c r="T33">
        <v>0</v>
      </c>
      <c r="U33">
        <v>1</v>
      </c>
      <c r="V33">
        <v>15000000</v>
      </c>
      <c r="W33">
        <v>6908797</v>
      </c>
      <c r="X33">
        <v>6908797</v>
      </c>
      <c r="Y33">
        <f>COUNTBLANK(Table134[[#This Row],[Budget]:[Gross_WW]])</f>
        <v>0</v>
      </c>
      <c r="Z33" s="7">
        <v>0</v>
      </c>
      <c r="AA33" s="7">
        <v>0</v>
      </c>
      <c r="AB33" s="7">
        <v>1</v>
      </c>
      <c r="AC33" s="7">
        <v>0</v>
      </c>
      <c r="AD33" s="7">
        <v>0</v>
      </c>
      <c r="AE33" s="7">
        <v>0</v>
      </c>
      <c r="AF33" s="7">
        <v>0</v>
      </c>
      <c r="AG33">
        <v>3</v>
      </c>
      <c r="AH33">
        <f>((Table134[[#This Row],[Gross_WW]]-2*Table134[[#This Row],[Budget]])/(2*Table134[[#This Row],[Budget]]))*100</f>
        <v>-76.970676666666677</v>
      </c>
      <c r="AI33">
        <f>(0.555*Table134[[#This Row],[Gross_WW]]-Table134[[#This Row],[Budget]])/Table134[[#This Row],[Budget]]*100</f>
        <v>-74.43745109999999</v>
      </c>
      <c r="AJ33">
        <f>(Table134[[#This Row],[Gross_WW]]-VLOOKUP(C33,  Table4[], 2, TRUE)*Table134[[#This Row],[Budget]])/(Table134[[#This Row],[Budget]]*VLOOKUP(C33,  Table4[], 2, TRUE))</f>
        <v>1.2749275362318841E-3</v>
      </c>
    </row>
    <row r="34" spans="1:36" x14ac:dyDescent="0.2">
      <c r="A34" t="s">
        <v>7253</v>
      </c>
      <c r="B34" t="s">
        <v>7254</v>
      </c>
      <c r="C34">
        <v>2011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6.4</v>
      </c>
      <c r="O34">
        <v>95858</v>
      </c>
      <c r="P34">
        <v>99</v>
      </c>
      <c r="Q34" t="s">
        <v>2717</v>
      </c>
      <c r="R34" t="s">
        <v>3373</v>
      </c>
      <c r="S34">
        <v>0</v>
      </c>
      <c r="T34">
        <v>1</v>
      </c>
      <c r="U34">
        <v>0</v>
      </c>
      <c r="V34">
        <v>15000000</v>
      </c>
      <c r="W34">
        <v>5704709</v>
      </c>
      <c r="X34">
        <v>30519436</v>
      </c>
      <c r="Y34">
        <f>COUNTBLANK(Table134[[#This Row],[Budget]:[Gross_WW]])</f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>
        <v>9</v>
      </c>
      <c r="AH34">
        <f>((Table134[[#This Row],[Gross_WW]]-2*Table134[[#This Row],[Budget]])/(2*Table134[[#This Row],[Budget]]))*100</f>
        <v>1.7314533333333333</v>
      </c>
      <c r="AI34">
        <f>(0.555*Table134[[#This Row],[Gross_WW]]-Table134[[#This Row],[Budget]])/Table134[[#This Row],[Budget]]*100</f>
        <v>12.921913200000004</v>
      </c>
      <c r="AJ34">
        <f>(Table134[[#This Row],[Gross_WW]]-VLOOKUP(C34,  Table4[], 2, TRUE)*Table134[[#This Row],[Budget]])/(Table134[[#This Row],[Budget]]*VLOOKUP(C34,  Table4[], 2, TRUE))</f>
        <v>1.0346290666666667</v>
      </c>
    </row>
    <row r="35" spans="1:36" hidden="1" x14ac:dyDescent="0.2">
      <c r="A35" t="s">
        <v>3748</v>
      </c>
      <c r="B35" t="s">
        <v>3749</v>
      </c>
      <c r="C35">
        <v>1993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5.8</v>
      </c>
      <c r="O35">
        <v>1547</v>
      </c>
      <c r="P35">
        <v>102</v>
      </c>
      <c r="Q35" t="s">
        <v>3750</v>
      </c>
      <c r="R35" t="s">
        <v>3751</v>
      </c>
      <c r="S35">
        <v>0</v>
      </c>
      <c r="T35">
        <v>1</v>
      </c>
      <c r="U35">
        <v>0</v>
      </c>
      <c r="W35">
        <v>1497222</v>
      </c>
      <c r="X35">
        <v>1497222</v>
      </c>
      <c r="Y35">
        <f>COUNTBLANK(Table134[[#This Row],[Budget]:[Gross_WW]])</f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2</v>
      </c>
      <c r="AH35" t="e">
        <f>((Table134[[#This Row],[Gross_WW]]-2*Table134[[#This Row],[Budget]])/(2*Table134[[#This Row],[Budget]]))*100</f>
        <v>#DIV/0!</v>
      </c>
      <c r="AI35" t="e">
        <f>(0.555*Table134[[#This Row],[Gross_WW]]-Table134[[#This Row],[Budget]])/Table134[[#This Row],[Budget]]*100</f>
        <v>#DIV/0!</v>
      </c>
      <c r="AJ35" t="e">
        <f>(Table134[[#This Row],[Gross_WW]]-VLOOKUP(C35,  Table4[], 2, TRUE)*Table134[[#This Row],[Budget]])/(Table134[[#This Row],[Budget]]*VLOOKUP(C35,  Table4[], 2, TRUE))</f>
        <v>#DIV/0!</v>
      </c>
    </row>
    <row r="36" spans="1:36" x14ac:dyDescent="0.2">
      <c r="A36" t="s">
        <v>7377</v>
      </c>
      <c r="B36" t="s">
        <v>7378</v>
      </c>
      <c r="C36">
        <v>2017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7.2</v>
      </c>
      <c r="O36">
        <v>61213</v>
      </c>
      <c r="P36">
        <v>100</v>
      </c>
      <c r="Q36" t="s">
        <v>3483</v>
      </c>
      <c r="R36" t="s">
        <v>4856</v>
      </c>
      <c r="S36">
        <v>0</v>
      </c>
      <c r="T36">
        <v>1</v>
      </c>
      <c r="U36">
        <v>0</v>
      </c>
      <c r="V36">
        <v>22000000</v>
      </c>
      <c r="W36">
        <v>64508620</v>
      </c>
      <c r="X36">
        <v>205736628</v>
      </c>
      <c r="Y36">
        <f>COUNTBLANK(Table134[[#This Row],[Budget]:[Gross_WW]])</f>
        <v>0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7">
        <v>0</v>
      </c>
      <c r="AF36" s="7">
        <v>0</v>
      </c>
      <c r="AG36">
        <v>7</v>
      </c>
      <c r="AH36">
        <f>((Table134[[#This Row],[Gross_WW]]-2*Table134[[#This Row],[Budget]])/(2*Table134[[#This Row],[Budget]]))*100</f>
        <v>367.58324545454542</v>
      </c>
      <c r="AI36">
        <f>(0.555*Table134[[#This Row],[Gross_WW]]-Table134[[#This Row],[Budget]])/Table134[[#This Row],[Budget]]*100</f>
        <v>419.01740245454545</v>
      </c>
      <c r="AJ36">
        <f>(Table134[[#This Row],[Gross_WW]]-VLOOKUP(C36,  Table4[], 2, TRUE)*Table134[[#This Row],[Budget]])/(Table134[[#This Row],[Budget]]*VLOOKUP(C36,  Table4[], 2, TRUE))</f>
        <v>8.3516649090909088</v>
      </c>
    </row>
    <row r="37" spans="1:36" x14ac:dyDescent="0.2">
      <c r="A37" t="s">
        <v>3776</v>
      </c>
      <c r="B37" t="s">
        <v>3777</v>
      </c>
      <c r="C37">
        <v>1993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6.6</v>
      </c>
      <c r="O37">
        <v>3225</v>
      </c>
      <c r="P37">
        <v>100</v>
      </c>
      <c r="Q37" t="s">
        <v>3778</v>
      </c>
      <c r="R37" t="s">
        <v>2671</v>
      </c>
      <c r="S37">
        <v>1</v>
      </c>
      <c r="T37">
        <v>0</v>
      </c>
      <c r="U37">
        <v>0</v>
      </c>
      <c r="V37">
        <v>3522836</v>
      </c>
      <c r="W37">
        <v>12890752</v>
      </c>
      <c r="X37">
        <v>12890752</v>
      </c>
      <c r="Y37">
        <f>COUNTBLANK(Table134[[#This Row],[Budget]:[Gross_WW]])</f>
        <v>0</v>
      </c>
      <c r="Z37" s="7">
        <v>1</v>
      </c>
      <c r="AA37" s="7">
        <v>0</v>
      </c>
      <c r="AB37" s="7">
        <v>1</v>
      </c>
      <c r="AC37" s="7">
        <v>0</v>
      </c>
      <c r="AD37" s="7">
        <v>0</v>
      </c>
      <c r="AE37" s="7">
        <v>0</v>
      </c>
      <c r="AF37" s="7">
        <v>0</v>
      </c>
      <c r="AG37">
        <v>19</v>
      </c>
      <c r="AH37">
        <f>((Table134[[#This Row],[Gross_WW]]-2*Table134[[#This Row],[Budget]])/(2*Table134[[#This Row],[Budget]]))*100</f>
        <v>82.959865290351303</v>
      </c>
      <c r="AI37">
        <f>(0.555*Table134[[#This Row],[Gross_WW]]-Table134[[#This Row],[Budget]])/Table134[[#This Row],[Budget]]*100</f>
        <v>103.08545047228993</v>
      </c>
      <c r="AJ37">
        <f>(Table134[[#This Row],[Gross_WW]]-VLOOKUP(C37,  Table4[], 2, TRUE)*Table134[[#This Row],[Budget]])/(Table134[[#This Row],[Budget]]*VLOOKUP(C37,  Table4[], 2, TRUE))</f>
        <v>7.3163575131977856</v>
      </c>
    </row>
    <row r="38" spans="1:36" x14ac:dyDescent="0.2">
      <c r="A38" t="s">
        <v>1700</v>
      </c>
      <c r="B38" t="s">
        <v>1701</v>
      </c>
      <c r="C38">
        <v>1963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6.2</v>
      </c>
      <c r="O38">
        <v>761</v>
      </c>
      <c r="P38">
        <v>115</v>
      </c>
      <c r="Q38" t="s">
        <v>1583</v>
      </c>
      <c r="R38" t="s">
        <v>945</v>
      </c>
      <c r="S38">
        <v>0</v>
      </c>
      <c r="T38">
        <v>1</v>
      </c>
      <c r="U38">
        <v>0</v>
      </c>
      <c r="V38">
        <v>3346500</v>
      </c>
      <c r="W38">
        <v>2500000</v>
      </c>
      <c r="X38">
        <v>2500000</v>
      </c>
      <c r="Y38">
        <f>COUNTBLANK(Table134[[#This Row],[Budget]:[Gross_WW]])</f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f>((Table134[[#This Row],[Gross_WW]]-2*Table134[[#This Row],[Budget]])/(2*Table134[[#This Row],[Budget]]))*100</f>
        <v>-62.647542208277308</v>
      </c>
      <c r="AI38">
        <f>(0.555*Table134[[#This Row],[Gross_WW]]-Table134[[#This Row],[Budget]])/Table134[[#This Row],[Budget]]*100</f>
        <v>-58.538771851187796</v>
      </c>
      <c r="AJ38">
        <f>(Table134[[#This Row],[Gross_WW]]-VLOOKUP(C38,  Table4[], 2, TRUE)*Table134[[#This Row],[Budget]])/(Table134[[#This Row],[Budget]]*VLOOKUP(C38,  Table4[], 2, TRUE))</f>
        <v>1.9881966233378157</v>
      </c>
    </row>
    <row r="39" spans="1:36" x14ac:dyDescent="0.2">
      <c r="A39" t="s">
        <v>3981</v>
      </c>
      <c r="B39" t="s">
        <v>3982</v>
      </c>
      <c r="C39">
        <v>1994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5</v>
      </c>
      <c r="O39">
        <v>2238</v>
      </c>
      <c r="P39">
        <v>94</v>
      </c>
      <c r="Q39" t="s">
        <v>3191</v>
      </c>
      <c r="R39" t="s">
        <v>3983</v>
      </c>
      <c r="S39">
        <v>0</v>
      </c>
      <c r="T39">
        <v>1</v>
      </c>
      <c r="U39">
        <v>0</v>
      </c>
      <c r="V39">
        <v>20000000</v>
      </c>
      <c r="W39">
        <v>2308390</v>
      </c>
      <c r="X39">
        <v>2308390</v>
      </c>
      <c r="Y39">
        <f>COUNTBLANK(Table134[[#This Row],[Budget]:[Gross_WW]])</f>
        <v>0</v>
      </c>
      <c r="Z39" s="7">
        <v>0</v>
      </c>
      <c r="AA39" s="7">
        <v>0</v>
      </c>
      <c r="AB39" s="7">
        <v>1</v>
      </c>
      <c r="AC39" s="7">
        <v>0</v>
      </c>
      <c r="AD39" s="7">
        <v>0</v>
      </c>
      <c r="AE39" s="7">
        <v>0</v>
      </c>
      <c r="AF39" s="7">
        <v>0</v>
      </c>
      <c r="AG39">
        <v>13</v>
      </c>
      <c r="AH39">
        <f>((Table134[[#This Row],[Gross_WW]]-2*Table134[[#This Row],[Budget]])/(2*Table134[[#This Row],[Budget]]))*100</f>
        <v>-94.229024999999993</v>
      </c>
      <c r="AI39">
        <f>(0.555*Table134[[#This Row],[Gross_WW]]-Table134[[#This Row],[Budget]])/Table134[[#This Row],[Budget]]*100</f>
        <v>-93.594217750000013</v>
      </c>
      <c r="AJ39">
        <f>(Table134[[#This Row],[Gross_WW]]-VLOOKUP(C39,  Table4[], 2, TRUE)*Table134[[#This Row],[Budget]])/(Table134[[#This Row],[Budget]]*VLOOKUP(C39,  Table4[], 2, TRUE))</f>
        <v>-0.73768295454545452</v>
      </c>
    </row>
    <row r="40" spans="1:36" x14ac:dyDescent="0.2">
      <c r="A40" t="s">
        <v>3463</v>
      </c>
      <c r="B40" t="s">
        <v>3464</v>
      </c>
      <c r="C40">
        <v>1991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5.7</v>
      </c>
      <c r="O40">
        <v>4619</v>
      </c>
      <c r="P40">
        <v>94</v>
      </c>
      <c r="Q40" t="s">
        <v>3465</v>
      </c>
      <c r="R40" t="s">
        <v>35</v>
      </c>
      <c r="S40">
        <v>0</v>
      </c>
      <c r="T40">
        <v>1</v>
      </c>
      <c r="U40">
        <v>0</v>
      </c>
      <c r="V40">
        <v>15000000</v>
      </c>
      <c r="W40">
        <v>15429177</v>
      </c>
      <c r="X40">
        <v>15429177</v>
      </c>
      <c r="Y40">
        <f>COUNTBLANK(Table134[[#This Row],[Budget]:[Gross_WW]])</f>
        <v>0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26</v>
      </c>
      <c r="AH40">
        <f>((Table134[[#This Row],[Gross_WW]]-2*Table134[[#This Row],[Budget]])/(2*Table134[[#This Row],[Budget]]))*100</f>
        <v>-48.569410000000005</v>
      </c>
      <c r="AI40">
        <f>(0.555*Table134[[#This Row],[Gross_WW]]-Table134[[#This Row],[Budget]])/Table134[[#This Row],[Budget]]*100</f>
        <v>-42.912045099999993</v>
      </c>
      <c r="AJ40">
        <f>(Table134[[#This Row],[Gross_WW]]-VLOOKUP(C40,  Table4[], 2, TRUE)*Table134[[#This Row],[Budget]])/(Table134[[#This Row],[Budget]]*VLOOKUP(C40,  Table4[], 2, TRUE))</f>
        <v>1.3377540909090908</v>
      </c>
    </row>
    <row r="41" spans="1:36" x14ac:dyDescent="0.2">
      <c r="A41" t="s">
        <v>4265</v>
      </c>
      <c r="B41" t="s">
        <v>4266</v>
      </c>
      <c r="C41">
        <v>1995</v>
      </c>
      <c r="D41">
        <v>0</v>
      </c>
      <c r="E41">
        <v>0</v>
      </c>
      <c r="F41">
        <v>0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7.7</v>
      </c>
      <c r="O41">
        <v>30757</v>
      </c>
      <c r="P41">
        <v>97</v>
      </c>
      <c r="Q41" t="s">
        <v>4267</v>
      </c>
      <c r="R41" t="s">
        <v>39</v>
      </c>
      <c r="S41">
        <v>0</v>
      </c>
      <c r="T41">
        <v>0</v>
      </c>
      <c r="U41">
        <v>1</v>
      </c>
      <c r="V41">
        <v>17000000</v>
      </c>
      <c r="W41">
        <v>10015449</v>
      </c>
      <c r="X41">
        <v>10015449</v>
      </c>
      <c r="Y41">
        <f>COUNTBLANK(Table134[[#This Row],[Budget]:[Gross_WW]])</f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90</v>
      </c>
      <c r="AH41">
        <f>((Table134[[#This Row],[Gross_WW]]-2*Table134[[#This Row],[Budget]])/(2*Table134[[#This Row],[Budget]]))*100</f>
        <v>-70.542797058823524</v>
      </c>
      <c r="AI41">
        <f>(0.555*Table134[[#This Row],[Gross_WW]]-Table134[[#This Row],[Budget]])/Table134[[#This Row],[Budget]]*100</f>
        <v>-67.302504735294107</v>
      </c>
      <c r="AJ41">
        <f>(Table134[[#This Row],[Gross_WW]]-VLOOKUP(C41,  Table4[], 2, TRUE)*Table134[[#This Row],[Budget]])/(Table134[[#This Row],[Budget]]*VLOOKUP(C41,  Table4[], 2, TRUE))</f>
        <v>0.33896377005347594</v>
      </c>
    </row>
    <row r="42" spans="1:36" x14ac:dyDescent="0.2">
      <c r="A42" t="s">
        <v>6087</v>
      </c>
      <c r="B42" t="s">
        <v>6088</v>
      </c>
      <c r="C42">
        <v>2005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6.6</v>
      </c>
      <c r="O42">
        <v>65972</v>
      </c>
      <c r="P42">
        <v>107</v>
      </c>
      <c r="Q42" t="s">
        <v>5859</v>
      </c>
      <c r="R42" t="s">
        <v>2783</v>
      </c>
      <c r="S42">
        <v>1</v>
      </c>
      <c r="T42">
        <v>0</v>
      </c>
      <c r="U42">
        <v>0</v>
      </c>
      <c r="V42">
        <v>30000000</v>
      </c>
      <c r="W42">
        <v>21845719</v>
      </c>
      <c r="X42">
        <v>42886719</v>
      </c>
      <c r="Y42">
        <f>COUNTBLANK(Table134[[#This Row],[Budget]:[Gross_WW]])</f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1</v>
      </c>
      <c r="AG42">
        <v>0</v>
      </c>
      <c r="AH42">
        <f>((Table134[[#This Row],[Gross_WW]]-2*Table134[[#This Row],[Budget]])/(2*Table134[[#This Row],[Budget]]))*100</f>
        <v>-28.522134999999999</v>
      </c>
      <c r="AI42">
        <f>(0.555*Table134[[#This Row],[Gross_WW]]-Table134[[#This Row],[Budget]])/Table134[[#This Row],[Budget]]*100</f>
        <v>-20.659569849999997</v>
      </c>
      <c r="AJ42">
        <f>(Table134[[#This Row],[Gross_WW]]-VLOOKUP(C42,  Table4[], 2, TRUE)*Table134[[#This Row],[Budget]])/(Table134[[#This Row],[Budget]]*VLOOKUP(C42,  Table4[], 2, TRUE))</f>
        <v>1.3825955000000001</v>
      </c>
    </row>
    <row r="43" spans="1:36" x14ac:dyDescent="0.2">
      <c r="A43" t="s">
        <v>4026</v>
      </c>
      <c r="B43" t="s">
        <v>4027</v>
      </c>
      <c r="C43">
        <v>1994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6</v>
      </c>
      <c r="O43">
        <v>6279</v>
      </c>
      <c r="P43">
        <v>100</v>
      </c>
      <c r="Q43" t="s">
        <v>4028</v>
      </c>
      <c r="R43" t="s">
        <v>3921</v>
      </c>
      <c r="S43">
        <v>1</v>
      </c>
      <c r="T43">
        <v>0</v>
      </c>
      <c r="U43">
        <v>0</v>
      </c>
      <c r="V43">
        <v>7970574</v>
      </c>
      <c r="W43">
        <v>29392418</v>
      </c>
      <c r="X43">
        <v>29392418</v>
      </c>
      <c r="Y43">
        <f>COUNTBLANK(Table134[[#This Row],[Budget]:[Gross_WW]])</f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f>((Table134[[#This Row],[Gross_WW]]-2*Table134[[#This Row],[Budget]])/(2*Table134[[#This Row],[Budget]]))*100</f>
        <v>84.380811218865787</v>
      </c>
      <c r="AI43">
        <f>(0.555*Table134[[#This Row],[Gross_WW]]-Table134[[#This Row],[Budget]])/Table134[[#This Row],[Budget]]*100</f>
        <v>104.66270045294107</v>
      </c>
      <c r="AJ43">
        <f>(Table134[[#This Row],[Gross_WW]]-VLOOKUP(C43,  Table4[], 2, TRUE)*Table134[[#This Row],[Budget]])/(Table134[[#This Row],[Budget]]*VLOOKUP(C43,  Table4[], 2, TRUE))</f>
        <v>7.3809459644939004</v>
      </c>
    </row>
    <row r="44" spans="1:36" x14ac:dyDescent="0.2">
      <c r="A44" t="s">
        <v>5745</v>
      </c>
      <c r="B44" t="s">
        <v>5746</v>
      </c>
      <c r="C44">
        <v>2003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7.2</v>
      </c>
      <c r="O44">
        <v>24895</v>
      </c>
      <c r="P44">
        <v>91</v>
      </c>
      <c r="Q44" t="s">
        <v>4591</v>
      </c>
      <c r="R44" t="s">
        <v>4109</v>
      </c>
      <c r="S44">
        <v>0</v>
      </c>
      <c r="T44">
        <v>0</v>
      </c>
      <c r="U44">
        <v>1</v>
      </c>
      <c r="V44">
        <v>2112140</v>
      </c>
      <c r="W44">
        <v>17781006</v>
      </c>
      <c r="X44">
        <v>18750246</v>
      </c>
      <c r="Y44">
        <f>COUNTBLANK(Table134[[#This Row],[Budget]:[Gross_WW]])</f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1</v>
      </c>
      <c r="AG44">
        <v>0</v>
      </c>
      <c r="AH44">
        <f>((Table134[[#This Row],[Gross_WW]]-2*Table134[[#This Row],[Budget]])/(2*Table134[[#This Row],[Budget]]))*100</f>
        <v>343.86844622042099</v>
      </c>
      <c r="AI44">
        <f>(0.555*Table134[[#This Row],[Gross_WW]]-Table134[[#This Row],[Budget]])/Table134[[#This Row],[Budget]]*100</f>
        <v>392.69397530466733</v>
      </c>
      <c r="AJ44">
        <f>(Table134[[#This Row],[Gross_WW]]-VLOOKUP(C44,  Table4[], 2, TRUE)*Table134[[#This Row],[Budget]])/(Table134[[#This Row],[Budget]]*VLOOKUP(C44,  Table4[], 2, TRUE))</f>
        <v>13.795614874014033</v>
      </c>
    </row>
    <row r="45" spans="1:36" x14ac:dyDescent="0.2">
      <c r="A45" t="s">
        <v>7618</v>
      </c>
      <c r="B45" t="s">
        <v>7619</v>
      </c>
      <c r="C45">
        <v>2014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6.1</v>
      </c>
      <c r="O45">
        <v>166022</v>
      </c>
      <c r="P45">
        <v>116</v>
      </c>
      <c r="Q45" t="s">
        <v>7319</v>
      </c>
      <c r="R45" t="s">
        <v>7063</v>
      </c>
      <c r="S45">
        <v>0</v>
      </c>
      <c r="T45">
        <v>1</v>
      </c>
      <c r="U45">
        <v>0</v>
      </c>
      <c r="V45">
        <v>40000000</v>
      </c>
      <c r="W45">
        <v>43139300</v>
      </c>
      <c r="X45">
        <v>87189756</v>
      </c>
      <c r="Y45">
        <f>COUNTBLANK(Table134[[#This Row],[Budget]:[Gross_WW]])</f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1</v>
      </c>
      <c r="AG45">
        <v>0</v>
      </c>
      <c r="AH45">
        <f>((Table134[[#This Row],[Gross_WW]]-2*Table134[[#This Row],[Budget]])/(2*Table134[[#This Row],[Budget]]))*100</f>
        <v>8.9871949999999998</v>
      </c>
      <c r="AI45">
        <f>(0.555*Table134[[#This Row],[Gross_WW]]-Table134[[#This Row],[Budget]])/Table134[[#This Row],[Budget]]*100</f>
        <v>20.975786450000015</v>
      </c>
      <c r="AJ45">
        <f>(Table134[[#This Row],[Gross_WW]]-VLOOKUP(C45,  Table4[], 2, TRUE)*Table134[[#This Row],[Budget]])/(Table134[[#This Row],[Budget]]*VLOOKUP(C45,  Table4[], 2, TRUE))</f>
        <v>1.1797439000000001</v>
      </c>
    </row>
    <row r="46" spans="1:36" x14ac:dyDescent="0.2">
      <c r="A46" t="s">
        <v>4279</v>
      </c>
      <c r="B46" t="s">
        <v>4280</v>
      </c>
      <c r="C46">
        <v>1995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6.2</v>
      </c>
      <c r="O46">
        <v>2091</v>
      </c>
      <c r="P46">
        <v>92</v>
      </c>
      <c r="Q46" t="s">
        <v>2544</v>
      </c>
      <c r="R46" t="s">
        <v>4281</v>
      </c>
      <c r="S46">
        <v>1</v>
      </c>
      <c r="T46">
        <v>0</v>
      </c>
      <c r="U46">
        <v>0</v>
      </c>
      <c r="V46">
        <v>101042</v>
      </c>
      <c r="W46">
        <v>2101087</v>
      </c>
      <c r="X46">
        <v>2101087</v>
      </c>
      <c r="Y46">
        <f>COUNTBLANK(Table134[[#This Row],[Budget]:[Gross_WW]])</f>
        <v>0</v>
      </c>
      <c r="Z46" s="7">
        <v>0</v>
      </c>
      <c r="AA46" s="7">
        <v>0</v>
      </c>
      <c r="AB46" s="7">
        <v>1</v>
      </c>
      <c r="AC46" s="7">
        <v>0</v>
      </c>
      <c r="AD46" s="7">
        <v>0</v>
      </c>
      <c r="AE46" s="7">
        <v>0</v>
      </c>
      <c r="AF46" s="7">
        <v>0</v>
      </c>
      <c r="AG46">
        <v>8</v>
      </c>
      <c r="AH46">
        <f>((Table134[[#This Row],[Gross_WW]]-2*Table134[[#This Row],[Budget]])/(2*Table134[[#This Row],[Budget]]))*100</f>
        <v>939.70972466894955</v>
      </c>
      <c r="AI46">
        <f>(0.555*Table134[[#This Row],[Gross_WW]]-Table134[[#This Row],[Budget]])/Table134[[#This Row],[Budget]]*100</f>
        <v>1054.0777943825342</v>
      </c>
      <c r="AJ46">
        <f>(Table134[[#This Row],[Gross_WW]]-VLOOKUP(C46,  Table4[], 2, TRUE)*Table134[[#This Row],[Budget]])/(Table134[[#This Row],[Budget]]*VLOOKUP(C46,  Table4[], 2, TRUE))</f>
        <v>46.259532939497703</v>
      </c>
    </row>
    <row r="47" spans="1:36" x14ac:dyDescent="0.2">
      <c r="A47" t="s">
        <v>6913</v>
      </c>
      <c r="B47" t="s">
        <v>6914</v>
      </c>
      <c r="C47">
        <v>2010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5.2</v>
      </c>
      <c r="O47">
        <v>89010</v>
      </c>
      <c r="P47">
        <v>95</v>
      </c>
      <c r="Q47" t="s">
        <v>6915</v>
      </c>
      <c r="R47" t="s">
        <v>5604</v>
      </c>
      <c r="S47">
        <v>0</v>
      </c>
      <c r="T47">
        <v>0</v>
      </c>
      <c r="U47">
        <v>1</v>
      </c>
      <c r="V47">
        <v>35000000</v>
      </c>
      <c r="W47">
        <v>63075011</v>
      </c>
      <c r="X47">
        <v>115694863</v>
      </c>
      <c r="Y47">
        <f>COUNTBLANK(Table134[[#This Row],[Budget]:[Gross_WW]])</f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26</v>
      </c>
      <c r="AH47">
        <f>((Table134[[#This Row],[Gross_WW]]-2*Table134[[#This Row],[Budget]])/(2*Table134[[#This Row],[Budget]]))*100</f>
        <v>65.278375714285716</v>
      </c>
      <c r="AI47">
        <f>(0.555*Table134[[#This Row],[Gross_WW]]-Table134[[#This Row],[Budget]])/Table134[[#This Row],[Budget]]*100</f>
        <v>83.458997042857149</v>
      </c>
      <c r="AJ47">
        <f>(Table134[[#This Row],[Gross_WW]]-VLOOKUP(C47,  Table4[], 2, TRUE)*Table134[[#This Row],[Budget]])/(Table134[[#This Row],[Budget]]*VLOOKUP(C47,  Table4[], 2, TRUE))</f>
        <v>2.3055675142857144</v>
      </c>
    </row>
    <row r="48" spans="1:36" x14ac:dyDescent="0.2">
      <c r="A48" t="s">
        <v>4946</v>
      </c>
      <c r="B48" t="s">
        <v>4947</v>
      </c>
      <c r="C48">
        <v>1998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6.5</v>
      </c>
      <c r="O48">
        <v>76099</v>
      </c>
      <c r="P48">
        <v>107</v>
      </c>
      <c r="Q48" t="s">
        <v>3028</v>
      </c>
      <c r="R48" t="s">
        <v>39</v>
      </c>
      <c r="S48">
        <v>0</v>
      </c>
      <c r="T48">
        <v>0</v>
      </c>
      <c r="U48">
        <v>1</v>
      </c>
      <c r="V48">
        <v>60000000</v>
      </c>
      <c r="W48">
        <v>67638368</v>
      </c>
      <c r="X48">
        <v>128038368</v>
      </c>
      <c r="Y48">
        <f>COUNTBLANK(Table134[[#This Row],[Budget]:[Gross_WW]])</f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44</v>
      </c>
      <c r="AH48">
        <f>((Table134[[#This Row],[Gross_WW]]-2*Table134[[#This Row],[Budget]])/(2*Table134[[#This Row],[Budget]]))*100</f>
        <v>6.6986400000000001</v>
      </c>
      <c r="AI48">
        <f>(0.555*Table134[[#This Row],[Gross_WW]]-Table134[[#This Row],[Budget]])/Table134[[#This Row],[Budget]]*100</f>
        <v>18.435490400000017</v>
      </c>
      <c r="AJ48">
        <f>(Table134[[#This Row],[Gross_WW]]-VLOOKUP(C48,  Table4[], 2, TRUE)*Table134[[#This Row],[Budget]])/(Table134[[#This Row],[Budget]]*VLOOKUP(C48,  Table4[], 2, TRUE))</f>
        <v>3.8499381818181817</v>
      </c>
    </row>
    <row r="49" spans="1:36" x14ac:dyDescent="0.2">
      <c r="A49" t="s">
        <v>3868</v>
      </c>
      <c r="B49" t="s">
        <v>3869</v>
      </c>
      <c r="C49">
        <v>1993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7.6</v>
      </c>
      <c r="O49">
        <v>70697</v>
      </c>
      <c r="P49">
        <v>138</v>
      </c>
      <c r="Q49" t="s">
        <v>2004</v>
      </c>
      <c r="R49" t="s">
        <v>39</v>
      </c>
      <c r="S49">
        <v>0</v>
      </c>
      <c r="T49">
        <v>0</v>
      </c>
      <c r="U49">
        <v>1</v>
      </c>
      <c r="V49">
        <v>30000000</v>
      </c>
      <c r="W49">
        <v>31130999</v>
      </c>
      <c r="X49">
        <v>135130999</v>
      </c>
      <c r="Y49">
        <f>COUNTBLANK(Table134[[#This Row],[Budget]:[Gross_WW]])</f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f>((Table134[[#This Row],[Gross_WW]]-2*Table134[[#This Row],[Budget]])/(2*Table134[[#This Row],[Budget]]))*100</f>
        <v>125.21833166666667</v>
      </c>
      <c r="AI49">
        <f>(0.555*Table134[[#This Row],[Gross_WW]]-Table134[[#This Row],[Budget]])/Table134[[#This Row],[Budget]]*100</f>
        <v>149.99234815000003</v>
      </c>
      <c r="AJ49">
        <f>(Table134[[#This Row],[Gross_WW]]-VLOOKUP(C49,  Table4[], 2, TRUE)*Table134[[#This Row],[Budget]])/(Table134[[#This Row],[Budget]]*VLOOKUP(C49,  Table4[], 2, TRUE))</f>
        <v>9.2371968939393945</v>
      </c>
    </row>
    <row r="50" spans="1:36" x14ac:dyDescent="0.2">
      <c r="A50" t="s">
        <v>4951</v>
      </c>
      <c r="B50" t="s">
        <v>4952</v>
      </c>
      <c r="C50">
        <v>1998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6.5</v>
      </c>
      <c r="O50">
        <v>2555</v>
      </c>
      <c r="P50">
        <v>117</v>
      </c>
      <c r="Q50" t="s">
        <v>3974</v>
      </c>
      <c r="R50" t="s">
        <v>3713</v>
      </c>
      <c r="S50">
        <v>1</v>
      </c>
      <c r="T50">
        <v>0</v>
      </c>
      <c r="U50">
        <v>0</v>
      </c>
      <c r="V50">
        <v>1130732</v>
      </c>
      <c r="W50">
        <v>1130732</v>
      </c>
      <c r="X50">
        <v>1130732</v>
      </c>
      <c r="Y50">
        <f>COUNTBLANK(Table134[[#This Row],[Budget]:[Gross_WW]])</f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f>((Table134[[#This Row],[Gross_WW]]-2*Table134[[#This Row],[Budget]])/(2*Table134[[#This Row],[Budget]]))*100</f>
        <v>-50</v>
      </c>
      <c r="AI50">
        <f>(0.555*Table134[[#This Row],[Gross_WW]]-Table134[[#This Row],[Budget]])/Table134[[#This Row],[Budget]]*100</f>
        <v>-44.5</v>
      </c>
      <c r="AJ50">
        <f>(Table134[[#This Row],[Gross_WW]]-VLOOKUP(C50,  Table4[], 2, TRUE)*Table134[[#This Row],[Budget]])/(Table134[[#This Row],[Budget]]*VLOOKUP(C50,  Table4[], 2, TRUE))</f>
        <v>1.2727272727272725</v>
      </c>
    </row>
    <row r="51" spans="1:36" x14ac:dyDescent="0.2">
      <c r="A51" t="s">
        <v>4296</v>
      </c>
      <c r="B51" t="s">
        <v>4297</v>
      </c>
      <c r="C51">
        <v>1995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5.3</v>
      </c>
      <c r="O51">
        <v>957</v>
      </c>
      <c r="P51">
        <v>94</v>
      </c>
      <c r="Q51" t="s">
        <v>4298</v>
      </c>
      <c r="R51" t="s">
        <v>3273</v>
      </c>
      <c r="S51">
        <v>1</v>
      </c>
      <c r="T51">
        <v>0</v>
      </c>
      <c r="U51">
        <v>0</v>
      </c>
      <c r="V51">
        <v>345972</v>
      </c>
      <c r="W51">
        <v>345972</v>
      </c>
      <c r="X51">
        <v>345972</v>
      </c>
      <c r="Y51">
        <f>COUNTBLANK(Table134[[#This Row],[Budget]:[Gross_WW]])</f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f>((Table134[[#This Row],[Gross_WW]]-2*Table134[[#This Row],[Budget]])/(2*Table134[[#This Row],[Budget]]))*100</f>
        <v>-50</v>
      </c>
      <c r="AI51">
        <f>(0.555*Table134[[#This Row],[Gross_WW]]-Table134[[#This Row],[Budget]])/Table134[[#This Row],[Budget]]*100</f>
        <v>-44.499999999999993</v>
      </c>
      <c r="AJ51">
        <f>(Table134[[#This Row],[Gross_WW]]-VLOOKUP(C51,  Table4[], 2, TRUE)*Table134[[#This Row],[Budget]])/(Table134[[#This Row],[Budget]]*VLOOKUP(C51,  Table4[], 2, TRUE))</f>
        <v>1.2727272727272729</v>
      </c>
    </row>
    <row r="52" spans="1:36" x14ac:dyDescent="0.2">
      <c r="A52" t="s">
        <v>6137</v>
      </c>
      <c r="B52" t="s">
        <v>6138</v>
      </c>
      <c r="C52">
        <v>2006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7.1</v>
      </c>
      <c r="O52">
        <v>103626</v>
      </c>
      <c r="P52">
        <v>100</v>
      </c>
      <c r="Q52" t="s">
        <v>3756</v>
      </c>
      <c r="R52" t="s">
        <v>5962</v>
      </c>
      <c r="S52">
        <v>0</v>
      </c>
      <c r="T52">
        <v>0</v>
      </c>
      <c r="U52">
        <v>1</v>
      </c>
      <c r="V52">
        <v>8700000</v>
      </c>
      <c r="W52">
        <v>5501616</v>
      </c>
      <c r="X52">
        <v>7659918</v>
      </c>
      <c r="Y52">
        <f>COUNTBLANK(Table134[[#This Row],[Budget]:[Gross_WW]])</f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29</v>
      </c>
      <c r="AH52">
        <f>((Table134[[#This Row],[Gross_WW]]-2*Table134[[#This Row],[Budget]])/(2*Table134[[#This Row],[Budget]]))*100</f>
        <v>-55.977482758620688</v>
      </c>
      <c r="AI52">
        <f>(0.555*Table134[[#This Row],[Gross_WW]]-Table134[[#This Row],[Budget]])/Table134[[#This Row],[Budget]]*100</f>
        <v>-51.135005862068958</v>
      </c>
      <c r="AJ52">
        <f>(Table134[[#This Row],[Gross_WW]]-VLOOKUP(C52,  Table4[], 2, TRUE)*Table134[[#This Row],[Budget]])/(Table134[[#This Row],[Budget]]*VLOOKUP(C52,  Table4[], 2, TRUE))</f>
        <v>0.46741724137931034</v>
      </c>
    </row>
    <row r="53" spans="1:36" x14ac:dyDescent="0.2">
      <c r="A53" t="s">
        <v>6771</v>
      </c>
      <c r="B53" t="s">
        <v>6772</v>
      </c>
      <c r="C53">
        <v>2009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7</v>
      </c>
      <c r="O53">
        <v>127284</v>
      </c>
      <c r="P53">
        <v>106</v>
      </c>
      <c r="Q53" t="s">
        <v>5853</v>
      </c>
      <c r="R53" t="s">
        <v>5459</v>
      </c>
      <c r="S53">
        <v>0</v>
      </c>
      <c r="T53">
        <v>1</v>
      </c>
      <c r="U53">
        <v>0</v>
      </c>
      <c r="V53">
        <v>7000000</v>
      </c>
      <c r="W53">
        <v>9228768</v>
      </c>
      <c r="X53">
        <v>31430334</v>
      </c>
      <c r="Y53">
        <f>COUNTBLANK(Table134[[#This Row],[Budget]:[Gross_WW]])</f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f>((Table134[[#This Row],[Gross_WW]]-2*Table134[[#This Row],[Budget]])/(2*Table134[[#This Row],[Budget]]))*100</f>
        <v>124.50238571428571</v>
      </c>
      <c r="AI53">
        <f>(0.555*Table134[[#This Row],[Gross_WW]]-Table134[[#This Row],[Budget]])/Table134[[#This Row],[Budget]]*100</f>
        <v>149.19764814285716</v>
      </c>
      <c r="AJ53">
        <f>(Table134[[#This Row],[Gross_WW]]-VLOOKUP(C53,  Table4[], 2, TRUE)*Table134[[#This Row],[Budget]])/(Table134[[#This Row],[Budget]]*VLOOKUP(C53,  Table4[], 2, TRUE))</f>
        <v>6.4834128571428575</v>
      </c>
    </row>
    <row r="54" spans="1:36" x14ac:dyDescent="0.2">
      <c r="A54" t="s">
        <v>4112</v>
      </c>
      <c r="B54" t="s">
        <v>4113</v>
      </c>
      <c r="C54">
        <v>1994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6.4</v>
      </c>
      <c r="O54">
        <v>4892</v>
      </c>
      <c r="P54">
        <v>106</v>
      </c>
      <c r="Q54" t="s">
        <v>4114</v>
      </c>
      <c r="R54" t="s">
        <v>2783</v>
      </c>
      <c r="S54">
        <v>1</v>
      </c>
      <c r="T54">
        <v>0</v>
      </c>
      <c r="U54">
        <v>0</v>
      </c>
      <c r="V54">
        <v>3430583</v>
      </c>
      <c r="W54">
        <v>3430583</v>
      </c>
      <c r="X54">
        <v>3430583</v>
      </c>
      <c r="Y54">
        <f>COUNTBLANK(Table134[[#This Row],[Budget]:[Gross_WW]])</f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133</v>
      </c>
      <c r="AH54">
        <f>((Table134[[#This Row],[Gross_WW]]-2*Table134[[#This Row],[Budget]])/(2*Table134[[#This Row],[Budget]]))*100</f>
        <v>-50</v>
      </c>
      <c r="AI54">
        <f>(0.555*Table134[[#This Row],[Gross_WW]]-Table134[[#This Row],[Budget]])/Table134[[#This Row],[Budget]]*100</f>
        <v>-44.499999999999993</v>
      </c>
      <c r="AJ54">
        <f>(Table134[[#This Row],[Gross_WW]]-VLOOKUP(C54,  Table4[], 2, TRUE)*Table134[[#This Row],[Budget]])/(Table134[[#This Row],[Budget]]*VLOOKUP(C54,  Table4[], 2, TRUE))</f>
        <v>1.2727272727272727</v>
      </c>
    </row>
    <row r="55" spans="1:36" x14ac:dyDescent="0.2">
      <c r="A55" t="s">
        <v>4790</v>
      </c>
      <c r="B55" t="s">
        <v>4791</v>
      </c>
      <c r="C55">
        <v>1997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5.4</v>
      </c>
      <c r="O55">
        <v>5006</v>
      </c>
      <c r="P55">
        <v>89</v>
      </c>
      <c r="Q55" t="s">
        <v>2028</v>
      </c>
      <c r="R55" t="s">
        <v>35</v>
      </c>
      <c r="S55">
        <v>0</v>
      </c>
      <c r="T55">
        <v>1</v>
      </c>
      <c r="U55">
        <v>0</v>
      </c>
      <c r="V55">
        <v>2732880</v>
      </c>
      <c r="W55">
        <v>8345056</v>
      </c>
      <c r="X55">
        <v>8345056</v>
      </c>
      <c r="Y55">
        <f>COUNTBLANK(Table134[[#This Row],[Budget]:[Gross_WW]])</f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f>((Table134[[#This Row],[Gross_WW]]-2*Table134[[#This Row],[Budget]])/(2*Table134[[#This Row],[Budget]]))*100</f>
        <v>52.678785749831682</v>
      </c>
      <c r="AI55">
        <f>(0.555*Table134[[#This Row],[Gross_WW]]-Table134[[#This Row],[Budget]])/Table134[[#This Row],[Budget]]*100</f>
        <v>69.473452182313167</v>
      </c>
      <c r="AJ55">
        <f>(Table134[[#This Row],[Gross_WW]]-VLOOKUP(C55,  Table4[], 2, TRUE)*Table134[[#This Row],[Budget]])/(Table134[[#This Row],[Budget]]*VLOOKUP(C55,  Table4[], 2, TRUE))</f>
        <v>5.9399448068105309</v>
      </c>
    </row>
    <row r="56" spans="1:36" x14ac:dyDescent="0.2">
      <c r="A56" t="s">
        <v>1334</v>
      </c>
      <c r="B56" t="s">
        <v>1335</v>
      </c>
      <c r="C56">
        <v>1954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7.6</v>
      </c>
      <c r="O56">
        <v>14881</v>
      </c>
      <c r="P56">
        <v>154</v>
      </c>
      <c r="Q56" t="s">
        <v>940</v>
      </c>
      <c r="R56" t="s">
        <v>1336</v>
      </c>
      <c r="S56">
        <v>0</v>
      </c>
      <c r="T56">
        <v>0</v>
      </c>
      <c r="U56">
        <v>1</v>
      </c>
      <c r="V56">
        <v>5019770</v>
      </c>
      <c r="W56">
        <v>4335968</v>
      </c>
      <c r="X56">
        <v>4348890</v>
      </c>
      <c r="Y56">
        <f>COUNTBLANK(Table134[[#This Row],[Budget]:[Gross_WW]])</f>
        <v>0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17</v>
      </c>
      <c r="AH56">
        <f>((Table134[[#This Row],[Gross_WW]]-2*Table134[[#This Row],[Budget]])/(2*Table134[[#This Row],[Budget]]))*100</f>
        <v>-56.682377877870891</v>
      </c>
      <c r="AI56">
        <f>(0.555*Table134[[#This Row],[Gross_WW]]-Table134[[#This Row],[Budget]])/Table134[[#This Row],[Budget]]*100</f>
        <v>-51.917439444436695</v>
      </c>
      <c r="AJ56">
        <f>(Table134[[#This Row],[Gross_WW]]-VLOOKUP(C56,  Table4[], 2, TRUE)*Table134[[#This Row],[Budget]])/(Table134[[#This Row],[Budget]]*VLOOKUP(C56,  Table4[], 2, TRUE))</f>
        <v>4.4147027652661368</v>
      </c>
    </row>
    <row r="57" spans="1:36" x14ac:dyDescent="0.2">
      <c r="A57" t="s">
        <v>7227</v>
      </c>
      <c r="B57" t="s">
        <v>1335</v>
      </c>
      <c r="C57">
        <v>2018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7.7</v>
      </c>
      <c r="O57">
        <v>303135</v>
      </c>
      <c r="P57">
        <v>136</v>
      </c>
      <c r="Q57" t="s">
        <v>7228</v>
      </c>
      <c r="R57" t="s">
        <v>7229</v>
      </c>
      <c r="S57">
        <v>0</v>
      </c>
      <c r="T57">
        <v>0</v>
      </c>
      <c r="U57">
        <v>1</v>
      </c>
      <c r="V57">
        <v>36000000</v>
      </c>
      <c r="W57">
        <v>215288866</v>
      </c>
      <c r="X57">
        <v>436188866</v>
      </c>
      <c r="Y57">
        <f>COUNTBLANK(Table134[[#This Row],[Budget]:[Gross_WW]])</f>
        <v>0</v>
      </c>
      <c r="Z57">
        <v>0</v>
      </c>
      <c r="AA57">
        <v>0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42</v>
      </c>
      <c r="AH57">
        <f>((Table134[[#This Row],[Gross_WW]]-2*Table134[[#This Row],[Budget]])/(2*Table134[[#This Row],[Budget]]))*100</f>
        <v>505.8178694444444</v>
      </c>
      <c r="AI57">
        <f>(0.555*Table134[[#This Row],[Gross_WW]]-Table134[[#This Row],[Budget]])/Table134[[#This Row],[Budget]]*100</f>
        <v>572.45783508333341</v>
      </c>
      <c r="AJ57">
        <f>(Table134[[#This Row],[Gross_WW]]-VLOOKUP(C57,  Table4[], 2, TRUE)*Table134[[#This Row],[Budget]])/(Table134[[#This Row],[Budget]]*VLOOKUP(C57,  Table4[], 2, TRUE))</f>
        <v>11.116357388888888</v>
      </c>
    </row>
    <row r="58" spans="1:36" x14ac:dyDescent="0.2">
      <c r="A58" t="s">
        <v>3682</v>
      </c>
      <c r="B58" t="s">
        <v>3683</v>
      </c>
      <c r="C58">
        <v>1992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5.6</v>
      </c>
      <c r="O58">
        <v>3316</v>
      </c>
      <c r="P58">
        <v>110</v>
      </c>
      <c r="Q58" t="s">
        <v>1926</v>
      </c>
      <c r="R58" t="s">
        <v>3273</v>
      </c>
      <c r="S58">
        <v>1</v>
      </c>
      <c r="T58">
        <v>0</v>
      </c>
      <c r="U58">
        <v>0</v>
      </c>
      <c r="V58">
        <v>18000000</v>
      </c>
      <c r="W58">
        <v>12282994</v>
      </c>
      <c r="X58">
        <v>12282994</v>
      </c>
      <c r="Y58">
        <f>COUNTBLANK(Table134[[#This Row],[Budget]:[Gross_WW]])</f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f>((Table134[[#This Row],[Gross_WW]]-2*Table134[[#This Row],[Budget]])/(2*Table134[[#This Row],[Budget]]))*100</f>
        <v>-65.880572222222227</v>
      </c>
      <c r="AI58">
        <f>(0.555*Table134[[#This Row],[Gross_WW]]-Table134[[#This Row],[Budget]])/Table134[[#This Row],[Budget]]*100</f>
        <v>-62.127435166666658</v>
      </c>
      <c r="AJ58">
        <f>(Table134[[#This Row],[Gross_WW]]-VLOOKUP(C58,  Table4[], 2, TRUE)*Table134[[#This Row],[Budget]])/(Table134[[#This Row],[Budget]]*VLOOKUP(C58,  Table4[], 2, TRUE))</f>
        <v>0.55088308080808079</v>
      </c>
    </row>
    <row r="59" spans="1:36" x14ac:dyDescent="0.2">
      <c r="A59" t="s">
        <v>4816</v>
      </c>
      <c r="B59" t="s">
        <v>4817</v>
      </c>
      <c r="C59">
        <v>1997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6.1</v>
      </c>
      <c r="O59">
        <v>4928</v>
      </c>
      <c r="P59">
        <v>105</v>
      </c>
      <c r="Q59" t="s">
        <v>4242</v>
      </c>
      <c r="R59" t="s">
        <v>2783</v>
      </c>
      <c r="S59">
        <v>1</v>
      </c>
      <c r="T59">
        <v>0</v>
      </c>
      <c r="U59">
        <v>0</v>
      </c>
      <c r="V59">
        <v>2931762</v>
      </c>
      <c r="W59">
        <v>7936780</v>
      </c>
      <c r="X59">
        <v>7936780</v>
      </c>
      <c r="Y59">
        <f>COUNTBLANK(Table134[[#This Row],[Budget]:[Gross_WW]])</f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6</v>
      </c>
      <c r="AH59">
        <f>((Table134[[#This Row],[Gross_WW]]-2*Table134[[#This Row],[Budget]])/(2*Table134[[#This Row],[Budget]]))*100</f>
        <v>35.358531831710764</v>
      </c>
      <c r="AI59">
        <f>(0.555*Table134[[#This Row],[Gross_WW]]-Table134[[#This Row],[Budget]])/Table134[[#This Row],[Budget]]*100</f>
        <v>50.247970333198957</v>
      </c>
      <c r="AJ59">
        <f>(Table134[[#This Row],[Gross_WW]]-VLOOKUP(C59,  Table4[], 2, TRUE)*Table134[[#This Row],[Budget]])/(Table134[[#This Row],[Budget]]*VLOOKUP(C59,  Table4[], 2, TRUE))</f>
        <v>5.1526605378050343</v>
      </c>
    </row>
    <row r="60" spans="1:36" x14ac:dyDescent="0.2">
      <c r="A60" t="s">
        <v>4563</v>
      </c>
      <c r="B60" t="s">
        <v>4564</v>
      </c>
      <c r="C60">
        <v>1996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7.5</v>
      </c>
      <c r="O60">
        <v>124736</v>
      </c>
      <c r="P60">
        <v>149</v>
      </c>
      <c r="Q60" t="s">
        <v>2557</v>
      </c>
      <c r="R60" t="s">
        <v>4385</v>
      </c>
      <c r="S60">
        <v>0</v>
      </c>
      <c r="T60">
        <v>0</v>
      </c>
      <c r="U60">
        <v>1</v>
      </c>
      <c r="V60">
        <v>14823159</v>
      </c>
      <c r="W60">
        <v>108766007</v>
      </c>
      <c r="X60">
        <v>152266007</v>
      </c>
      <c r="Y60">
        <f>COUNTBLANK(Table134[[#This Row],[Budget]:[Gross_WW]])</f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7</v>
      </c>
      <c r="AH60">
        <f>((Table134[[#This Row],[Gross_WW]]-2*Table134[[#This Row],[Budget]])/(2*Table134[[#This Row],[Budget]]))*100</f>
        <v>413.60849262967497</v>
      </c>
      <c r="AI60">
        <f>(0.555*Table134[[#This Row],[Gross_WW]]-Table134[[#This Row],[Budget]])/Table134[[#This Row],[Budget]]*100</f>
        <v>470.10542681893924</v>
      </c>
      <c r="AJ60">
        <f>(Table134[[#This Row],[Gross_WW]]-VLOOKUP(C60,  Table4[], 2, TRUE)*Table134[[#This Row],[Budget]])/(Table134[[#This Row],[Budget]]*VLOOKUP(C60,  Table4[], 2, TRUE))</f>
        <v>22.345840574076135</v>
      </c>
    </row>
    <row r="61" spans="1:36" hidden="1" x14ac:dyDescent="0.2">
      <c r="A61" t="s">
        <v>3902</v>
      </c>
      <c r="B61" t="s">
        <v>3903</v>
      </c>
      <c r="C61">
        <v>1994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5.4</v>
      </c>
      <c r="O61">
        <v>5886</v>
      </c>
      <c r="P61">
        <v>76</v>
      </c>
      <c r="Q61" t="s">
        <v>2874</v>
      </c>
      <c r="R61" t="s">
        <v>2874</v>
      </c>
      <c r="S61">
        <v>0</v>
      </c>
      <c r="T61">
        <v>0</v>
      </c>
      <c r="U61">
        <v>1</v>
      </c>
      <c r="W61">
        <v>71368</v>
      </c>
      <c r="X61">
        <v>71368</v>
      </c>
      <c r="Y61">
        <f>COUNTBLANK(Table134[[#This Row],[Budget]:[Gross_WW]])</f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 t="e">
        <f>((Table134[[#This Row],[Gross_WW]]-2*Table134[[#This Row],[Budget]])/(2*Table134[[#This Row],[Budget]]))*100</f>
        <v>#DIV/0!</v>
      </c>
      <c r="AI61" t="e">
        <f>(0.555*Table134[[#This Row],[Gross_WW]]-Table134[[#This Row],[Budget]])/Table134[[#This Row],[Budget]]*100</f>
        <v>#DIV/0!</v>
      </c>
      <c r="AJ61" t="e">
        <f>(Table134[[#This Row],[Gross_WW]]-VLOOKUP(C61,  Table4[], 2, TRUE)*Table134[[#This Row],[Budget]])/(Table134[[#This Row],[Budget]]*VLOOKUP(C61,  Table4[], 2, TRUE))</f>
        <v>#DIV/0!</v>
      </c>
    </row>
    <row r="62" spans="1:36" x14ac:dyDescent="0.2">
      <c r="A62" t="s">
        <v>6997</v>
      </c>
      <c r="B62" t="s">
        <v>6998</v>
      </c>
      <c r="C62">
        <v>2011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6.3</v>
      </c>
      <c r="O62">
        <v>63841</v>
      </c>
      <c r="P62">
        <v>90</v>
      </c>
      <c r="Q62" t="s">
        <v>6999</v>
      </c>
      <c r="R62" t="s">
        <v>5604</v>
      </c>
      <c r="S62">
        <v>0</v>
      </c>
      <c r="T62">
        <v>0</v>
      </c>
      <c r="U62">
        <v>1</v>
      </c>
      <c r="V62">
        <v>19000000</v>
      </c>
      <c r="W62">
        <v>35061031</v>
      </c>
      <c r="X62">
        <v>36192775</v>
      </c>
      <c r="Y62">
        <f>COUNTBLANK(Table134[[#This Row],[Budget]:[Gross_WW]])</f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f>((Table134[[#This Row],[Gross_WW]]-2*Table134[[#This Row],[Budget]])/(2*Table134[[#This Row],[Budget]]))*100</f>
        <v>-4.755855263157895</v>
      </c>
      <c r="AI62">
        <f>(0.555*Table134[[#This Row],[Gross_WW]]-Table134[[#This Row],[Budget]])/Table134[[#This Row],[Budget]]*100</f>
        <v>5.721000657894737</v>
      </c>
      <c r="AJ62">
        <f>(Table134[[#This Row],[Gross_WW]]-VLOOKUP(C62,  Table4[], 2, TRUE)*Table134[[#This Row],[Budget]])/(Table134[[#This Row],[Budget]]*VLOOKUP(C62,  Table4[], 2, TRUE))</f>
        <v>0.90488289473684214</v>
      </c>
    </row>
    <row r="63" spans="1:36" x14ac:dyDescent="0.2">
      <c r="A63" t="s">
        <v>5888</v>
      </c>
      <c r="B63" t="s">
        <v>5889</v>
      </c>
      <c r="C63">
        <v>2004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7.6</v>
      </c>
      <c r="O63">
        <v>69488</v>
      </c>
      <c r="P63">
        <v>133</v>
      </c>
      <c r="Q63" t="s">
        <v>5890</v>
      </c>
      <c r="R63" t="s">
        <v>5891</v>
      </c>
      <c r="S63">
        <v>0</v>
      </c>
      <c r="T63">
        <v>0</v>
      </c>
      <c r="U63">
        <v>1</v>
      </c>
      <c r="V63">
        <v>56600000</v>
      </c>
      <c r="W63">
        <v>6524389</v>
      </c>
      <c r="X63">
        <v>69424389</v>
      </c>
      <c r="Y63">
        <f>COUNTBLANK(Table134[[#This Row],[Budget]:[Gross_WW]])</f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5</v>
      </c>
      <c r="AH63">
        <f>((Table134[[#This Row],[Gross_WW]]-2*Table134[[#This Row],[Budget]])/(2*Table134[[#This Row],[Budget]]))*100</f>
        <v>-38.671034452296823</v>
      </c>
      <c r="AI63">
        <f>(0.555*Table134[[#This Row],[Gross_WW]]-Table134[[#This Row],[Budget]])/Table134[[#This Row],[Budget]]*100</f>
        <v>-31.924848242049464</v>
      </c>
      <c r="AJ63">
        <f>(Table134[[#This Row],[Gross_WW]]-VLOOKUP(C63,  Table4[], 2, TRUE)*Table134[[#This Row],[Budget]])/(Table134[[#This Row],[Budget]]*VLOOKUP(C63,  Table4[], 2, TRUE))</f>
        <v>1.0442988515901059</v>
      </c>
    </row>
    <row r="64" spans="1:36" x14ac:dyDescent="0.2">
      <c r="A64" t="s">
        <v>4871</v>
      </c>
      <c r="B64" t="s">
        <v>4872</v>
      </c>
      <c r="C64">
        <v>1999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6.6</v>
      </c>
      <c r="O64">
        <v>7717</v>
      </c>
      <c r="P64">
        <v>107</v>
      </c>
      <c r="Q64" t="s">
        <v>4873</v>
      </c>
      <c r="R64" t="s">
        <v>3859</v>
      </c>
      <c r="S64">
        <v>1</v>
      </c>
      <c r="T64">
        <v>0</v>
      </c>
      <c r="U64">
        <v>0</v>
      </c>
      <c r="V64">
        <v>14000000</v>
      </c>
      <c r="W64">
        <v>4750660</v>
      </c>
      <c r="X64">
        <v>4750660</v>
      </c>
      <c r="Y64">
        <f>COUNTBLANK(Table134[[#This Row],[Budget]:[Gross_WW]])</f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f>((Table134[[#This Row],[Gross_WW]]-2*Table134[[#This Row],[Budget]])/(2*Table134[[#This Row],[Budget]]))*100</f>
        <v>-83.033357142857142</v>
      </c>
      <c r="AI64">
        <f>(0.555*Table134[[#This Row],[Gross_WW]]-Table134[[#This Row],[Budget]])/Table134[[#This Row],[Budget]]*100</f>
        <v>-81.167026428571418</v>
      </c>
      <c r="AJ64">
        <f>(Table134[[#This Row],[Gross_WW]]-VLOOKUP(C64,  Table4[], 2, TRUE)*Table134[[#This Row],[Budget]])/(Table134[[#This Row],[Budget]]*VLOOKUP(C64,  Table4[], 2, TRUE))</f>
        <v>-0.22878896103896104</v>
      </c>
    </row>
    <row r="65" spans="1:36" x14ac:dyDescent="0.2">
      <c r="A65" t="s">
        <v>5654</v>
      </c>
      <c r="B65" t="s">
        <v>5655</v>
      </c>
      <c r="C65">
        <v>2002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7.4</v>
      </c>
      <c r="O65">
        <v>193607</v>
      </c>
      <c r="P65">
        <v>101</v>
      </c>
      <c r="Q65" t="s">
        <v>5656</v>
      </c>
      <c r="R65" t="s">
        <v>39</v>
      </c>
      <c r="S65">
        <v>0</v>
      </c>
      <c r="T65">
        <v>0</v>
      </c>
      <c r="U65">
        <v>1</v>
      </c>
      <c r="V65">
        <v>11800000</v>
      </c>
      <c r="W65">
        <v>41281092</v>
      </c>
      <c r="X65">
        <v>47494916</v>
      </c>
      <c r="Y65">
        <f>COUNTBLANK(Table134[[#This Row],[Budget]:[Gross_WW]])</f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3</v>
      </c>
      <c r="AH65">
        <f>((Table134[[#This Row],[Gross_WW]]-2*Table134[[#This Row],[Budget]])/(2*Table134[[#This Row],[Budget]]))*100</f>
        <v>101.24964406779662</v>
      </c>
      <c r="AI65">
        <f>(0.555*Table134[[#This Row],[Gross_WW]]-Table134[[#This Row],[Budget]])/Table134[[#This Row],[Budget]]*100</f>
        <v>123.38710491525427</v>
      </c>
      <c r="AJ65">
        <f>(Table134[[#This Row],[Gross_WW]]-VLOOKUP(C65,  Table4[], 2, TRUE)*Table134[[#This Row],[Budget]])/(Table134[[#This Row],[Budget]]*VLOOKUP(C65,  Table4[], 2, TRUE))</f>
        <v>5.7083214689265533</v>
      </c>
    </row>
    <row r="66" spans="1:36" x14ac:dyDescent="0.2">
      <c r="A66" t="s">
        <v>7297</v>
      </c>
      <c r="B66" t="s">
        <v>7298</v>
      </c>
      <c r="C66">
        <v>2018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4.2</v>
      </c>
      <c r="O66">
        <v>38505</v>
      </c>
      <c r="P66">
        <v>109</v>
      </c>
      <c r="Q66" t="s">
        <v>7299</v>
      </c>
      <c r="R66" t="s">
        <v>7300</v>
      </c>
      <c r="S66">
        <v>1</v>
      </c>
      <c r="T66">
        <v>0</v>
      </c>
      <c r="U66">
        <v>0</v>
      </c>
      <c r="V66">
        <v>100000000</v>
      </c>
      <c r="W66">
        <v>100478608</v>
      </c>
      <c r="X66">
        <v>132675864</v>
      </c>
      <c r="Y66">
        <f>COUNTBLANK(Table134[[#This Row],[Budget]:[Gross_WW]])</f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56</v>
      </c>
      <c r="AH66">
        <f>((Table134[[#This Row],[Gross_WW]]-2*Table134[[#This Row],[Budget]])/(2*Table134[[#This Row],[Budget]]))*100</f>
        <v>-33.662067999999998</v>
      </c>
      <c r="AI66">
        <f>(0.555*Table134[[#This Row],[Gross_WW]]-Table134[[#This Row],[Budget]])/Table134[[#This Row],[Budget]]*100</f>
        <v>-26.364895479999991</v>
      </c>
      <c r="AJ66">
        <f>(Table134[[#This Row],[Gross_WW]]-VLOOKUP(C66,  Table4[], 2, TRUE)*Table134[[#This Row],[Budget]])/(Table134[[#This Row],[Budget]]*VLOOKUP(C66,  Table4[], 2, TRUE))</f>
        <v>0.32675863999999999</v>
      </c>
    </row>
    <row r="67" spans="1:36" x14ac:dyDescent="0.2">
      <c r="A67" t="s">
        <v>5388</v>
      </c>
      <c r="B67" t="s">
        <v>5389</v>
      </c>
      <c r="C67">
        <v>2001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7.2</v>
      </c>
      <c r="O67">
        <v>282424</v>
      </c>
      <c r="P67">
        <v>146</v>
      </c>
      <c r="Q67" t="s">
        <v>2168</v>
      </c>
      <c r="R67" t="s">
        <v>39</v>
      </c>
      <c r="S67">
        <v>0</v>
      </c>
      <c r="T67">
        <v>1</v>
      </c>
      <c r="U67">
        <v>1</v>
      </c>
      <c r="V67">
        <v>100000000</v>
      </c>
      <c r="W67">
        <v>78616689</v>
      </c>
      <c r="X67">
        <v>235926552</v>
      </c>
      <c r="Y67">
        <f>COUNTBLANK(Table134[[#This Row],[Budget]:[Gross_WW]])</f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32</v>
      </c>
      <c r="AH67">
        <f>((Table134[[#This Row],[Gross_WW]]-2*Table134[[#This Row],[Budget]])/(2*Table134[[#This Row],[Budget]]))*100</f>
        <v>17.963276</v>
      </c>
      <c r="AI67">
        <f>(0.555*Table134[[#This Row],[Gross_WW]]-Table134[[#This Row],[Budget]])/Table134[[#This Row],[Budget]]*100</f>
        <v>30.939236360000017</v>
      </c>
      <c r="AJ67">
        <f>(Table134[[#This Row],[Gross_WW]]-VLOOKUP(C67,  Table4[], 2, TRUE)*Table134[[#This Row],[Budget]])/(Table134[[#This Row],[Budget]]*VLOOKUP(C67,  Table4[], 2, TRUE))</f>
        <v>2.9321092000000002</v>
      </c>
    </row>
    <row r="68" spans="1:36" x14ac:dyDescent="0.2">
      <c r="A68" t="s">
        <v>5569</v>
      </c>
      <c r="B68" t="s">
        <v>5570</v>
      </c>
      <c r="C68">
        <v>2002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4.9000000000000004</v>
      </c>
      <c r="O68">
        <v>9027</v>
      </c>
      <c r="P68">
        <v>99</v>
      </c>
      <c r="Q68" t="s">
        <v>5571</v>
      </c>
      <c r="R68" t="s">
        <v>2483</v>
      </c>
      <c r="S68">
        <v>1</v>
      </c>
      <c r="T68">
        <v>0</v>
      </c>
      <c r="U68">
        <v>0</v>
      </c>
      <c r="V68">
        <v>25000000</v>
      </c>
      <c r="W68">
        <v>10727683</v>
      </c>
      <c r="X68">
        <v>12302219</v>
      </c>
      <c r="Y68">
        <f>COUNTBLANK(Table134[[#This Row],[Budget]:[Gross_WW]])</f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2</v>
      </c>
      <c r="AH68">
        <f>((Table134[[#This Row],[Gross_WW]]-2*Table134[[#This Row],[Budget]])/(2*Table134[[#This Row],[Budget]]))*100</f>
        <v>-75.395561999999998</v>
      </c>
      <c r="AI68">
        <f>(0.555*Table134[[#This Row],[Gross_WW]]-Table134[[#This Row],[Budget]])/Table134[[#This Row],[Budget]]*100</f>
        <v>-72.68907381999999</v>
      </c>
      <c r="AJ68">
        <f>(Table134[[#This Row],[Gross_WW]]-VLOOKUP(C68,  Table4[], 2, TRUE)*Table134[[#This Row],[Budget]])/(Table134[[#This Row],[Budget]]*VLOOKUP(C68,  Table4[], 2, TRUE))</f>
        <v>-0.17985206666666667</v>
      </c>
    </row>
    <row r="69" spans="1:36" x14ac:dyDescent="0.2">
      <c r="A69" t="s">
        <v>1234</v>
      </c>
      <c r="B69" t="s">
        <v>1235</v>
      </c>
      <c r="C69">
        <v>1953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6.1</v>
      </c>
      <c r="O69">
        <v>2998</v>
      </c>
      <c r="P69">
        <v>77</v>
      </c>
      <c r="Q69" t="s">
        <v>750</v>
      </c>
      <c r="R69" t="s">
        <v>945</v>
      </c>
      <c r="S69">
        <v>0</v>
      </c>
      <c r="T69">
        <v>1</v>
      </c>
      <c r="U69">
        <v>0</v>
      </c>
      <c r="V69">
        <v>754000</v>
      </c>
      <c r="Y69">
        <f>COUNTBLANK(Table134[[#This Row],[Budget]:[Gross_WW]])</f>
        <v>2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f>((Table134[[#This Row],[Gross_WW]]-2*Table134[[#This Row],[Budget]])/(2*Table134[[#This Row],[Budget]]))*100</f>
        <v>-100</v>
      </c>
      <c r="AI69">
        <f>(0.555*Table134[[#This Row],[Gross_WW]]-Table134[[#This Row],[Budget]])/Table134[[#This Row],[Budget]]*100</f>
        <v>-100</v>
      </c>
      <c r="AJ69">
        <f>(Table134[[#This Row],[Gross_WW]]-VLOOKUP(C69,  Table4[], 2, TRUE)*Table134[[#This Row],[Budget]])/(Table134[[#This Row],[Budget]]*VLOOKUP(C69,  Table4[], 2, TRUE))</f>
        <v>-1</v>
      </c>
    </row>
    <row r="70" spans="1:36" x14ac:dyDescent="0.2">
      <c r="A70" t="s">
        <v>1073</v>
      </c>
      <c r="B70" t="s">
        <v>1074</v>
      </c>
      <c r="C70">
        <v>1950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6.6</v>
      </c>
      <c r="O70">
        <v>2641</v>
      </c>
      <c r="P70">
        <v>80</v>
      </c>
      <c r="Q70" t="s">
        <v>750</v>
      </c>
      <c r="R70" t="s">
        <v>945</v>
      </c>
      <c r="S70">
        <v>0</v>
      </c>
      <c r="T70">
        <v>1</v>
      </c>
      <c r="U70">
        <v>0</v>
      </c>
      <c r="V70">
        <v>735000</v>
      </c>
      <c r="Y70">
        <f>COUNTBLANK(Table134[[#This Row],[Budget]:[Gross_WW]])</f>
        <v>2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f>((Table134[[#This Row],[Gross_WW]]-2*Table134[[#This Row],[Budget]])/(2*Table134[[#This Row],[Budget]]))*100</f>
        <v>-100</v>
      </c>
      <c r="AI70">
        <f>(0.555*Table134[[#This Row],[Gross_WW]]-Table134[[#This Row],[Budget]])/Table134[[#This Row],[Budget]]*100</f>
        <v>-100</v>
      </c>
      <c r="AJ70">
        <f>(Table134[[#This Row],[Gross_WW]]-VLOOKUP(C70,  Table4[], 2, TRUE)*Table134[[#This Row],[Budget]])/(Table134[[#This Row],[Budget]]*VLOOKUP(C70,  Table4[], 2, TRUE))</f>
        <v>-1</v>
      </c>
    </row>
    <row r="71" spans="1:36" x14ac:dyDescent="0.2">
      <c r="A71" t="s">
        <v>1182</v>
      </c>
      <c r="B71" t="s">
        <v>1183</v>
      </c>
      <c r="C71">
        <v>1952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5.9</v>
      </c>
      <c r="O71">
        <v>1939</v>
      </c>
      <c r="P71">
        <v>70</v>
      </c>
      <c r="Q71" t="s">
        <v>750</v>
      </c>
      <c r="R71" t="s">
        <v>1184</v>
      </c>
      <c r="S71">
        <v>0</v>
      </c>
      <c r="T71">
        <v>0</v>
      </c>
      <c r="U71">
        <v>1</v>
      </c>
      <c r="V71">
        <v>450000</v>
      </c>
      <c r="Y71">
        <f>COUNTBLANK(Table134[[#This Row],[Budget]:[Gross_WW]])</f>
        <v>2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f>((Table134[[#This Row],[Gross_WW]]-2*Table134[[#This Row],[Budget]])/(2*Table134[[#This Row],[Budget]]))*100</f>
        <v>-100</v>
      </c>
      <c r="AI71">
        <f>(0.555*Table134[[#This Row],[Gross_WW]]-Table134[[#This Row],[Budget]])/Table134[[#This Row],[Budget]]*100</f>
        <v>-100</v>
      </c>
      <c r="AJ71">
        <f>(Table134[[#This Row],[Gross_WW]]-VLOOKUP(C71,  Table4[], 2, TRUE)*Table134[[#This Row],[Budget]])/(Table134[[#This Row],[Budget]]*VLOOKUP(C71,  Table4[], 2, TRUE))</f>
        <v>-1</v>
      </c>
    </row>
    <row r="72" spans="1:36" x14ac:dyDescent="0.2">
      <c r="A72" t="s">
        <v>978</v>
      </c>
      <c r="B72" t="s">
        <v>979</v>
      </c>
      <c r="C72">
        <v>1948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7.5</v>
      </c>
      <c r="O72">
        <v>13906</v>
      </c>
      <c r="P72">
        <v>83</v>
      </c>
      <c r="Q72" t="s">
        <v>927</v>
      </c>
      <c r="R72" t="s">
        <v>945</v>
      </c>
      <c r="S72">
        <v>0</v>
      </c>
      <c r="T72">
        <v>1</v>
      </c>
      <c r="U72">
        <v>0</v>
      </c>
      <c r="V72">
        <v>800000</v>
      </c>
      <c r="Y72">
        <f>COUNTBLANK(Table134[[#This Row],[Budget]:[Gross_WW]])</f>
        <v>2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f>((Table134[[#This Row],[Gross_WW]]-2*Table134[[#This Row],[Budget]])/(2*Table134[[#This Row],[Budget]]))*100</f>
        <v>-100</v>
      </c>
      <c r="AI72">
        <f>(0.555*Table134[[#This Row],[Gross_WW]]-Table134[[#This Row],[Budget]])/Table134[[#This Row],[Budget]]*100</f>
        <v>-100</v>
      </c>
      <c r="AJ72">
        <f>(Table134[[#This Row],[Gross_WW]]-VLOOKUP(C72,  Table4[], 2, TRUE)*Table134[[#This Row],[Budget]])/(Table134[[#This Row],[Budget]]*VLOOKUP(C72,  Table4[], 2, TRUE))</f>
        <v>-1</v>
      </c>
    </row>
    <row r="73" spans="1:36" x14ac:dyDescent="0.2">
      <c r="A73" t="s">
        <v>1344</v>
      </c>
      <c r="B73" t="s">
        <v>1345</v>
      </c>
      <c r="C73">
        <v>1955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6.6</v>
      </c>
      <c r="O73">
        <v>2032</v>
      </c>
      <c r="P73">
        <v>80</v>
      </c>
      <c r="Q73" t="s">
        <v>750</v>
      </c>
      <c r="R73" t="s">
        <v>945</v>
      </c>
      <c r="S73">
        <v>0</v>
      </c>
      <c r="T73">
        <v>1</v>
      </c>
      <c r="U73">
        <v>0</v>
      </c>
      <c r="V73">
        <v>743000</v>
      </c>
      <c r="Y73">
        <f>COUNTBLANK(Table134[[#This Row],[Budget]:[Gross_WW]])</f>
        <v>2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f>((Table134[[#This Row],[Gross_WW]]-2*Table134[[#This Row],[Budget]])/(2*Table134[[#This Row],[Budget]]))*100</f>
        <v>-100</v>
      </c>
      <c r="AI73">
        <f>(0.555*Table134[[#This Row],[Gross_WW]]-Table134[[#This Row],[Budget]])/Table134[[#This Row],[Budget]]*100</f>
        <v>-100</v>
      </c>
      <c r="AJ73">
        <f>(Table134[[#This Row],[Gross_WW]]-VLOOKUP(C73,  Table4[], 2, TRUE)*Table134[[#This Row],[Budget]])/(Table134[[#This Row],[Budget]]*VLOOKUP(C73,  Table4[], 2, TRUE))</f>
        <v>-1</v>
      </c>
    </row>
    <row r="74" spans="1:36" x14ac:dyDescent="0.2">
      <c r="A74" t="s">
        <v>1346</v>
      </c>
      <c r="B74" t="s">
        <v>1347</v>
      </c>
      <c r="C74">
        <v>1955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6.4</v>
      </c>
      <c r="O74">
        <v>4940</v>
      </c>
      <c r="P74">
        <v>79</v>
      </c>
      <c r="Q74" t="s">
        <v>750</v>
      </c>
      <c r="R74" t="s">
        <v>945</v>
      </c>
      <c r="S74">
        <v>0</v>
      </c>
      <c r="T74">
        <v>1</v>
      </c>
      <c r="U74">
        <v>0</v>
      </c>
      <c r="V74">
        <v>738000</v>
      </c>
      <c r="Y74">
        <f>COUNTBLANK(Table134[[#This Row],[Budget]:[Gross_WW]])</f>
        <v>2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f>((Table134[[#This Row],[Gross_WW]]-2*Table134[[#This Row],[Budget]])/(2*Table134[[#This Row],[Budget]]))*100</f>
        <v>-100</v>
      </c>
      <c r="AI74">
        <f>(0.555*Table134[[#This Row],[Gross_WW]]-Table134[[#This Row],[Budget]])/Table134[[#This Row],[Budget]]*100</f>
        <v>-100</v>
      </c>
      <c r="AJ74">
        <f>(Table134[[#This Row],[Gross_WW]]-VLOOKUP(C74,  Table4[], 2, TRUE)*Table134[[#This Row],[Budget]])/(Table134[[#This Row],[Budget]]*VLOOKUP(C74,  Table4[], 2, TRUE))</f>
        <v>-1</v>
      </c>
    </row>
    <row r="75" spans="1:36" x14ac:dyDescent="0.2">
      <c r="A75" t="s">
        <v>5613</v>
      </c>
      <c r="B75" t="s">
        <v>5614</v>
      </c>
      <c r="C75">
        <v>2002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7</v>
      </c>
      <c r="O75">
        <v>166664</v>
      </c>
      <c r="P75">
        <v>101</v>
      </c>
      <c r="Q75" t="s">
        <v>5615</v>
      </c>
      <c r="R75" t="s">
        <v>35</v>
      </c>
      <c r="S75">
        <v>0</v>
      </c>
      <c r="T75">
        <v>1</v>
      </c>
      <c r="U75">
        <v>0</v>
      </c>
      <c r="V75">
        <v>30000000</v>
      </c>
      <c r="W75">
        <v>41385278</v>
      </c>
      <c r="X75">
        <v>130549455</v>
      </c>
      <c r="Y75">
        <f>COUNTBLANK(Table134[[#This Row],[Budget]:[Gross_WW]])</f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4</v>
      </c>
      <c r="AH75">
        <f>((Table134[[#This Row],[Gross_WW]]-2*Table134[[#This Row],[Budget]])/(2*Table134[[#This Row],[Budget]]))*100</f>
        <v>117.582425</v>
      </c>
      <c r="AI75">
        <f>(0.555*Table134[[#This Row],[Gross_WW]]-Table134[[#This Row],[Budget]])/Table134[[#This Row],[Budget]]*100</f>
        <v>141.51649175000003</v>
      </c>
      <c r="AJ75">
        <f>(Table134[[#This Row],[Gross_WW]]-VLOOKUP(C75,  Table4[], 2, TRUE)*Table134[[#This Row],[Budget]])/(Table134[[#This Row],[Budget]]*VLOOKUP(C75,  Table4[], 2, TRUE))</f>
        <v>6.2527474999999999</v>
      </c>
    </row>
    <row r="76" spans="1:36" x14ac:dyDescent="0.2">
      <c r="A76" t="s">
        <v>7534</v>
      </c>
      <c r="B76" t="s">
        <v>7535</v>
      </c>
      <c r="C76">
        <v>2013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7.8</v>
      </c>
      <c r="O76">
        <v>281966</v>
      </c>
      <c r="P76">
        <v>123</v>
      </c>
      <c r="Q76" t="s">
        <v>5762</v>
      </c>
      <c r="R76" t="s">
        <v>7536</v>
      </c>
      <c r="S76">
        <v>0</v>
      </c>
      <c r="T76">
        <v>1</v>
      </c>
      <c r="U76">
        <v>0</v>
      </c>
      <c r="V76">
        <v>12000000</v>
      </c>
      <c r="W76">
        <v>15322921</v>
      </c>
      <c r="X76">
        <v>87100449</v>
      </c>
      <c r="Y76">
        <f>COUNTBLANK(Table134[[#This Row],[Budget]:[Gross_WW]])</f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f>((Table134[[#This Row],[Gross_WW]]-2*Table134[[#This Row],[Budget]])/(2*Table134[[#This Row],[Budget]]))*100</f>
        <v>262.91853750000001</v>
      </c>
      <c r="AI76">
        <f>(0.555*Table134[[#This Row],[Gross_WW]]-Table134[[#This Row],[Budget]])/Table134[[#This Row],[Budget]]*100</f>
        <v>302.83957662500006</v>
      </c>
      <c r="AJ76">
        <f>(Table134[[#This Row],[Gross_WW]]-VLOOKUP(C76,  Table4[], 2, TRUE)*Table134[[#This Row],[Budget]])/(Table134[[#This Row],[Budget]]*VLOOKUP(C76,  Table4[], 2, TRUE))</f>
        <v>6.2583707500000001</v>
      </c>
    </row>
    <row r="77" spans="1:36" x14ac:dyDescent="0.2">
      <c r="A77" t="s">
        <v>3026</v>
      </c>
      <c r="B77" t="s">
        <v>3027</v>
      </c>
      <c r="C77">
        <v>1988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6</v>
      </c>
      <c r="O77">
        <v>27462</v>
      </c>
      <c r="P77">
        <v>99</v>
      </c>
      <c r="Q77" t="s">
        <v>3028</v>
      </c>
      <c r="R77" t="s">
        <v>39</v>
      </c>
      <c r="S77">
        <v>0</v>
      </c>
      <c r="T77">
        <v>0</v>
      </c>
      <c r="U77">
        <v>1</v>
      </c>
      <c r="V77">
        <v>2037938</v>
      </c>
      <c r="W77">
        <v>18869631</v>
      </c>
      <c r="X77">
        <v>18869631</v>
      </c>
      <c r="Y77">
        <f>COUNTBLANK(Table134[[#This Row],[Budget]:[Gross_WW]])</f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f>((Table134[[#This Row],[Gross_WW]]-2*Table134[[#This Row],[Budget]])/(2*Table134[[#This Row],[Budget]]))*100</f>
        <v>362.9589074839372</v>
      </c>
      <c r="AI77">
        <f>(0.555*Table134[[#This Row],[Gross_WW]]-Table134[[#This Row],[Budget]])/Table134[[#This Row],[Budget]]*100</f>
        <v>413.88438730717024</v>
      </c>
      <c r="AJ77">
        <f>(Table134[[#This Row],[Gross_WW]]-VLOOKUP(C77,  Table4[], 2, TRUE)*Table134[[#This Row],[Budget]])/(Table134[[#This Row],[Budget]]*VLOOKUP(C77,  Table4[], 2, TRUE))</f>
        <v>19.128648151475527</v>
      </c>
    </row>
    <row r="78" spans="1:36" x14ac:dyDescent="0.2">
      <c r="A78" t="s">
        <v>4598</v>
      </c>
      <c r="B78" t="s">
        <v>4599</v>
      </c>
      <c r="C78">
        <v>1997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6.7</v>
      </c>
      <c r="O78">
        <v>48248</v>
      </c>
      <c r="P78">
        <v>121</v>
      </c>
      <c r="Q78" t="s">
        <v>2004</v>
      </c>
      <c r="R78" t="s">
        <v>4109</v>
      </c>
      <c r="S78">
        <v>0</v>
      </c>
      <c r="T78">
        <v>0</v>
      </c>
      <c r="U78">
        <v>1</v>
      </c>
      <c r="V78">
        <v>50000000</v>
      </c>
      <c r="W78">
        <v>50068310</v>
      </c>
      <c r="X78">
        <v>50068310</v>
      </c>
      <c r="Y78">
        <f>COUNTBLANK(Table134[[#This Row],[Budget]:[Gross_WW]])</f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f>((Table134[[#This Row],[Gross_WW]]-2*Table134[[#This Row],[Budget]])/(2*Table134[[#This Row],[Budget]]))*100</f>
        <v>-49.931690000000003</v>
      </c>
      <c r="AI78">
        <f>(0.555*Table134[[#This Row],[Gross_WW]]-Table134[[#This Row],[Budget]])/Table134[[#This Row],[Budget]]*100</f>
        <v>-44.424175899999994</v>
      </c>
      <c r="AJ78">
        <f>(Table134[[#This Row],[Gross_WW]]-VLOOKUP(C78,  Table4[], 2, TRUE)*Table134[[#This Row],[Budget]])/(Table134[[#This Row],[Budget]]*VLOOKUP(C78,  Table4[], 2, TRUE))</f>
        <v>1.2758322727272726</v>
      </c>
    </row>
    <row r="79" spans="1:36" x14ac:dyDescent="0.2">
      <c r="A79" t="s">
        <v>6054</v>
      </c>
      <c r="B79" t="s">
        <v>6055</v>
      </c>
      <c r="C79">
        <v>2006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6.4</v>
      </c>
      <c r="O79">
        <v>119300</v>
      </c>
      <c r="P79">
        <v>93</v>
      </c>
      <c r="Q79" t="s">
        <v>6056</v>
      </c>
      <c r="R79" t="s">
        <v>35</v>
      </c>
      <c r="S79">
        <v>0</v>
      </c>
      <c r="T79">
        <v>1</v>
      </c>
      <c r="U79">
        <v>0</v>
      </c>
      <c r="V79">
        <v>23000000</v>
      </c>
      <c r="W79">
        <v>36323505</v>
      </c>
      <c r="X79">
        <v>38623262</v>
      </c>
      <c r="Y79">
        <f>COUNTBLANK(Table134[[#This Row],[Budget]:[Gross_WW]])</f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f>((Table134[[#This Row],[Gross_WW]]-2*Table134[[#This Row],[Budget]])/(2*Table134[[#This Row],[Budget]]))*100</f>
        <v>-16.036386956521739</v>
      </c>
      <c r="AI79">
        <f>(0.555*Table134[[#This Row],[Gross_WW]]-Table134[[#This Row],[Budget]])/Table134[[#This Row],[Budget]]*100</f>
        <v>-6.8003895217391293</v>
      </c>
      <c r="AJ79">
        <f>(Table134[[#This Row],[Gross_WW]]-VLOOKUP(C79,  Table4[], 2, TRUE)*Table134[[#This Row],[Budget]])/(Table134[[#This Row],[Budget]]*VLOOKUP(C79,  Table4[], 2, TRUE))</f>
        <v>1.7987871014492753</v>
      </c>
    </row>
    <row r="80" spans="1:36" x14ac:dyDescent="0.2">
      <c r="A80" t="s">
        <v>3913</v>
      </c>
      <c r="B80" t="s">
        <v>3914</v>
      </c>
      <c r="C80">
        <v>1994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6.9</v>
      </c>
      <c r="O80">
        <v>266261</v>
      </c>
      <c r="P80">
        <v>86</v>
      </c>
      <c r="Q80" t="s">
        <v>3915</v>
      </c>
      <c r="R80" t="s">
        <v>3240</v>
      </c>
      <c r="S80">
        <v>0</v>
      </c>
      <c r="T80">
        <v>0</v>
      </c>
      <c r="U80">
        <v>1</v>
      </c>
      <c r="V80">
        <v>15000000</v>
      </c>
      <c r="W80">
        <v>72217396</v>
      </c>
      <c r="X80">
        <v>107217396</v>
      </c>
      <c r="Y80">
        <f>COUNTBLANK(Table134[[#This Row],[Budget]:[Gross_WW]])</f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f>((Table134[[#This Row],[Gross_WW]]-2*Table134[[#This Row],[Budget]])/(2*Table134[[#This Row],[Budget]]))*100</f>
        <v>257.39131999999995</v>
      </c>
      <c r="AI80">
        <f>(0.555*Table134[[#This Row],[Gross_WW]]-Table134[[#This Row],[Budget]])/Table134[[#This Row],[Budget]]*100</f>
        <v>296.70436520000004</v>
      </c>
      <c r="AJ80">
        <f>(Table134[[#This Row],[Gross_WW]]-VLOOKUP(C80,  Table4[], 2, TRUE)*Table134[[#This Row],[Budget]])/(Table134[[#This Row],[Budget]]*VLOOKUP(C80,  Table4[], 2, TRUE))</f>
        <v>15.24506</v>
      </c>
    </row>
    <row r="81" spans="1:36" x14ac:dyDescent="0.2">
      <c r="A81" t="s">
        <v>4149</v>
      </c>
      <c r="B81" t="s">
        <v>4150</v>
      </c>
      <c r="C81">
        <v>1995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6.4</v>
      </c>
      <c r="O81">
        <v>195530</v>
      </c>
      <c r="P81">
        <v>90</v>
      </c>
      <c r="Q81" t="s">
        <v>4151</v>
      </c>
      <c r="R81" t="s">
        <v>3240</v>
      </c>
      <c r="S81">
        <v>0</v>
      </c>
      <c r="T81">
        <v>0</v>
      </c>
      <c r="U81">
        <v>1</v>
      </c>
      <c r="V81">
        <v>37804076</v>
      </c>
      <c r="W81">
        <v>108385533</v>
      </c>
      <c r="X81">
        <v>212385533</v>
      </c>
      <c r="Y81">
        <f>COUNTBLANK(Table134[[#This Row],[Budget]:[Gross_WW]])</f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f>((Table134[[#This Row],[Gross_WW]]-2*Table134[[#This Row],[Budget]])/(2*Table134[[#This Row],[Budget]]))*100</f>
        <v>180.90295475017032</v>
      </c>
      <c r="AI81">
        <f>(0.555*Table134[[#This Row],[Gross_WW]]-Table134[[#This Row],[Budget]])/Table134[[#This Row],[Budget]]*100</f>
        <v>211.8022797726891</v>
      </c>
      <c r="AJ81">
        <f>(Table134[[#This Row],[Gross_WW]]-VLOOKUP(C81,  Table4[], 2, TRUE)*Table134[[#This Row],[Budget]])/(Table134[[#This Row],[Budget]]*VLOOKUP(C81,  Table4[], 2, TRUE))</f>
        <v>11.768316125007743</v>
      </c>
    </row>
    <row r="82" spans="1:36" x14ac:dyDescent="0.2">
      <c r="A82" t="s">
        <v>723</v>
      </c>
      <c r="B82" t="s">
        <v>724</v>
      </c>
      <c r="C82">
        <v>1943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</v>
      </c>
      <c r="O82">
        <v>3333</v>
      </c>
      <c r="P82">
        <v>126</v>
      </c>
      <c r="Q82" t="s">
        <v>48</v>
      </c>
      <c r="R82" t="s">
        <v>39</v>
      </c>
      <c r="S82">
        <v>0</v>
      </c>
      <c r="T82">
        <v>0</v>
      </c>
      <c r="U82">
        <v>1</v>
      </c>
      <c r="V82">
        <v>2231000</v>
      </c>
      <c r="W82">
        <v>3460000</v>
      </c>
      <c r="X82">
        <v>3460000</v>
      </c>
      <c r="Y82">
        <f>COUNTBLANK(Table134[[#This Row],[Budget]:[Gross_WW]])</f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f>((Table134[[#This Row],[Gross_WW]]-2*Table134[[#This Row],[Budget]])/(2*Table134[[#This Row],[Budget]]))*100</f>
        <v>-22.456297624383684</v>
      </c>
      <c r="AI82">
        <f>(0.555*Table134[[#This Row],[Gross_WW]]-Table134[[#This Row],[Budget]])/Table134[[#This Row],[Budget]]*100</f>
        <v>-13.926490363065881</v>
      </c>
      <c r="AJ82">
        <f>(Table134[[#This Row],[Gross_WW]]-VLOOKUP(C82,  Table4[], 2, TRUE)*Table134[[#This Row],[Budget]])/(Table134[[#This Row],[Budget]]*VLOOKUP(C82,  Table4[], 2, TRUE))</f>
        <v>10.929800365479434</v>
      </c>
    </row>
    <row r="83" spans="1:36" x14ac:dyDescent="0.2">
      <c r="A83" t="s">
        <v>4600</v>
      </c>
      <c r="B83" t="s">
        <v>4601</v>
      </c>
      <c r="C83">
        <v>1997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6.1</v>
      </c>
      <c r="O83">
        <v>22782</v>
      </c>
      <c r="P83">
        <v>100</v>
      </c>
      <c r="Q83" t="s">
        <v>4602</v>
      </c>
      <c r="R83" t="s">
        <v>39</v>
      </c>
      <c r="S83">
        <v>0</v>
      </c>
      <c r="T83">
        <v>0</v>
      </c>
      <c r="U83">
        <v>1</v>
      </c>
      <c r="V83">
        <v>34673095</v>
      </c>
      <c r="W83">
        <v>34673095</v>
      </c>
      <c r="X83">
        <v>34673095</v>
      </c>
      <c r="Y83">
        <f>COUNTBLANK(Table134[[#This Row],[Budget]:[Gross_WW]])</f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f>((Table134[[#This Row],[Gross_WW]]-2*Table134[[#This Row],[Budget]])/(2*Table134[[#This Row],[Budget]]))*100</f>
        <v>-50</v>
      </c>
      <c r="AI83">
        <f>(0.555*Table134[[#This Row],[Gross_WW]]-Table134[[#This Row],[Budget]])/Table134[[#This Row],[Budget]]*100</f>
        <v>-44.499999999999993</v>
      </c>
      <c r="AJ83">
        <f>(Table134[[#This Row],[Gross_WW]]-VLOOKUP(C83,  Table4[], 2, TRUE)*Table134[[#This Row],[Budget]])/(Table134[[#This Row],[Budget]]*VLOOKUP(C83,  Table4[], 2, TRUE))</f>
        <v>1.2727272727272727</v>
      </c>
    </row>
    <row r="84" spans="1:36" x14ac:dyDescent="0.2">
      <c r="A84" t="s">
        <v>7409</v>
      </c>
      <c r="B84" t="s">
        <v>7410</v>
      </c>
      <c r="C84">
        <v>2013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5.7</v>
      </c>
      <c r="O84">
        <v>32592</v>
      </c>
      <c r="P84">
        <v>107</v>
      </c>
      <c r="Q84" t="s">
        <v>5219</v>
      </c>
      <c r="R84" t="s">
        <v>5459</v>
      </c>
      <c r="S84">
        <v>0</v>
      </c>
      <c r="T84">
        <v>1</v>
      </c>
      <c r="U84">
        <v>0</v>
      </c>
      <c r="V84">
        <v>13000000</v>
      </c>
      <c r="W84">
        <v>18007317</v>
      </c>
      <c r="X84">
        <v>18637201</v>
      </c>
      <c r="Y84">
        <f>COUNTBLANK(Table134[[#This Row],[Budget]:[Gross_WW]])</f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4</v>
      </c>
      <c r="AH84">
        <f>((Table134[[#This Row],[Gross_WW]]-2*Table134[[#This Row],[Budget]])/(2*Table134[[#This Row],[Budget]]))*100</f>
        <v>-28.318457692307692</v>
      </c>
      <c r="AI84">
        <f>(0.555*Table134[[#This Row],[Gross_WW]]-Table134[[#This Row],[Budget]])/Table134[[#This Row],[Budget]]*100</f>
        <v>-20.433488038461526</v>
      </c>
      <c r="AJ84">
        <f>(Table134[[#This Row],[Gross_WW]]-VLOOKUP(C84,  Table4[], 2, TRUE)*Table134[[#This Row],[Budget]])/(Table134[[#This Row],[Budget]]*VLOOKUP(C84,  Table4[], 2, TRUE))</f>
        <v>0.43363084615384617</v>
      </c>
    </row>
    <row r="85" spans="1:36" x14ac:dyDescent="0.2">
      <c r="A85" t="s">
        <v>6848</v>
      </c>
      <c r="B85" t="s">
        <v>6849</v>
      </c>
      <c r="C85">
        <v>2009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6.8</v>
      </c>
      <c r="O85">
        <v>149408</v>
      </c>
      <c r="P85">
        <v>107</v>
      </c>
      <c r="Q85" t="s">
        <v>6850</v>
      </c>
      <c r="R85" t="s">
        <v>3859</v>
      </c>
      <c r="S85">
        <v>1</v>
      </c>
      <c r="T85">
        <v>0</v>
      </c>
      <c r="U85">
        <v>0</v>
      </c>
      <c r="V85">
        <v>5722039</v>
      </c>
      <c r="W85">
        <v>16044025</v>
      </c>
      <c r="X85" s="3">
        <v>108385533</v>
      </c>
      <c r="Y85">
        <f>COUNTBLANK(Table134[[#This Row],[Budget]:[Gross_WW]])</f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f>((Table134[[#This Row],[Gross_WW]]-2*Table134[[#This Row],[Budget]])/(2*Table134[[#This Row],[Budget]]))*100</f>
        <v>847.08838055804938</v>
      </c>
      <c r="AI85">
        <f>(0.555*Table134[[#This Row],[Gross_WW]]-Table134[[#This Row],[Budget]])/Table134[[#This Row],[Budget]]*100</f>
        <v>951.26810241943485</v>
      </c>
      <c r="AJ85">
        <f>(Table134[[#This Row],[Gross_WW]]-VLOOKUP(C85,  Table4[], 2, TRUE)*Table134[[#This Row],[Budget]])/(Table134[[#This Row],[Budget]]*VLOOKUP(C85,  Table4[], 2, TRUE))</f>
        <v>30.569612685268311</v>
      </c>
    </row>
    <row r="86" spans="1:36" x14ac:dyDescent="0.2">
      <c r="A86" t="s">
        <v>2939</v>
      </c>
      <c r="B86" t="s">
        <v>2940</v>
      </c>
      <c r="C86">
        <v>1987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6.9</v>
      </c>
      <c r="O86">
        <v>35755</v>
      </c>
      <c r="P86">
        <v>102</v>
      </c>
      <c r="Q86" t="s">
        <v>2941</v>
      </c>
      <c r="R86" t="s">
        <v>2783</v>
      </c>
      <c r="S86">
        <v>1</v>
      </c>
      <c r="T86">
        <v>0</v>
      </c>
      <c r="U86">
        <v>0</v>
      </c>
      <c r="V86">
        <v>2901297</v>
      </c>
      <c r="W86">
        <v>34368475</v>
      </c>
      <c r="X86">
        <v>34368475</v>
      </c>
      <c r="Y86">
        <f>COUNTBLANK(Table134[[#This Row],[Budget]:[Gross_WW]])</f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f>((Table134[[#This Row],[Gross_WW]]-2*Table134[[#This Row],[Budget]])/(2*Table134[[#This Row],[Budget]]))*100</f>
        <v>492.2950149536569</v>
      </c>
      <c r="AI86">
        <f>(0.555*Table134[[#This Row],[Gross_WW]]-Table134[[#This Row],[Budget]])/Table134[[#This Row],[Budget]]*100</f>
        <v>557.44746659855923</v>
      </c>
      <c r="AJ86">
        <f>(Table134[[#This Row],[Gross_WW]]-VLOOKUP(C86,  Table4[], 2, TRUE)*Table134[[#This Row],[Budget]])/(Table134[[#This Row],[Budget]]*VLOOKUP(C86,  Table4[], 2, TRUE))</f>
        <v>24.751957171898123</v>
      </c>
    </row>
    <row r="87" spans="1:36" x14ac:dyDescent="0.2">
      <c r="A87" t="s">
        <v>982</v>
      </c>
      <c r="B87" t="s">
        <v>983</v>
      </c>
      <c r="C87">
        <v>1948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</v>
      </c>
      <c r="O87">
        <v>2637</v>
      </c>
      <c r="P87">
        <v>110</v>
      </c>
      <c r="Q87" t="s">
        <v>468</v>
      </c>
      <c r="R87" t="s">
        <v>39</v>
      </c>
      <c r="S87">
        <v>0</v>
      </c>
      <c r="T87">
        <v>0</v>
      </c>
      <c r="U87">
        <v>1</v>
      </c>
      <c r="V87">
        <v>3408000</v>
      </c>
      <c r="W87">
        <v>4772000</v>
      </c>
      <c r="X87">
        <v>4772000</v>
      </c>
      <c r="Y87">
        <f>COUNTBLANK(Table134[[#This Row],[Budget]:[Gross_WW]])</f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f>((Table134[[#This Row],[Gross_WW]]-2*Table134[[#This Row],[Budget]])/(2*Table134[[#This Row],[Budget]]))*100</f>
        <v>-29.988262910798124</v>
      </c>
      <c r="AI87">
        <f>(0.555*Table134[[#This Row],[Gross_WW]]-Table134[[#This Row],[Budget]])/Table134[[#This Row],[Budget]]*100</f>
        <v>-22.286971830985902</v>
      </c>
      <c r="AJ87">
        <f>(Table134[[#This Row],[Gross_WW]]-VLOOKUP(C87,  Table4[], 2, TRUE)*Table134[[#This Row],[Budget]])/(Table134[[#This Row],[Budget]]*VLOOKUP(C87,  Table4[], 2, TRUE))</f>
        <v>9.7710364752618268</v>
      </c>
    </row>
    <row r="88" spans="1:36" hidden="1" x14ac:dyDescent="0.2">
      <c r="A88" t="s">
        <v>2373</v>
      </c>
      <c r="B88" t="s">
        <v>2374</v>
      </c>
      <c r="C88">
        <v>1979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6.3</v>
      </c>
      <c r="O88">
        <v>2680</v>
      </c>
      <c r="P88">
        <v>105</v>
      </c>
      <c r="Q88" t="s">
        <v>2375</v>
      </c>
      <c r="R88" t="s">
        <v>2376</v>
      </c>
      <c r="S88">
        <v>0</v>
      </c>
      <c r="T88">
        <v>0</v>
      </c>
      <c r="U88">
        <v>1</v>
      </c>
      <c r="W88">
        <v>7500000</v>
      </c>
      <c r="X88">
        <v>7500000</v>
      </c>
      <c r="Y88">
        <f>COUNTBLANK(Table134[[#This Row],[Budget]:[Gross_WW]])</f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 t="e">
        <f>((Table134[[#This Row],[Gross_WW]]-2*Table134[[#This Row],[Budget]])/(2*Table134[[#This Row],[Budget]]))*100</f>
        <v>#DIV/0!</v>
      </c>
      <c r="AI88" t="e">
        <f>(0.555*Table134[[#This Row],[Gross_WW]]-Table134[[#This Row],[Budget]])/Table134[[#This Row],[Budget]]*100</f>
        <v>#DIV/0!</v>
      </c>
      <c r="AJ88" t="e">
        <f>(Table134[[#This Row],[Gross_WW]]-VLOOKUP(C88,  Table4[], 2, TRUE)*Table134[[#This Row],[Budget]])/(Table134[[#This Row],[Budget]]*VLOOKUP(C88,  Table4[], 2, TRUE))</f>
        <v>#DIV/0!</v>
      </c>
    </row>
    <row r="89" spans="1:36" x14ac:dyDescent="0.2">
      <c r="A89" t="s">
        <v>725</v>
      </c>
      <c r="B89" t="s">
        <v>726</v>
      </c>
      <c r="C89">
        <v>1943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7</v>
      </c>
      <c r="O89">
        <v>2801</v>
      </c>
      <c r="P89">
        <v>124</v>
      </c>
      <c r="Q89" t="s">
        <v>106</v>
      </c>
      <c r="R89" t="s">
        <v>39</v>
      </c>
      <c r="S89">
        <v>0</v>
      </c>
      <c r="T89">
        <v>0</v>
      </c>
      <c r="U89">
        <v>1</v>
      </c>
      <c r="V89">
        <v>2646000</v>
      </c>
      <c r="W89">
        <v>2700000</v>
      </c>
      <c r="X89">
        <v>4129000</v>
      </c>
      <c r="Y89">
        <f>COUNTBLANK(Table134[[#This Row],[Budget]:[Gross_WW]])</f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f>((Table134[[#This Row],[Gross_WW]]-2*Table134[[#This Row],[Budget]])/(2*Table134[[#This Row],[Budget]]))*100</f>
        <v>-21.976568405139833</v>
      </c>
      <c r="AI89">
        <f>(0.555*Table134[[#This Row],[Gross_WW]]-Table134[[#This Row],[Budget]])/Table134[[#This Row],[Budget]]*100</f>
        <v>-13.393990929705216</v>
      </c>
      <c r="AJ89">
        <f>(Table134[[#This Row],[Gross_WW]]-VLOOKUP(C89,  Table4[], 2, TRUE)*Table134[[#This Row],[Budget]])/(Table134[[#This Row],[Budget]]*VLOOKUP(C89,  Table4[], 2, TRUE))</f>
        <v>11.003604860747718</v>
      </c>
    </row>
    <row r="90" spans="1:36" x14ac:dyDescent="0.2">
      <c r="A90" t="s">
        <v>2268</v>
      </c>
      <c r="B90" t="s">
        <v>2269</v>
      </c>
      <c r="C90">
        <v>1977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5.7</v>
      </c>
      <c r="O90">
        <v>9111</v>
      </c>
      <c r="P90">
        <v>114</v>
      </c>
      <c r="Q90" t="s">
        <v>2270</v>
      </c>
      <c r="R90" t="s">
        <v>35</v>
      </c>
      <c r="S90">
        <v>0</v>
      </c>
      <c r="T90">
        <v>1</v>
      </c>
      <c r="U90">
        <v>0</v>
      </c>
      <c r="V90">
        <v>6000000</v>
      </c>
      <c r="W90">
        <v>30000000</v>
      </c>
      <c r="X90">
        <v>30000000</v>
      </c>
      <c r="Y90">
        <f>COUNTBLANK(Table134[[#This Row],[Budget]:[Gross_WW]])</f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f>((Table134[[#This Row],[Gross_WW]]-2*Table134[[#This Row],[Budget]])/(2*Table134[[#This Row],[Budget]]))*100</f>
        <v>150</v>
      </c>
      <c r="AI90">
        <f>(0.555*Table134[[#This Row],[Gross_WW]]-Table134[[#This Row],[Budget]])/Table134[[#This Row],[Budget]]*100</f>
        <v>177.50000000000003</v>
      </c>
      <c r="AJ90">
        <f>(Table134[[#This Row],[Gross_WW]]-VLOOKUP(C90,  Table4[], 2, TRUE)*Table134[[#This Row],[Budget]])/(Table134[[#This Row],[Budget]]*VLOOKUP(C90,  Table4[], 2, TRUE))</f>
        <v>12.157894736842104</v>
      </c>
    </row>
    <row r="91" spans="1:36" x14ac:dyDescent="0.2">
      <c r="A91" t="s">
        <v>2135</v>
      </c>
      <c r="B91" t="s">
        <v>2136</v>
      </c>
      <c r="C91">
        <v>1974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5.7</v>
      </c>
      <c r="O91">
        <v>9125</v>
      </c>
      <c r="P91">
        <v>107</v>
      </c>
      <c r="Q91" t="s">
        <v>1812</v>
      </c>
      <c r="R91" t="s">
        <v>35</v>
      </c>
      <c r="S91">
        <v>0</v>
      </c>
      <c r="T91">
        <v>1</v>
      </c>
      <c r="U91">
        <v>0</v>
      </c>
      <c r="V91">
        <v>3000000</v>
      </c>
      <c r="X91">
        <v>50000000</v>
      </c>
      <c r="Y91">
        <f>COUNTBLANK(Table134[[#This Row],[Budget]:[Gross_WW]])</f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f>((Table134[[#This Row],[Gross_WW]]-2*Table134[[#This Row],[Budget]])/(2*Table134[[#This Row],[Budget]]))*100</f>
        <v>733.33333333333326</v>
      </c>
      <c r="AI91">
        <f>(0.555*Table134[[#This Row],[Gross_WW]]-Table134[[#This Row],[Budget]])/Table134[[#This Row],[Budget]]*100</f>
        <v>825.00000000000023</v>
      </c>
      <c r="AJ91">
        <f>(Table134[[#This Row],[Gross_WW]]-VLOOKUP(C91,  Table4[], 2, TRUE)*Table134[[#This Row],[Budget]])/(Table134[[#This Row],[Budget]]*VLOOKUP(C91,  Table4[], 2, TRUE))</f>
        <v>42.859649122807021</v>
      </c>
    </row>
    <row r="92" spans="1:36" x14ac:dyDescent="0.2">
      <c r="A92" t="s">
        <v>4353</v>
      </c>
      <c r="B92" t="s">
        <v>4354</v>
      </c>
      <c r="C92">
        <v>1996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5.7</v>
      </c>
      <c r="O92">
        <v>4971</v>
      </c>
      <c r="P92">
        <v>109</v>
      </c>
      <c r="Q92" t="s">
        <v>4355</v>
      </c>
      <c r="R92" t="s">
        <v>4109</v>
      </c>
      <c r="S92">
        <v>0</v>
      </c>
      <c r="T92">
        <v>0</v>
      </c>
      <c r="U92">
        <v>1</v>
      </c>
      <c r="V92">
        <v>2914992</v>
      </c>
      <c r="W92">
        <v>11829959</v>
      </c>
      <c r="X92">
        <v>11829959</v>
      </c>
      <c r="Y92">
        <f>COUNTBLANK(Table134[[#This Row],[Budget]:[Gross_WW]])</f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f>((Table134[[#This Row],[Gross_WW]]-2*Table134[[#This Row],[Budget]])/(2*Table134[[#This Row],[Budget]]))*100</f>
        <v>102.91580560083871</v>
      </c>
      <c r="AI92">
        <f>(0.555*Table134[[#This Row],[Gross_WW]]-Table134[[#This Row],[Budget]])/Table134[[#This Row],[Budget]]*100</f>
        <v>125.23654421693099</v>
      </c>
      <c r="AJ92">
        <f>(Table134[[#This Row],[Gross_WW]]-VLOOKUP(C92,  Table4[], 2, TRUE)*Table134[[#This Row],[Budget]])/(Table134[[#This Row],[Budget]]*VLOOKUP(C92,  Table4[], 2, TRUE))</f>
        <v>8.2234457091290309</v>
      </c>
    </row>
    <row r="93" spans="1:36" x14ac:dyDescent="0.2">
      <c r="A93" t="s">
        <v>4356</v>
      </c>
      <c r="B93" t="s">
        <v>4357</v>
      </c>
      <c r="C93">
        <v>1996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6.1</v>
      </c>
      <c r="O93">
        <v>7390</v>
      </c>
      <c r="P93">
        <v>94</v>
      </c>
      <c r="Q93" t="s">
        <v>4358</v>
      </c>
      <c r="R93" t="s">
        <v>4359</v>
      </c>
      <c r="S93">
        <v>1</v>
      </c>
      <c r="T93">
        <v>0</v>
      </c>
      <c r="U93">
        <v>0</v>
      </c>
      <c r="V93">
        <v>6000000</v>
      </c>
      <c r="W93">
        <v>339379</v>
      </c>
      <c r="X93">
        <v>339379</v>
      </c>
      <c r="Y93">
        <f>COUNTBLANK(Table134[[#This Row],[Budget]:[Gross_WW]])</f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f>((Table134[[#This Row],[Gross_WW]]-2*Table134[[#This Row],[Budget]])/(2*Table134[[#This Row],[Budget]]))*100</f>
        <v>-97.171841666666666</v>
      </c>
      <c r="AI93">
        <f>(0.555*Table134[[#This Row],[Gross_WW]]-Table134[[#This Row],[Budget]])/Table134[[#This Row],[Budget]]*100</f>
        <v>-96.86074425000001</v>
      </c>
      <c r="AJ93">
        <f>(Table134[[#This Row],[Gross_WW]]-VLOOKUP(C93,  Table4[], 2, TRUE)*Table134[[#This Row],[Budget]])/(Table134[[#This Row],[Budget]]*VLOOKUP(C93,  Table4[], 2, TRUE))</f>
        <v>-0.87144734848484851</v>
      </c>
    </row>
    <row r="94" spans="1:36" x14ac:dyDescent="0.2">
      <c r="A94" t="s">
        <v>5895</v>
      </c>
      <c r="B94" t="s">
        <v>5896</v>
      </c>
      <c r="C94">
        <v>2004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5.6</v>
      </c>
      <c r="O94">
        <v>158493</v>
      </c>
      <c r="P94">
        <v>175</v>
      </c>
      <c r="Q94" t="s">
        <v>2551</v>
      </c>
      <c r="R94" t="s">
        <v>39</v>
      </c>
      <c r="S94">
        <v>0</v>
      </c>
      <c r="T94">
        <v>0</v>
      </c>
      <c r="U94">
        <v>1</v>
      </c>
      <c r="V94">
        <v>155000000</v>
      </c>
      <c r="W94">
        <v>34297191</v>
      </c>
      <c r="X94">
        <v>167298192</v>
      </c>
      <c r="Y94">
        <f>COUNTBLANK(Table134[[#This Row],[Budget]:[Gross_WW]])</f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31</v>
      </c>
      <c r="AH94">
        <f>((Table134[[#This Row],[Gross_WW]]-2*Table134[[#This Row],[Budget]])/(2*Table134[[#This Row],[Budget]]))*100</f>
        <v>-46.03284129032258</v>
      </c>
      <c r="AI94">
        <f>(0.555*Table134[[#This Row],[Gross_WW]]-Table134[[#This Row],[Budget]])/Table134[[#This Row],[Budget]]*100</f>
        <v>-40.096453832258064</v>
      </c>
      <c r="AJ94">
        <f>(Table134[[#This Row],[Gross_WW]]-VLOOKUP(C94,  Table4[], 2, TRUE)*Table134[[#This Row],[Budget]])/(Table134[[#This Row],[Budget]]*VLOOKUP(C94,  Table4[], 2, TRUE))</f>
        <v>0.79890529032258062</v>
      </c>
    </row>
    <row r="95" spans="1:36" x14ac:dyDescent="0.2">
      <c r="A95" t="s">
        <v>7351</v>
      </c>
      <c r="B95" t="s">
        <v>7352</v>
      </c>
      <c r="C95">
        <v>2014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6.2</v>
      </c>
      <c r="O95">
        <v>39036</v>
      </c>
      <c r="P95">
        <v>81</v>
      </c>
      <c r="Q95" t="s">
        <v>7353</v>
      </c>
      <c r="R95" t="s">
        <v>2671</v>
      </c>
      <c r="S95">
        <v>1</v>
      </c>
      <c r="T95">
        <v>0</v>
      </c>
      <c r="U95">
        <v>0</v>
      </c>
      <c r="V95">
        <v>28000000</v>
      </c>
      <c r="W95">
        <v>66954149</v>
      </c>
      <c r="X95">
        <v>100654149</v>
      </c>
      <c r="Y95">
        <f>COUNTBLANK(Table134[[#This Row],[Budget]:[Gross_WW]])</f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42</v>
      </c>
      <c r="AH95">
        <f>((Table134[[#This Row],[Gross_WW]]-2*Table134[[#This Row],[Budget]])/(2*Table134[[#This Row],[Budget]]))*100</f>
        <v>79.739551785714298</v>
      </c>
      <c r="AI95">
        <f>(0.555*Table134[[#This Row],[Gross_WW]]-Table134[[#This Row],[Budget]])/Table134[[#This Row],[Budget]]*100</f>
        <v>99.510902482142882</v>
      </c>
      <c r="AJ95">
        <f>(Table134[[#This Row],[Gross_WW]]-VLOOKUP(C95,  Table4[], 2, TRUE)*Table134[[#This Row],[Budget]])/(Table134[[#This Row],[Budget]]*VLOOKUP(C95,  Table4[], 2, TRUE))</f>
        <v>2.5947910357142856</v>
      </c>
    </row>
    <row r="96" spans="1:36" x14ac:dyDescent="0.2">
      <c r="A96" t="s">
        <v>1138</v>
      </c>
      <c r="B96" t="s">
        <v>1139</v>
      </c>
      <c r="C96">
        <v>1951</v>
      </c>
      <c r="D96">
        <v>0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7.4</v>
      </c>
      <c r="O96">
        <v>122898</v>
      </c>
      <c r="P96">
        <v>75</v>
      </c>
      <c r="Q96" t="s">
        <v>1003</v>
      </c>
      <c r="R96" t="s">
        <v>538</v>
      </c>
      <c r="S96">
        <v>1</v>
      </c>
      <c r="T96">
        <v>0</v>
      </c>
      <c r="U96">
        <v>0</v>
      </c>
      <c r="V96">
        <v>3000000</v>
      </c>
      <c r="W96">
        <v>5600000</v>
      </c>
      <c r="X96">
        <v>5600000</v>
      </c>
      <c r="Y96">
        <f>COUNTBLANK(Table134[[#This Row],[Budget]:[Gross_WW]])</f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87</v>
      </c>
      <c r="AH96">
        <f>((Table134[[#This Row],[Gross_WW]]-2*Table134[[#This Row],[Budget]])/(2*Table134[[#This Row],[Budget]]))*100</f>
        <v>-6.666666666666667</v>
      </c>
      <c r="AI96">
        <f>(0.555*Table134[[#This Row],[Gross_WW]]-Table134[[#This Row],[Budget]])/Table134[[#This Row],[Budget]]*100</f>
        <v>3.6000000000000156</v>
      </c>
      <c r="AJ96">
        <f>(Table134[[#This Row],[Gross_WW]]-VLOOKUP(C96,  Table4[], 2, TRUE)*Table134[[#This Row],[Budget]])/(Table134[[#This Row],[Budget]]*VLOOKUP(C96,  Table4[], 2, TRUE))</f>
        <v>10.666666666666666</v>
      </c>
    </row>
    <row r="97" spans="1:36" x14ac:dyDescent="0.2">
      <c r="A97" t="s">
        <v>6764</v>
      </c>
      <c r="B97" t="s">
        <v>1139</v>
      </c>
      <c r="C97">
        <v>2010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6.4</v>
      </c>
      <c r="O97">
        <v>370841</v>
      </c>
      <c r="P97">
        <v>108</v>
      </c>
      <c r="Q97" t="s">
        <v>2850</v>
      </c>
      <c r="R97" t="s">
        <v>2671</v>
      </c>
      <c r="S97">
        <v>1</v>
      </c>
      <c r="T97">
        <v>0</v>
      </c>
      <c r="U97">
        <v>0</v>
      </c>
      <c r="V97">
        <v>200000000</v>
      </c>
      <c r="W97">
        <v>334191110</v>
      </c>
      <c r="X97">
        <v>1025467110</v>
      </c>
      <c r="Y97">
        <f>COUNTBLANK(Table134[[#This Row],[Budget]:[Gross_WW]])</f>
        <v>0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59</v>
      </c>
      <c r="AH97">
        <f>((Table134[[#This Row],[Gross_WW]]-2*Table134[[#This Row],[Budget]])/(2*Table134[[#This Row],[Budget]]))*100</f>
        <v>156.36677750000001</v>
      </c>
      <c r="AI97">
        <f>(0.555*Table134[[#This Row],[Gross_WW]]-Table134[[#This Row],[Budget]])/Table134[[#This Row],[Budget]]*100</f>
        <v>184.56712302500006</v>
      </c>
      <c r="AJ97">
        <f>(Table134[[#This Row],[Gross_WW]]-VLOOKUP(C97,  Table4[], 2, TRUE)*Table134[[#This Row],[Budget]])/(Table134[[#This Row],[Budget]]*VLOOKUP(C97,  Table4[], 2, TRUE))</f>
        <v>4.1273355499999997</v>
      </c>
    </row>
    <row r="98" spans="1:36" x14ac:dyDescent="0.2">
      <c r="A98" t="s">
        <v>7623</v>
      </c>
      <c r="B98" t="s">
        <v>7624</v>
      </c>
      <c r="C98">
        <v>2016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6.2</v>
      </c>
      <c r="O98">
        <v>86345</v>
      </c>
      <c r="P98">
        <v>113</v>
      </c>
      <c r="Q98" t="s">
        <v>6937</v>
      </c>
      <c r="R98" t="s">
        <v>2671</v>
      </c>
      <c r="S98">
        <v>1</v>
      </c>
      <c r="T98">
        <v>0</v>
      </c>
      <c r="U98">
        <v>0</v>
      </c>
      <c r="V98">
        <v>170000000</v>
      </c>
      <c r="W98">
        <v>77041381</v>
      </c>
      <c r="X98">
        <v>299457024</v>
      </c>
      <c r="Y98">
        <f>COUNTBLANK(Table134[[#This Row],[Budget]:[Gross_WW]])</f>
        <v>0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64</v>
      </c>
      <c r="AH98">
        <f>((Table134[[#This Row],[Gross_WW]]-2*Table134[[#This Row],[Budget]])/(2*Table134[[#This Row],[Budget]]))*100</f>
        <v>-11.924404705882354</v>
      </c>
      <c r="AI98">
        <f>(0.555*Table134[[#This Row],[Gross_WW]]-Table134[[#This Row],[Budget]])/Table134[[#This Row],[Budget]]*100</f>
        <v>-2.2360892235293988</v>
      </c>
      <c r="AJ98">
        <f>(Table134[[#This Row],[Gross_WW]]-VLOOKUP(C98,  Table4[], 2, TRUE)*Table134[[#This Row],[Budget]])/(Table134[[#This Row],[Budget]]*VLOOKUP(C98,  Table4[], 2, TRUE))</f>
        <v>0.76151190588235296</v>
      </c>
    </row>
    <row r="99" spans="1:36" x14ac:dyDescent="0.2">
      <c r="A99" t="s">
        <v>3702</v>
      </c>
      <c r="B99" t="s">
        <v>3703</v>
      </c>
      <c r="C99">
        <v>1993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7.1</v>
      </c>
      <c r="O99">
        <v>48567</v>
      </c>
      <c r="P99">
        <v>120</v>
      </c>
      <c r="Q99" t="s">
        <v>3272</v>
      </c>
      <c r="R99" t="s">
        <v>3704</v>
      </c>
      <c r="S99">
        <v>1</v>
      </c>
      <c r="T99">
        <v>0</v>
      </c>
      <c r="U99">
        <v>0</v>
      </c>
      <c r="V99">
        <v>32000000</v>
      </c>
      <c r="W99">
        <v>36733909</v>
      </c>
      <c r="X99">
        <v>36733909</v>
      </c>
      <c r="Y99">
        <f>COUNTBLANK(Table134[[#This Row],[Budget]:[Gross_WW]])</f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19</v>
      </c>
      <c r="AH99">
        <f>((Table134[[#This Row],[Gross_WW]]-2*Table134[[#This Row],[Budget]])/(2*Table134[[#This Row],[Budget]]))*100</f>
        <v>-42.603267187500002</v>
      </c>
      <c r="AI99">
        <f>(0.555*Table134[[#This Row],[Gross_WW]]-Table134[[#This Row],[Budget]])/Table134[[#This Row],[Budget]]*100</f>
        <v>-36.289626578124995</v>
      </c>
      <c r="AJ99">
        <f>(Table134[[#This Row],[Gross_WW]]-VLOOKUP(C99,  Table4[], 2, TRUE)*Table134[[#This Row],[Budget]])/(Table134[[#This Row],[Budget]]*VLOOKUP(C99,  Table4[], 2, TRUE))</f>
        <v>1.6089424005681818</v>
      </c>
    </row>
    <row r="100" spans="1:36" x14ac:dyDescent="0.2">
      <c r="A100" t="s">
        <v>2504</v>
      </c>
      <c r="B100" t="s">
        <v>2505</v>
      </c>
      <c r="C100">
        <v>1981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5.6</v>
      </c>
      <c r="O100">
        <v>1522</v>
      </c>
      <c r="P100">
        <v>87</v>
      </c>
      <c r="Q100" t="s">
        <v>2506</v>
      </c>
      <c r="R100" t="s">
        <v>35</v>
      </c>
      <c r="S100">
        <v>0</v>
      </c>
      <c r="T100">
        <v>1</v>
      </c>
      <c r="U100">
        <v>0</v>
      </c>
      <c r="V100">
        <v>14000000</v>
      </c>
      <c r="W100">
        <v>4454295</v>
      </c>
      <c r="X100">
        <v>4454295</v>
      </c>
      <c r="Y100">
        <f>COUNTBLANK(Table134[[#This Row],[Budget]:[Gross_WW]])</f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f>((Table134[[#This Row],[Gross_WW]]-2*Table134[[#This Row],[Budget]])/(2*Table134[[#This Row],[Budget]]))*100</f>
        <v>-84.091803571428571</v>
      </c>
      <c r="AI100">
        <f>(0.555*Table134[[#This Row],[Gross_WW]]-Table134[[#This Row],[Budget]])/Table134[[#This Row],[Budget]]*100</f>
        <v>-82.341901964285711</v>
      </c>
      <c r="AJ100">
        <f>(Table134[[#This Row],[Gross_WW]]-VLOOKUP(C100,  Table4[], 2, TRUE)*Table134[[#This Row],[Budget]])/(Table134[[#This Row],[Budget]]*VLOOKUP(C100,  Table4[], 2, TRUE))</f>
        <v>-0.3083392857142857</v>
      </c>
    </row>
    <row r="101" spans="1:36" x14ac:dyDescent="0.2">
      <c r="A101" t="s">
        <v>2719</v>
      </c>
      <c r="B101" t="s">
        <v>2720</v>
      </c>
      <c r="C101">
        <v>1984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6.6</v>
      </c>
      <c r="O101">
        <v>15835</v>
      </c>
      <c r="P101">
        <v>93</v>
      </c>
      <c r="Q101" t="s">
        <v>2301</v>
      </c>
      <c r="R101" t="s">
        <v>2316</v>
      </c>
      <c r="S101">
        <v>0</v>
      </c>
      <c r="T101">
        <v>1</v>
      </c>
      <c r="U101">
        <v>0</v>
      </c>
      <c r="V101">
        <v>36403064</v>
      </c>
      <c r="W101">
        <v>36403064</v>
      </c>
      <c r="X101">
        <v>36403064</v>
      </c>
      <c r="Y101">
        <f>COUNTBLANK(Table134[[#This Row],[Budget]:[Gross_WW]])</f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f>((Table134[[#This Row],[Gross_WW]]-2*Table134[[#This Row],[Budget]])/(2*Table134[[#This Row],[Budget]]))*100</f>
        <v>-50</v>
      </c>
      <c r="AI101">
        <f>(0.555*Table134[[#This Row],[Gross_WW]]-Table134[[#This Row],[Budget]])/Table134[[#This Row],[Budget]]*100</f>
        <v>-44.499999999999993</v>
      </c>
      <c r="AJ101">
        <f>(Table134[[#This Row],[Gross_WW]]-VLOOKUP(C101,  Table4[], 2, TRUE)*Table134[[#This Row],[Budget]])/(Table134[[#This Row],[Budget]]*VLOOKUP(C101,  Table4[], 2, TRUE))</f>
        <v>1.1739130434782608</v>
      </c>
    </row>
    <row r="102" spans="1:36" x14ac:dyDescent="0.2">
      <c r="A102" t="s">
        <v>32</v>
      </c>
      <c r="B102" t="s">
        <v>33</v>
      </c>
      <c r="C102">
        <v>1930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</v>
      </c>
      <c r="O102">
        <v>55301</v>
      </c>
      <c r="P102">
        <v>152</v>
      </c>
      <c r="Q102" t="s">
        <v>34</v>
      </c>
      <c r="R102" t="s">
        <v>35</v>
      </c>
      <c r="S102">
        <v>0</v>
      </c>
      <c r="T102">
        <v>1</v>
      </c>
      <c r="U102">
        <v>0</v>
      </c>
      <c r="V102">
        <v>1200000</v>
      </c>
      <c r="W102">
        <v>1500000</v>
      </c>
      <c r="X102">
        <v>3000000</v>
      </c>
      <c r="Y102">
        <f>COUNTBLANK(Table134[[#This Row],[Budget]:[Gross_WW]])</f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f>((Table134[[#This Row],[Gross_WW]]-2*Table134[[#This Row],[Budget]])/(2*Table134[[#This Row],[Budget]]))*100</f>
        <v>25</v>
      </c>
      <c r="AI102">
        <f>(0.555*Table134[[#This Row],[Gross_WW]]-Table134[[#This Row],[Budget]])/Table134[[#This Row],[Budget]]*100</f>
        <v>38.750000000000014</v>
      </c>
      <c r="AJ102">
        <f>(Table134[[#This Row],[Gross_WW]]-VLOOKUP(C102,  Table4[], 2, TRUE)*Table134[[#This Row],[Budget]])/(Table134[[#This Row],[Budget]]*VLOOKUP(C102,  Table4[], 2, TRUE))</f>
        <v>5.5789473684210522</v>
      </c>
    </row>
    <row r="103" spans="1:36" hidden="1" x14ac:dyDescent="0.2">
      <c r="A103" t="s">
        <v>1348</v>
      </c>
      <c r="B103" t="s">
        <v>1349</v>
      </c>
      <c r="C103">
        <v>1955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7.6</v>
      </c>
      <c r="O103">
        <v>12550</v>
      </c>
      <c r="P103">
        <v>89</v>
      </c>
      <c r="Q103" t="s">
        <v>1240</v>
      </c>
      <c r="R103" t="s">
        <v>945</v>
      </c>
      <c r="S103">
        <v>0</v>
      </c>
      <c r="T103">
        <v>1</v>
      </c>
      <c r="U103">
        <v>0</v>
      </c>
      <c r="X103">
        <v>3100000</v>
      </c>
      <c r="Y103">
        <f>COUNTBLANK(Table134[[#This Row],[Budget]:[Gross_WW]])</f>
        <v>2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3</v>
      </c>
      <c r="AH103" t="e">
        <f>((Table134[[#This Row],[Gross_WW]]-2*Table134[[#This Row],[Budget]])/(2*Table134[[#This Row],[Budget]]))*100</f>
        <v>#DIV/0!</v>
      </c>
      <c r="AI103" t="e">
        <f>(0.555*Table134[[#This Row],[Gross_WW]]-Table134[[#This Row],[Budget]])/Table134[[#This Row],[Budget]]*100</f>
        <v>#DIV/0!</v>
      </c>
      <c r="AJ103" t="e">
        <f>(Table134[[#This Row],[Gross_WW]]-VLOOKUP(C103,  Table4[], 2, TRUE)*Table134[[#This Row],[Budget]])/(Table134[[#This Row],[Budget]]*VLOOKUP(C103,  Table4[], 2, TRUE))</f>
        <v>#DIV/0!</v>
      </c>
    </row>
    <row r="104" spans="1:36" x14ac:dyDescent="0.2">
      <c r="A104" t="s">
        <v>2220</v>
      </c>
      <c r="B104" t="s">
        <v>2221</v>
      </c>
      <c r="C104">
        <v>1976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8</v>
      </c>
      <c r="O104">
        <v>97268</v>
      </c>
      <c r="P104">
        <v>138</v>
      </c>
      <c r="Q104" t="s">
        <v>1999</v>
      </c>
      <c r="R104" t="s">
        <v>2222</v>
      </c>
      <c r="S104">
        <v>0</v>
      </c>
      <c r="T104">
        <v>0</v>
      </c>
      <c r="U104">
        <v>1</v>
      </c>
      <c r="V104">
        <v>8500000</v>
      </c>
      <c r="W104">
        <v>70600000</v>
      </c>
      <c r="X104">
        <v>70600000</v>
      </c>
      <c r="Y104">
        <f>COUNTBLANK(Table134[[#This Row],[Budget]:[Gross_WW]])</f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2</v>
      </c>
      <c r="AH104">
        <f>((Table134[[#This Row],[Gross_WW]]-2*Table134[[#This Row],[Budget]])/(2*Table134[[#This Row],[Budget]]))*100</f>
        <v>315.29411764705884</v>
      </c>
      <c r="AI104">
        <f>(0.555*Table134[[#This Row],[Gross_WW]]-Table134[[#This Row],[Budget]])/Table134[[#This Row],[Budget]]*100</f>
        <v>360.97647058823526</v>
      </c>
      <c r="AJ104">
        <f>(Table134[[#This Row],[Gross_WW]]-VLOOKUP(C104,  Table4[], 2, TRUE)*Table134[[#This Row],[Budget]])/(Table134[[#This Row],[Budget]]*VLOOKUP(C104,  Table4[], 2, TRUE))</f>
        <v>20.857585139318886</v>
      </c>
    </row>
    <row r="105" spans="1:36" x14ac:dyDescent="0.2">
      <c r="A105" t="s">
        <v>5168</v>
      </c>
      <c r="B105" t="s">
        <v>5169</v>
      </c>
      <c r="C105">
        <v>2000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5.8</v>
      </c>
      <c r="O105">
        <v>12622</v>
      </c>
      <c r="P105">
        <v>116</v>
      </c>
      <c r="Q105" t="s">
        <v>4536</v>
      </c>
      <c r="R105" t="s">
        <v>2273</v>
      </c>
      <c r="S105">
        <v>1</v>
      </c>
      <c r="T105">
        <v>0</v>
      </c>
      <c r="U105">
        <v>0</v>
      </c>
      <c r="V105">
        <v>57000000</v>
      </c>
      <c r="W105">
        <v>15540353</v>
      </c>
      <c r="X105">
        <v>18133495</v>
      </c>
      <c r="Y105">
        <f>COUNTBLANK(Table134[[#This Row],[Budget]:[Gross_WW]])</f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8</v>
      </c>
      <c r="AH105">
        <f>((Table134[[#This Row],[Gross_WW]]-2*Table134[[#This Row],[Budget]])/(2*Table134[[#This Row],[Budget]]))*100</f>
        <v>-84.093425438596498</v>
      </c>
      <c r="AI105">
        <f>(0.555*Table134[[#This Row],[Gross_WW]]-Table134[[#This Row],[Budget]])/Table134[[#This Row],[Budget]]*100</f>
        <v>-82.343702236842091</v>
      </c>
      <c r="AJ105">
        <f>(Table134[[#This Row],[Gross_WW]]-VLOOKUP(C105,  Table4[], 2, TRUE)*Table134[[#This Row],[Budget]])/(Table134[[#This Row],[Budget]]*VLOOKUP(C105,  Table4[], 2, TRUE))</f>
        <v>-0.4697808479532164</v>
      </c>
    </row>
    <row r="106" spans="1:36" x14ac:dyDescent="0.2">
      <c r="A106" t="s">
        <v>488</v>
      </c>
      <c r="B106" t="s">
        <v>489</v>
      </c>
      <c r="C106">
        <v>1940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7.5</v>
      </c>
      <c r="O106">
        <v>4132</v>
      </c>
      <c r="P106">
        <v>141</v>
      </c>
      <c r="Q106" t="s">
        <v>384</v>
      </c>
      <c r="R106" t="s">
        <v>39</v>
      </c>
      <c r="S106">
        <v>0</v>
      </c>
      <c r="T106">
        <v>0</v>
      </c>
      <c r="U106">
        <v>1</v>
      </c>
      <c r="V106">
        <v>1370000</v>
      </c>
      <c r="Y106">
        <f>COUNTBLANK(Table134[[#This Row],[Budget]:[Gross_WW]])</f>
        <v>2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2</v>
      </c>
      <c r="AH106">
        <f>((Table134[[#This Row],[Gross_WW]]-2*Table134[[#This Row],[Budget]])/(2*Table134[[#This Row],[Budget]]))*100</f>
        <v>-100</v>
      </c>
      <c r="AI106">
        <f>(0.555*Table134[[#This Row],[Gross_WW]]-Table134[[#This Row],[Budget]])/Table134[[#This Row],[Budget]]*100</f>
        <v>-100</v>
      </c>
      <c r="AJ106">
        <f>(Table134[[#This Row],[Gross_WW]]-VLOOKUP(C106,  Table4[], 2, TRUE)*Table134[[#This Row],[Budget]])/(Table134[[#This Row],[Budget]]*VLOOKUP(C106,  Table4[], 2, TRUE))</f>
        <v>-1</v>
      </c>
    </row>
    <row r="107" spans="1:36" x14ac:dyDescent="0.2">
      <c r="A107" t="s">
        <v>639</v>
      </c>
      <c r="B107" t="s">
        <v>640</v>
      </c>
      <c r="C107">
        <v>1942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7.1</v>
      </c>
      <c r="O107">
        <v>3611</v>
      </c>
      <c r="P107">
        <v>107</v>
      </c>
      <c r="Q107" t="s">
        <v>468</v>
      </c>
      <c r="R107" t="s">
        <v>39</v>
      </c>
      <c r="S107">
        <v>0</v>
      </c>
      <c r="T107">
        <v>0</v>
      </c>
      <c r="U107">
        <v>1</v>
      </c>
      <c r="V107">
        <v>643000</v>
      </c>
      <c r="W107">
        <v>1968000</v>
      </c>
      <c r="X107">
        <v>1968000</v>
      </c>
      <c r="Y107">
        <f>COUNTBLANK(Table134[[#This Row],[Budget]:[Gross_WW]])</f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f>((Table134[[#This Row],[Gross_WW]]-2*Table134[[#This Row],[Budget]])/(2*Table134[[#This Row],[Budget]]))*100</f>
        <v>53.032659409020219</v>
      </c>
      <c r="AI107">
        <f>(0.555*Table134[[#This Row],[Gross_WW]]-Table134[[#This Row],[Budget]])/Table134[[#This Row],[Budget]]*100</f>
        <v>69.866251944012433</v>
      </c>
      <c r="AJ107">
        <f>(Table134[[#This Row],[Gross_WW]]-VLOOKUP(C107,  Table4[], 2, TRUE)*Table134[[#This Row],[Budget]])/(Table134[[#This Row],[Budget]]*VLOOKUP(C107,  Table4[], 2, TRUE))</f>
        <v>22.543486062926188</v>
      </c>
    </row>
    <row r="108" spans="1:36" x14ac:dyDescent="0.2">
      <c r="A108" t="s">
        <v>7858</v>
      </c>
      <c r="B108" t="s">
        <v>7859</v>
      </c>
      <c r="C108">
        <v>2016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6.1</v>
      </c>
      <c r="O108">
        <v>5631</v>
      </c>
      <c r="P108">
        <v>111</v>
      </c>
      <c r="Q108" t="s">
        <v>7860</v>
      </c>
      <c r="R108" t="s">
        <v>35</v>
      </c>
      <c r="S108">
        <v>0</v>
      </c>
      <c r="T108">
        <v>1</v>
      </c>
      <c r="U108">
        <v>0</v>
      </c>
      <c r="V108">
        <v>17000000</v>
      </c>
      <c r="W108">
        <v>42158780</v>
      </c>
      <c r="X108">
        <v>42580920</v>
      </c>
      <c r="Y108">
        <f>COUNTBLANK(Table134[[#This Row],[Budget]:[Gross_WW]])</f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f>((Table134[[#This Row],[Gross_WW]]-2*Table134[[#This Row],[Budget]])/(2*Table134[[#This Row],[Budget]]))*100</f>
        <v>25.238</v>
      </c>
      <c r="AI108">
        <f>(0.555*Table134[[#This Row],[Gross_WW]]-Table134[[#This Row],[Budget]])/Table134[[#This Row],[Budget]]*100</f>
        <v>39.01418000000001</v>
      </c>
      <c r="AJ108">
        <f>(Table134[[#This Row],[Gross_WW]]-VLOOKUP(C108,  Table4[], 2, TRUE)*Table134[[#This Row],[Budget]])/(Table134[[#This Row],[Budget]]*VLOOKUP(C108,  Table4[], 2, TRUE))</f>
        <v>1.5047600000000001</v>
      </c>
    </row>
    <row r="109" spans="1:36" x14ac:dyDescent="0.2">
      <c r="A109" t="s">
        <v>5286</v>
      </c>
      <c r="B109" t="s">
        <v>5287</v>
      </c>
      <c r="C109">
        <v>2000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7.9</v>
      </c>
      <c r="O109">
        <v>242538</v>
      </c>
      <c r="P109">
        <v>122</v>
      </c>
      <c r="Q109" t="s">
        <v>3669</v>
      </c>
      <c r="R109" t="s">
        <v>2273</v>
      </c>
      <c r="S109">
        <v>0</v>
      </c>
      <c r="T109">
        <v>1</v>
      </c>
      <c r="U109">
        <v>0</v>
      </c>
      <c r="V109">
        <v>60000000</v>
      </c>
      <c r="W109">
        <v>32534850</v>
      </c>
      <c r="X109">
        <v>47383689</v>
      </c>
      <c r="Y109">
        <f>COUNTBLANK(Table134[[#This Row],[Budget]:[Gross_WW]])</f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f>((Table134[[#This Row],[Gross_WW]]-2*Table134[[#This Row],[Budget]])/(2*Table134[[#This Row],[Budget]]))*100</f>
        <v>-60.513592500000001</v>
      </c>
      <c r="AI109">
        <f>(0.555*Table134[[#This Row],[Gross_WW]]-Table134[[#This Row],[Budget]])/Table134[[#This Row],[Budget]]*100</f>
        <v>-56.170087674999991</v>
      </c>
      <c r="AJ109">
        <f>(Table134[[#This Row],[Gross_WW]]-VLOOKUP(C109,  Table4[], 2, TRUE)*Table134[[#This Row],[Budget]])/(Table134[[#This Row],[Budget]]*VLOOKUP(C109,  Table4[], 2, TRUE))</f>
        <v>0.31621358333333333</v>
      </c>
    </row>
    <row r="110" spans="1:36" x14ac:dyDescent="0.2">
      <c r="A110" t="s">
        <v>2437</v>
      </c>
      <c r="B110" t="s">
        <v>2438</v>
      </c>
      <c r="C110">
        <v>1980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6.9</v>
      </c>
      <c r="O110">
        <v>30643</v>
      </c>
      <c r="P110">
        <v>102</v>
      </c>
      <c r="Q110" t="s">
        <v>2439</v>
      </c>
      <c r="R110" t="s">
        <v>39</v>
      </c>
      <c r="S110">
        <v>0</v>
      </c>
      <c r="T110">
        <v>0</v>
      </c>
      <c r="U110">
        <v>1</v>
      </c>
      <c r="V110">
        <v>19853892</v>
      </c>
      <c r="W110">
        <v>19853892</v>
      </c>
      <c r="X110">
        <v>19853892</v>
      </c>
      <c r="Y110">
        <f>COUNTBLANK(Table134[[#This Row],[Budget]:[Gross_WW]])</f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2</v>
      </c>
      <c r="AH110">
        <f>((Table134[[#This Row],[Gross_WW]]-2*Table134[[#This Row],[Budget]])/(2*Table134[[#This Row],[Budget]]))*100</f>
        <v>-50</v>
      </c>
      <c r="AI110">
        <f>(0.555*Table134[[#This Row],[Gross_WW]]-Table134[[#This Row],[Budget]])/Table134[[#This Row],[Budget]]*100</f>
        <v>-44.499999999999993</v>
      </c>
      <c r="AJ110">
        <f>(Table134[[#This Row],[Gross_WW]]-VLOOKUP(C110,  Table4[], 2, TRUE)*Table134[[#This Row],[Budget]])/(Table134[[#This Row],[Budget]]*VLOOKUP(C110,  Table4[], 2, TRUE))</f>
        <v>1.1739130434782608</v>
      </c>
    </row>
    <row r="111" spans="1:36" x14ac:dyDescent="0.2">
      <c r="A111" t="s">
        <v>3162</v>
      </c>
      <c r="B111" t="s">
        <v>3163</v>
      </c>
      <c r="C111">
        <v>1989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6.4</v>
      </c>
      <c r="O111">
        <v>26914</v>
      </c>
      <c r="P111">
        <v>122</v>
      </c>
      <c r="Q111" t="s">
        <v>2168</v>
      </c>
      <c r="R111" t="s">
        <v>35</v>
      </c>
      <c r="S111">
        <v>0</v>
      </c>
      <c r="T111">
        <v>1</v>
      </c>
      <c r="U111">
        <v>0</v>
      </c>
      <c r="V111">
        <v>3713480</v>
      </c>
      <c r="W111">
        <v>74134790</v>
      </c>
      <c r="Y111">
        <f>COUNTBLANK(Table134[[#This Row],[Budget]:[Gross_WW]])</f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46</v>
      </c>
      <c r="AH111">
        <f>((Table134[[#This Row],[Gross_WW]]-2*Table134[[#This Row],[Budget]])/(2*Table134[[#This Row],[Budget]]))*100</f>
        <v>-100</v>
      </c>
      <c r="AI111">
        <f>(0.555*Table134[[#This Row],[Gross_WW]]-Table134[[#This Row],[Budget]])/Table134[[#This Row],[Budget]]*100</f>
        <v>-100</v>
      </c>
      <c r="AJ111">
        <f>(Table134[[#This Row],[Gross_WW]]-VLOOKUP(C111,  Table4[], 2, TRUE)*Table134[[#This Row],[Budget]])/(Table134[[#This Row],[Budget]]*VLOOKUP(C111,  Table4[], 2, TRUE))</f>
        <v>-1</v>
      </c>
    </row>
    <row r="112" spans="1:36" x14ac:dyDescent="0.2">
      <c r="A112" t="s">
        <v>641</v>
      </c>
      <c r="B112" t="s">
        <v>642</v>
      </c>
      <c r="C112">
        <v>1942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6.4</v>
      </c>
      <c r="O112">
        <v>362</v>
      </c>
      <c r="P112">
        <v>92</v>
      </c>
      <c r="Q112" t="s">
        <v>643</v>
      </c>
      <c r="R112" t="s">
        <v>39</v>
      </c>
      <c r="S112">
        <v>0</v>
      </c>
      <c r="T112">
        <v>0</v>
      </c>
      <c r="U112">
        <v>1</v>
      </c>
      <c r="V112">
        <v>515000</v>
      </c>
      <c r="W112">
        <v>524000</v>
      </c>
      <c r="X112">
        <v>2098000</v>
      </c>
      <c r="Y112">
        <f>COUNTBLANK(Table134[[#This Row],[Budget]:[Gross_WW]])</f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f>((Table134[[#This Row],[Gross_WW]]-2*Table134[[#This Row],[Budget]])/(2*Table134[[#This Row],[Budget]]))*100</f>
        <v>103.6893203883495</v>
      </c>
      <c r="AI112">
        <f>(0.555*Table134[[#This Row],[Gross_WW]]-Table134[[#This Row],[Budget]])/Table134[[#This Row],[Budget]]*100</f>
        <v>126.09514563106796</v>
      </c>
      <c r="AJ112">
        <f>(Table134[[#This Row],[Gross_WW]]-VLOOKUP(C112,  Table4[], 2, TRUE)*Table134[[#This Row],[Budget]])/(Table134[[#This Row],[Budget]]*VLOOKUP(C112,  Table4[], 2, TRUE))</f>
        <v>30.336818521284542</v>
      </c>
    </row>
    <row r="113" spans="1:36" x14ac:dyDescent="0.2">
      <c r="A113" t="s">
        <v>2721</v>
      </c>
      <c r="B113" t="s">
        <v>2722</v>
      </c>
      <c r="C113">
        <v>1984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8.3000000000000007</v>
      </c>
      <c r="O113">
        <v>353212</v>
      </c>
      <c r="P113">
        <v>160</v>
      </c>
      <c r="Q113" t="s">
        <v>2216</v>
      </c>
      <c r="R113" t="s">
        <v>2723</v>
      </c>
      <c r="S113">
        <v>0</v>
      </c>
      <c r="T113">
        <v>0</v>
      </c>
      <c r="U113">
        <v>1</v>
      </c>
      <c r="V113">
        <v>18000000</v>
      </c>
      <c r="W113">
        <v>51973029</v>
      </c>
      <c r="X113">
        <v>52066791</v>
      </c>
      <c r="Y113">
        <f>COUNTBLANK(Table134[[#This Row],[Budget]:[Gross_WW]])</f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10</v>
      </c>
      <c r="AH113">
        <f>((Table134[[#This Row],[Gross_WW]]-2*Table134[[#This Row],[Budget]])/(2*Table134[[#This Row],[Budget]]))*100</f>
        <v>44.629975000000002</v>
      </c>
      <c r="AI113">
        <f>(0.555*Table134[[#This Row],[Gross_WW]]-Table134[[#This Row],[Budget]])/Table134[[#This Row],[Budget]]*100</f>
        <v>60.539272250000018</v>
      </c>
      <c r="AJ113">
        <f>(Table134[[#This Row],[Gross_WW]]-VLOOKUP(C113,  Table4[], 2, TRUE)*Table134[[#This Row],[Budget]])/(Table134[[#This Row],[Budget]]*VLOOKUP(C113,  Table4[], 2, TRUE))</f>
        <v>5.2882597826086952</v>
      </c>
    </row>
    <row r="114" spans="1:36" x14ac:dyDescent="0.2">
      <c r="A114" t="s">
        <v>2942</v>
      </c>
      <c r="B114" t="s">
        <v>2943</v>
      </c>
      <c r="C114">
        <v>1987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6.2</v>
      </c>
      <c r="O114">
        <v>9674</v>
      </c>
      <c r="P114">
        <v>85</v>
      </c>
      <c r="Q114" t="s">
        <v>2713</v>
      </c>
      <c r="R114" t="s">
        <v>35</v>
      </c>
      <c r="S114">
        <v>0</v>
      </c>
      <c r="T114">
        <v>1</v>
      </c>
      <c r="U114">
        <v>0</v>
      </c>
      <c r="V114">
        <v>548696</v>
      </c>
      <c r="W114">
        <v>548696</v>
      </c>
      <c r="X114">
        <v>548696</v>
      </c>
      <c r="Y114">
        <f>COUNTBLANK(Table134[[#This Row],[Budget]:[Gross_WW]])</f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f>((Table134[[#This Row],[Gross_WW]]-2*Table134[[#This Row],[Budget]])/(2*Table134[[#This Row],[Budget]]))*100</f>
        <v>-50</v>
      </c>
      <c r="AI114">
        <f>(0.555*Table134[[#This Row],[Gross_WW]]-Table134[[#This Row],[Budget]])/Table134[[#This Row],[Budget]]*100</f>
        <v>-44.499999999999993</v>
      </c>
      <c r="AJ114">
        <f>(Table134[[#This Row],[Gross_WW]]-VLOOKUP(C114,  Table4[], 2, TRUE)*Table134[[#This Row],[Budget]])/(Table134[[#This Row],[Budget]]*VLOOKUP(C114,  Table4[], 2, TRUE))</f>
        <v>1.1739130434782608</v>
      </c>
    </row>
    <row r="115" spans="1:36" x14ac:dyDescent="0.2">
      <c r="A115" t="s">
        <v>6405</v>
      </c>
      <c r="B115" t="s">
        <v>6406</v>
      </c>
      <c r="C115">
        <v>2006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5.4</v>
      </c>
      <c r="O115">
        <v>23946</v>
      </c>
      <c r="P115">
        <v>107</v>
      </c>
      <c r="Q115" t="s">
        <v>5219</v>
      </c>
      <c r="R115" t="s">
        <v>35</v>
      </c>
      <c r="S115">
        <v>0</v>
      </c>
      <c r="T115">
        <v>1</v>
      </c>
      <c r="U115">
        <v>0</v>
      </c>
      <c r="V115">
        <v>17000000</v>
      </c>
      <c r="W115">
        <v>7191830</v>
      </c>
      <c r="X115">
        <v>16656103</v>
      </c>
      <c r="Y115">
        <f>COUNTBLANK(Table134[[#This Row],[Budget]:[Gross_WW]])</f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f>((Table134[[#This Row],[Gross_WW]]-2*Table134[[#This Row],[Budget]])/(2*Table134[[#This Row],[Budget]]))*100</f>
        <v>-51.011461764705878</v>
      </c>
      <c r="AI115">
        <f>(0.555*Table134[[#This Row],[Gross_WW]]-Table134[[#This Row],[Budget]])/Table134[[#This Row],[Budget]]*100</f>
        <v>-45.622722558823526</v>
      </c>
      <c r="AJ115">
        <f>(Table134[[#This Row],[Gross_WW]]-VLOOKUP(C115,  Table4[], 2, TRUE)*Table134[[#This Row],[Budget]])/(Table134[[#This Row],[Budget]]*VLOOKUP(C115,  Table4[], 2, TRUE))</f>
        <v>0.63295127450980393</v>
      </c>
    </row>
    <row r="116" spans="1:36" x14ac:dyDescent="0.2">
      <c r="A116" t="s">
        <v>2800</v>
      </c>
      <c r="B116" t="s">
        <v>2801</v>
      </c>
      <c r="C116">
        <v>1985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6.5</v>
      </c>
      <c r="O116">
        <v>5387</v>
      </c>
      <c r="P116">
        <v>113</v>
      </c>
      <c r="Q116" t="s">
        <v>2229</v>
      </c>
      <c r="R116" t="s">
        <v>2802</v>
      </c>
      <c r="S116">
        <v>0</v>
      </c>
      <c r="T116">
        <v>0</v>
      </c>
      <c r="U116">
        <v>1</v>
      </c>
      <c r="V116">
        <v>1420355</v>
      </c>
      <c r="W116">
        <v>1420355</v>
      </c>
      <c r="X116">
        <v>1420355</v>
      </c>
      <c r="Y116">
        <f>COUNTBLANK(Table134[[#This Row],[Budget]:[Gross_WW]])</f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f>((Table134[[#This Row],[Gross_WW]]-2*Table134[[#This Row],[Budget]])/(2*Table134[[#This Row],[Budget]]))*100</f>
        <v>-50</v>
      </c>
      <c r="AI116">
        <f>(0.555*Table134[[#This Row],[Gross_WW]]-Table134[[#This Row],[Budget]])/Table134[[#This Row],[Budget]]*100</f>
        <v>-44.5</v>
      </c>
      <c r="AJ116">
        <f>(Table134[[#This Row],[Gross_WW]]-VLOOKUP(C116,  Table4[], 2, TRUE)*Table134[[#This Row],[Budget]])/(Table134[[#This Row],[Budget]]*VLOOKUP(C116,  Table4[], 2, TRUE))</f>
        <v>1.1739130434782608</v>
      </c>
    </row>
    <row r="117" spans="1:36" x14ac:dyDescent="0.2">
      <c r="A117" t="s">
        <v>6555</v>
      </c>
      <c r="B117" t="s">
        <v>6556</v>
      </c>
      <c r="C117">
        <v>2007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7.8</v>
      </c>
      <c r="O117">
        <v>378305</v>
      </c>
      <c r="P117">
        <v>157</v>
      </c>
      <c r="Q117" t="s">
        <v>2593</v>
      </c>
      <c r="R117" t="s">
        <v>35</v>
      </c>
      <c r="S117">
        <v>0</v>
      </c>
      <c r="T117">
        <v>1</v>
      </c>
      <c r="U117">
        <v>0</v>
      </c>
      <c r="V117">
        <v>100000000</v>
      </c>
      <c r="W117">
        <v>130164645</v>
      </c>
      <c r="X117">
        <v>269755430</v>
      </c>
      <c r="Y117">
        <f>COUNTBLANK(Table134[[#This Row],[Budget]:[Gross_WW]])</f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0</v>
      </c>
      <c r="AG117">
        <v>7</v>
      </c>
      <c r="AH117">
        <f>((Table134[[#This Row],[Gross_WW]]-2*Table134[[#This Row],[Budget]])/(2*Table134[[#This Row],[Budget]]))*100</f>
        <v>34.877714999999995</v>
      </c>
      <c r="AI117">
        <f>(0.555*Table134[[#This Row],[Gross_WW]]-Table134[[#This Row],[Budget]])/Table134[[#This Row],[Budget]]*100</f>
        <v>49.714263650000007</v>
      </c>
      <c r="AJ117">
        <f>(Table134[[#This Row],[Gross_WW]]-VLOOKUP(C117,  Table4[], 2, TRUE)*Table134[[#This Row],[Budget]])/(Table134[[#This Row],[Budget]]*VLOOKUP(C117,  Table4[], 2, TRUE))</f>
        <v>3.4959238333333333</v>
      </c>
    </row>
    <row r="118" spans="1:36" x14ac:dyDescent="0.2">
      <c r="A118" t="s">
        <v>2073</v>
      </c>
      <c r="B118" t="s">
        <v>2074</v>
      </c>
      <c r="C118">
        <v>1973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7.4</v>
      </c>
      <c r="O118">
        <v>78006</v>
      </c>
      <c r="P118">
        <v>110</v>
      </c>
      <c r="Q118" t="s">
        <v>1976</v>
      </c>
      <c r="R118" t="s">
        <v>35</v>
      </c>
      <c r="S118">
        <v>0</v>
      </c>
      <c r="T118">
        <v>1</v>
      </c>
      <c r="U118">
        <v>0</v>
      </c>
      <c r="V118">
        <v>777000</v>
      </c>
      <c r="W118">
        <v>115000000</v>
      </c>
      <c r="X118">
        <v>115000000</v>
      </c>
      <c r="Y118">
        <f>COUNTBLANK(Table134[[#This Row],[Budget]:[Gross_WW]])</f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f>((Table134[[#This Row],[Gross_WW]]-2*Table134[[#This Row],[Budget]])/(2*Table134[[#This Row],[Budget]]))*100</f>
        <v>7300.2574002574011</v>
      </c>
      <c r="AI118">
        <f>(0.555*Table134[[#This Row],[Gross_WW]]-Table134[[#This Row],[Budget]])/Table134[[#This Row],[Budget]]*100</f>
        <v>8114.2857142857156</v>
      </c>
      <c r="AJ118">
        <f>(Table134[[#This Row],[Gross_WW]]-VLOOKUP(C118,  Table4[], 2, TRUE)*Table134[[#This Row],[Budget]])/(Table134[[#This Row],[Budget]]*VLOOKUP(C118,  Table4[], 2, TRUE))</f>
        <v>388.48723159249477</v>
      </c>
    </row>
    <row r="119" spans="1:36" x14ac:dyDescent="0.2">
      <c r="A119" t="s">
        <v>7767</v>
      </c>
      <c r="B119" t="s">
        <v>7768</v>
      </c>
      <c r="C119">
        <v>2017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7.1</v>
      </c>
      <c r="O119">
        <v>147438</v>
      </c>
      <c r="P119">
        <v>115</v>
      </c>
      <c r="Q119" t="s">
        <v>4558</v>
      </c>
      <c r="R119" t="s">
        <v>7079</v>
      </c>
      <c r="S119">
        <v>0</v>
      </c>
      <c r="T119">
        <v>1</v>
      </c>
      <c r="U119">
        <v>0</v>
      </c>
      <c r="V119">
        <v>50000000</v>
      </c>
      <c r="W119">
        <v>51342000</v>
      </c>
      <c r="X119">
        <v>134866593</v>
      </c>
      <c r="Y119">
        <f>COUNTBLANK(Table134[[#This Row],[Budget]:[Gross_WW]])</f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f>((Table134[[#This Row],[Gross_WW]]-2*Table134[[#This Row],[Budget]])/(2*Table134[[#This Row],[Budget]]))*100</f>
        <v>34.866593000000002</v>
      </c>
      <c r="AI119">
        <f>(0.555*Table134[[#This Row],[Gross_WW]]-Table134[[#This Row],[Budget]])/Table134[[#This Row],[Budget]]*100</f>
        <v>49.701918230000018</v>
      </c>
      <c r="AJ119">
        <f>(Table134[[#This Row],[Gross_WW]]-VLOOKUP(C119,  Table4[], 2, TRUE)*Table134[[#This Row],[Budget]])/(Table134[[#This Row],[Budget]]*VLOOKUP(C119,  Table4[], 2, TRUE))</f>
        <v>1.69733186</v>
      </c>
    </row>
    <row r="120" spans="1:36" x14ac:dyDescent="0.2">
      <c r="A120" t="s">
        <v>3543</v>
      </c>
      <c r="B120" t="s">
        <v>3544</v>
      </c>
      <c r="C120">
        <v>1992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7.2</v>
      </c>
      <c r="O120">
        <v>7593</v>
      </c>
      <c r="P120">
        <v>125</v>
      </c>
      <c r="Q120" t="s">
        <v>3545</v>
      </c>
      <c r="R120" t="s">
        <v>3546</v>
      </c>
      <c r="S120">
        <v>0</v>
      </c>
      <c r="T120">
        <v>1</v>
      </c>
      <c r="U120">
        <v>0</v>
      </c>
      <c r="V120">
        <v>16000000</v>
      </c>
      <c r="W120">
        <v>13086430</v>
      </c>
      <c r="X120">
        <v>13086430</v>
      </c>
      <c r="Y120">
        <f>COUNTBLANK(Table134[[#This Row],[Budget]:[Gross_WW]])</f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f>((Table134[[#This Row],[Gross_WW]]-2*Table134[[#This Row],[Budget]])/(2*Table134[[#This Row],[Budget]]))*100</f>
        <v>-59.104906249999999</v>
      </c>
      <c r="AI120">
        <f>(0.555*Table134[[#This Row],[Gross_WW]]-Table134[[#This Row],[Budget]])/Table134[[#This Row],[Budget]]*100</f>
        <v>-54.606445937499991</v>
      </c>
      <c r="AJ120">
        <f>(Table134[[#This Row],[Gross_WW]]-VLOOKUP(C120,  Table4[], 2, TRUE)*Table134[[#This Row],[Budget]])/(Table134[[#This Row],[Budget]]*VLOOKUP(C120,  Table4[], 2, TRUE))</f>
        <v>0.85886789772727268</v>
      </c>
    </row>
    <row r="121" spans="1:36" x14ac:dyDescent="0.2">
      <c r="A121" t="s">
        <v>5217</v>
      </c>
      <c r="B121" t="s">
        <v>5218</v>
      </c>
      <c r="C121">
        <v>1999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7</v>
      </c>
      <c r="O121">
        <v>363364</v>
      </c>
      <c r="P121">
        <v>95</v>
      </c>
      <c r="Q121" t="s">
        <v>5219</v>
      </c>
      <c r="R121" t="s">
        <v>35</v>
      </c>
      <c r="S121">
        <v>0</v>
      </c>
      <c r="T121">
        <v>1</v>
      </c>
      <c r="U121">
        <v>0</v>
      </c>
      <c r="V121">
        <v>11000000</v>
      </c>
      <c r="W121">
        <v>102561004</v>
      </c>
      <c r="X121">
        <v>235483004</v>
      </c>
      <c r="Y121">
        <f>COUNTBLANK(Table134[[#This Row],[Budget]:[Gross_WW]])</f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f>((Table134[[#This Row],[Gross_WW]]-2*Table134[[#This Row],[Budget]])/(2*Table134[[#This Row],[Budget]]))*100</f>
        <v>970.37729090909102</v>
      </c>
      <c r="AI121">
        <f>(0.555*Table134[[#This Row],[Gross_WW]]-Table134[[#This Row],[Budget]])/Table134[[#This Row],[Budget]]*100</f>
        <v>1088.1187929090909</v>
      </c>
      <c r="AJ121">
        <f>(Table134[[#This Row],[Gross_WW]]-VLOOKUP(C121,  Table4[], 2, TRUE)*Table134[[#This Row],[Budget]])/(Table134[[#This Row],[Budget]]*VLOOKUP(C121,  Table4[], 2, TRUE))</f>
        <v>47.653513223140493</v>
      </c>
    </row>
    <row r="122" spans="1:36" x14ac:dyDescent="0.2">
      <c r="A122" t="s">
        <v>5510</v>
      </c>
      <c r="B122" t="s">
        <v>5511</v>
      </c>
      <c r="C122">
        <v>2001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6.4</v>
      </c>
      <c r="O122">
        <v>232289</v>
      </c>
      <c r="P122">
        <v>108</v>
      </c>
      <c r="Q122" t="s">
        <v>5512</v>
      </c>
      <c r="R122" t="s">
        <v>5513</v>
      </c>
      <c r="S122">
        <v>0</v>
      </c>
      <c r="T122">
        <v>1</v>
      </c>
      <c r="U122">
        <v>0</v>
      </c>
      <c r="V122">
        <v>30000000</v>
      </c>
      <c r="W122">
        <v>145103595</v>
      </c>
      <c r="X122">
        <v>287553595</v>
      </c>
      <c r="Y122">
        <f>COUNTBLANK(Table134[[#This Row],[Budget]:[Gross_WW]])</f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f>((Table134[[#This Row],[Gross_WW]]-2*Table134[[#This Row],[Budget]])/(2*Table134[[#This Row],[Budget]]))*100</f>
        <v>379.25599166666666</v>
      </c>
      <c r="AI122">
        <f>(0.555*Table134[[#This Row],[Gross_WW]]-Table134[[#This Row],[Budget]])/Table134[[#This Row],[Budget]]*100</f>
        <v>431.97415075000009</v>
      </c>
      <c r="AJ122">
        <f>(Table134[[#This Row],[Gross_WW]]-VLOOKUP(C122,  Table4[], 2, TRUE)*Table134[[#This Row],[Budget]])/(Table134[[#This Row],[Budget]]*VLOOKUP(C122,  Table4[], 2, TRUE))</f>
        <v>14.975199722222222</v>
      </c>
    </row>
    <row r="123" spans="1:36" x14ac:dyDescent="0.2">
      <c r="A123" t="s">
        <v>7287</v>
      </c>
      <c r="B123" t="s">
        <v>7288</v>
      </c>
      <c r="C123">
        <v>2012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6.7</v>
      </c>
      <c r="O123">
        <v>197138</v>
      </c>
      <c r="P123">
        <v>113</v>
      </c>
      <c r="Q123" t="s">
        <v>6494</v>
      </c>
      <c r="R123" t="s">
        <v>35</v>
      </c>
      <c r="S123">
        <v>0</v>
      </c>
      <c r="T123">
        <v>1</v>
      </c>
      <c r="U123">
        <v>0</v>
      </c>
      <c r="V123">
        <v>50000000</v>
      </c>
      <c r="W123">
        <v>57011521</v>
      </c>
      <c r="X123">
        <v>234989584</v>
      </c>
      <c r="Y123">
        <f>COUNTBLANK(Table134[[#This Row],[Budget]:[Gross_WW]])</f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f>((Table134[[#This Row],[Gross_WW]]-2*Table134[[#This Row],[Budget]])/(2*Table134[[#This Row],[Budget]]))*100</f>
        <v>134.98958400000001</v>
      </c>
      <c r="AI123">
        <f>(0.555*Table134[[#This Row],[Gross_WW]]-Table134[[#This Row],[Budget]])/Table134[[#This Row],[Budget]]*100</f>
        <v>160.83843824000002</v>
      </c>
      <c r="AJ123">
        <f>(Table134[[#This Row],[Gross_WW]]-VLOOKUP(C123,  Table4[], 2, TRUE)*Table134[[#This Row],[Budget]])/(Table134[[#This Row],[Budget]]*VLOOKUP(C123,  Table4[], 2, TRUE))</f>
        <v>3.6997916800000001</v>
      </c>
    </row>
    <row r="124" spans="1:36" x14ac:dyDescent="0.2">
      <c r="A124" t="s">
        <v>7526</v>
      </c>
      <c r="B124" t="s">
        <v>7527</v>
      </c>
      <c r="C124">
        <v>2014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7.3</v>
      </c>
      <c r="O124">
        <v>420001</v>
      </c>
      <c r="P124">
        <v>133</v>
      </c>
      <c r="Q124" t="s">
        <v>2004</v>
      </c>
      <c r="R124" t="s">
        <v>39</v>
      </c>
      <c r="S124">
        <v>0</v>
      </c>
      <c r="T124">
        <v>0</v>
      </c>
      <c r="U124">
        <v>1</v>
      </c>
      <c r="V124">
        <v>58800000</v>
      </c>
      <c r="W124">
        <v>350126372</v>
      </c>
      <c r="X124">
        <v>547426372</v>
      </c>
      <c r="Y124">
        <f>COUNTBLANK(Table134[[#This Row],[Budget]:[Gross_WW]])</f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f>((Table134[[#This Row],[Gross_WW]]-2*Table134[[#This Row],[Budget]])/(2*Table134[[#This Row],[Budget]]))*100</f>
        <v>365.49861564625854</v>
      </c>
      <c r="AI124">
        <f>(0.555*Table134[[#This Row],[Gross_WW]]-Table134[[#This Row],[Budget]])/Table134[[#This Row],[Budget]]*100</f>
        <v>416.70346336734701</v>
      </c>
      <c r="AJ124">
        <f>(Table134[[#This Row],[Gross_WW]]-VLOOKUP(C124,  Table4[], 2, TRUE)*Table134[[#This Row],[Budget]])/(Table134[[#This Row],[Budget]]*VLOOKUP(C124,  Table4[], 2, TRUE))</f>
        <v>8.3099723129251704</v>
      </c>
    </row>
    <row r="125" spans="1:36" x14ac:dyDescent="0.2">
      <c r="A125" t="s">
        <v>5830</v>
      </c>
      <c r="B125" t="s">
        <v>5831</v>
      </c>
      <c r="C125">
        <v>2003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6.3</v>
      </c>
      <c r="O125">
        <v>188324</v>
      </c>
      <c r="P125">
        <v>96</v>
      </c>
      <c r="Q125" t="s">
        <v>5623</v>
      </c>
      <c r="R125" t="s">
        <v>35</v>
      </c>
      <c r="S125">
        <v>0</v>
      </c>
      <c r="T125">
        <v>1</v>
      </c>
      <c r="U125">
        <v>0</v>
      </c>
      <c r="V125">
        <v>55000000</v>
      </c>
      <c r="W125">
        <v>104565114</v>
      </c>
      <c r="X125">
        <v>232722935</v>
      </c>
      <c r="Y125">
        <f>COUNTBLANK(Table134[[#This Row],[Budget]:[Gross_WW]])</f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f>((Table134[[#This Row],[Gross_WW]]-2*Table134[[#This Row],[Budget]])/(2*Table134[[#This Row],[Budget]]))*100</f>
        <v>111.56630454545456</v>
      </c>
      <c r="AI125">
        <f>(0.555*Table134[[#This Row],[Gross_WW]]-Table134[[#This Row],[Budget]])/Table134[[#This Row],[Budget]]*100</f>
        <v>134.83859804545457</v>
      </c>
      <c r="AJ125">
        <f>(Table134[[#This Row],[Gross_WW]]-VLOOKUP(C125,  Table4[], 2, TRUE)*Table134[[#This Row],[Budget]])/(Table134[[#This Row],[Budget]]*VLOOKUP(C125,  Table4[], 2, TRUE))</f>
        <v>6.0522101515151512</v>
      </c>
    </row>
    <row r="126" spans="1:36" x14ac:dyDescent="0.2">
      <c r="A126" t="s">
        <v>2872</v>
      </c>
      <c r="B126" t="s">
        <v>2873</v>
      </c>
      <c r="C126">
        <v>1986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6.9</v>
      </c>
      <c r="O126">
        <v>46949</v>
      </c>
      <c r="P126">
        <v>80</v>
      </c>
      <c r="Q126" t="s">
        <v>2874</v>
      </c>
      <c r="R126" t="s">
        <v>35</v>
      </c>
      <c r="S126">
        <v>0</v>
      </c>
      <c r="T126">
        <v>1</v>
      </c>
      <c r="U126">
        <v>0</v>
      </c>
      <c r="V126">
        <v>84557295</v>
      </c>
      <c r="W126">
        <v>47483002</v>
      </c>
      <c r="X126">
        <v>84557295</v>
      </c>
      <c r="Y126">
        <f>COUNTBLANK(Table134[[#This Row],[Budget]:[Gross_WW]])</f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f>((Table134[[#This Row],[Gross_WW]]-2*Table134[[#This Row],[Budget]])/(2*Table134[[#This Row],[Budget]]))*100</f>
        <v>-50</v>
      </c>
      <c r="AI126">
        <f>(0.555*Table134[[#This Row],[Gross_WW]]-Table134[[#This Row],[Budget]])/Table134[[#This Row],[Budget]]*100</f>
        <v>-44.5</v>
      </c>
      <c r="AJ126">
        <f>(Table134[[#This Row],[Gross_WW]]-VLOOKUP(C126,  Table4[], 2, TRUE)*Table134[[#This Row],[Budget]])/(Table134[[#This Row],[Budget]]*VLOOKUP(C126,  Table4[], 2, TRUE))</f>
        <v>1.1739130434782608</v>
      </c>
    </row>
    <row r="127" spans="1:36" x14ac:dyDescent="0.2">
      <c r="A127" t="s">
        <v>3392</v>
      </c>
      <c r="B127" t="s">
        <v>3393</v>
      </c>
      <c r="C127">
        <v>1991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6.5</v>
      </c>
      <c r="O127">
        <v>22562</v>
      </c>
      <c r="P127">
        <v>75</v>
      </c>
      <c r="Q127" t="s">
        <v>3394</v>
      </c>
      <c r="R127" t="s">
        <v>35</v>
      </c>
      <c r="S127">
        <v>0</v>
      </c>
      <c r="T127">
        <v>1</v>
      </c>
      <c r="U127">
        <v>0</v>
      </c>
      <c r="V127">
        <v>22166041</v>
      </c>
      <c r="W127">
        <v>22166041</v>
      </c>
      <c r="X127">
        <v>40766041</v>
      </c>
      <c r="Y127">
        <f>COUNTBLANK(Table134[[#This Row],[Budget]:[Gross_WW]])</f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f>((Table134[[#This Row],[Gross_WW]]-2*Table134[[#This Row],[Budget]])/(2*Table134[[#This Row],[Budget]]))*100</f>
        <v>-8.0439285481787213</v>
      </c>
      <c r="AI127">
        <f>(0.555*Table134[[#This Row],[Gross_WW]]-Table134[[#This Row],[Budget]])/Table134[[#This Row],[Budget]]*100</f>
        <v>2.0712393115216323</v>
      </c>
      <c r="AJ127">
        <f>(Table134[[#This Row],[Gross_WW]]-VLOOKUP(C127,  Table4[], 2, TRUE)*Table134[[#This Row],[Budget]])/(Table134[[#This Row],[Budget]]*VLOOKUP(C127,  Table4[], 2, TRUE))</f>
        <v>3.1798214296282397</v>
      </c>
    </row>
    <row r="128" spans="1:36" x14ac:dyDescent="0.2">
      <c r="A128" t="s">
        <v>2507</v>
      </c>
      <c r="B128" t="s">
        <v>2508</v>
      </c>
      <c r="C128">
        <v>1981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7.5</v>
      </c>
      <c r="O128">
        <v>87033</v>
      </c>
      <c r="P128">
        <v>97</v>
      </c>
      <c r="Q128" t="s">
        <v>2356</v>
      </c>
      <c r="R128" t="s">
        <v>2509</v>
      </c>
      <c r="S128">
        <v>0</v>
      </c>
      <c r="T128">
        <v>1</v>
      </c>
      <c r="U128">
        <v>0</v>
      </c>
      <c r="V128">
        <v>10000000</v>
      </c>
      <c r="W128">
        <v>30565292</v>
      </c>
      <c r="X128">
        <v>30565292</v>
      </c>
      <c r="Y128">
        <f>COUNTBLANK(Table134[[#This Row],[Budget]:[Gross_WW]])</f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f>((Table134[[#This Row],[Gross_WW]]-2*Table134[[#This Row],[Budget]])/(2*Table134[[#This Row],[Budget]]))*100</f>
        <v>52.826459999999997</v>
      </c>
      <c r="AI128">
        <f>(0.555*Table134[[#This Row],[Gross_WW]]-Table134[[#This Row],[Budget]])/Table134[[#This Row],[Budget]]*100</f>
        <v>69.637370600000025</v>
      </c>
      <c r="AJ128">
        <f>(Table134[[#This Row],[Gross_WW]]-VLOOKUP(C128,  Table4[], 2, TRUE)*Table134[[#This Row],[Budget]])/(Table134[[#This Row],[Budget]]*VLOOKUP(C128,  Table4[], 2, TRUE))</f>
        <v>5.6446286956521741</v>
      </c>
    </row>
    <row r="129" spans="1:36" x14ac:dyDescent="0.2">
      <c r="A129" t="s">
        <v>4605</v>
      </c>
      <c r="B129" t="s">
        <v>4606</v>
      </c>
      <c r="C129">
        <v>1997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5.0999999999999996</v>
      </c>
      <c r="O129">
        <v>22431</v>
      </c>
      <c r="P129">
        <v>105</v>
      </c>
      <c r="Q129" t="s">
        <v>4607</v>
      </c>
      <c r="R129" t="s">
        <v>3273</v>
      </c>
      <c r="S129">
        <v>1</v>
      </c>
      <c r="T129">
        <v>0</v>
      </c>
      <c r="U129">
        <v>0</v>
      </c>
      <c r="V129">
        <v>25000000</v>
      </c>
      <c r="W129">
        <v>26570463</v>
      </c>
      <c r="X129">
        <v>26570463</v>
      </c>
      <c r="Y129">
        <f>COUNTBLANK(Table134[[#This Row],[Budget]:[Gross_WW]])</f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f>((Table134[[#This Row],[Gross_WW]]-2*Table134[[#This Row],[Budget]])/(2*Table134[[#This Row],[Budget]]))*100</f>
        <v>-46.859074</v>
      </c>
      <c r="AI129">
        <f>(0.555*Table134[[#This Row],[Gross_WW]]-Table134[[#This Row],[Budget]])/Table134[[#This Row],[Budget]]*100</f>
        <v>-41.013572139999994</v>
      </c>
      <c r="AJ129">
        <f>(Table134[[#This Row],[Gross_WW]]-VLOOKUP(C129,  Table4[], 2, TRUE)*Table134[[#This Row],[Budget]])/(Table134[[#This Row],[Budget]]*VLOOKUP(C129,  Table4[], 2, TRUE))</f>
        <v>1.4154966363636363</v>
      </c>
    </row>
    <row r="130" spans="1:36" x14ac:dyDescent="0.2">
      <c r="A130" t="s">
        <v>2279</v>
      </c>
      <c r="B130" t="s">
        <v>2280</v>
      </c>
      <c r="C130">
        <v>1978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7.1</v>
      </c>
      <c r="O130">
        <v>1122</v>
      </c>
      <c r="P130">
        <v>103</v>
      </c>
      <c r="Q130" t="s">
        <v>2281</v>
      </c>
      <c r="R130" t="s">
        <v>2213</v>
      </c>
      <c r="S130">
        <v>0</v>
      </c>
      <c r="T130">
        <v>0</v>
      </c>
      <c r="U130">
        <v>1</v>
      </c>
      <c r="V130">
        <v>2500000</v>
      </c>
      <c r="Y130">
        <f>COUNTBLANK(Table134[[#This Row],[Budget]:[Gross_WW]])</f>
        <v>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28</v>
      </c>
      <c r="AH130">
        <f>((Table134[[#This Row],[Gross_WW]]-2*Table134[[#This Row],[Budget]])/(2*Table134[[#This Row],[Budget]]))*100</f>
        <v>-100</v>
      </c>
      <c r="AI130">
        <f>(0.555*Table134[[#This Row],[Gross_WW]]-Table134[[#This Row],[Budget]])/Table134[[#This Row],[Budget]]*100</f>
        <v>-100</v>
      </c>
      <c r="AJ130">
        <f>(Table134[[#This Row],[Gross_WW]]-VLOOKUP(C130,  Table4[], 2, TRUE)*Table134[[#This Row],[Budget]])/(Table134[[#This Row],[Budget]]*VLOOKUP(C130,  Table4[], 2, TRUE))</f>
        <v>-1</v>
      </c>
    </row>
    <row r="131" spans="1:36" x14ac:dyDescent="0.2">
      <c r="A131" t="s">
        <v>4992</v>
      </c>
      <c r="B131" t="s">
        <v>4993</v>
      </c>
      <c r="C131">
        <v>1999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6.8</v>
      </c>
      <c r="O131">
        <v>14788</v>
      </c>
      <c r="P131">
        <v>97</v>
      </c>
      <c r="Q131" t="s">
        <v>4994</v>
      </c>
      <c r="R131" t="s">
        <v>4995</v>
      </c>
      <c r="S131">
        <v>1</v>
      </c>
      <c r="T131">
        <v>0</v>
      </c>
      <c r="U131">
        <v>0</v>
      </c>
      <c r="V131">
        <v>14000000</v>
      </c>
      <c r="W131">
        <v>18542974</v>
      </c>
      <c r="X131">
        <v>18542974</v>
      </c>
      <c r="Y131">
        <f>COUNTBLANK(Table134[[#This Row],[Budget]:[Gross_WW]])</f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104</v>
      </c>
      <c r="AH131">
        <f>((Table134[[#This Row],[Gross_WW]]-2*Table134[[#This Row],[Budget]])/(2*Table134[[#This Row],[Budget]]))*100</f>
        <v>-33.775092857142859</v>
      </c>
      <c r="AI131">
        <f>(0.555*Table134[[#This Row],[Gross_WW]]-Table134[[#This Row],[Budget]])/Table134[[#This Row],[Budget]]*100</f>
        <v>-26.490353071428569</v>
      </c>
      <c r="AJ131">
        <f>(Table134[[#This Row],[Gross_WW]]-VLOOKUP(C131,  Table4[], 2, TRUE)*Table134[[#This Row],[Budget]])/(Table134[[#This Row],[Budget]]*VLOOKUP(C131,  Table4[], 2, TRUE))</f>
        <v>2.010223051948052</v>
      </c>
    </row>
    <row r="132" spans="1:36" hidden="1" x14ac:dyDescent="0.2">
      <c r="A132" t="s">
        <v>3210</v>
      </c>
      <c r="B132" t="s">
        <v>3211</v>
      </c>
      <c r="C132">
        <v>1989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6.5</v>
      </c>
      <c r="O132">
        <v>5898</v>
      </c>
      <c r="P132">
        <v>113</v>
      </c>
      <c r="Q132" t="s">
        <v>1876</v>
      </c>
      <c r="R132" t="s">
        <v>3212</v>
      </c>
      <c r="S132">
        <v>1</v>
      </c>
      <c r="T132">
        <v>0</v>
      </c>
      <c r="U132">
        <v>0</v>
      </c>
      <c r="W132">
        <v>20047604</v>
      </c>
      <c r="X132">
        <v>20047604</v>
      </c>
      <c r="Y132">
        <f>COUNTBLANK(Table134[[#This Row],[Budget]:[Gross_WW]])</f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 t="e">
        <f>((Table134[[#This Row],[Gross_WW]]-2*Table134[[#This Row],[Budget]])/(2*Table134[[#This Row],[Budget]]))*100</f>
        <v>#DIV/0!</v>
      </c>
      <c r="AI132" t="e">
        <f>(0.555*Table134[[#This Row],[Gross_WW]]-Table134[[#This Row],[Budget]])/Table134[[#This Row],[Budget]]*100</f>
        <v>#DIV/0!</v>
      </c>
      <c r="AJ132" t="e">
        <f>(Table134[[#This Row],[Gross_WW]]-VLOOKUP(C132,  Table4[], 2, TRUE)*Table134[[#This Row],[Budget]])/(Table134[[#This Row],[Budget]]*VLOOKUP(C132,  Table4[], 2, TRUE))</f>
        <v>#DIV/0!</v>
      </c>
    </row>
    <row r="133" spans="1:36" x14ac:dyDescent="0.2">
      <c r="A133" t="s">
        <v>5919</v>
      </c>
      <c r="B133" t="s">
        <v>5920</v>
      </c>
      <c r="C133">
        <v>2005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7</v>
      </c>
      <c r="O133">
        <v>28111</v>
      </c>
      <c r="P133">
        <v>108</v>
      </c>
      <c r="Q133" t="s">
        <v>3483</v>
      </c>
      <c r="R133" t="s">
        <v>3859</v>
      </c>
      <c r="S133">
        <v>1</v>
      </c>
      <c r="T133">
        <v>0</v>
      </c>
      <c r="U133">
        <v>0</v>
      </c>
      <c r="V133">
        <v>30000000</v>
      </c>
      <c r="W133">
        <v>8586392</v>
      </c>
      <c r="X133">
        <v>18618284</v>
      </c>
      <c r="Y133">
        <f>COUNTBLANK(Table134[[#This Row],[Budget]:[Gross_WW]])</f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f>((Table134[[#This Row],[Gross_WW]]-2*Table134[[#This Row],[Budget]])/(2*Table134[[#This Row],[Budget]]))*100</f>
        <v>-68.969526666666667</v>
      </c>
      <c r="AI133">
        <f>(0.555*Table134[[#This Row],[Gross_WW]]-Table134[[#This Row],[Budget]])/Table134[[#This Row],[Budget]]*100</f>
        <v>-65.556174599999991</v>
      </c>
      <c r="AJ133">
        <f>(Table134[[#This Row],[Gross_WW]]-VLOOKUP(C133,  Table4[], 2, TRUE)*Table134[[#This Row],[Budget]])/(Table134[[#This Row],[Budget]]*VLOOKUP(C133,  Table4[], 2, TRUE))</f>
        <v>3.4349111111111108E-2</v>
      </c>
    </row>
    <row r="134" spans="1:36" x14ac:dyDescent="0.2">
      <c r="A134" t="s">
        <v>5694</v>
      </c>
      <c r="B134" t="s">
        <v>5695</v>
      </c>
      <c r="C134">
        <v>2002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5.9</v>
      </c>
      <c r="O134">
        <v>80300</v>
      </c>
      <c r="P134">
        <v>96</v>
      </c>
      <c r="Q134" t="s">
        <v>2449</v>
      </c>
      <c r="R134" t="s">
        <v>39</v>
      </c>
      <c r="S134">
        <v>0</v>
      </c>
      <c r="T134">
        <v>0</v>
      </c>
      <c r="U134">
        <v>1</v>
      </c>
      <c r="V134">
        <v>60000000</v>
      </c>
      <c r="W134">
        <v>32130627</v>
      </c>
      <c r="X134">
        <v>55003135</v>
      </c>
      <c r="Y134">
        <f>COUNTBLANK(Table134[[#This Row],[Budget]:[Gross_WW]])</f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f>((Table134[[#This Row],[Gross_WW]]-2*Table134[[#This Row],[Budget]])/(2*Table134[[#This Row],[Budget]]))*100</f>
        <v>-54.164054166666666</v>
      </c>
      <c r="AI134">
        <f>(0.555*Table134[[#This Row],[Gross_WW]]-Table134[[#This Row],[Budget]])/Table134[[#This Row],[Budget]]*100</f>
        <v>-49.122100124999989</v>
      </c>
      <c r="AJ134">
        <f>(Table134[[#This Row],[Gross_WW]]-VLOOKUP(C134,  Table4[], 2, TRUE)*Table134[[#This Row],[Budget]])/(Table134[[#This Row],[Budget]]*VLOOKUP(C134,  Table4[], 2, TRUE))</f>
        <v>0.52786486111111108</v>
      </c>
    </row>
    <row r="135" spans="1:36" x14ac:dyDescent="0.2">
      <c r="A135" t="s">
        <v>4998</v>
      </c>
      <c r="B135" t="s">
        <v>4999</v>
      </c>
      <c r="C135">
        <v>1999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6.7</v>
      </c>
      <c r="O135">
        <v>141840</v>
      </c>
      <c r="P135">
        <v>103</v>
      </c>
      <c r="Q135" t="s">
        <v>2449</v>
      </c>
      <c r="R135" t="s">
        <v>5000</v>
      </c>
      <c r="S135">
        <v>0</v>
      </c>
      <c r="T135">
        <v>0</v>
      </c>
      <c r="U135">
        <v>1</v>
      </c>
      <c r="V135">
        <v>80000000</v>
      </c>
      <c r="W135">
        <v>106885658</v>
      </c>
      <c r="X135">
        <v>176885658</v>
      </c>
      <c r="Y135">
        <f>COUNTBLANK(Table134[[#This Row],[Budget]:[Gross_WW]])</f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f>((Table134[[#This Row],[Gross_WW]]-2*Table134[[#This Row],[Budget]])/(2*Table134[[#This Row],[Budget]]))*100</f>
        <v>10.553536249999999</v>
      </c>
      <c r="AI135">
        <f>(0.555*Table134[[#This Row],[Gross_WW]]-Table134[[#This Row],[Budget]])/Table134[[#This Row],[Budget]]*100</f>
        <v>22.714425237500016</v>
      </c>
      <c r="AJ135">
        <f>(Table134[[#This Row],[Gross_WW]]-VLOOKUP(C135,  Table4[], 2, TRUE)*Table134[[#This Row],[Budget]])/(Table134[[#This Row],[Budget]]*VLOOKUP(C135,  Table4[], 2, TRUE))</f>
        <v>4.0251607386363633</v>
      </c>
    </row>
    <row r="136" spans="1:36" x14ac:dyDescent="0.2">
      <c r="A136" t="s">
        <v>5147</v>
      </c>
      <c r="B136" t="s">
        <v>5148</v>
      </c>
      <c r="C136">
        <v>1999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7.3</v>
      </c>
      <c r="O136">
        <v>19581</v>
      </c>
      <c r="P136">
        <v>145</v>
      </c>
      <c r="Q136" t="s">
        <v>2630</v>
      </c>
      <c r="R136" t="s">
        <v>5149</v>
      </c>
      <c r="S136">
        <v>0</v>
      </c>
      <c r="T136">
        <v>1</v>
      </c>
      <c r="U136">
        <v>0</v>
      </c>
      <c r="V136">
        <v>50000000</v>
      </c>
      <c r="W136">
        <v>13042112</v>
      </c>
      <c r="X136">
        <v>13042112</v>
      </c>
      <c r="Y136">
        <f>COUNTBLANK(Table134[[#This Row],[Budget]:[Gross_WW]])</f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3</v>
      </c>
      <c r="AH136">
        <f>((Table134[[#This Row],[Gross_WW]]-2*Table134[[#This Row],[Budget]])/(2*Table134[[#This Row],[Budget]]))*100</f>
        <v>-86.957888000000011</v>
      </c>
      <c r="AI136">
        <f>(0.555*Table134[[#This Row],[Gross_WW]]-Table134[[#This Row],[Budget]])/Table134[[#This Row],[Budget]]*100</f>
        <v>-85.523255679999991</v>
      </c>
      <c r="AJ136">
        <f>(Table134[[#This Row],[Gross_WW]]-VLOOKUP(C136,  Table4[], 2, TRUE)*Table134[[#This Row],[Budget]])/(Table134[[#This Row],[Budget]]*VLOOKUP(C136,  Table4[], 2, TRUE))</f>
        <v>-0.40717672727272725</v>
      </c>
    </row>
    <row r="137" spans="1:36" x14ac:dyDescent="0.2">
      <c r="A137" t="s">
        <v>3919</v>
      </c>
      <c r="B137" t="s">
        <v>3920</v>
      </c>
      <c r="C137">
        <v>1994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6.2</v>
      </c>
      <c r="O137">
        <v>27865</v>
      </c>
      <c r="P137">
        <v>102</v>
      </c>
      <c r="Q137" t="s">
        <v>2971</v>
      </c>
      <c r="R137" t="s">
        <v>3921</v>
      </c>
      <c r="S137">
        <v>1</v>
      </c>
      <c r="T137">
        <v>0</v>
      </c>
      <c r="U137">
        <v>0</v>
      </c>
      <c r="V137">
        <v>24000000</v>
      </c>
      <c r="W137">
        <v>50236831</v>
      </c>
      <c r="X137">
        <v>50236831</v>
      </c>
      <c r="Y137">
        <f>COUNTBLANK(Table134[[#This Row],[Budget]:[Gross_WW]])</f>
        <v>0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43</v>
      </c>
      <c r="AH137">
        <f>((Table134[[#This Row],[Gross_WW]]-2*Table134[[#This Row],[Budget]])/(2*Table134[[#This Row],[Budget]]))*100</f>
        <v>4.6600645833333338</v>
      </c>
      <c r="AI137">
        <f>(0.555*Table134[[#This Row],[Gross_WW]]-Table134[[#This Row],[Budget]])/Table134[[#This Row],[Budget]]*100</f>
        <v>16.17267168750001</v>
      </c>
      <c r="AJ137">
        <f>(Table134[[#This Row],[Gross_WW]]-VLOOKUP(C137,  Table4[], 2, TRUE)*Table134[[#This Row],[Budget]])/(Table134[[#This Row],[Budget]]*VLOOKUP(C137,  Table4[], 2, TRUE))</f>
        <v>3.7572756628787878</v>
      </c>
    </row>
    <row r="138" spans="1:36" x14ac:dyDescent="0.2">
      <c r="A138" t="s">
        <v>3922</v>
      </c>
      <c r="B138" t="s">
        <v>3923</v>
      </c>
      <c r="C138">
        <v>1994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5.4</v>
      </c>
      <c r="O138">
        <v>1994</v>
      </c>
      <c r="P138">
        <v>107</v>
      </c>
      <c r="Q138" t="s">
        <v>3924</v>
      </c>
      <c r="R138" t="s">
        <v>3921</v>
      </c>
      <c r="S138">
        <v>1</v>
      </c>
      <c r="T138">
        <v>0</v>
      </c>
      <c r="U138">
        <v>0</v>
      </c>
      <c r="V138">
        <v>26000000</v>
      </c>
      <c r="W138">
        <v>9398308</v>
      </c>
      <c r="X138">
        <v>9398308</v>
      </c>
      <c r="Y138">
        <f>COUNTBLANK(Table134[[#This Row],[Budget]:[Gross_WW]])</f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3</v>
      </c>
      <c r="AH138">
        <f>((Table134[[#This Row],[Gross_WW]]-2*Table134[[#This Row],[Budget]])/(2*Table134[[#This Row],[Budget]]))*100</f>
        <v>-81.926330769230773</v>
      </c>
      <c r="AI138">
        <f>(0.555*Table134[[#This Row],[Gross_WW]]-Table134[[#This Row],[Budget]])/Table134[[#This Row],[Budget]]*100</f>
        <v>-79.938227153846157</v>
      </c>
      <c r="AJ138">
        <f>(Table134[[#This Row],[Gross_WW]]-VLOOKUP(C138,  Table4[], 2, TRUE)*Table134[[#This Row],[Budget]])/(Table134[[#This Row],[Budget]]*VLOOKUP(C138,  Table4[], 2, TRUE))</f>
        <v>-0.17846958041958041</v>
      </c>
    </row>
    <row r="139" spans="1:36" x14ac:dyDescent="0.2">
      <c r="A139" t="s">
        <v>7738</v>
      </c>
      <c r="B139" t="s">
        <v>7739</v>
      </c>
      <c r="C139">
        <v>2014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5.4</v>
      </c>
      <c r="O139">
        <v>133388</v>
      </c>
      <c r="P139">
        <v>99</v>
      </c>
      <c r="Q139" t="s">
        <v>7740</v>
      </c>
      <c r="R139" t="s">
        <v>5604</v>
      </c>
      <c r="S139">
        <v>0</v>
      </c>
      <c r="T139">
        <v>0</v>
      </c>
      <c r="U139">
        <v>1</v>
      </c>
      <c r="V139">
        <v>6500000</v>
      </c>
      <c r="W139">
        <v>84273813</v>
      </c>
      <c r="X139">
        <v>257047661</v>
      </c>
      <c r="Y139">
        <f>COUNTBLANK(Table134[[#This Row],[Budget]:[Gross_WW]])</f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f>((Table134[[#This Row],[Gross_WW]]-2*Table134[[#This Row],[Budget]])/(2*Table134[[#This Row],[Budget]]))*100</f>
        <v>1877.2897</v>
      </c>
      <c r="AI139">
        <f>(0.555*Table134[[#This Row],[Gross_WW]]-Table134[[#This Row],[Budget]])/Table134[[#This Row],[Budget]]*100</f>
        <v>2094.7915670000002</v>
      </c>
      <c r="AJ139">
        <f>(Table134[[#This Row],[Gross_WW]]-VLOOKUP(C139,  Table4[], 2, TRUE)*Table134[[#This Row],[Budget]])/(Table134[[#This Row],[Budget]]*VLOOKUP(C139,  Table4[], 2, TRUE))</f>
        <v>38.545794000000001</v>
      </c>
    </row>
    <row r="140" spans="1:36" x14ac:dyDescent="0.2">
      <c r="A140" t="s">
        <v>7888</v>
      </c>
      <c r="B140" t="s">
        <v>7889</v>
      </c>
      <c r="C140">
        <v>2017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6.5</v>
      </c>
      <c r="O140">
        <v>104055</v>
      </c>
      <c r="P140">
        <v>109</v>
      </c>
      <c r="Q140" t="s">
        <v>7872</v>
      </c>
      <c r="R140" t="s">
        <v>7890</v>
      </c>
      <c r="S140">
        <v>0</v>
      </c>
      <c r="T140">
        <v>0</v>
      </c>
      <c r="U140">
        <v>1</v>
      </c>
      <c r="V140">
        <v>15000000</v>
      </c>
      <c r="W140">
        <v>102092201</v>
      </c>
      <c r="X140">
        <v>306515884</v>
      </c>
      <c r="Y140">
        <f>COUNTBLANK(Table134[[#This Row],[Budget]:[Gross_WW]])</f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f>((Table134[[#This Row],[Gross_WW]]-2*Table134[[#This Row],[Budget]])/(2*Table134[[#This Row],[Budget]]))*100</f>
        <v>921.71961333333331</v>
      </c>
      <c r="AI140">
        <f>(0.555*Table134[[#This Row],[Gross_WW]]-Table134[[#This Row],[Budget]])/Table134[[#This Row],[Budget]]*100</f>
        <v>1034.1087708</v>
      </c>
      <c r="AJ140">
        <f>(Table134[[#This Row],[Gross_WW]]-VLOOKUP(C140,  Table4[], 2, TRUE)*Table134[[#This Row],[Budget]])/(Table134[[#This Row],[Budget]]*VLOOKUP(C140,  Table4[], 2, TRUE))</f>
        <v>19.434392266666666</v>
      </c>
    </row>
    <row r="141" spans="1:36" x14ac:dyDescent="0.2">
      <c r="A141" t="s">
        <v>6201</v>
      </c>
      <c r="B141" t="s">
        <v>6202</v>
      </c>
      <c r="C141">
        <v>2006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5.9</v>
      </c>
      <c r="O141">
        <v>19927</v>
      </c>
      <c r="P141">
        <v>108</v>
      </c>
      <c r="Q141" t="s">
        <v>6203</v>
      </c>
      <c r="R141" t="s">
        <v>2783</v>
      </c>
      <c r="S141">
        <v>1</v>
      </c>
      <c r="T141">
        <v>0</v>
      </c>
      <c r="U141">
        <v>0</v>
      </c>
      <c r="V141">
        <v>26000000</v>
      </c>
      <c r="W141">
        <v>17127992</v>
      </c>
      <c r="X141">
        <v>17496992</v>
      </c>
      <c r="Y141">
        <f>COUNTBLANK(Table134[[#This Row],[Budget]:[Gross_WW]])</f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f>((Table134[[#This Row],[Gross_WW]]-2*Table134[[#This Row],[Budget]])/(2*Table134[[#This Row],[Budget]]))*100</f>
        <v>-66.351938461538467</v>
      </c>
      <c r="AI141">
        <f>(0.555*Table134[[#This Row],[Gross_WW]]-Table134[[#This Row],[Budget]])/Table134[[#This Row],[Budget]]*100</f>
        <v>-62.65065169230769</v>
      </c>
      <c r="AJ141">
        <f>(Table134[[#This Row],[Gross_WW]]-VLOOKUP(C141,  Table4[], 2, TRUE)*Table134[[#This Row],[Budget]])/(Table134[[#This Row],[Budget]]*VLOOKUP(C141,  Table4[], 2, TRUE))</f>
        <v>0.12160205128205129</v>
      </c>
    </row>
    <row r="142" spans="1:36" x14ac:dyDescent="0.2">
      <c r="A142" t="s">
        <v>3705</v>
      </c>
      <c r="B142" t="s">
        <v>3706</v>
      </c>
      <c r="C142">
        <v>1993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5.6</v>
      </c>
      <c r="O142">
        <v>12674</v>
      </c>
      <c r="P142">
        <v>108</v>
      </c>
      <c r="Q142" t="s">
        <v>2229</v>
      </c>
      <c r="R142" t="s">
        <v>2783</v>
      </c>
      <c r="S142">
        <v>1</v>
      </c>
      <c r="T142">
        <v>0</v>
      </c>
      <c r="U142">
        <v>0</v>
      </c>
      <c r="V142">
        <v>30000000</v>
      </c>
      <c r="W142">
        <v>20208496</v>
      </c>
      <c r="X142">
        <v>20208496</v>
      </c>
      <c r="Y142">
        <f>COUNTBLANK(Table134[[#This Row],[Budget]:[Gross_WW]])</f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f>((Table134[[#This Row],[Gross_WW]]-2*Table134[[#This Row],[Budget]])/(2*Table134[[#This Row],[Budget]]))*100</f>
        <v>-66.319173333333339</v>
      </c>
      <c r="AI142">
        <f>(0.555*Table134[[#This Row],[Gross_WW]]-Table134[[#This Row],[Budget]])/Table134[[#This Row],[Budget]]*100</f>
        <v>-62.6142824</v>
      </c>
      <c r="AJ142">
        <f>(Table134[[#This Row],[Gross_WW]]-VLOOKUP(C142,  Table4[], 2, TRUE)*Table134[[#This Row],[Budget]])/(Table134[[#This Row],[Budget]]*VLOOKUP(C142,  Table4[], 2, TRUE))</f>
        <v>0.53094666666666668</v>
      </c>
    </row>
    <row r="143" spans="1:36" x14ac:dyDescent="0.2">
      <c r="A143" t="s">
        <v>6470</v>
      </c>
      <c r="B143" t="s">
        <v>6471</v>
      </c>
      <c r="C143">
        <v>2015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7.3</v>
      </c>
      <c r="O143">
        <v>538888</v>
      </c>
      <c r="P143">
        <v>117</v>
      </c>
      <c r="Q143" t="s">
        <v>6339</v>
      </c>
      <c r="R143" t="s">
        <v>6472</v>
      </c>
      <c r="S143">
        <v>1</v>
      </c>
      <c r="T143">
        <v>0</v>
      </c>
      <c r="U143">
        <v>0</v>
      </c>
      <c r="V143">
        <v>130000000</v>
      </c>
      <c r="W143">
        <v>180202163</v>
      </c>
      <c r="X143">
        <v>519311965</v>
      </c>
      <c r="Y143">
        <f>COUNTBLANK(Table134[[#This Row],[Budget]:[Gross_WW]])</f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36</v>
      </c>
      <c r="AH143">
        <f>((Table134[[#This Row],[Gross_WW]]-2*Table134[[#This Row],[Budget]])/(2*Table134[[#This Row],[Budget]]))*100</f>
        <v>99.73537115384616</v>
      </c>
      <c r="AI143">
        <f>(0.555*Table134[[#This Row],[Gross_WW]]-Table134[[#This Row],[Budget]])/Table134[[#This Row],[Budget]]*100</f>
        <v>121.70626198076926</v>
      </c>
      <c r="AJ143">
        <f>(Table134[[#This Row],[Gross_WW]]-VLOOKUP(C143,  Table4[], 2, TRUE)*Table134[[#This Row],[Budget]])/(Table134[[#This Row],[Budget]]*VLOOKUP(C143,  Table4[], 2, TRUE))</f>
        <v>2.9947074230769233</v>
      </c>
    </row>
    <row r="144" spans="1:36" x14ac:dyDescent="0.2">
      <c r="A144" t="s">
        <v>7886</v>
      </c>
      <c r="B144" t="s">
        <v>7887</v>
      </c>
      <c r="C144">
        <v>2018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7.1</v>
      </c>
      <c r="O144">
        <v>281852</v>
      </c>
      <c r="P144">
        <v>118</v>
      </c>
      <c r="Q144" t="s">
        <v>6339</v>
      </c>
      <c r="R144" t="s">
        <v>6654</v>
      </c>
      <c r="S144">
        <v>1</v>
      </c>
      <c r="T144">
        <v>0</v>
      </c>
      <c r="U144">
        <v>0</v>
      </c>
      <c r="V144">
        <v>162000000</v>
      </c>
      <c r="W144">
        <v>216648740</v>
      </c>
      <c r="X144">
        <v>622674139</v>
      </c>
      <c r="Y144">
        <f>COUNTBLANK(Table134[[#This Row],[Budget]:[Gross_WW]])</f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7</v>
      </c>
      <c r="AH144">
        <f>((Table134[[#This Row],[Gross_WW]]-2*Table134[[#This Row],[Budget]])/(2*Table134[[#This Row],[Budget]]))*100</f>
        <v>92.183376234567902</v>
      </c>
      <c r="AI144">
        <f>(0.555*Table134[[#This Row],[Gross_WW]]-Table134[[#This Row],[Budget]])/Table134[[#This Row],[Budget]]*100</f>
        <v>113.32354762037041</v>
      </c>
      <c r="AJ144">
        <f>(Table134[[#This Row],[Gross_WW]]-VLOOKUP(C144,  Table4[], 2, TRUE)*Table134[[#This Row],[Budget]])/(Table134[[#This Row],[Budget]]*VLOOKUP(C144,  Table4[], 2, TRUE))</f>
        <v>2.8436675246913579</v>
      </c>
    </row>
    <row r="145" spans="1:36" x14ac:dyDescent="0.2">
      <c r="A145" t="s">
        <v>281</v>
      </c>
      <c r="B145" t="s">
        <v>282</v>
      </c>
      <c r="C145">
        <v>1936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6.3</v>
      </c>
      <c r="O145">
        <v>1546</v>
      </c>
      <c r="P145">
        <v>141</v>
      </c>
      <c r="Q145" t="s">
        <v>97</v>
      </c>
      <c r="R145" t="s">
        <v>39</v>
      </c>
      <c r="S145">
        <v>0</v>
      </c>
      <c r="T145">
        <v>0</v>
      </c>
      <c r="U145">
        <v>1</v>
      </c>
      <c r="V145">
        <v>1192000</v>
      </c>
      <c r="W145">
        <v>2750000</v>
      </c>
      <c r="X145">
        <v>2750000</v>
      </c>
      <c r="Y145">
        <f>COUNTBLANK(Table134[[#This Row],[Budget]:[Gross_WW]])</f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3</v>
      </c>
      <c r="AH145">
        <f>((Table134[[#This Row],[Gross_WW]]-2*Table134[[#This Row],[Budget]])/(2*Table134[[#This Row],[Budget]]))*100</f>
        <v>15.35234899328859</v>
      </c>
      <c r="AI145">
        <f>(0.555*Table134[[#This Row],[Gross_WW]]-Table134[[#This Row],[Budget]])/Table134[[#This Row],[Budget]]*100</f>
        <v>28.041107382550358</v>
      </c>
      <c r="AJ145">
        <f>(Table134[[#This Row],[Gross_WW]]-VLOOKUP(C145,  Table4[], 2, TRUE)*Table134[[#This Row],[Budget]])/(Table134[[#This Row],[Budget]]*VLOOKUP(C145,  Table4[], 2, TRUE))</f>
        <v>5.0711762628046628</v>
      </c>
    </row>
    <row r="146" spans="1:36" x14ac:dyDescent="0.2">
      <c r="A146" t="s">
        <v>4853</v>
      </c>
      <c r="B146" t="s">
        <v>4854</v>
      </c>
      <c r="C146">
        <v>1998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6.5</v>
      </c>
      <c r="O146">
        <v>142596</v>
      </c>
      <c r="P146">
        <v>83</v>
      </c>
      <c r="Q146" t="s">
        <v>4855</v>
      </c>
      <c r="R146" t="s">
        <v>4856</v>
      </c>
      <c r="S146">
        <v>0</v>
      </c>
      <c r="T146">
        <v>1</v>
      </c>
      <c r="U146">
        <v>0</v>
      </c>
      <c r="V146">
        <v>105000000</v>
      </c>
      <c r="W146">
        <v>90757863</v>
      </c>
      <c r="X146">
        <v>171757863</v>
      </c>
      <c r="Y146">
        <f>COUNTBLANK(Table134[[#This Row],[Budget]:[Gross_WW]])</f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f>((Table134[[#This Row],[Gross_WW]]-2*Table134[[#This Row],[Budget]])/(2*Table134[[#This Row],[Budget]]))*100</f>
        <v>-18.210541428571428</v>
      </c>
      <c r="AI146">
        <f>(0.555*Table134[[#This Row],[Gross_WW]]-Table134[[#This Row],[Budget]])/Table134[[#This Row],[Budget]]*100</f>
        <v>-9.2137009857142829</v>
      </c>
      <c r="AJ146">
        <f>(Table134[[#This Row],[Gross_WW]]-VLOOKUP(C146,  Table4[], 2, TRUE)*Table134[[#This Row],[Budget]])/(Table134[[#This Row],[Budget]]*VLOOKUP(C146,  Table4[], 2, TRUE))</f>
        <v>2.7177026623376626</v>
      </c>
    </row>
    <row r="147" spans="1:36" x14ac:dyDescent="0.2">
      <c r="A147" t="s">
        <v>5156</v>
      </c>
      <c r="B147" t="s">
        <v>5157</v>
      </c>
      <c r="C147">
        <v>1999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6.9</v>
      </c>
      <c r="O147">
        <v>109265</v>
      </c>
      <c r="P147">
        <v>162</v>
      </c>
      <c r="Q147" t="s">
        <v>2551</v>
      </c>
      <c r="R147" t="s">
        <v>39</v>
      </c>
      <c r="S147">
        <v>0</v>
      </c>
      <c r="T147">
        <v>0</v>
      </c>
      <c r="U147">
        <v>1</v>
      </c>
      <c r="V147">
        <v>55000000</v>
      </c>
      <c r="W147">
        <v>75530832</v>
      </c>
      <c r="X147">
        <v>100230832</v>
      </c>
      <c r="Y147">
        <f>COUNTBLANK(Table134[[#This Row],[Budget]:[Gross_WW]])</f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15</v>
      </c>
      <c r="AH147">
        <f>((Table134[[#This Row],[Gross_WW]]-2*Table134[[#This Row],[Budget]])/(2*Table134[[#This Row],[Budget]]))*100</f>
        <v>-8.8810618181818182</v>
      </c>
      <c r="AI147">
        <f>(0.555*Table134[[#This Row],[Gross_WW]]-Table134[[#This Row],[Budget]])/Table134[[#This Row],[Budget]]*100</f>
        <v>1.1420213818181917</v>
      </c>
      <c r="AJ147">
        <f>(Table134[[#This Row],[Gross_WW]]-VLOOKUP(C147,  Table4[], 2, TRUE)*Table134[[#This Row],[Budget]])/(Table134[[#This Row],[Budget]]*VLOOKUP(C147,  Table4[], 2, TRUE))</f>
        <v>3.1417699173553717</v>
      </c>
    </row>
    <row r="148" spans="1:36" x14ac:dyDescent="0.2">
      <c r="A148" t="s">
        <v>2440</v>
      </c>
      <c r="B148" t="s">
        <v>2441</v>
      </c>
      <c r="C148">
        <v>1980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6.2</v>
      </c>
      <c r="O148">
        <v>16697</v>
      </c>
      <c r="P148">
        <v>116</v>
      </c>
      <c r="Q148" t="s">
        <v>2442</v>
      </c>
      <c r="R148" t="s">
        <v>1992</v>
      </c>
      <c r="S148">
        <v>0</v>
      </c>
      <c r="T148">
        <v>0</v>
      </c>
      <c r="U148">
        <v>1</v>
      </c>
      <c r="V148">
        <v>15000000</v>
      </c>
      <c r="W148">
        <v>70687344</v>
      </c>
      <c r="X148">
        <v>70687344</v>
      </c>
      <c r="Y148">
        <f>COUNTBLANK(Table134[[#This Row],[Budget]:[Gross_WW]])</f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f>((Table134[[#This Row],[Gross_WW]]-2*Table134[[#This Row],[Budget]])/(2*Table134[[#This Row],[Budget]]))*100</f>
        <v>135.62448000000001</v>
      </c>
      <c r="AI148">
        <f>(0.555*Table134[[#This Row],[Gross_WW]]-Table134[[#This Row],[Budget]])/Table134[[#This Row],[Budget]]*100</f>
        <v>161.54317280000001</v>
      </c>
      <c r="AJ148">
        <f>(Table134[[#This Row],[Gross_WW]]-VLOOKUP(C148,  Table4[], 2, TRUE)*Table134[[#This Row],[Budget]])/(Table134[[#This Row],[Budget]]*VLOOKUP(C148,  Table4[], 2, TRUE))</f>
        <v>9.244542608695653</v>
      </c>
    </row>
    <row r="149" spans="1:36" x14ac:dyDescent="0.2">
      <c r="A149" t="s">
        <v>6432</v>
      </c>
      <c r="B149" t="s">
        <v>6433</v>
      </c>
      <c r="C149">
        <v>2006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7.8</v>
      </c>
      <c r="O149">
        <v>279335</v>
      </c>
      <c r="P149">
        <v>139</v>
      </c>
      <c r="Q149" t="s">
        <v>3842</v>
      </c>
      <c r="R149" t="s">
        <v>3843</v>
      </c>
      <c r="S149">
        <v>1</v>
      </c>
      <c r="T149">
        <v>0</v>
      </c>
      <c r="U149">
        <v>0</v>
      </c>
      <c r="V149">
        <v>40000000</v>
      </c>
      <c r="W149">
        <v>50866635</v>
      </c>
      <c r="X149">
        <v>120673227</v>
      </c>
      <c r="Y149">
        <f>COUNTBLANK(Table134[[#This Row],[Budget]:[Gross_WW]])</f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f>((Table134[[#This Row],[Gross_WW]]-2*Table134[[#This Row],[Budget]])/(2*Table134[[#This Row],[Budget]]))*100</f>
        <v>50.841533750000004</v>
      </c>
      <c r="AI149">
        <f>(0.555*Table134[[#This Row],[Gross_WW]]-Table134[[#This Row],[Budget]])/Table134[[#This Row],[Budget]]*100</f>
        <v>67.434102462500007</v>
      </c>
      <c r="AJ149">
        <f>(Table134[[#This Row],[Gross_WW]]-VLOOKUP(C149,  Table4[], 2, TRUE)*Table134[[#This Row],[Budget]])/(Table134[[#This Row],[Budget]]*VLOOKUP(C149,  Table4[], 2, TRUE))</f>
        <v>4.0280511250000002</v>
      </c>
    </row>
    <row r="150" spans="1:36" x14ac:dyDescent="0.2">
      <c r="A150" t="s">
        <v>4156</v>
      </c>
      <c r="B150" t="s">
        <v>4157</v>
      </c>
      <c r="C150">
        <v>1995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7.6</v>
      </c>
      <c r="O150">
        <v>256259</v>
      </c>
      <c r="P150">
        <v>140</v>
      </c>
      <c r="Q150" t="s">
        <v>2627</v>
      </c>
      <c r="R150" t="s">
        <v>35</v>
      </c>
      <c r="S150">
        <v>0</v>
      </c>
      <c r="T150">
        <v>1</v>
      </c>
      <c r="U150">
        <v>0</v>
      </c>
      <c r="V150">
        <v>52000000</v>
      </c>
      <c r="W150">
        <v>173837933</v>
      </c>
      <c r="X150">
        <v>355237933</v>
      </c>
      <c r="Y150">
        <f>COUNTBLANK(Table134[[#This Row],[Budget]:[Gross_WW]])</f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f>((Table134[[#This Row],[Gross_WW]]-2*Table134[[#This Row],[Budget]])/(2*Table134[[#This Row],[Budget]]))*100</f>
        <v>241.57493557692308</v>
      </c>
      <c r="AI150">
        <f>(0.555*Table134[[#This Row],[Gross_WW]]-Table134[[#This Row],[Budget]])/Table134[[#This Row],[Budget]]*100</f>
        <v>279.14817849038462</v>
      </c>
      <c r="AJ150">
        <f>(Table134[[#This Row],[Gross_WW]]-VLOOKUP(C150,  Table4[], 2, TRUE)*Table134[[#This Row],[Budget]])/(Table134[[#This Row],[Budget]]*VLOOKUP(C150,  Table4[], 2, TRUE))</f>
        <v>14.526133435314685</v>
      </c>
    </row>
    <row r="151" spans="1:36" x14ac:dyDescent="0.2">
      <c r="A151" t="s">
        <v>6596</v>
      </c>
      <c r="B151" t="s">
        <v>6597</v>
      </c>
      <c r="C151">
        <v>2008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6.7</v>
      </c>
      <c r="O151">
        <v>57019</v>
      </c>
      <c r="P151">
        <v>115</v>
      </c>
      <c r="Q151" t="s">
        <v>6598</v>
      </c>
      <c r="R151" t="s">
        <v>5604</v>
      </c>
      <c r="S151">
        <v>0</v>
      </c>
      <c r="T151">
        <v>0</v>
      </c>
      <c r="U151">
        <v>1</v>
      </c>
      <c r="V151">
        <v>20000000</v>
      </c>
      <c r="W151">
        <v>20211394</v>
      </c>
      <c r="X151">
        <v>27712362</v>
      </c>
      <c r="Y151">
        <f>COUNTBLANK(Table134[[#This Row],[Budget]:[Gross_WW]])</f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3</v>
      </c>
      <c r="AH151">
        <f>((Table134[[#This Row],[Gross_WW]]-2*Table134[[#This Row],[Budget]])/(2*Table134[[#This Row],[Budget]]))*100</f>
        <v>-30.719095000000003</v>
      </c>
      <c r="AI151">
        <f>(0.555*Table134[[#This Row],[Gross_WW]]-Table134[[#This Row],[Budget]])/Table134[[#This Row],[Budget]]*100</f>
        <v>-23.098195449999988</v>
      </c>
      <c r="AJ151">
        <f>(Table134[[#This Row],[Gross_WW]]-VLOOKUP(C151,  Table4[], 2, TRUE)*Table134[[#This Row],[Budget]])/(Table134[[#This Row],[Budget]]*VLOOKUP(C151,  Table4[], 2, TRUE))</f>
        <v>1.3093634999999999</v>
      </c>
    </row>
    <row r="152" spans="1:36" x14ac:dyDescent="0.2">
      <c r="A152" t="s">
        <v>7196</v>
      </c>
      <c r="B152" t="s">
        <v>7197</v>
      </c>
      <c r="C152">
        <v>2018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7</v>
      </c>
      <c r="O152">
        <v>332247</v>
      </c>
      <c r="P152">
        <v>143</v>
      </c>
      <c r="Q152" t="s">
        <v>6372</v>
      </c>
      <c r="R152" t="s">
        <v>7198</v>
      </c>
      <c r="S152">
        <v>0</v>
      </c>
      <c r="T152">
        <v>0</v>
      </c>
      <c r="U152">
        <v>1</v>
      </c>
      <c r="V152">
        <v>160000000</v>
      </c>
      <c r="W152">
        <v>335061807</v>
      </c>
      <c r="X152">
        <v>1148461807</v>
      </c>
      <c r="Y152">
        <f>COUNTBLANK(Table134[[#This Row],[Budget]:[Gross_WW]])</f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77</v>
      </c>
      <c r="AH152">
        <f>((Table134[[#This Row],[Gross_WW]]-2*Table134[[#This Row],[Budget]])/(2*Table134[[#This Row],[Budget]]))*100</f>
        <v>258.89431468750001</v>
      </c>
      <c r="AI152">
        <f>(0.555*Table134[[#This Row],[Gross_WW]]-Table134[[#This Row],[Budget]])/Table134[[#This Row],[Budget]]*100</f>
        <v>298.37268930312507</v>
      </c>
      <c r="AJ152">
        <f>(Table134[[#This Row],[Gross_WW]]-VLOOKUP(C152,  Table4[], 2, TRUE)*Table134[[#This Row],[Budget]])/(Table134[[#This Row],[Budget]]*VLOOKUP(C152,  Table4[], 2, TRUE))</f>
        <v>6.1778862937500003</v>
      </c>
    </row>
    <row r="153" spans="1:36" x14ac:dyDescent="0.2">
      <c r="A153" t="s">
        <v>3270</v>
      </c>
      <c r="B153" t="s">
        <v>3271</v>
      </c>
      <c r="C153">
        <v>1990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6.4</v>
      </c>
      <c r="O153">
        <v>60780</v>
      </c>
      <c r="P153">
        <v>109</v>
      </c>
      <c r="Q153" t="s">
        <v>3272</v>
      </c>
      <c r="R153" t="s">
        <v>3273</v>
      </c>
      <c r="S153">
        <v>1</v>
      </c>
      <c r="T153">
        <v>0</v>
      </c>
      <c r="U153">
        <v>0</v>
      </c>
      <c r="V153">
        <v>22000000</v>
      </c>
      <c r="W153">
        <v>53208180</v>
      </c>
      <c r="X153">
        <v>53208180</v>
      </c>
      <c r="Y153">
        <f>COUNTBLANK(Table134[[#This Row],[Budget]:[Gross_WW]])</f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f>((Table134[[#This Row],[Gross_WW]]-2*Table134[[#This Row],[Budget]])/(2*Table134[[#This Row],[Budget]]))*100</f>
        <v>20.927681818181817</v>
      </c>
      <c r="AI153">
        <f>(0.555*Table134[[#This Row],[Gross_WW]]-Table134[[#This Row],[Budget]])/Table134[[#This Row],[Budget]]*100</f>
        <v>34.229726818181824</v>
      </c>
      <c r="AJ153">
        <f>(Table134[[#This Row],[Gross_WW]]-VLOOKUP(C153,  Table4[], 2, TRUE)*Table134[[#This Row],[Budget]])/(Table134[[#This Row],[Budget]]*VLOOKUP(C153,  Table4[], 2, TRUE))</f>
        <v>4.496712809917355</v>
      </c>
    </row>
    <row r="154" spans="1:36" x14ac:dyDescent="0.2">
      <c r="A154" t="s">
        <v>6781</v>
      </c>
      <c r="B154" t="s">
        <v>6782</v>
      </c>
      <c r="C154">
        <v>2012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7.7</v>
      </c>
      <c r="O154">
        <v>554181</v>
      </c>
      <c r="P154">
        <v>120</v>
      </c>
      <c r="Q154" t="s">
        <v>6344</v>
      </c>
      <c r="R154" t="s">
        <v>39</v>
      </c>
      <c r="S154">
        <v>0</v>
      </c>
      <c r="T154">
        <v>0</v>
      </c>
      <c r="U154">
        <v>1</v>
      </c>
      <c r="V154">
        <v>44500000</v>
      </c>
      <c r="W154">
        <v>136025503</v>
      </c>
      <c r="X154">
        <v>232325503</v>
      </c>
      <c r="Y154">
        <f>COUNTBLANK(Table134[[#This Row],[Budget]:[Gross_WW]])</f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12</v>
      </c>
      <c r="AH154">
        <f>((Table134[[#This Row],[Gross_WW]]-2*Table134[[#This Row],[Budget]])/(2*Table134[[#This Row],[Budget]]))*100</f>
        <v>161.03989101123594</v>
      </c>
      <c r="AI154">
        <f>(0.555*Table134[[#This Row],[Gross_WW]]-Table134[[#This Row],[Budget]])/Table134[[#This Row],[Budget]]*100</f>
        <v>189.75427902247193</v>
      </c>
      <c r="AJ154">
        <f>(Table134[[#This Row],[Gross_WW]]-VLOOKUP(C154,  Table4[], 2, TRUE)*Table134[[#This Row],[Budget]])/(Table134[[#This Row],[Budget]]*VLOOKUP(C154,  Table4[], 2, TRUE))</f>
        <v>4.2207978202247194</v>
      </c>
    </row>
    <row r="155" spans="1:36" x14ac:dyDescent="0.2">
      <c r="A155" t="s">
        <v>4857</v>
      </c>
      <c r="B155" t="s">
        <v>4858</v>
      </c>
      <c r="C155">
        <v>1998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6.7</v>
      </c>
      <c r="O155">
        <v>383810</v>
      </c>
      <c r="P155">
        <v>151</v>
      </c>
      <c r="Q155" t="s">
        <v>4528</v>
      </c>
      <c r="R155" t="s">
        <v>2783</v>
      </c>
      <c r="S155">
        <v>1</v>
      </c>
      <c r="T155">
        <v>0</v>
      </c>
      <c r="U155">
        <v>0</v>
      </c>
      <c r="V155">
        <v>140000000</v>
      </c>
      <c r="W155">
        <v>201578182</v>
      </c>
      <c r="X155">
        <v>553709788</v>
      </c>
      <c r="Y155">
        <f>COUNTBLANK(Table134[[#This Row],[Budget]:[Gross_WW]])</f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f>((Table134[[#This Row],[Gross_WW]]-2*Table134[[#This Row],[Budget]])/(2*Table134[[#This Row],[Budget]]))*100</f>
        <v>97.753495714285705</v>
      </c>
      <c r="AI155">
        <f>(0.555*Table134[[#This Row],[Gross_WW]]-Table134[[#This Row],[Budget]])/Table134[[#This Row],[Budget]]*100</f>
        <v>119.50638024285716</v>
      </c>
      <c r="AJ155">
        <f>(Table134[[#This Row],[Gross_WW]]-VLOOKUP(C155,  Table4[], 2, TRUE)*Table134[[#This Row],[Budget]])/(Table134[[#This Row],[Budget]]*VLOOKUP(C155,  Table4[], 2, TRUE))</f>
        <v>7.9887952597402601</v>
      </c>
    </row>
    <row r="156" spans="1:36" x14ac:dyDescent="0.2">
      <c r="A156" t="s">
        <v>777</v>
      </c>
      <c r="B156" t="s">
        <v>778</v>
      </c>
      <c r="C156">
        <v>1944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8</v>
      </c>
      <c r="O156">
        <v>63265</v>
      </c>
      <c r="P156">
        <v>118</v>
      </c>
      <c r="Q156" t="s">
        <v>608</v>
      </c>
      <c r="R156" t="s">
        <v>39</v>
      </c>
      <c r="S156">
        <v>0</v>
      </c>
      <c r="T156">
        <v>0</v>
      </c>
      <c r="U156">
        <v>1</v>
      </c>
      <c r="V156">
        <v>1164000</v>
      </c>
      <c r="W156">
        <v>4784000</v>
      </c>
      <c r="X156">
        <v>4784000</v>
      </c>
      <c r="Y156">
        <f>COUNTBLANK(Table134[[#This Row],[Budget]:[Gross_WW]])</f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>
        <v>3</v>
      </c>
      <c r="AH156">
        <f>((Table134[[#This Row],[Gross_WW]]-2*Table134[[#This Row],[Budget]])/(2*Table134[[#This Row],[Budget]]))*100</f>
        <v>105.49828178694159</v>
      </c>
      <c r="AI156">
        <f>(0.555*Table134[[#This Row],[Gross_WW]]-Table134[[#This Row],[Budget]])/Table134[[#This Row],[Budget]]*100</f>
        <v>128.10309278350519</v>
      </c>
      <c r="AJ156">
        <f>(Table134[[#This Row],[Gross_WW]]-VLOOKUP(C156,  Table4[], 2, TRUE)*Table134[[#This Row],[Budget]])/(Table134[[#This Row],[Budget]]*VLOOKUP(C156,  Table4[], 2, TRUE))</f>
        <v>30.615120274914091</v>
      </c>
    </row>
    <row r="157" spans="1:36" x14ac:dyDescent="0.2">
      <c r="A157" t="s">
        <v>7057</v>
      </c>
      <c r="B157" t="s">
        <v>7058</v>
      </c>
      <c r="C157">
        <v>2011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5.7</v>
      </c>
      <c r="O157">
        <v>49888</v>
      </c>
      <c r="P157">
        <v>110</v>
      </c>
      <c r="Q157" t="s">
        <v>7059</v>
      </c>
      <c r="R157" t="s">
        <v>39</v>
      </c>
      <c r="S157">
        <v>0</v>
      </c>
      <c r="T157">
        <v>0</v>
      </c>
      <c r="U157">
        <v>1</v>
      </c>
      <c r="V157">
        <v>40000000</v>
      </c>
      <c r="W157">
        <v>33035397</v>
      </c>
      <c r="X157">
        <v>48147945</v>
      </c>
      <c r="Y157">
        <f>COUNTBLANK(Table134[[#This Row],[Budget]:[Gross_WW]])</f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1</v>
      </c>
      <c r="AE157" s="7">
        <v>0</v>
      </c>
      <c r="AF157" s="7">
        <v>0</v>
      </c>
      <c r="AG157">
        <v>30</v>
      </c>
      <c r="AH157">
        <f>((Table134[[#This Row],[Gross_WW]]-2*Table134[[#This Row],[Budget]])/(2*Table134[[#This Row],[Budget]]))*100</f>
        <v>-39.815068750000002</v>
      </c>
      <c r="AI157">
        <f>(0.555*Table134[[#This Row],[Gross_WW]]-Table134[[#This Row],[Budget]])/Table134[[#This Row],[Budget]]*100</f>
        <v>-33.194726312499995</v>
      </c>
      <c r="AJ157">
        <f>(Table134[[#This Row],[Gross_WW]]-VLOOKUP(C157,  Table4[], 2, TRUE)*Table134[[#This Row],[Budget]])/(Table134[[#This Row],[Budget]]*VLOOKUP(C157,  Table4[], 2, TRUE))</f>
        <v>0.20369862499999999</v>
      </c>
    </row>
    <row r="158" spans="1:36" hidden="1" x14ac:dyDescent="0.2">
      <c r="A158" t="s">
        <v>3031</v>
      </c>
      <c r="B158" t="s">
        <v>3032</v>
      </c>
      <c r="C158">
        <v>1988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4.5999999999999996</v>
      </c>
      <c r="O158">
        <v>5803</v>
      </c>
      <c r="P158">
        <v>113</v>
      </c>
      <c r="Q158" t="s">
        <v>1973</v>
      </c>
      <c r="R158" t="s">
        <v>39</v>
      </c>
      <c r="S158">
        <v>0</v>
      </c>
      <c r="T158">
        <v>0</v>
      </c>
      <c r="U158">
        <v>1</v>
      </c>
      <c r="W158">
        <v>14681192</v>
      </c>
      <c r="X158">
        <v>14681192</v>
      </c>
      <c r="Y158">
        <f>COUNTBLANK(Table134[[#This Row],[Budget]:[Gross_WW]])</f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 t="e">
        <f>((Table134[[#This Row],[Gross_WW]]-2*Table134[[#This Row],[Budget]])/(2*Table134[[#This Row],[Budget]]))*100</f>
        <v>#DIV/0!</v>
      </c>
      <c r="AI158" t="e">
        <f>(0.555*Table134[[#This Row],[Gross_WW]]-Table134[[#This Row],[Budget]])/Table134[[#This Row],[Budget]]*100</f>
        <v>#DIV/0!</v>
      </c>
      <c r="AJ158" t="e">
        <f>(Table134[[#This Row],[Gross_WW]]-VLOOKUP(C158,  Table4[], 2, TRUE)*Table134[[#This Row],[Budget]])/(Table134[[#This Row],[Budget]]*VLOOKUP(C158,  Table4[], 2, TRUE))</f>
        <v>#DIV/0!</v>
      </c>
    </row>
    <row r="159" spans="1:36" x14ac:dyDescent="0.2">
      <c r="A159" t="s">
        <v>3707</v>
      </c>
      <c r="B159" t="s">
        <v>3708</v>
      </c>
      <c r="C159">
        <v>1993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6</v>
      </c>
      <c r="O159">
        <v>2644</v>
      </c>
      <c r="P159">
        <v>113</v>
      </c>
      <c r="Q159" t="s">
        <v>3709</v>
      </c>
      <c r="R159" t="s">
        <v>3273</v>
      </c>
      <c r="S159">
        <v>1</v>
      </c>
      <c r="T159">
        <v>0</v>
      </c>
      <c r="U159">
        <v>0</v>
      </c>
      <c r="V159">
        <v>14000000</v>
      </c>
      <c r="W159">
        <v>8041049</v>
      </c>
      <c r="X159">
        <v>8041049</v>
      </c>
      <c r="Y159">
        <f>COUNTBLANK(Table134[[#This Row],[Budget]:[Gross_WW]])</f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1</v>
      </c>
      <c r="AG159">
        <v>0</v>
      </c>
      <c r="AH159">
        <f>((Table134[[#This Row],[Gross_WW]]-2*Table134[[#This Row],[Budget]])/(2*Table134[[#This Row],[Budget]]))*100</f>
        <v>-71.28196785714286</v>
      </c>
      <c r="AI159">
        <f>(0.555*Table134[[#This Row],[Gross_WW]]-Table134[[#This Row],[Budget]])/Table134[[#This Row],[Budget]]*100</f>
        <v>-68.122984321428575</v>
      </c>
      <c r="AJ159">
        <f>(Table134[[#This Row],[Gross_WW]]-VLOOKUP(C159,  Table4[], 2, TRUE)*Table134[[#This Row],[Budget]])/(Table134[[#This Row],[Budget]]*VLOOKUP(C159,  Table4[], 2, TRUE))</f>
        <v>0.30536509740259743</v>
      </c>
    </row>
    <row r="160" spans="1:36" x14ac:dyDescent="0.2">
      <c r="A160" t="s">
        <v>4158</v>
      </c>
      <c r="B160" t="s">
        <v>4159</v>
      </c>
      <c r="C160">
        <v>1995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6.3</v>
      </c>
      <c r="O160">
        <v>75143</v>
      </c>
      <c r="P160">
        <v>132</v>
      </c>
      <c r="Q160" t="s">
        <v>2364</v>
      </c>
      <c r="R160" t="s">
        <v>39</v>
      </c>
      <c r="S160">
        <v>0</v>
      </c>
      <c r="T160">
        <v>0</v>
      </c>
      <c r="U160">
        <v>1</v>
      </c>
      <c r="V160">
        <v>50000000</v>
      </c>
      <c r="W160">
        <v>30303072</v>
      </c>
      <c r="X160">
        <v>30303072</v>
      </c>
      <c r="Y160">
        <f>COUNTBLANK(Table134[[#This Row],[Budget]:[Gross_WW]])</f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1</v>
      </c>
      <c r="AG160">
        <v>0</v>
      </c>
      <c r="AH160">
        <f>((Table134[[#This Row],[Gross_WW]]-2*Table134[[#This Row],[Budget]])/(2*Table134[[#This Row],[Budget]]))*100</f>
        <v>-69.696928</v>
      </c>
      <c r="AI160">
        <f>(0.555*Table134[[#This Row],[Gross_WW]]-Table134[[#This Row],[Budget]])/Table134[[#This Row],[Budget]]*100</f>
        <v>-66.363590079999994</v>
      </c>
      <c r="AJ160">
        <f>(Table134[[#This Row],[Gross_WW]]-VLOOKUP(C160,  Table4[], 2, TRUE)*Table134[[#This Row],[Budget]])/(Table134[[#This Row],[Budget]]*VLOOKUP(C160,  Table4[], 2, TRUE))</f>
        <v>0.37741236363636366</v>
      </c>
    </row>
    <row r="161" spans="1:36" x14ac:dyDescent="0.2">
      <c r="A161" t="s">
        <v>3395</v>
      </c>
      <c r="B161" t="s">
        <v>3396</v>
      </c>
      <c r="C161">
        <v>1991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6.9</v>
      </c>
      <c r="O161">
        <v>2982</v>
      </c>
      <c r="P161">
        <v>189</v>
      </c>
      <c r="Q161" t="s">
        <v>3397</v>
      </c>
      <c r="R161" t="s">
        <v>2911</v>
      </c>
      <c r="S161">
        <v>0</v>
      </c>
      <c r="T161">
        <v>1</v>
      </c>
      <c r="U161">
        <v>0</v>
      </c>
      <c r="V161">
        <v>36000000</v>
      </c>
      <c r="W161">
        <v>1345903</v>
      </c>
      <c r="X161">
        <v>1345903</v>
      </c>
      <c r="Y161">
        <f>COUNTBLANK(Table134[[#This Row],[Budget]:[Gross_WW]])</f>
        <v>0</v>
      </c>
      <c r="Z161" s="7">
        <v>0</v>
      </c>
      <c r="AA161" s="7">
        <v>0</v>
      </c>
      <c r="AB161" s="7">
        <v>1</v>
      </c>
      <c r="AC161" s="7">
        <v>0</v>
      </c>
      <c r="AD161" s="7">
        <v>0</v>
      </c>
      <c r="AE161" s="7">
        <v>0</v>
      </c>
      <c r="AF161" s="7">
        <v>0</v>
      </c>
      <c r="AG161">
        <v>26</v>
      </c>
      <c r="AH161">
        <f>((Table134[[#This Row],[Gross_WW]]-2*Table134[[#This Row],[Budget]])/(2*Table134[[#This Row],[Budget]]))*100</f>
        <v>-98.130690277777774</v>
      </c>
      <c r="AI161">
        <f>(0.555*Table134[[#This Row],[Gross_WW]]-Table134[[#This Row],[Budget]])/Table134[[#This Row],[Budget]]*100</f>
        <v>-97.925066208333334</v>
      </c>
      <c r="AJ161">
        <f>(Table134[[#This Row],[Gross_WW]]-VLOOKUP(C161,  Table4[], 2, TRUE)*Table134[[#This Row],[Budget]])/(Table134[[#This Row],[Budget]]*VLOOKUP(C161,  Table4[], 2, TRUE))</f>
        <v>-0.91503137626262632</v>
      </c>
    </row>
    <row r="162" spans="1:36" x14ac:dyDescent="0.2">
      <c r="A162" t="s">
        <v>6415</v>
      </c>
      <c r="B162" t="s">
        <v>6416</v>
      </c>
      <c r="C162">
        <v>2006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6.1</v>
      </c>
      <c r="O162">
        <v>10476</v>
      </c>
      <c r="P162">
        <v>105</v>
      </c>
      <c r="Q162" t="s">
        <v>6417</v>
      </c>
      <c r="R162" t="s">
        <v>6418</v>
      </c>
      <c r="S162">
        <v>0</v>
      </c>
      <c r="T162">
        <v>0</v>
      </c>
      <c r="U162">
        <v>1</v>
      </c>
      <c r="V162">
        <v>20000000</v>
      </c>
      <c r="W162">
        <v>21170563</v>
      </c>
      <c r="X162">
        <v>21170563</v>
      </c>
      <c r="Y162">
        <f>COUNTBLANK(Table134[[#This Row],[Budget]:[Gross_WW]])</f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1</v>
      </c>
      <c r="AG162">
        <v>0</v>
      </c>
      <c r="AH162">
        <f>((Table134[[#This Row],[Gross_WW]]-2*Table134[[#This Row],[Budget]])/(2*Table134[[#This Row],[Budget]]))*100</f>
        <v>-47.073592499999997</v>
      </c>
      <c r="AI162">
        <f>(0.555*Table134[[#This Row],[Gross_WW]]-Table134[[#This Row],[Budget]])/Table134[[#This Row],[Budget]]*100</f>
        <v>-41.251687674999992</v>
      </c>
      <c r="AJ162">
        <f>(Table134[[#This Row],[Gross_WW]]-VLOOKUP(C162,  Table4[], 2, TRUE)*Table134[[#This Row],[Budget]])/(Table134[[#This Row],[Budget]]*VLOOKUP(C162,  Table4[], 2, TRUE))</f>
        <v>0.76421358333333334</v>
      </c>
    </row>
    <row r="163" spans="1:36" x14ac:dyDescent="0.2">
      <c r="A163" t="s">
        <v>6579</v>
      </c>
      <c r="B163" t="s">
        <v>6580</v>
      </c>
      <c r="C163">
        <v>2007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7.8</v>
      </c>
      <c r="O163">
        <v>237890</v>
      </c>
      <c r="P163">
        <v>123</v>
      </c>
      <c r="Q163" t="s">
        <v>6187</v>
      </c>
      <c r="R163" t="s">
        <v>35</v>
      </c>
      <c r="S163">
        <v>0</v>
      </c>
      <c r="T163">
        <v>1</v>
      </c>
      <c r="U163">
        <v>0</v>
      </c>
      <c r="V163">
        <v>30000000</v>
      </c>
      <c r="W163">
        <v>50927067</v>
      </c>
      <c r="X163">
        <v>131016624</v>
      </c>
      <c r="Y163">
        <f>COUNTBLANK(Table134[[#This Row],[Budget]:[Gross_WW]])</f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1</v>
      </c>
      <c r="AG163">
        <v>0</v>
      </c>
      <c r="AH163">
        <f>((Table134[[#This Row],[Gross_WW]]-2*Table134[[#This Row],[Budget]])/(2*Table134[[#This Row],[Budget]]))*100</f>
        <v>118.36104</v>
      </c>
      <c r="AI163">
        <f>(0.555*Table134[[#This Row],[Gross_WW]]-Table134[[#This Row],[Budget]])/Table134[[#This Row],[Budget]]*100</f>
        <v>142.38075440000003</v>
      </c>
      <c r="AJ163">
        <f>(Table134[[#This Row],[Gross_WW]]-VLOOKUP(C163,  Table4[], 2, TRUE)*Table134[[#This Row],[Budget]])/(Table134[[#This Row],[Budget]]*VLOOKUP(C163,  Table4[], 2, TRUE))</f>
        <v>6.2787013333333332</v>
      </c>
    </row>
    <row r="164" spans="1:36" x14ac:dyDescent="0.2">
      <c r="A164" t="s">
        <v>6240</v>
      </c>
      <c r="B164" t="s">
        <v>6241</v>
      </c>
      <c r="C164">
        <v>2007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7.5</v>
      </c>
      <c r="O164">
        <v>101186</v>
      </c>
      <c r="P164">
        <v>114</v>
      </c>
      <c r="Q164" t="s">
        <v>6242</v>
      </c>
      <c r="R164" t="s">
        <v>39</v>
      </c>
      <c r="S164">
        <v>0</v>
      </c>
      <c r="T164">
        <v>0</v>
      </c>
      <c r="U164">
        <v>1</v>
      </c>
      <c r="V164">
        <v>30000000</v>
      </c>
      <c r="W164">
        <v>31664162</v>
      </c>
      <c r="X164">
        <v>66122026</v>
      </c>
      <c r="Y164">
        <f>COUNTBLANK(Table134[[#This Row],[Budget]:[Gross_WW]])</f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1</v>
      </c>
      <c r="AG164">
        <v>0</v>
      </c>
      <c r="AH164">
        <f>((Table134[[#This Row],[Gross_WW]]-2*Table134[[#This Row],[Budget]])/(2*Table134[[#This Row],[Budget]]))*100</f>
        <v>10.203376666666667</v>
      </c>
      <c r="AI164">
        <f>(0.555*Table134[[#This Row],[Gross_WW]]-Table134[[#This Row],[Budget]])/Table134[[#This Row],[Budget]]*100</f>
        <v>22.325748099999998</v>
      </c>
      <c r="AJ164">
        <f>(Table134[[#This Row],[Gross_WW]]-VLOOKUP(C164,  Table4[], 2, TRUE)*Table134[[#This Row],[Budget]])/(Table134[[#This Row],[Budget]]*VLOOKUP(C164,  Table4[], 2, TRUE))</f>
        <v>2.6734458888888888</v>
      </c>
    </row>
    <row r="165" spans="1:36" x14ac:dyDescent="0.2">
      <c r="A165" t="s">
        <v>1495</v>
      </c>
      <c r="B165" t="s">
        <v>1496</v>
      </c>
      <c r="C165">
        <v>1958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7.9</v>
      </c>
      <c r="O165">
        <v>9866</v>
      </c>
      <c r="P165">
        <v>143</v>
      </c>
      <c r="Q165" t="s">
        <v>1497</v>
      </c>
      <c r="R165" t="s">
        <v>39</v>
      </c>
      <c r="S165">
        <v>0</v>
      </c>
      <c r="T165">
        <v>0</v>
      </c>
      <c r="U165">
        <v>1</v>
      </c>
      <c r="V165">
        <v>2240000</v>
      </c>
      <c r="W165">
        <v>9300000</v>
      </c>
      <c r="X165">
        <v>9300000</v>
      </c>
      <c r="Y165">
        <f>COUNTBLANK(Table134[[#This Row],[Budget]:[Gross_WW]])</f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3</v>
      </c>
      <c r="AH165">
        <f>((Table134[[#This Row],[Gross_WW]]-2*Table134[[#This Row],[Budget]])/(2*Table134[[#This Row],[Budget]]))*100</f>
        <v>107.58928571428572</v>
      </c>
      <c r="AI165">
        <f>(0.555*Table134[[#This Row],[Gross_WW]]-Table134[[#This Row],[Budget]])/Table134[[#This Row],[Budget]]*100</f>
        <v>130.42410714285714</v>
      </c>
      <c r="AJ165">
        <f>(Table134[[#This Row],[Gross_WW]]-VLOOKUP(C165,  Table4[], 2, TRUE)*Table134[[#This Row],[Budget]])/(Table134[[#This Row],[Budget]]*VLOOKUP(C165,  Table4[], 2, TRUE))</f>
        <v>24.948660714285715</v>
      </c>
    </row>
    <row r="166" spans="1:36" x14ac:dyDescent="0.2">
      <c r="A166" t="s">
        <v>7592</v>
      </c>
      <c r="B166" t="s">
        <v>7593</v>
      </c>
      <c r="C166">
        <v>2015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7.3</v>
      </c>
      <c r="O166">
        <v>705892</v>
      </c>
      <c r="P166">
        <v>141</v>
      </c>
      <c r="Q166" t="s">
        <v>6031</v>
      </c>
      <c r="R166" t="s">
        <v>6654</v>
      </c>
      <c r="S166">
        <v>1</v>
      </c>
      <c r="T166">
        <v>0</v>
      </c>
      <c r="U166">
        <v>0</v>
      </c>
      <c r="V166">
        <v>250000000</v>
      </c>
      <c r="W166">
        <v>459005868</v>
      </c>
      <c r="X166">
        <v>1402805868</v>
      </c>
      <c r="Y166">
        <f>COUNTBLANK(Table134[[#This Row],[Budget]:[Gross_WW]])</f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</v>
      </c>
      <c r="AH166">
        <f>((Table134[[#This Row],[Gross_WW]]-2*Table134[[#This Row],[Budget]])/(2*Table134[[#This Row],[Budget]]))*100</f>
        <v>180.56117359999999</v>
      </c>
      <c r="AI166">
        <f>(0.555*Table134[[#This Row],[Gross_WW]]-Table134[[#This Row],[Budget]])/Table134[[#This Row],[Budget]]*100</f>
        <v>211.42290269599999</v>
      </c>
      <c r="AJ166">
        <f>(Table134[[#This Row],[Gross_WW]]-VLOOKUP(C166,  Table4[], 2, TRUE)*Table134[[#This Row],[Budget]])/(Table134[[#This Row],[Budget]]*VLOOKUP(C166,  Table4[], 2, TRUE))</f>
        <v>4.6112234719999998</v>
      </c>
    </row>
    <row r="167" spans="1:36" x14ac:dyDescent="0.2">
      <c r="A167" t="s">
        <v>7830</v>
      </c>
      <c r="B167" t="s">
        <v>7831</v>
      </c>
      <c r="C167">
        <v>2018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8.5</v>
      </c>
      <c r="O167">
        <v>760670</v>
      </c>
      <c r="P167">
        <v>149</v>
      </c>
      <c r="Q167" t="s">
        <v>5596</v>
      </c>
      <c r="R167" t="s">
        <v>6654</v>
      </c>
      <c r="S167">
        <v>1</v>
      </c>
      <c r="T167">
        <v>0</v>
      </c>
      <c r="U167">
        <v>0</v>
      </c>
      <c r="V167">
        <v>321000000</v>
      </c>
      <c r="W167">
        <v>678815482</v>
      </c>
      <c r="X167">
        <v>2048359754</v>
      </c>
      <c r="Y167">
        <f>COUNTBLANK(Table134[[#This Row],[Budget]:[Gross_WW]])</f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26</v>
      </c>
      <c r="AH167">
        <f>((Table134[[#This Row],[Gross_WW]]-2*Table134[[#This Row],[Budget]])/(2*Table134[[#This Row],[Budget]]))*100</f>
        <v>219.05915171339564</v>
      </c>
      <c r="AI167">
        <f>(0.555*Table134[[#This Row],[Gross_WW]]-Table134[[#This Row],[Budget]])/Table134[[#This Row],[Budget]]*100</f>
        <v>254.15565840186915</v>
      </c>
      <c r="AJ167">
        <f>(Table134[[#This Row],[Gross_WW]]-VLOOKUP(C167,  Table4[], 2, TRUE)*Table134[[#This Row],[Budget]])/(Table134[[#This Row],[Budget]]*VLOOKUP(C167,  Table4[], 2, TRUE))</f>
        <v>5.381183034267913</v>
      </c>
    </row>
    <row r="168" spans="1:36" x14ac:dyDescent="0.2">
      <c r="A168" t="s">
        <v>6911</v>
      </c>
      <c r="B168" t="s">
        <v>6912</v>
      </c>
      <c r="C168">
        <v>2009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7</v>
      </c>
      <c r="O168">
        <v>50683</v>
      </c>
      <c r="P168">
        <v>98</v>
      </c>
      <c r="Q168" t="s">
        <v>6216</v>
      </c>
      <c r="R168" t="s">
        <v>5459</v>
      </c>
      <c r="S168">
        <v>0</v>
      </c>
      <c r="T168">
        <v>1</v>
      </c>
      <c r="U168">
        <v>0</v>
      </c>
      <c r="V168">
        <v>17000000</v>
      </c>
      <c r="W168">
        <v>9451946</v>
      </c>
      <c r="X168">
        <v>15779455</v>
      </c>
      <c r="Y168">
        <f>COUNTBLANK(Table134[[#This Row],[Budget]:[Gross_WW]])</f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1</v>
      </c>
      <c r="AG168">
        <v>0</v>
      </c>
      <c r="AH168">
        <f>((Table134[[#This Row],[Gross_WW]]-2*Table134[[#This Row],[Budget]])/(2*Table134[[#This Row],[Budget]]))*100</f>
        <v>-53.589838235294117</v>
      </c>
      <c r="AI168">
        <f>(0.555*Table134[[#This Row],[Gross_WW]]-Table134[[#This Row],[Budget]])/Table134[[#This Row],[Budget]]*100</f>
        <v>-48.484720441176471</v>
      </c>
      <c r="AJ168">
        <f>(Table134[[#This Row],[Gross_WW]]-VLOOKUP(C168,  Table4[], 2, TRUE)*Table134[[#This Row],[Budget]])/(Table134[[#This Row],[Budget]]*VLOOKUP(C168,  Table4[], 2, TRUE))</f>
        <v>0.54700539215686272</v>
      </c>
    </row>
    <row r="169" spans="1:36" x14ac:dyDescent="0.2">
      <c r="A169" t="s">
        <v>4160</v>
      </c>
      <c r="B169" t="s">
        <v>4161</v>
      </c>
      <c r="C169">
        <v>1995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6.7</v>
      </c>
      <c r="O169">
        <v>112799</v>
      </c>
      <c r="P169">
        <v>91</v>
      </c>
      <c r="Q169" t="s">
        <v>4162</v>
      </c>
      <c r="R169" t="s">
        <v>35</v>
      </c>
      <c r="S169">
        <v>0</v>
      </c>
      <c r="T169">
        <v>1</v>
      </c>
      <c r="U169">
        <v>0</v>
      </c>
      <c r="V169">
        <v>30000000</v>
      </c>
      <c r="W169">
        <v>63658910</v>
      </c>
      <c r="X169">
        <v>254134910</v>
      </c>
      <c r="Y169">
        <f>COUNTBLANK(Table134[[#This Row],[Budget]:[Gross_WW]])</f>
        <v>0</v>
      </c>
      <c r="Z169" s="7">
        <v>0</v>
      </c>
      <c r="AA169" s="7">
        <v>0</v>
      </c>
      <c r="AB169" s="7">
        <v>1</v>
      </c>
      <c r="AC169" s="7">
        <v>0</v>
      </c>
      <c r="AD169" s="7">
        <v>0</v>
      </c>
      <c r="AE169" s="7">
        <v>0</v>
      </c>
      <c r="AF169" s="7">
        <v>0</v>
      </c>
      <c r="AG169">
        <v>12</v>
      </c>
      <c r="AH169">
        <f>((Table134[[#This Row],[Gross_WW]]-2*Table134[[#This Row],[Budget]])/(2*Table134[[#This Row],[Budget]]))*100</f>
        <v>323.55818333333332</v>
      </c>
      <c r="AI169">
        <f>(0.555*Table134[[#This Row],[Gross_WW]]-Table134[[#This Row],[Budget]])/Table134[[#This Row],[Budget]]*100</f>
        <v>370.14958350000001</v>
      </c>
      <c r="AJ169">
        <f>(Table134[[#This Row],[Gross_WW]]-VLOOKUP(C169,  Table4[], 2, TRUE)*Table134[[#This Row],[Budget]])/(Table134[[#This Row],[Budget]]*VLOOKUP(C169,  Table4[], 2, TRUE))</f>
        <v>18.252644696969696</v>
      </c>
    </row>
    <row r="170" spans="1:36" x14ac:dyDescent="0.2">
      <c r="A170" t="s">
        <v>1615</v>
      </c>
      <c r="B170" t="s">
        <v>1616</v>
      </c>
      <c r="C170">
        <v>1961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6.3</v>
      </c>
      <c r="O170">
        <v>3227</v>
      </c>
      <c r="P170">
        <v>106</v>
      </c>
      <c r="Q170" t="s">
        <v>1617</v>
      </c>
      <c r="R170" t="s">
        <v>376</v>
      </c>
      <c r="S170">
        <v>1</v>
      </c>
      <c r="T170">
        <v>0</v>
      </c>
      <c r="U170">
        <v>0</v>
      </c>
      <c r="V170">
        <v>3000000</v>
      </c>
      <c r="W170">
        <v>10218316</v>
      </c>
      <c r="X170">
        <v>4600000</v>
      </c>
      <c r="Y170">
        <f>COUNTBLANK(Table134[[#This Row],[Budget]:[Gross_WW]])</f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27</v>
      </c>
      <c r="AH170">
        <f>((Table134[[#This Row],[Gross_WW]]-2*Table134[[#This Row],[Budget]])/(2*Table134[[#This Row],[Budget]]))*100</f>
        <v>-23.333333333333332</v>
      </c>
      <c r="AI170">
        <f>(0.555*Table134[[#This Row],[Gross_WW]]-Table134[[#This Row],[Budget]])/Table134[[#This Row],[Budget]]*100</f>
        <v>-14.899999999999999</v>
      </c>
      <c r="AJ170">
        <f>(Table134[[#This Row],[Gross_WW]]-VLOOKUP(C170,  Table4[], 2, TRUE)*Table134[[#This Row],[Budget]])/(Table134[[#This Row],[Budget]]*VLOOKUP(C170,  Table4[], 2, TRUE))</f>
        <v>5.1333333333333337</v>
      </c>
    </row>
    <row r="171" spans="1:36" hidden="1" x14ac:dyDescent="0.2">
      <c r="A171" t="s">
        <v>2803</v>
      </c>
      <c r="B171" t="s">
        <v>2804</v>
      </c>
      <c r="C171">
        <v>1985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5.0999999999999996</v>
      </c>
      <c r="O171">
        <v>2985</v>
      </c>
      <c r="P171">
        <v>95</v>
      </c>
      <c r="Q171" t="s">
        <v>2413</v>
      </c>
      <c r="R171" t="s">
        <v>2805</v>
      </c>
      <c r="S171">
        <v>1</v>
      </c>
      <c r="T171">
        <v>0</v>
      </c>
      <c r="U171">
        <v>0</v>
      </c>
      <c r="W171">
        <v>14972297</v>
      </c>
      <c r="X171">
        <v>14972297</v>
      </c>
      <c r="Y171">
        <f>COUNTBLANK(Table134[[#This Row],[Budget]:[Gross_WW]])</f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 t="e">
        <f>((Table134[[#This Row],[Gross_WW]]-2*Table134[[#This Row],[Budget]])/(2*Table134[[#This Row],[Budget]]))*100</f>
        <v>#DIV/0!</v>
      </c>
      <c r="AI171" t="e">
        <f>(0.555*Table134[[#This Row],[Gross_WW]]-Table134[[#This Row],[Budget]])/Table134[[#This Row],[Budget]]*100</f>
        <v>#DIV/0!</v>
      </c>
      <c r="AJ171" t="e">
        <f>(Table134[[#This Row],[Gross_WW]]-VLOOKUP(C171,  Table4[], 2, TRUE)*Table134[[#This Row],[Budget]])/(Table134[[#This Row],[Budget]]*VLOOKUP(C171,  Table4[], 2, TRUE))</f>
        <v>#DIV/0!</v>
      </c>
    </row>
    <row r="172" spans="1:36" x14ac:dyDescent="0.2">
      <c r="A172" t="s">
        <v>2806</v>
      </c>
      <c r="B172" t="s">
        <v>2807</v>
      </c>
      <c r="C172">
        <v>1985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8.5</v>
      </c>
      <c r="O172">
        <v>990918</v>
      </c>
      <c r="P172">
        <v>116</v>
      </c>
      <c r="Q172" t="s">
        <v>2808</v>
      </c>
      <c r="R172" t="s">
        <v>35</v>
      </c>
      <c r="S172">
        <v>0</v>
      </c>
      <c r="T172">
        <v>1</v>
      </c>
      <c r="U172">
        <v>0</v>
      </c>
      <c r="V172">
        <v>19000000</v>
      </c>
      <c r="W172">
        <v>211159762</v>
      </c>
      <c r="X172">
        <v>388355305</v>
      </c>
      <c r="Y172">
        <f>COUNTBLANK(Table134[[#This Row],[Budget]:[Gross_WW]])</f>
        <v>0</v>
      </c>
      <c r="Z172" s="7">
        <v>1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1</v>
      </c>
      <c r="AG172">
        <v>0</v>
      </c>
      <c r="AH172">
        <f>((Table134[[#This Row],[Gross_WW]]-2*Table134[[#This Row],[Budget]])/(2*Table134[[#This Row],[Budget]]))*100</f>
        <v>921.98764473684207</v>
      </c>
      <c r="AI172">
        <f>(0.555*Table134[[#This Row],[Gross_WW]]-Table134[[#This Row],[Budget]])/Table134[[#This Row],[Budget]]*100</f>
        <v>1034.4062856578948</v>
      </c>
      <c r="AJ172">
        <f>(Table134[[#This Row],[Gross_WW]]-VLOOKUP(C172,  Table4[], 2, TRUE)*Table134[[#This Row],[Budget]])/(Table134[[#This Row],[Budget]]*VLOOKUP(C172,  Table4[], 2, TRUE))</f>
        <v>43.434245423340961</v>
      </c>
    </row>
    <row r="173" spans="1:36" x14ac:dyDescent="0.2">
      <c r="A173" t="s">
        <v>3164</v>
      </c>
      <c r="B173" t="s">
        <v>3165</v>
      </c>
      <c r="C173">
        <v>1989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7.8</v>
      </c>
      <c r="O173">
        <v>452334</v>
      </c>
      <c r="P173">
        <v>108</v>
      </c>
      <c r="Q173" t="s">
        <v>2808</v>
      </c>
      <c r="R173" t="s">
        <v>35</v>
      </c>
      <c r="S173">
        <v>0</v>
      </c>
      <c r="T173">
        <v>1</v>
      </c>
      <c r="U173">
        <v>0</v>
      </c>
      <c r="V173">
        <v>40000000</v>
      </c>
      <c r="W173">
        <v>119000002</v>
      </c>
      <c r="X173">
        <v>335949377</v>
      </c>
      <c r="Y173">
        <f>COUNTBLANK(Table134[[#This Row],[Budget]:[Gross_WW]])</f>
        <v>0</v>
      </c>
      <c r="Z173" s="7">
        <v>1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1</v>
      </c>
      <c r="AG173">
        <v>0</v>
      </c>
      <c r="AH173">
        <f>((Table134[[#This Row],[Gross_WW]]-2*Table134[[#This Row],[Budget]])/(2*Table134[[#This Row],[Budget]]))*100</f>
        <v>319.93672125000001</v>
      </c>
      <c r="AI173">
        <f>(0.555*Table134[[#This Row],[Gross_WW]]-Table134[[#This Row],[Budget]])/Table134[[#This Row],[Budget]]*100</f>
        <v>366.12976058750002</v>
      </c>
      <c r="AJ173">
        <f>(Table134[[#This Row],[Gross_WW]]-VLOOKUP(C173,  Table4[], 2, TRUE)*Table134[[#This Row],[Budget]])/(Table134[[#This Row],[Budget]]*VLOOKUP(C173,  Table4[], 2, TRUE))</f>
        <v>17.258118315217391</v>
      </c>
    </row>
    <row r="174" spans="1:36" x14ac:dyDescent="0.2">
      <c r="A174" t="s">
        <v>3274</v>
      </c>
      <c r="B174" t="s">
        <v>3275</v>
      </c>
      <c r="C174">
        <v>1990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7.4</v>
      </c>
      <c r="O174">
        <v>381476</v>
      </c>
      <c r="P174">
        <v>118</v>
      </c>
      <c r="Q174" t="s">
        <v>2808</v>
      </c>
      <c r="R174" t="s">
        <v>35</v>
      </c>
      <c r="S174">
        <v>0</v>
      </c>
      <c r="T174">
        <v>1</v>
      </c>
      <c r="U174">
        <v>0</v>
      </c>
      <c r="V174">
        <v>40000000</v>
      </c>
      <c r="W174">
        <v>88277583</v>
      </c>
      <c r="X174">
        <v>246144250</v>
      </c>
      <c r="Y174">
        <f>COUNTBLANK(Table134[[#This Row],[Budget]:[Gross_WW]])</f>
        <v>0</v>
      </c>
      <c r="Z174" s="7">
        <v>1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1</v>
      </c>
      <c r="AG174">
        <v>0</v>
      </c>
      <c r="AH174">
        <f>((Table134[[#This Row],[Gross_WW]]-2*Table134[[#This Row],[Budget]])/(2*Table134[[#This Row],[Budget]]))*100</f>
        <v>207.68031250000001</v>
      </c>
      <c r="AI174">
        <f>(0.555*Table134[[#This Row],[Gross_WW]]-Table134[[#This Row],[Budget]])/Table134[[#This Row],[Budget]]*100</f>
        <v>241.52514687500002</v>
      </c>
      <c r="AJ174">
        <f>(Table134[[#This Row],[Gross_WW]]-VLOOKUP(C174,  Table4[], 2, TRUE)*Table134[[#This Row],[Budget]])/(Table134[[#This Row],[Budget]]*VLOOKUP(C174,  Table4[], 2, TRUE))</f>
        <v>12.985468750000001</v>
      </c>
    </row>
    <row r="175" spans="1:36" hidden="1" x14ac:dyDescent="0.2">
      <c r="A175" t="s">
        <v>3710</v>
      </c>
      <c r="B175" t="s">
        <v>3711</v>
      </c>
      <c r="C175">
        <v>1994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6.6</v>
      </c>
      <c r="O175">
        <v>5582</v>
      </c>
      <c r="P175">
        <v>100</v>
      </c>
      <c r="Q175" t="s">
        <v>3712</v>
      </c>
      <c r="R175" t="s">
        <v>3713</v>
      </c>
      <c r="S175">
        <v>0</v>
      </c>
      <c r="T175">
        <v>1</v>
      </c>
      <c r="U175">
        <v>0</v>
      </c>
      <c r="W175">
        <v>2392589</v>
      </c>
      <c r="X175">
        <v>2392589</v>
      </c>
      <c r="Y175">
        <f>COUNTBLANK(Table134[[#This Row],[Budget]:[Gross_WW]])</f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 t="e">
        <f>((Table134[[#This Row],[Gross_WW]]-2*Table134[[#This Row],[Budget]])/(2*Table134[[#This Row],[Budget]]))*100</f>
        <v>#DIV/0!</v>
      </c>
      <c r="AI175" t="e">
        <f>(0.555*Table134[[#This Row],[Gross_WW]]-Table134[[#This Row],[Budget]])/Table134[[#This Row],[Budget]]*100</f>
        <v>#DIV/0!</v>
      </c>
      <c r="AJ175" t="e">
        <f>(Table134[[#This Row],[Gross_WW]]-VLOOKUP(C175,  Table4[], 2, TRUE)*Table134[[#This Row],[Budget]])/(Table134[[#This Row],[Budget]]*VLOOKUP(C175,  Table4[], 2, TRUE))</f>
        <v>#DIV/0!</v>
      </c>
    </row>
    <row r="176" spans="1:36" x14ac:dyDescent="0.2">
      <c r="A176" t="s">
        <v>3398</v>
      </c>
      <c r="B176" t="s">
        <v>3399</v>
      </c>
      <c r="C176">
        <v>1991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6.7</v>
      </c>
      <c r="O176">
        <v>68599</v>
      </c>
      <c r="P176">
        <v>137</v>
      </c>
      <c r="Q176" t="s">
        <v>2627</v>
      </c>
      <c r="R176" t="s">
        <v>3058</v>
      </c>
      <c r="S176">
        <v>0</v>
      </c>
      <c r="T176">
        <v>1</v>
      </c>
      <c r="U176">
        <v>0</v>
      </c>
      <c r="V176">
        <v>40000000</v>
      </c>
      <c r="W176">
        <v>77868585</v>
      </c>
      <c r="X176">
        <v>152368585</v>
      </c>
      <c r="Y176">
        <f>COUNTBLANK(Table134[[#This Row],[Budget]:[Gross_WW]])</f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1</v>
      </c>
      <c r="AG176">
        <v>0</v>
      </c>
      <c r="AH176">
        <f>((Table134[[#This Row],[Gross_WW]]-2*Table134[[#This Row],[Budget]])/(2*Table134[[#This Row],[Budget]]))*100</f>
        <v>90.460731250000009</v>
      </c>
      <c r="AI176">
        <f>(0.555*Table134[[#This Row],[Gross_WW]]-Table134[[#This Row],[Budget]])/Table134[[#This Row],[Budget]]*100</f>
        <v>111.41141168750003</v>
      </c>
      <c r="AJ176">
        <f>(Table134[[#This Row],[Gross_WW]]-VLOOKUP(C176,  Table4[], 2, TRUE)*Table134[[#This Row],[Budget]])/(Table134[[#This Row],[Budget]]*VLOOKUP(C176,  Table4[], 2, TRUE))</f>
        <v>7.6573059659090905</v>
      </c>
    </row>
    <row r="177" spans="1:36" x14ac:dyDescent="0.2">
      <c r="A177" t="s">
        <v>1405</v>
      </c>
      <c r="B177" t="s">
        <v>1406</v>
      </c>
      <c r="C177">
        <v>1956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6.6</v>
      </c>
      <c r="O177">
        <v>1299</v>
      </c>
      <c r="P177">
        <v>84</v>
      </c>
      <c r="Q177" t="s">
        <v>1407</v>
      </c>
      <c r="R177" t="s">
        <v>945</v>
      </c>
      <c r="S177">
        <v>0</v>
      </c>
      <c r="T177">
        <v>1</v>
      </c>
      <c r="U177">
        <v>0</v>
      </c>
      <c r="V177">
        <v>1025000</v>
      </c>
      <c r="W177">
        <v>1600000</v>
      </c>
      <c r="X177">
        <v>1600000</v>
      </c>
      <c r="Y177">
        <f>COUNTBLANK(Table134[[#This Row],[Budget]:[Gross_WW]])</f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3</v>
      </c>
      <c r="AH177">
        <f>((Table134[[#This Row],[Gross_WW]]-2*Table134[[#This Row],[Budget]])/(2*Table134[[#This Row],[Budget]]))*100</f>
        <v>-21.951219512195124</v>
      </c>
      <c r="AI177">
        <f>(0.555*Table134[[#This Row],[Gross_WW]]-Table134[[#This Row],[Budget]])/Table134[[#This Row],[Budget]]*100</f>
        <v>-13.365853658536576</v>
      </c>
      <c r="AJ177">
        <f>(Table134[[#This Row],[Gross_WW]]-VLOOKUP(C177,  Table4[], 2, TRUE)*Table134[[#This Row],[Budget]])/(Table134[[#This Row],[Budget]]*VLOOKUP(C177,  Table4[], 2, TRUE))</f>
        <v>8.7560975609756095</v>
      </c>
    </row>
    <row r="178" spans="1:36" x14ac:dyDescent="0.2">
      <c r="A178" t="s">
        <v>5643</v>
      </c>
      <c r="B178" t="s">
        <v>5644</v>
      </c>
      <c r="C178">
        <v>2002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5.6</v>
      </c>
      <c r="O178">
        <v>43869</v>
      </c>
      <c r="P178">
        <v>116</v>
      </c>
      <c r="Q178" t="s">
        <v>2557</v>
      </c>
      <c r="R178" t="s">
        <v>2783</v>
      </c>
      <c r="S178">
        <v>1</v>
      </c>
      <c r="T178">
        <v>0</v>
      </c>
      <c r="U178">
        <v>0</v>
      </c>
      <c r="V178">
        <v>70000000</v>
      </c>
      <c r="W178">
        <v>30160161</v>
      </c>
      <c r="X178">
        <v>66200782</v>
      </c>
      <c r="Y178">
        <f>COUNTBLANK(Table134[[#This Row],[Budget]:[Gross_WW]])</f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1</v>
      </c>
      <c r="AG178">
        <v>0</v>
      </c>
      <c r="AH178">
        <f>((Table134[[#This Row],[Gross_WW]]-2*Table134[[#This Row],[Budget]])/(2*Table134[[#This Row],[Budget]]))*100</f>
        <v>-52.713727142857145</v>
      </c>
      <c r="AI178">
        <f>(0.555*Table134[[#This Row],[Gross_WW]]-Table134[[#This Row],[Budget]])/Table134[[#This Row],[Budget]]*100</f>
        <v>-47.512237128571421</v>
      </c>
      <c r="AJ178">
        <f>(Table134[[#This Row],[Gross_WW]]-VLOOKUP(C178,  Table4[], 2, TRUE)*Table134[[#This Row],[Budget]])/(Table134[[#This Row],[Budget]]*VLOOKUP(C178,  Table4[], 2, TRUE))</f>
        <v>0.57620909523809527</v>
      </c>
    </row>
    <row r="179" spans="1:36" x14ac:dyDescent="0.2">
      <c r="A179" t="s">
        <v>5382</v>
      </c>
      <c r="B179" t="s">
        <v>5383</v>
      </c>
      <c r="C179">
        <v>2000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5.8</v>
      </c>
      <c r="O179">
        <v>10274</v>
      </c>
      <c r="P179">
        <v>119</v>
      </c>
      <c r="Q179" t="s">
        <v>5114</v>
      </c>
      <c r="R179" t="s">
        <v>4109</v>
      </c>
      <c r="S179">
        <v>0</v>
      </c>
      <c r="T179">
        <v>0</v>
      </c>
      <c r="U179">
        <v>1</v>
      </c>
      <c r="V179">
        <v>1000000</v>
      </c>
      <c r="W179">
        <v>15325127</v>
      </c>
      <c r="X179">
        <v>15471969</v>
      </c>
      <c r="Y179">
        <f>COUNTBLANK(Table134[[#This Row],[Budget]:[Gross_WW]])</f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1</v>
      </c>
      <c r="AG179">
        <v>0</v>
      </c>
      <c r="AH179">
        <f>((Table134[[#This Row],[Gross_WW]]-2*Table134[[#This Row],[Budget]])/(2*Table134[[#This Row],[Budget]]))*100</f>
        <v>673.59844999999996</v>
      </c>
      <c r="AI179">
        <f>(0.555*Table134[[#This Row],[Gross_WW]]-Table134[[#This Row],[Budget]])/Table134[[#This Row],[Budget]]*100</f>
        <v>758.69427949999999</v>
      </c>
      <c r="AJ179">
        <f>(Table134[[#This Row],[Gross_WW]]-VLOOKUP(C179,  Table4[], 2, TRUE)*Table134[[#This Row],[Budget]])/(Table134[[#This Row],[Budget]]*VLOOKUP(C179,  Table4[], 2, TRUE))</f>
        <v>24.786615000000001</v>
      </c>
    </row>
    <row r="180" spans="1:36" hidden="1" x14ac:dyDescent="0.2">
      <c r="A180" t="s">
        <v>6233</v>
      </c>
      <c r="B180" t="s">
        <v>6234</v>
      </c>
      <c r="C180">
        <v>2007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5.3</v>
      </c>
      <c r="O180">
        <v>39775</v>
      </c>
      <c r="P180">
        <v>90</v>
      </c>
      <c r="Q180" t="s">
        <v>6235</v>
      </c>
      <c r="R180" t="s">
        <v>5267</v>
      </c>
      <c r="S180">
        <v>0</v>
      </c>
      <c r="T180">
        <v>1</v>
      </c>
      <c r="U180">
        <v>0</v>
      </c>
      <c r="W180">
        <v>32886940</v>
      </c>
      <c r="X180">
        <v>41739766</v>
      </c>
      <c r="Y180">
        <f>COUNTBLANK(Table134[[#This Row],[Budget]:[Gross_WW]])</f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 t="e">
        <f>((Table134[[#This Row],[Gross_WW]]-2*Table134[[#This Row],[Budget]])/(2*Table134[[#This Row],[Budget]]))*100</f>
        <v>#DIV/0!</v>
      </c>
      <c r="AI180" t="e">
        <f>(0.555*Table134[[#This Row],[Gross_WW]]-Table134[[#This Row],[Budget]])/Table134[[#This Row],[Budget]]*100</f>
        <v>#DIV/0!</v>
      </c>
      <c r="AJ180" t="e">
        <f>(Table134[[#This Row],[Gross_WW]]-VLOOKUP(C180,  Table4[], 2, TRUE)*Table134[[#This Row],[Budget]])/(Table134[[#This Row],[Budget]]*VLOOKUP(C180,  Table4[], 2, TRUE))</f>
        <v>#DIV/0!</v>
      </c>
    </row>
    <row r="181" spans="1:36" x14ac:dyDescent="0.2">
      <c r="A181" t="s">
        <v>4163</v>
      </c>
      <c r="B181" t="s">
        <v>4164</v>
      </c>
      <c r="C181">
        <v>1995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7.1</v>
      </c>
      <c r="O181">
        <v>38165</v>
      </c>
      <c r="P181">
        <v>78</v>
      </c>
      <c r="Q181" t="s">
        <v>4165</v>
      </c>
      <c r="R181" t="s">
        <v>4166</v>
      </c>
      <c r="S181">
        <v>0</v>
      </c>
      <c r="T181">
        <v>1</v>
      </c>
      <c r="U181">
        <v>0</v>
      </c>
      <c r="V181">
        <v>31000000</v>
      </c>
      <c r="W181">
        <v>11348324</v>
      </c>
      <c r="X181">
        <v>11348324</v>
      </c>
      <c r="Y181">
        <f>COUNTBLANK(Table134[[#This Row],[Budget]:[Gross_WW]])</f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f>((Table134[[#This Row],[Gross_WW]]-2*Table134[[#This Row],[Budget]])/(2*Table134[[#This Row],[Budget]]))*100</f>
        <v>-81.696251612903225</v>
      </c>
      <c r="AI181">
        <f>(0.555*Table134[[#This Row],[Gross_WW]]-Table134[[#This Row],[Budget]])/Table134[[#This Row],[Budget]]*100</f>
        <v>-79.682839290322576</v>
      </c>
      <c r="AJ181">
        <f>(Table134[[#This Row],[Gross_WW]]-VLOOKUP(C181,  Table4[], 2, TRUE)*Table134[[#This Row],[Budget]])/(Table134[[#This Row],[Budget]]*VLOOKUP(C181,  Table4[], 2, TRUE))</f>
        <v>-0.16801143695014661</v>
      </c>
    </row>
    <row r="182" spans="1:36" x14ac:dyDescent="0.2">
      <c r="A182" t="s">
        <v>644</v>
      </c>
      <c r="B182" t="s">
        <v>645</v>
      </c>
      <c r="C182">
        <v>1942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7.3</v>
      </c>
      <c r="O182">
        <v>125340</v>
      </c>
      <c r="P182">
        <v>70</v>
      </c>
      <c r="Q182" t="s">
        <v>646</v>
      </c>
      <c r="R182" t="s">
        <v>538</v>
      </c>
      <c r="S182">
        <v>1</v>
      </c>
      <c r="T182">
        <v>0</v>
      </c>
      <c r="U182">
        <v>0</v>
      </c>
      <c r="V182">
        <v>858000</v>
      </c>
      <c r="W182">
        <v>1022447150</v>
      </c>
      <c r="X182">
        <v>267447150</v>
      </c>
      <c r="Y182">
        <f>COUNTBLANK(Table134[[#This Row],[Budget]:[Gross_WW]])</f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19</v>
      </c>
      <c r="AH182">
        <f>((Table134[[#This Row],[Gross_WW]]-2*Table134[[#This Row],[Budget]])/(2*Table134[[#This Row],[Budget]]))*100</f>
        <v>15485.498251748251</v>
      </c>
      <c r="AI182">
        <f>(0.555*Table134[[#This Row],[Gross_WW]]-Table134[[#This Row],[Budget]])/Table134[[#This Row],[Budget]]*100</f>
        <v>17199.903059440559</v>
      </c>
      <c r="AJ182">
        <f>(Table134[[#This Row],[Gross_WW]]-VLOOKUP(C182,  Table4[], 2, TRUE)*Table134[[#This Row],[Budget]])/(Table134[[#This Row],[Budget]]*VLOOKUP(C182,  Table4[], 2, TRUE))</f>
        <v>2396.7689618074232</v>
      </c>
    </row>
    <row r="183" spans="1:36" hidden="1" x14ac:dyDescent="0.2">
      <c r="A183" t="s">
        <v>1446</v>
      </c>
      <c r="B183" t="s">
        <v>1447</v>
      </c>
      <c r="C183">
        <v>1957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6.6</v>
      </c>
      <c r="O183">
        <v>1958</v>
      </c>
      <c r="P183">
        <v>125</v>
      </c>
      <c r="Q183" t="s">
        <v>474</v>
      </c>
      <c r="R183" t="s">
        <v>39</v>
      </c>
      <c r="S183">
        <v>0</v>
      </c>
      <c r="T183">
        <v>0</v>
      </c>
      <c r="U183">
        <v>1</v>
      </c>
      <c r="W183">
        <v>2500000</v>
      </c>
      <c r="X183">
        <v>2500000</v>
      </c>
      <c r="Y183">
        <f>COUNTBLANK(Table134[[#This Row],[Budget]:[Gross_WW]])</f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2</v>
      </c>
      <c r="AH183" t="e">
        <f>((Table134[[#This Row],[Gross_WW]]-2*Table134[[#This Row],[Budget]])/(2*Table134[[#This Row],[Budget]]))*100</f>
        <v>#DIV/0!</v>
      </c>
      <c r="AI183" t="e">
        <f>(0.555*Table134[[#This Row],[Gross_WW]]-Table134[[#This Row],[Budget]])/Table134[[#This Row],[Budget]]*100</f>
        <v>#DIV/0!</v>
      </c>
      <c r="AJ183" t="e">
        <f>(Table134[[#This Row],[Gross_WW]]-VLOOKUP(C183,  Table4[], 2, TRUE)*Table134[[#This Row],[Budget]])/(Table134[[#This Row],[Budget]]*VLOOKUP(C183,  Table4[], 2, TRUE))</f>
        <v>#DIV/0!</v>
      </c>
    </row>
    <row r="184" spans="1:36" x14ac:dyDescent="0.2">
      <c r="A184" t="s">
        <v>7784</v>
      </c>
      <c r="B184" t="s">
        <v>7785</v>
      </c>
      <c r="C184">
        <v>2016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5.9</v>
      </c>
      <c r="O184">
        <v>13814</v>
      </c>
      <c r="P184">
        <v>111</v>
      </c>
      <c r="Q184" t="s">
        <v>5243</v>
      </c>
      <c r="R184" t="s">
        <v>7786</v>
      </c>
      <c r="S184">
        <v>0</v>
      </c>
      <c r="T184">
        <v>0</v>
      </c>
      <c r="U184">
        <v>1</v>
      </c>
      <c r="V184">
        <v>20000000</v>
      </c>
      <c r="W184">
        <v>54030051</v>
      </c>
      <c r="X184">
        <v>55030051</v>
      </c>
      <c r="Y184">
        <f>COUNTBLANK(Table134[[#This Row],[Budget]:[Gross_WW]])</f>
        <v>0</v>
      </c>
      <c r="Z184" s="7">
        <v>1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1</v>
      </c>
      <c r="AG184">
        <v>0</v>
      </c>
      <c r="AH184">
        <f>((Table134[[#This Row],[Gross_WW]]-2*Table134[[#This Row],[Budget]])/(2*Table134[[#This Row],[Budget]]))*100</f>
        <v>37.575127500000001</v>
      </c>
      <c r="AI184">
        <f>(0.555*Table134[[#This Row],[Gross_WW]]-Table134[[#This Row],[Budget]])/Table134[[#This Row],[Budget]]*100</f>
        <v>52.708391525000017</v>
      </c>
      <c r="AJ184">
        <f>(Table134[[#This Row],[Gross_WW]]-VLOOKUP(C184,  Table4[], 2, TRUE)*Table134[[#This Row],[Budget]])/(Table134[[#This Row],[Budget]]*VLOOKUP(C184,  Table4[], 2, TRUE))</f>
        <v>1.7515025500000001</v>
      </c>
    </row>
    <row r="185" spans="1:36" x14ac:dyDescent="0.2">
      <c r="A185" t="s">
        <v>2188</v>
      </c>
      <c r="B185" t="s">
        <v>2189</v>
      </c>
      <c r="C185">
        <v>1975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8.1</v>
      </c>
      <c r="O185">
        <v>140451</v>
      </c>
      <c r="P185">
        <v>185</v>
      </c>
      <c r="Q185" t="s">
        <v>1606</v>
      </c>
      <c r="R185" t="s">
        <v>2190</v>
      </c>
      <c r="S185">
        <v>0</v>
      </c>
      <c r="T185">
        <v>0</v>
      </c>
      <c r="U185">
        <v>1</v>
      </c>
      <c r="V185">
        <v>11000000</v>
      </c>
      <c r="W185">
        <v>198992</v>
      </c>
      <c r="X185">
        <v>198992</v>
      </c>
      <c r="Y185">
        <f>COUNTBLANK(Table134[[#This Row],[Budget]:[Gross_WW]])</f>
        <v>0</v>
      </c>
      <c r="Z185" s="7">
        <v>0</v>
      </c>
      <c r="AA185" s="7">
        <v>0</v>
      </c>
      <c r="AB185" s="7">
        <v>1</v>
      </c>
      <c r="AC185" s="7">
        <v>0</v>
      </c>
      <c r="AD185" s="7">
        <v>0</v>
      </c>
      <c r="AE185" s="7">
        <v>0</v>
      </c>
      <c r="AF185" s="7">
        <v>0</v>
      </c>
      <c r="AG185">
        <v>131</v>
      </c>
      <c r="AH185">
        <f>((Table134[[#This Row],[Gross_WW]]-2*Table134[[#This Row],[Budget]])/(2*Table134[[#This Row],[Budget]]))*100</f>
        <v>-99.095490909090913</v>
      </c>
      <c r="AI185">
        <f>(0.555*Table134[[#This Row],[Gross_WW]]-Table134[[#This Row],[Budget]])/Table134[[#This Row],[Budget]]*100</f>
        <v>-98.995994909090896</v>
      </c>
      <c r="AJ185">
        <f>(Table134[[#This Row],[Gross_WW]]-VLOOKUP(C185,  Table4[], 2, TRUE)*Table134[[#This Row],[Budget]])/(Table134[[#This Row],[Budget]]*VLOOKUP(C185,  Table4[], 2, TRUE))</f>
        <v>-0.95239425837320579</v>
      </c>
    </row>
    <row r="186" spans="1:36" x14ac:dyDescent="0.2">
      <c r="A186" t="s">
        <v>3400</v>
      </c>
      <c r="B186" t="s">
        <v>3401</v>
      </c>
      <c r="C186">
        <v>1991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7.7</v>
      </c>
      <c r="O186">
        <v>108383</v>
      </c>
      <c r="P186">
        <v>116</v>
      </c>
      <c r="Q186" t="s">
        <v>3402</v>
      </c>
      <c r="R186" t="s">
        <v>3403</v>
      </c>
      <c r="S186">
        <v>0</v>
      </c>
      <c r="T186">
        <v>1</v>
      </c>
      <c r="U186">
        <v>0</v>
      </c>
      <c r="V186">
        <v>9000000</v>
      </c>
      <c r="W186">
        <v>6153939</v>
      </c>
      <c r="X186">
        <v>6153939</v>
      </c>
      <c r="Y186">
        <f>COUNTBLANK(Table134[[#This Row],[Budget]:[Gross_WW]])</f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1</v>
      </c>
      <c r="AG186">
        <v>0</v>
      </c>
      <c r="AH186">
        <f>((Table134[[#This Row],[Gross_WW]]-2*Table134[[#This Row],[Budget]])/(2*Table134[[#This Row],[Budget]]))*100</f>
        <v>-65.811450000000008</v>
      </c>
      <c r="AI186">
        <f>(0.555*Table134[[#This Row],[Gross_WW]]-Table134[[#This Row],[Budget]])/Table134[[#This Row],[Budget]]*100</f>
        <v>-62.050709499999989</v>
      </c>
      <c r="AJ186">
        <f>(Table134[[#This Row],[Gross_WW]]-VLOOKUP(C186,  Table4[], 2, TRUE)*Table134[[#This Row],[Budget]])/(Table134[[#This Row],[Budget]]*VLOOKUP(C186,  Table4[], 2, TRUE))</f>
        <v>0.55402499999999999</v>
      </c>
    </row>
    <row r="187" spans="1:36" x14ac:dyDescent="0.2">
      <c r="A187" t="s">
        <v>5066</v>
      </c>
      <c r="B187" t="s">
        <v>5067</v>
      </c>
      <c r="C187">
        <v>1998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6.5</v>
      </c>
      <c r="O187">
        <v>55093</v>
      </c>
      <c r="P187">
        <v>103</v>
      </c>
      <c r="Q187" t="s">
        <v>5068</v>
      </c>
      <c r="R187" t="s">
        <v>5069</v>
      </c>
      <c r="S187">
        <v>0</v>
      </c>
      <c r="T187">
        <v>1</v>
      </c>
      <c r="U187">
        <v>0</v>
      </c>
      <c r="V187">
        <v>25000000</v>
      </c>
      <c r="W187">
        <v>7027290</v>
      </c>
      <c r="X187">
        <v>7027290</v>
      </c>
      <c r="Y187">
        <f>COUNTBLANK(Table134[[#This Row],[Budget]:[Gross_WW]])</f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1</v>
      </c>
      <c r="AG187">
        <v>0</v>
      </c>
      <c r="AH187">
        <f>((Table134[[#This Row],[Gross_WW]]-2*Table134[[#This Row],[Budget]])/(2*Table134[[#This Row],[Budget]]))*100</f>
        <v>-85.945419999999999</v>
      </c>
      <c r="AI187">
        <f>(0.555*Table134[[#This Row],[Gross_WW]]-Table134[[#This Row],[Budget]])/Table134[[#This Row],[Budget]]*100</f>
        <v>-84.399416200000005</v>
      </c>
      <c r="AJ187">
        <f>(Table134[[#This Row],[Gross_WW]]-VLOOKUP(C187,  Table4[], 2, TRUE)*Table134[[#This Row],[Budget]])/(Table134[[#This Row],[Budget]]*VLOOKUP(C187,  Table4[], 2, TRUE))</f>
        <v>-0.36115545454545456</v>
      </c>
    </row>
    <row r="188" spans="1:36" x14ac:dyDescent="0.2">
      <c r="A188" t="s">
        <v>4362</v>
      </c>
      <c r="B188" t="s">
        <v>4363</v>
      </c>
      <c r="C188">
        <v>1996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6.9</v>
      </c>
      <c r="O188">
        <v>18828</v>
      </c>
      <c r="P188">
        <v>107</v>
      </c>
      <c r="Q188" t="s">
        <v>4364</v>
      </c>
      <c r="R188" t="s">
        <v>4365</v>
      </c>
      <c r="S188">
        <v>1</v>
      </c>
      <c r="T188">
        <v>0</v>
      </c>
      <c r="U188">
        <v>0</v>
      </c>
      <c r="V188">
        <v>3300000</v>
      </c>
      <c r="W188">
        <v>3011195</v>
      </c>
      <c r="X188">
        <v>3011195</v>
      </c>
      <c r="Y188">
        <f>COUNTBLANK(Table134[[#This Row],[Budget]:[Gross_WW]])</f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1</v>
      </c>
      <c r="AG188">
        <v>0</v>
      </c>
      <c r="AH188">
        <f>((Table134[[#This Row],[Gross_WW]]-2*Table134[[#This Row],[Budget]])/(2*Table134[[#This Row],[Budget]]))*100</f>
        <v>-54.375833333333333</v>
      </c>
      <c r="AI188">
        <f>(0.555*Table134[[#This Row],[Gross_WW]]-Table134[[#This Row],[Budget]])/Table134[[#This Row],[Budget]]*100</f>
        <v>-49.357174999999998</v>
      </c>
      <c r="AJ188">
        <f>(Table134[[#This Row],[Gross_WW]]-VLOOKUP(C188,  Table4[], 2, TRUE)*Table134[[#This Row],[Budget]])/(Table134[[#This Row],[Budget]]*VLOOKUP(C188,  Table4[], 2, TRUE))</f>
        <v>1.0738257575757575</v>
      </c>
    </row>
    <row r="189" spans="1:36" x14ac:dyDescent="0.2">
      <c r="A189" t="s">
        <v>3166</v>
      </c>
      <c r="B189" t="s">
        <v>3167</v>
      </c>
      <c r="C189">
        <v>1989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7.5</v>
      </c>
      <c r="O189">
        <v>326203</v>
      </c>
      <c r="P189">
        <v>126</v>
      </c>
      <c r="Q189" t="s">
        <v>2850</v>
      </c>
      <c r="R189" t="s">
        <v>39</v>
      </c>
      <c r="S189">
        <v>0</v>
      </c>
      <c r="T189">
        <v>0</v>
      </c>
      <c r="U189">
        <v>1</v>
      </c>
      <c r="V189">
        <v>35000000</v>
      </c>
      <c r="W189">
        <v>251348343</v>
      </c>
      <c r="X189">
        <v>411556825</v>
      </c>
      <c r="Y189">
        <f>COUNTBLANK(Table134[[#This Row],[Budget]:[Gross_WW]])</f>
        <v>0</v>
      </c>
      <c r="Z189" s="7">
        <v>1</v>
      </c>
      <c r="AA189" s="7">
        <v>1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>
        <v>50</v>
      </c>
      <c r="AH189">
        <f>((Table134[[#This Row],[Gross_WW]]-2*Table134[[#This Row],[Budget]])/(2*Table134[[#This Row],[Budget]]))*100</f>
        <v>487.93832142857144</v>
      </c>
      <c r="AI189">
        <f>(0.555*Table134[[#This Row],[Gross_WW]]-Table134[[#This Row],[Budget]])/Table134[[#This Row],[Budget]]*100</f>
        <v>552.61153678571441</v>
      </c>
      <c r="AJ189">
        <f>(Table134[[#This Row],[Gross_WW]]-VLOOKUP(C189,  Table4[], 2, TRUE)*Table134[[#This Row],[Budget]])/(Table134[[#This Row],[Budget]]*VLOOKUP(C189,  Table4[], 2, TRUE))</f>
        <v>24.562535714285715</v>
      </c>
    </row>
    <row r="190" spans="1:36" x14ac:dyDescent="0.2">
      <c r="A190" t="s">
        <v>4610</v>
      </c>
      <c r="B190" t="s">
        <v>4611</v>
      </c>
      <c r="C190">
        <v>1997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3.7</v>
      </c>
      <c r="O190">
        <v>226209</v>
      </c>
      <c r="P190">
        <v>125</v>
      </c>
      <c r="Q190" t="s">
        <v>2557</v>
      </c>
      <c r="R190" t="s">
        <v>39</v>
      </c>
      <c r="S190">
        <v>0</v>
      </c>
      <c r="T190">
        <v>0</v>
      </c>
      <c r="U190">
        <v>1</v>
      </c>
      <c r="V190">
        <v>125000000</v>
      </c>
      <c r="W190">
        <v>107353792</v>
      </c>
      <c r="X190">
        <v>238235915</v>
      </c>
      <c r="Y190">
        <f>COUNTBLANK(Table134[[#This Row],[Budget]:[Gross_WW]])</f>
        <v>0</v>
      </c>
      <c r="Z190" s="7">
        <v>1</v>
      </c>
      <c r="AA190" s="7">
        <v>1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>
        <v>39</v>
      </c>
      <c r="AH190">
        <f>((Table134[[#This Row],[Gross_WW]]-2*Table134[[#This Row],[Budget]])/(2*Table134[[#This Row],[Budget]]))*100</f>
        <v>-4.7056339999999999</v>
      </c>
      <c r="AI190">
        <f>(0.555*Table134[[#This Row],[Gross_WW]]-Table134[[#This Row],[Budget]])/Table134[[#This Row],[Budget]]*100</f>
        <v>5.7767462600000146</v>
      </c>
      <c r="AJ190">
        <f>(Table134[[#This Row],[Gross_WW]]-VLOOKUP(C190,  Table4[], 2, TRUE)*Table134[[#This Row],[Budget]])/(Table134[[#This Row],[Budget]]*VLOOKUP(C190,  Table4[], 2, TRUE))</f>
        <v>3.3315620909090908</v>
      </c>
    </row>
    <row r="191" spans="1:36" x14ac:dyDescent="0.2">
      <c r="A191" t="s">
        <v>5996</v>
      </c>
      <c r="B191" t="s">
        <v>5997</v>
      </c>
      <c r="C191">
        <v>2005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8.1999999999999993</v>
      </c>
      <c r="O191">
        <v>1251624</v>
      </c>
      <c r="P191">
        <v>140</v>
      </c>
      <c r="Q191" t="s">
        <v>5998</v>
      </c>
      <c r="R191" t="s">
        <v>39</v>
      </c>
      <c r="S191">
        <v>0</v>
      </c>
      <c r="T191">
        <v>0</v>
      </c>
      <c r="U191">
        <v>1</v>
      </c>
      <c r="V191">
        <v>150000000</v>
      </c>
      <c r="W191">
        <v>206852432</v>
      </c>
      <c r="X191">
        <v>373413297</v>
      </c>
      <c r="Y191">
        <f>COUNTBLANK(Table134[[#This Row],[Budget]:[Gross_WW]])</f>
        <v>0</v>
      </c>
      <c r="Z191" s="7">
        <v>1</v>
      </c>
      <c r="AA191" s="7">
        <v>1</v>
      </c>
      <c r="AB191" s="7">
        <v>0</v>
      </c>
      <c r="AC191" s="7">
        <v>0</v>
      </c>
      <c r="AD191" s="7">
        <v>1</v>
      </c>
      <c r="AE191" s="7">
        <v>0</v>
      </c>
      <c r="AF191" s="7">
        <v>0</v>
      </c>
      <c r="AG191">
        <v>16</v>
      </c>
      <c r="AH191">
        <f>((Table134[[#This Row],[Gross_WW]]-2*Table134[[#This Row],[Budget]])/(2*Table134[[#This Row],[Budget]]))*100</f>
        <v>24.471098999999999</v>
      </c>
      <c r="AI191">
        <f>(0.555*Table134[[#This Row],[Gross_WW]]-Table134[[#This Row],[Budget]])/Table134[[#This Row],[Budget]]*100</f>
        <v>38.162919890000005</v>
      </c>
      <c r="AJ191">
        <f>(Table134[[#This Row],[Gross_WW]]-VLOOKUP(C191,  Table4[], 2, TRUE)*Table134[[#This Row],[Budget]])/(Table134[[#This Row],[Budget]]*VLOOKUP(C191,  Table4[], 2, TRUE))</f>
        <v>3.1490366333333335</v>
      </c>
    </row>
    <row r="192" spans="1:36" x14ac:dyDescent="0.2">
      <c r="A192" t="s">
        <v>4167</v>
      </c>
      <c r="B192" t="s">
        <v>4168</v>
      </c>
      <c r="C192">
        <v>1995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5.4</v>
      </c>
      <c r="O192">
        <v>227880</v>
      </c>
      <c r="P192">
        <v>121</v>
      </c>
      <c r="Q192" t="s">
        <v>2557</v>
      </c>
      <c r="R192" t="s">
        <v>39</v>
      </c>
      <c r="S192">
        <v>0</v>
      </c>
      <c r="T192">
        <v>0</v>
      </c>
      <c r="U192">
        <v>1</v>
      </c>
      <c r="V192">
        <v>100000000</v>
      </c>
      <c r="W192">
        <v>184069126</v>
      </c>
      <c r="X192">
        <v>336567531</v>
      </c>
      <c r="Y192">
        <f>COUNTBLANK(Table134[[#This Row],[Budget]:[Gross_WW]])</f>
        <v>0</v>
      </c>
      <c r="Z192" s="7">
        <v>1</v>
      </c>
      <c r="AA192" s="7">
        <v>1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>
        <v>9</v>
      </c>
      <c r="AH192">
        <f>((Table134[[#This Row],[Gross_WW]]-2*Table134[[#This Row],[Budget]])/(2*Table134[[#This Row],[Budget]]))*100</f>
        <v>68.283765500000001</v>
      </c>
      <c r="AI192">
        <f>(0.555*Table134[[#This Row],[Gross_WW]]-Table134[[#This Row],[Budget]])/Table134[[#This Row],[Budget]]*100</f>
        <v>86.794979705000003</v>
      </c>
      <c r="AJ192">
        <f>(Table134[[#This Row],[Gross_WW]]-VLOOKUP(C192,  Table4[], 2, TRUE)*Table134[[#This Row],[Budget]])/(Table134[[#This Row],[Budget]]*VLOOKUP(C192,  Table4[], 2, TRUE))</f>
        <v>6.6492620681818178</v>
      </c>
    </row>
    <row r="193" spans="1:36" x14ac:dyDescent="0.2">
      <c r="A193" t="s">
        <v>3549</v>
      </c>
      <c r="B193" t="s">
        <v>3550</v>
      </c>
      <c r="C193">
        <v>1992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7</v>
      </c>
      <c r="O193">
        <v>263911</v>
      </c>
      <c r="P193">
        <v>126</v>
      </c>
      <c r="Q193" t="s">
        <v>2850</v>
      </c>
      <c r="R193" t="s">
        <v>39</v>
      </c>
      <c r="S193">
        <v>0</v>
      </c>
      <c r="T193">
        <v>0</v>
      </c>
      <c r="U193">
        <v>1</v>
      </c>
      <c r="V193">
        <v>80000000</v>
      </c>
      <c r="W193">
        <v>162902340</v>
      </c>
      <c r="X193">
        <v>266903053</v>
      </c>
      <c r="Y193">
        <f>COUNTBLANK(Table134[[#This Row],[Budget]:[Gross_WW]])</f>
        <v>0</v>
      </c>
      <c r="Z193" s="7">
        <v>1</v>
      </c>
      <c r="AA193" s="7">
        <v>1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>
        <v>6</v>
      </c>
      <c r="AH193">
        <f>((Table134[[#This Row],[Gross_WW]]-2*Table134[[#This Row],[Budget]])/(2*Table134[[#This Row],[Budget]]))*100</f>
        <v>66.814408125</v>
      </c>
      <c r="AI193">
        <f>(0.555*Table134[[#This Row],[Gross_WW]]-Table134[[#This Row],[Budget]])/Table134[[#This Row],[Budget]]*100</f>
        <v>85.163993018750034</v>
      </c>
      <c r="AJ193">
        <f>(Table134[[#This Row],[Gross_WW]]-VLOOKUP(C193,  Table4[], 2, TRUE)*Table134[[#This Row],[Budget]])/(Table134[[#This Row],[Budget]]*VLOOKUP(C193,  Table4[], 2, TRUE))</f>
        <v>6.5824730965909088</v>
      </c>
    </row>
    <row r="194" spans="1:36" x14ac:dyDescent="0.2">
      <c r="A194" t="s">
        <v>7691</v>
      </c>
      <c r="B194" t="s">
        <v>7692</v>
      </c>
      <c r="C194">
        <v>2016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6.5</v>
      </c>
      <c r="O194">
        <v>600827</v>
      </c>
      <c r="P194">
        <v>151</v>
      </c>
      <c r="Q194" t="s">
        <v>6166</v>
      </c>
      <c r="R194" t="s">
        <v>39</v>
      </c>
      <c r="S194">
        <v>0</v>
      </c>
      <c r="T194">
        <v>0</v>
      </c>
      <c r="U194">
        <v>1</v>
      </c>
      <c r="V194">
        <v>250000000</v>
      </c>
      <c r="W194">
        <v>330360194</v>
      </c>
      <c r="X194">
        <v>873634919</v>
      </c>
      <c r="Y194">
        <f>COUNTBLANK(Table134[[#This Row],[Budget]:[Gross_WW]])</f>
        <v>0</v>
      </c>
      <c r="Z194" s="7">
        <v>1</v>
      </c>
      <c r="AA194" s="7">
        <v>1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>
        <v>13</v>
      </c>
      <c r="AH194">
        <f>((Table134[[#This Row],[Gross_WW]]-2*Table134[[#This Row],[Budget]])/(2*Table134[[#This Row],[Budget]]))*100</f>
        <v>74.726983799999999</v>
      </c>
      <c r="AI194">
        <f>(0.555*Table134[[#This Row],[Gross_WW]]-Table134[[#This Row],[Budget]])/Table134[[#This Row],[Budget]]*100</f>
        <v>93.946952018000005</v>
      </c>
      <c r="AJ194">
        <f>(Table134[[#This Row],[Gross_WW]]-VLOOKUP(C194,  Table4[], 2, TRUE)*Table134[[#This Row],[Budget]])/(Table134[[#This Row],[Budget]]*VLOOKUP(C194,  Table4[], 2, TRUE))</f>
        <v>2.494539676</v>
      </c>
    </row>
    <row r="195" spans="1:36" x14ac:dyDescent="0.2">
      <c r="A195" t="s">
        <v>3714</v>
      </c>
      <c r="B195" t="s">
        <v>3715</v>
      </c>
      <c r="C195">
        <v>1993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7.8</v>
      </c>
      <c r="O195">
        <v>40637</v>
      </c>
      <c r="P195">
        <v>76</v>
      </c>
      <c r="Q195" t="s">
        <v>3716</v>
      </c>
      <c r="R195" t="s">
        <v>2565</v>
      </c>
      <c r="S195">
        <v>0</v>
      </c>
      <c r="T195">
        <v>0</v>
      </c>
      <c r="U195">
        <v>1</v>
      </c>
      <c r="V195">
        <v>6000000</v>
      </c>
      <c r="W195">
        <v>5635204</v>
      </c>
      <c r="X195">
        <v>5635204</v>
      </c>
      <c r="Y195">
        <f>COUNTBLANK(Table134[[#This Row],[Budget]:[Gross_WW]])</f>
        <v>0</v>
      </c>
      <c r="Z195" s="7">
        <v>1</v>
      </c>
      <c r="AA195" s="7">
        <v>1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>
        <v>6</v>
      </c>
      <c r="AH195">
        <f>((Table134[[#This Row],[Gross_WW]]-2*Table134[[#This Row],[Budget]])/(2*Table134[[#This Row],[Budget]]))*100</f>
        <v>-53.039966666666672</v>
      </c>
      <c r="AI195">
        <f>(0.555*Table134[[#This Row],[Gross_WW]]-Table134[[#This Row],[Budget]])/Table134[[#This Row],[Budget]]*100</f>
        <v>-47.874362999999995</v>
      </c>
      <c r="AJ195">
        <f>(Table134[[#This Row],[Gross_WW]]-VLOOKUP(C195,  Table4[], 2, TRUE)*Table134[[#This Row],[Budget]])/(Table134[[#This Row],[Budget]]*VLOOKUP(C195,  Table4[], 2, TRUE))</f>
        <v>1.1345469696969697</v>
      </c>
    </row>
    <row r="196" spans="1:36" x14ac:dyDescent="0.2">
      <c r="A196" t="s">
        <v>7876</v>
      </c>
      <c r="B196" t="s">
        <v>7877</v>
      </c>
      <c r="C196">
        <v>2016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6.4</v>
      </c>
      <c r="O196">
        <v>46270</v>
      </c>
      <c r="P196">
        <v>76</v>
      </c>
      <c r="Q196" t="s">
        <v>7878</v>
      </c>
      <c r="R196" t="s">
        <v>2565</v>
      </c>
      <c r="S196">
        <v>0</v>
      </c>
      <c r="T196">
        <v>0</v>
      </c>
      <c r="U196">
        <v>1</v>
      </c>
      <c r="V196">
        <v>3500000</v>
      </c>
      <c r="W196">
        <v>3775000</v>
      </c>
      <c r="X196">
        <v>4462034</v>
      </c>
      <c r="Y196">
        <f>COUNTBLANK(Table134[[#This Row],[Budget]:[Gross_WW]])</f>
        <v>0</v>
      </c>
      <c r="Z196" s="7">
        <v>1</v>
      </c>
      <c r="AA196" s="7">
        <v>1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>
        <v>28</v>
      </c>
      <c r="AH196">
        <f>((Table134[[#This Row],[Gross_WW]]-2*Table134[[#This Row],[Budget]])/(2*Table134[[#This Row],[Budget]]))*100</f>
        <v>-36.256657142857144</v>
      </c>
      <c r="AI196">
        <f>(0.555*Table134[[#This Row],[Gross_WW]]-Table134[[#This Row],[Budget]])/Table134[[#This Row],[Budget]]*100</f>
        <v>-29.244889428571426</v>
      </c>
      <c r="AJ196">
        <f>(Table134[[#This Row],[Gross_WW]]-VLOOKUP(C196,  Table4[], 2, TRUE)*Table134[[#This Row],[Budget]])/(Table134[[#This Row],[Budget]]*VLOOKUP(C196,  Table4[], 2, TRUE))</f>
        <v>0.27486685714285713</v>
      </c>
    </row>
    <row r="197" spans="1:36" x14ac:dyDescent="0.2">
      <c r="A197" t="s">
        <v>5302</v>
      </c>
      <c r="B197" t="s">
        <v>5303</v>
      </c>
      <c r="C197">
        <v>2000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2.5</v>
      </c>
      <c r="O197">
        <v>74402</v>
      </c>
      <c r="P197">
        <v>118</v>
      </c>
      <c r="Q197" t="s">
        <v>5304</v>
      </c>
      <c r="R197" t="s">
        <v>39</v>
      </c>
      <c r="S197">
        <v>0</v>
      </c>
      <c r="T197">
        <v>0</v>
      </c>
      <c r="U197">
        <v>1</v>
      </c>
      <c r="V197">
        <v>73000000</v>
      </c>
      <c r="W197">
        <v>21471685</v>
      </c>
      <c r="X197">
        <v>29725663</v>
      </c>
      <c r="Y197">
        <f>COUNTBLANK(Table134[[#This Row],[Budget]:[Gross_WW]])</f>
        <v>0</v>
      </c>
      <c r="Z197" s="7">
        <v>0</v>
      </c>
      <c r="AA197" s="7">
        <v>0</v>
      </c>
      <c r="AB197" s="7">
        <v>1</v>
      </c>
      <c r="AC197" s="7">
        <v>0</v>
      </c>
      <c r="AD197" s="7">
        <v>0</v>
      </c>
      <c r="AE197" s="7">
        <v>0</v>
      </c>
      <c r="AF197" s="7">
        <v>0</v>
      </c>
      <c r="AG197">
        <v>18</v>
      </c>
      <c r="AH197">
        <f>((Table134[[#This Row],[Gross_WW]]-2*Table134[[#This Row],[Budget]])/(2*Table134[[#This Row],[Budget]]))*100</f>
        <v>-79.63995684931507</v>
      </c>
      <c r="AI197">
        <f>(0.555*Table134[[#This Row],[Gross_WW]]-Table134[[#This Row],[Budget]])/Table134[[#This Row],[Budget]]*100</f>
        <v>-77.400352102739717</v>
      </c>
      <c r="AJ197">
        <f>(Table134[[#This Row],[Gross_WW]]-VLOOKUP(C197,  Table4[], 2, TRUE)*Table134[[#This Row],[Budget]])/(Table134[[#This Row],[Budget]]*VLOOKUP(C197,  Table4[], 2, TRUE))</f>
        <v>-0.32133189497716896</v>
      </c>
    </row>
    <row r="198" spans="1:36" x14ac:dyDescent="0.2">
      <c r="A198" t="s">
        <v>7162</v>
      </c>
      <c r="B198" t="s">
        <v>7163</v>
      </c>
      <c r="C198">
        <v>2012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5.8</v>
      </c>
      <c r="O198">
        <v>230194</v>
      </c>
      <c r="P198">
        <v>131</v>
      </c>
      <c r="Q198" t="s">
        <v>5821</v>
      </c>
      <c r="R198" t="s">
        <v>35</v>
      </c>
      <c r="S198">
        <v>0</v>
      </c>
      <c r="T198">
        <v>1</v>
      </c>
      <c r="U198">
        <v>0</v>
      </c>
      <c r="V198">
        <v>209000000</v>
      </c>
      <c r="W198">
        <v>65422625</v>
      </c>
      <c r="X198">
        <v>303025485</v>
      </c>
      <c r="Y198">
        <f>COUNTBLANK(Table134[[#This Row],[Budget]:[Gross_WW]])</f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1</v>
      </c>
      <c r="AG198">
        <v>0</v>
      </c>
      <c r="AH198">
        <f>((Table134[[#This Row],[Gross_WW]]-2*Table134[[#This Row],[Budget]])/(2*Table134[[#This Row],[Budget]]))*100</f>
        <v>-27.505864832535888</v>
      </c>
      <c r="AI198">
        <f>(0.555*Table134[[#This Row],[Gross_WW]]-Table134[[#This Row],[Budget]])/Table134[[#This Row],[Budget]]*100</f>
        <v>-19.531509964114825</v>
      </c>
      <c r="AJ198">
        <f>(Table134[[#This Row],[Gross_WW]]-VLOOKUP(C198,  Table4[], 2, TRUE)*Table134[[#This Row],[Budget]])/(Table134[[#This Row],[Budget]]*VLOOKUP(C198,  Table4[], 2, TRUE))</f>
        <v>0.44988270334928232</v>
      </c>
    </row>
    <row r="199" spans="1:36" x14ac:dyDescent="0.2">
      <c r="A199" t="s">
        <v>6591</v>
      </c>
      <c r="B199" t="s">
        <v>6592</v>
      </c>
      <c r="C199">
        <v>2008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6.4</v>
      </c>
      <c r="O199">
        <v>87151</v>
      </c>
      <c r="P199">
        <v>102</v>
      </c>
      <c r="Q199" t="s">
        <v>5862</v>
      </c>
      <c r="R199" t="s">
        <v>5604</v>
      </c>
      <c r="S199">
        <v>0</v>
      </c>
      <c r="T199">
        <v>1</v>
      </c>
      <c r="U199">
        <v>0</v>
      </c>
      <c r="V199">
        <v>20000000</v>
      </c>
      <c r="W199">
        <v>11175164</v>
      </c>
      <c r="X199">
        <v>30579406</v>
      </c>
      <c r="Y199">
        <f>COUNTBLANK(Table134[[#This Row],[Budget]:[Gross_WW]])</f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1</v>
      </c>
      <c r="AG199">
        <v>0</v>
      </c>
      <c r="AH199">
        <f>((Table134[[#This Row],[Gross_WW]]-2*Table134[[#This Row],[Budget]])/(2*Table134[[#This Row],[Budget]]))*100</f>
        <v>-23.551485</v>
      </c>
      <c r="AI199">
        <f>(0.555*Table134[[#This Row],[Gross_WW]]-Table134[[#This Row],[Budget]])/Table134[[#This Row],[Budget]]*100</f>
        <v>-15.14214834999999</v>
      </c>
      <c r="AJ199">
        <f>(Table134[[#This Row],[Gross_WW]]-VLOOKUP(C199,  Table4[], 2, TRUE)*Table134[[#This Row],[Budget]])/(Table134[[#This Row],[Budget]]*VLOOKUP(C199,  Table4[], 2, TRUE))</f>
        <v>1.5482838333333333</v>
      </c>
    </row>
    <row r="200" spans="1:36" x14ac:dyDescent="0.2">
      <c r="A200" t="s">
        <v>3033</v>
      </c>
      <c r="B200" t="s">
        <v>3034</v>
      </c>
      <c r="C200">
        <v>1988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7</v>
      </c>
      <c r="O200">
        <v>22278</v>
      </c>
      <c r="P200">
        <v>123</v>
      </c>
      <c r="Q200" t="s">
        <v>3035</v>
      </c>
      <c r="R200" t="s">
        <v>3036</v>
      </c>
      <c r="S200">
        <v>1</v>
      </c>
      <c r="T200">
        <v>0</v>
      </c>
      <c r="U200">
        <v>0</v>
      </c>
      <c r="V200">
        <v>20000000</v>
      </c>
      <c r="W200">
        <v>57041866</v>
      </c>
      <c r="X200">
        <v>57041866</v>
      </c>
      <c r="Y200">
        <f>COUNTBLANK(Table134[[#This Row],[Budget]:[Gross_WW]])</f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1</v>
      </c>
      <c r="AG200">
        <v>0</v>
      </c>
      <c r="AH200">
        <f>((Table134[[#This Row],[Gross_WW]]-2*Table134[[#This Row],[Budget]])/(2*Table134[[#This Row],[Budget]]))*100</f>
        <v>42.604665000000004</v>
      </c>
      <c r="AI200">
        <f>(0.555*Table134[[#This Row],[Gross_WW]]-Table134[[#This Row],[Budget]])/Table134[[#This Row],[Budget]]*100</f>
        <v>58.291178150000015</v>
      </c>
      <c r="AJ200">
        <f>(Table134[[#This Row],[Gross_WW]]-VLOOKUP(C200,  Table4[], 2, TRUE)*Table134[[#This Row],[Budget]])/(Table134[[#This Row],[Budget]]*VLOOKUP(C200,  Table4[], 2, TRUE))</f>
        <v>5.2002028260869562</v>
      </c>
    </row>
    <row r="201" spans="1:36" x14ac:dyDescent="0.2">
      <c r="A201" t="s">
        <v>7240</v>
      </c>
      <c r="B201" t="s">
        <v>7241</v>
      </c>
      <c r="C201">
        <v>2013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6.1</v>
      </c>
      <c r="O201">
        <v>81935</v>
      </c>
      <c r="P201">
        <v>124</v>
      </c>
      <c r="Q201" t="s">
        <v>7242</v>
      </c>
      <c r="R201" t="s">
        <v>5181</v>
      </c>
      <c r="S201">
        <v>0</v>
      </c>
      <c r="T201">
        <v>0</v>
      </c>
      <c r="U201">
        <v>1</v>
      </c>
      <c r="V201">
        <v>60000000</v>
      </c>
      <c r="W201">
        <v>19452138</v>
      </c>
      <c r="X201">
        <v>60052138</v>
      </c>
      <c r="Y201">
        <f>COUNTBLANK(Table134[[#This Row],[Budget]:[Gross_WW]])</f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4</v>
      </c>
      <c r="AH201">
        <f>((Table134[[#This Row],[Gross_WW]]-2*Table134[[#This Row],[Budget]])/(2*Table134[[#This Row],[Budget]]))*100</f>
        <v>-49.956551666666662</v>
      </c>
      <c r="AI201">
        <f>(0.555*Table134[[#This Row],[Gross_WW]]-Table134[[#This Row],[Budget]])/Table134[[#This Row],[Budget]]*100</f>
        <v>-44.451772349999999</v>
      </c>
      <c r="AJ201">
        <f>(Table134[[#This Row],[Gross_WW]]-VLOOKUP(C201,  Table4[], 2, TRUE)*Table134[[#This Row],[Budget]])/(Table134[[#This Row],[Budget]]*VLOOKUP(C201,  Table4[], 2, TRUE))</f>
        <v>8.6896666666666663E-4</v>
      </c>
    </row>
    <row r="202" spans="1:36" hidden="1" x14ac:dyDescent="0.2">
      <c r="A202" t="s">
        <v>4366</v>
      </c>
      <c r="B202" t="s">
        <v>4367</v>
      </c>
      <c r="C202">
        <v>1996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7.1</v>
      </c>
      <c r="O202">
        <v>30474</v>
      </c>
      <c r="P202">
        <v>112</v>
      </c>
      <c r="Q202" t="s">
        <v>4083</v>
      </c>
      <c r="R202" t="s">
        <v>3859</v>
      </c>
      <c r="S202">
        <v>1</v>
      </c>
      <c r="T202">
        <v>0</v>
      </c>
      <c r="U202">
        <v>0</v>
      </c>
      <c r="W202">
        <v>10597759</v>
      </c>
      <c r="X202">
        <v>10597759</v>
      </c>
      <c r="Y202">
        <f>COUNTBLANK(Table134[[#This Row],[Budget]:[Gross_WW]])</f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 t="e">
        <f>((Table134[[#This Row],[Gross_WW]]-2*Table134[[#This Row],[Budget]])/(2*Table134[[#This Row],[Budget]]))*100</f>
        <v>#DIV/0!</v>
      </c>
      <c r="AI202" t="e">
        <f>(0.555*Table134[[#This Row],[Gross_WW]]-Table134[[#This Row],[Budget]])/Table134[[#This Row],[Budget]]*100</f>
        <v>#DIV/0!</v>
      </c>
      <c r="AJ202" t="e">
        <f>(Table134[[#This Row],[Gross_WW]]-VLOOKUP(C202,  Table4[], 2, TRUE)*Table134[[#This Row],[Budget]])/(Table134[[#This Row],[Budget]]*VLOOKUP(C202,  Table4[], 2, TRUE))</f>
        <v>#DIV/0!</v>
      </c>
    </row>
    <row r="203" spans="1:36" x14ac:dyDescent="0.2">
      <c r="A203" t="s">
        <v>3404</v>
      </c>
      <c r="B203" t="s">
        <v>3405</v>
      </c>
      <c r="C203">
        <v>1991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8</v>
      </c>
      <c r="O203">
        <v>404540</v>
      </c>
      <c r="P203">
        <v>84</v>
      </c>
      <c r="Q203" t="s">
        <v>3406</v>
      </c>
      <c r="R203" t="s">
        <v>2671</v>
      </c>
      <c r="S203">
        <v>1</v>
      </c>
      <c r="T203">
        <v>0</v>
      </c>
      <c r="U203">
        <v>0</v>
      </c>
      <c r="V203">
        <v>25000000</v>
      </c>
      <c r="W203">
        <v>218967620</v>
      </c>
      <c r="X203">
        <v>440118382</v>
      </c>
      <c r="Y203">
        <f>COUNTBLANK(Table134[[#This Row],[Budget]:[Gross_WW]])</f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251</v>
      </c>
      <c r="AH203">
        <f>((Table134[[#This Row],[Gross_WW]]-2*Table134[[#This Row],[Budget]])/(2*Table134[[#This Row],[Budget]]))*100</f>
        <v>780.23676399999999</v>
      </c>
      <c r="AI203">
        <f>(0.555*Table134[[#This Row],[Gross_WW]]-Table134[[#This Row],[Budget]])/Table134[[#This Row],[Budget]]*100</f>
        <v>877.06280804000016</v>
      </c>
      <c r="AJ203">
        <f>(Table134[[#This Row],[Gross_WW]]-VLOOKUP(C203,  Table4[], 2, TRUE)*Table134[[#This Row],[Budget]])/(Table134[[#This Row],[Budget]]*VLOOKUP(C203,  Table4[], 2, TRUE))</f>
        <v>39.010762</v>
      </c>
    </row>
    <row r="204" spans="1:36" x14ac:dyDescent="0.2">
      <c r="A204" t="s">
        <v>7656</v>
      </c>
      <c r="B204" t="s">
        <v>3405</v>
      </c>
      <c r="C204">
        <v>2017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7.1</v>
      </c>
      <c r="O204">
        <v>256513</v>
      </c>
      <c r="P204">
        <v>129</v>
      </c>
      <c r="Q204" t="s">
        <v>7657</v>
      </c>
      <c r="R204" t="s">
        <v>4499</v>
      </c>
      <c r="S204">
        <v>1</v>
      </c>
      <c r="T204">
        <v>0</v>
      </c>
      <c r="U204">
        <v>0</v>
      </c>
      <c r="V204">
        <v>160000000</v>
      </c>
      <c r="W204">
        <v>504014165</v>
      </c>
      <c r="X204">
        <v>1263521126</v>
      </c>
      <c r="Y204">
        <f>COUNTBLANK(Table134[[#This Row],[Budget]:[Gross_WW]])</f>
        <v>0</v>
      </c>
      <c r="Z204">
        <v>0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26</v>
      </c>
      <c r="AH204">
        <f>((Table134[[#This Row],[Gross_WW]]-2*Table134[[#This Row],[Budget]])/(2*Table134[[#This Row],[Budget]]))*100</f>
        <v>294.850351875</v>
      </c>
      <c r="AI204">
        <f>(0.555*Table134[[#This Row],[Gross_WW]]-Table134[[#This Row],[Budget]])/Table134[[#This Row],[Budget]]*100</f>
        <v>338.28389058125003</v>
      </c>
      <c r="AJ204">
        <f>(Table134[[#This Row],[Gross_WW]]-VLOOKUP(C204,  Table4[], 2, TRUE)*Table134[[#This Row],[Budget]])/(Table134[[#This Row],[Budget]]*VLOOKUP(C204,  Table4[], 2, TRUE))</f>
        <v>6.8970070374999999</v>
      </c>
    </row>
    <row r="205" spans="1:36" x14ac:dyDescent="0.2">
      <c r="A205" t="s">
        <v>6516</v>
      </c>
      <c r="B205" t="s">
        <v>6517</v>
      </c>
      <c r="C205">
        <v>2007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5.7</v>
      </c>
      <c r="O205">
        <v>36498</v>
      </c>
      <c r="P205">
        <v>102</v>
      </c>
      <c r="Q205" t="s">
        <v>4933</v>
      </c>
      <c r="R205" t="s">
        <v>35</v>
      </c>
      <c r="S205">
        <v>0</v>
      </c>
      <c r="T205">
        <v>1</v>
      </c>
      <c r="U205">
        <v>0</v>
      </c>
      <c r="V205">
        <v>39000000</v>
      </c>
      <c r="W205">
        <v>42674040</v>
      </c>
      <c r="X205">
        <v>69485490</v>
      </c>
      <c r="Y205">
        <f>COUNTBLANK(Table134[[#This Row],[Budget]:[Gross_WW]])</f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f>((Table134[[#This Row],[Gross_WW]]-2*Table134[[#This Row],[Budget]])/(2*Table134[[#This Row],[Budget]]))*100</f>
        <v>-10.916038461538461</v>
      </c>
      <c r="AI205">
        <f>(0.555*Table134[[#This Row],[Gross_WW]]-Table134[[#This Row],[Budget]])/Table134[[#This Row],[Budget]]*100</f>
        <v>-1.1168026923076846</v>
      </c>
      <c r="AJ205">
        <f>(Table134[[#This Row],[Gross_WW]]-VLOOKUP(C205,  Table4[], 2, TRUE)*Table134[[#This Row],[Budget]])/(Table134[[#This Row],[Budget]]*VLOOKUP(C205,  Table4[], 2, TRUE))</f>
        <v>1.9694653846153847</v>
      </c>
    </row>
    <row r="206" spans="1:36" x14ac:dyDescent="0.2">
      <c r="A206" t="s">
        <v>1986</v>
      </c>
      <c r="B206" t="s">
        <v>1987</v>
      </c>
      <c r="C206">
        <v>1971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7.1</v>
      </c>
      <c r="O206">
        <v>32569</v>
      </c>
      <c r="P206">
        <v>117</v>
      </c>
      <c r="Q206" t="s">
        <v>557</v>
      </c>
      <c r="R206" t="s">
        <v>376</v>
      </c>
      <c r="S206">
        <v>1</v>
      </c>
      <c r="T206">
        <v>0</v>
      </c>
      <c r="U206">
        <v>0</v>
      </c>
      <c r="V206">
        <v>20000000</v>
      </c>
      <c r="W206">
        <v>17900000</v>
      </c>
      <c r="X206">
        <v>17900000</v>
      </c>
      <c r="Y206">
        <f>COUNTBLANK(Table134[[#This Row],[Budget]:[Gross_WW]])</f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24</v>
      </c>
      <c r="AH206">
        <f>((Table134[[#This Row],[Gross_WW]]-2*Table134[[#This Row],[Budget]])/(2*Table134[[#This Row],[Budget]]))*100</f>
        <v>-55.25</v>
      </c>
      <c r="AI206">
        <f>(0.555*Table134[[#This Row],[Gross_WW]]-Table134[[#This Row],[Budget]])/Table134[[#This Row],[Budget]]*100</f>
        <v>-50.327500000000001</v>
      </c>
      <c r="AJ206">
        <f>(Table134[[#This Row],[Gross_WW]]-VLOOKUP(C206,  Table4[], 2, TRUE)*Table134[[#This Row],[Budget]])/(Table134[[#This Row],[Budget]]*VLOOKUP(C206,  Table4[], 2, TRUE))</f>
        <v>1.3552631578947369</v>
      </c>
    </row>
    <row r="207" spans="1:36" x14ac:dyDescent="0.2">
      <c r="A207" t="s">
        <v>6082</v>
      </c>
      <c r="B207" t="s">
        <v>6083</v>
      </c>
      <c r="C207">
        <v>2007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6.1</v>
      </c>
      <c r="O207">
        <v>134693</v>
      </c>
      <c r="P207">
        <v>91</v>
      </c>
      <c r="Q207" t="s">
        <v>6084</v>
      </c>
      <c r="R207" t="s">
        <v>4956</v>
      </c>
      <c r="S207">
        <v>0</v>
      </c>
      <c r="T207">
        <v>1</v>
      </c>
      <c r="U207">
        <v>0</v>
      </c>
      <c r="V207">
        <v>150000000</v>
      </c>
      <c r="W207">
        <v>126631277</v>
      </c>
      <c r="X207">
        <v>293514336</v>
      </c>
      <c r="Y207">
        <f>COUNTBLANK(Table134[[#This Row],[Budget]:[Gross_WW]])</f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1</v>
      </c>
      <c r="AG207">
        <v>0</v>
      </c>
      <c r="AH207">
        <f>((Table134[[#This Row],[Gross_WW]]-2*Table134[[#This Row],[Budget]])/(2*Table134[[#This Row],[Budget]]))*100</f>
        <v>-2.1618879999999998</v>
      </c>
      <c r="AI207">
        <f>(0.555*Table134[[#This Row],[Gross_WW]]-Table134[[#This Row],[Budget]])/Table134[[#This Row],[Budget]]*100</f>
        <v>8.6003043200000135</v>
      </c>
      <c r="AJ207">
        <f>(Table134[[#This Row],[Gross_WW]]-VLOOKUP(C207,  Table4[], 2, TRUE)*Table134[[#This Row],[Budget]])/(Table134[[#This Row],[Budget]]*VLOOKUP(C207,  Table4[], 2, TRUE))</f>
        <v>2.2612703999999999</v>
      </c>
    </row>
    <row r="208" spans="1:36" x14ac:dyDescent="0.2">
      <c r="A208" t="s">
        <v>3551</v>
      </c>
      <c r="B208" t="s">
        <v>3552</v>
      </c>
      <c r="C208">
        <v>1992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5.7</v>
      </c>
      <c r="O208">
        <v>63159</v>
      </c>
      <c r="P208">
        <v>87</v>
      </c>
      <c r="Q208" t="s">
        <v>3502</v>
      </c>
      <c r="R208" t="s">
        <v>35</v>
      </c>
      <c r="S208">
        <v>0</v>
      </c>
      <c r="T208">
        <v>1</v>
      </c>
      <c r="U208">
        <v>0</v>
      </c>
      <c r="V208">
        <v>18000000</v>
      </c>
      <c r="W208">
        <v>57114049</v>
      </c>
      <c r="X208">
        <v>146214049</v>
      </c>
      <c r="Y208">
        <f>COUNTBLANK(Table134[[#This Row],[Budget]:[Gross_WW]])</f>
        <v>0</v>
      </c>
      <c r="Z208" s="7">
        <v>1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1</v>
      </c>
      <c r="AG208">
        <v>0</v>
      </c>
      <c r="AH208">
        <f>((Table134[[#This Row],[Gross_WW]]-2*Table134[[#This Row],[Budget]])/(2*Table134[[#This Row],[Budget]]))*100</f>
        <v>306.15013611111112</v>
      </c>
      <c r="AI208">
        <f>(0.555*Table134[[#This Row],[Gross_WW]]-Table134[[#This Row],[Budget]])/Table134[[#This Row],[Budget]]*100</f>
        <v>350.82665108333339</v>
      </c>
      <c r="AJ208">
        <f>(Table134[[#This Row],[Gross_WW]]-VLOOKUP(C208,  Table4[], 2, TRUE)*Table134[[#This Row],[Budget]])/(Table134[[#This Row],[Budget]]*VLOOKUP(C208,  Table4[], 2, TRUE))</f>
        <v>17.461369823232324</v>
      </c>
    </row>
    <row r="209" spans="1:36" x14ac:dyDescent="0.2">
      <c r="A209" t="s">
        <v>3717</v>
      </c>
      <c r="B209" t="s">
        <v>3718</v>
      </c>
      <c r="C209">
        <v>1993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4.9000000000000004</v>
      </c>
      <c r="O209">
        <v>24735</v>
      </c>
      <c r="P209">
        <v>89</v>
      </c>
      <c r="Q209" t="s">
        <v>3215</v>
      </c>
      <c r="R209" t="s">
        <v>3678</v>
      </c>
      <c r="S209">
        <v>0</v>
      </c>
      <c r="T209">
        <v>1</v>
      </c>
      <c r="U209">
        <v>0</v>
      </c>
      <c r="V209">
        <v>15000000</v>
      </c>
      <c r="W209">
        <v>53433066</v>
      </c>
      <c r="X209">
        <v>118243066</v>
      </c>
      <c r="Y209">
        <f>COUNTBLANK(Table134[[#This Row],[Budget]:[Gross_WW]])</f>
        <v>0</v>
      </c>
      <c r="Z209" s="7">
        <v>1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1</v>
      </c>
      <c r="AG209">
        <v>0</v>
      </c>
      <c r="AH209">
        <f>((Table134[[#This Row],[Gross_WW]]-2*Table134[[#This Row],[Budget]])/(2*Table134[[#This Row],[Budget]]))*100</f>
        <v>294.14355333333333</v>
      </c>
      <c r="AI209">
        <f>(0.555*Table134[[#This Row],[Gross_WW]]-Table134[[#This Row],[Budget]])/Table134[[#This Row],[Budget]]*100</f>
        <v>337.4993442</v>
      </c>
      <c r="AJ209">
        <f>(Table134[[#This Row],[Gross_WW]]-VLOOKUP(C209,  Table4[], 2, TRUE)*Table134[[#This Row],[Budget]])/(Table134[[#This Row],[Budget]]*VLOOKUP(C209,  Table4[], 2, TRUE))</f>
        <v>16.915616060606062</v>
      </c>
    </row>
    <row r="210" spans="1:36" x14ac:dyDescent="0.2">
      <c r="A210" t="s">
        <v>3037</v>
      </c>
      <c r="B210" t="s">
        <v>3038</v>
      </c>
      <c r="C210">
        <v>1988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7.5</v>
      </c>
      <c r="O210">
        <v>246088</v>
      </c>
      <c r="P210">
        <v>92</v>
      </c>
      <c r="Q210" t="s">
        <v>2850</v>
      </c>
      <c r="R210" t="s">
        <v>2902</v>
      </c>
      <c r="S210">
        <v>0</v>
      </c>
      <c r="T210">
        <v>0</v>
      </c>
      <c r="U210">
        <v>1</v>
      </c>
      <c r="V210">
        <v>15000000</v>
      </c>
      <c r="W210">
        <v>74220408</v>
      </c>
      <c r="X210">
        <v>74270074</v>
      </c>
      <c r="Y210">
        <f>COUNTBLANK(Table134[[#This Row],[Budget]:[Gross_WW]])</f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1</v>
      </c>
      <c r="AG210">
        <v>0</v>
      </c>
      <c r="AH210">
        <f>((Table134[[#This Row],[Gross_WW]]-2*Table134[[#This Row],[Budget]])/(2*Table134[[#This Row],[Budget]]))*100</f>
        <v>147.56691333333333</v>
      </c>
      <c r="AI210">
        <f>(0.555*Table134[[#This Row],[Gross_WW]]-Table134[[#This Row],[Budget]])/Table134[[#This Row],[Budget]]*100</f>
        <v>174.79927380000001</v>
      </c>
      <c r="AJ210">
        <f>(Table134[[#This Row],[Gross_WW]]-VLOOKUP(C210,  Table4[], 2, TRUE)*Table134[[#This Row],[Budget]])/(Table134[[#This Row],[Budget]]*VLOOKUP(C210,  Table4[], 2, TRUE))</f>
        <v>9.763778840579711</v>
      </c>
    </row>
    <row r="211" spans="1:36" x14ac:dyDescent="0.2">
      <c r="A211" t="s">
        <v>4368</v>
      </c>
      <c r="B211" t="s">
        <v>4369</v>
      </c>
      <c r="C211">
        <v>1996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6.1</v>
      </c>
      <c r="O211">
        <v>7922</v>
      </c>
      <c r="P211">
        <v>108</v>
      </c>
      <c r="Q211" t="s">
        <v>4370</v>
      </c>
      <c r="R211" t="s">
        <v>3921</v>
      </c>
      <c r="S211">
        <v>1</v>
      </c>
      <c r="T211">
        <v>0</v>
      </c>
      <c r="U211">
        <v>0</v>
      </c>
      <c r="V211">
        <v>35000000</v>
      </c>
      <c r="W211">
        <v>8797839</v>
      </c>
      <c r="X211">
        <v>8797839</v>
      </c>
      <c r="Y211">
        <f>COUNTBLANK(Table134[[#This Row],[Budget]:[Gross_WW]])</f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4</v>
      </c>
      <c r="AH211">
        <f>((Table134[[#This Row],[Gross_WW]]-2*Table134[[#This Row],[Budget]])/(2*Table134[[#This Row],[Budget]]))*100</f>
        <v>-87.431658571428571</v>
      </c>
      <c r="AI211">
        <f>(0.555*Table134[[#This Row],[Gross_WW]]-Table134[[#This Row],[Budget]])/Table134[[#This Row],[Budget]]*100</f>
        <v>-86.049141014285709</v>
      </c>
      <c r="AJ211">
        <f>(Table134[[#This Row],[Gross_WW]]-VLOOKUP(C211,  Table4[], 2, TRUE)*Table134[[#This Row],[Budget]])/(Table134[[#This Row],[Budget]]*VLOOKUP(C211,  Table4[], 2, TRUE))</f>
        <v>-0.42871175324675326</v>
      </c>
    </row>
    <row r="212" spans="1:36" x14ac:dyDescent="0.2">
      <c r="A212" t="s">
        <v>4169</v>
      </c>
      <c r="B212" t="s">
        <v>4170</v>
      </c>
      <c r="C212">
        <v>1995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8.1</v>
      </c>
      <c r="O212">
        <v>252931</v>
      </c>
      <c r="P212">
        <v>101</v>
      </c>
      <c r="Q212" t="s">
        <v>3756</v>
      </c>
      <c r="R212" t="s">
        <v>4109</v>
      </c>
      <c r="S212">
        <v>0</v>
      </c>
      <c r="T212">
        <v>0</v>
      </c>
      <c r="U212">
        <v>1</v>
      </c>
      <c r="V212">
        <v>2500000</v>
      </c>
      <c r="W212">
        <v>5535405</v>
      </c>
      <c r="X212">
        <v>5986708</v>
      </c>
      <c r="Y212">
        <f>COUNTBLANK(Table134[[#This Row],[Budget]:[Gross_WW]])</f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f>((Table134[[#This Row],[Gross_WW]]-2*Table134[[#This Row],[Budget]])/(2*Table134[[#This Row],[Budget]]))*100</f>
        <v>19.734159999999999</v>
      </c>
      <c r="AI212">
        <f>(0.555*Table134[[#This Row],[Gross_WW]]-Table134[[#This Row],[Budget]])/Table134[[#This Row],[Budget]]*100</f>
        <v>32.904917600000019</v>
      </c>
      <c r="AJ212">
        <f>(Table134[[#This Row],[Gross_WW]]-VLOOKUP(C212,  Table4[], 2, TRUE)*Table134[[#This Row],[Budget]])/(Table134[[#This Row],[Budget]]*VLOOKUP(C212,  Table4[], 2, TRUE))</f>
        <v>4.4424618181818181</v>
      </c>
    </row>
    <row r="213" spans="1:36" x14ac:dyDescent="0.2">
      <c r="A213" t="s">
        <v>6039</v>
      </c>
      <c r="B213" t="s">
        <v>6040</v>
      </c>
      <c r="C213">
        <v>2004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8</v>
      </c>
      <c r="O213">
        <v>220904</v>
      </c>
      <c r="P213">
        <v>80</v>
      </c>
      <c r="Q213" t="s">
        <v>3756</v>
      </c>
      <c r="R213" t="s">
        <v>5962</v>
      </c>
      <c r="S213">
        <v>0</v>
      </c>
      <c r="T213">
        <v>0</v>
      </c>
      <c r="U213">
        <v>1</v>
      </c>
      <c r="V213">
        <v>2700000</v>
      </c>
      <c r="W213">
        <v>5820649</v>
      </c>
      <c r="X213">
        <v>15936507</v>
      </c>
      <c r="Y213">
        <f>COUNTBLANK(Table134[[#This Row],[Budget]:[Gross_WW]])</f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f>((Table134[[#This Row],[Gross_WW]]-2*Table134[[#This Row],[Budget]])/(2*Table134[[#This Row],[Budget]]))*100</f>
        <v>195.12050000000002</v>
      </c>
      <c r="AI213">
        <f>(0.555*Table134[[#This Row],[Gross_WW]]-Table134[[#This Row],[Budget]])/Table134[[#This Row],[Budget]]*100</f>
        <v>227.58375500000008</v>
      </c>
      <c r="AJ213">
        <f>(Table134[[#This Row],[Gross_WW]]-VLOOKUP(C213,  Table4[], 2, TRUE)*Table134[[#This Row],[Budget]])/(Table134[[#This Row],[Budget]]*VLOOKUP(C213,  Table4[], 2, TRUE))</f>
        <v>8.8373500000000007</v>
      </c>
    </row>
    <row r="214" spans="1:36" x14ac:dyDescent="0.2">
      <c r="A214" t="s">
        <v>3719</v>
      </c>
      <c r="B214" t="s">
        <v>3720</v>
      </c>
      <c r="C214">
        <v>1994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5.5</v>
      </c>
      <c r="O214">
        <v>3704</v>
      </c>
      <c r="P214">
        <v>122</v>
      </c>
      <c r="Q214" t="s">
        <v>3721</v>
      </c>
      <c r="R214" t="s">
        <v>39</v>
      </c>
      <c r="S214">
        <v>0</v>
      </c>
      <c r="T214">
        <v>0</v>
      </c>
      <c r="U214">
        <v>1</v>
      </c>
      <c r="V214">
        <v>40000000</v>
      </c>
      <c r="W214">
        <v>1519366</v>
      </c>
      <c r="X214">
        <v>1519366</v>
      </c>
      <c r="Y214">
        <f>COUNTBLANK(Table134[[#This Row],[Budget]:[Gross_WW]])</f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f>((Table134[[#This Row],[Gross_WW]]-2*Table134[[#This Row],[Budget]])/(2*Table134[[#This Row],[Budget]]))*100</f>
        <v>-98.100792499999997</v>
      </c>
      <c r="AI214">
        <f>(0.555*Table134[[#This Row],[Gross_WW]]-Table134[[#This Row],[Budget]])/Table134[[#This Row],[Budget]]*100</f>
        <v>-97.891879674999998</v>
      </c>
      <c r="AJ214">
        <f>(Table134[[#This Row],[Gross_WW]]-VLOOKUP(C214,  Table4[], 2, TRUE)*Table134[[#This Row],[Budget]])/(Table134[[#This Row],[Budget]]*VLOOKUP(C214,  Table4[], 2, TRUE))</f>
        <v>-0.91367238636363635</v>
      </c>
    </row>
    <row r="215" spans="1:36" x14ac:dyDescent="0.2">
      <c r="A215" t="s">
        <v>4862</v>
      </c>
      <c r="B215" t="s">
        <v>4863</v>
      </c>
      <c r="C215">
        <v>1999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7.7</v>
      </c>
      <c r="O215">
        <v>297680</v>
      </c>
      <c r="P215">
        <v>113</v>
      </c>
      <c r="Q215" t="s">
        <v>4864</v>
      </c>
      <c r="R215" t="s">
        <v>4865</v>
      </c>
      <c r="S215">
        <v>0</v>
      </c>
      <c r="T215">
        <v>1</v>
      </c>
      <c r="U215">
        <v>0</v>
      </c>
      <c r="V215">
        <v>13000000</v>
      </c>
      <c r="W215">
        <v>22863596</v>
      </c>
      <c r="X215">
        <v>23106667</v>
      </c>
      <c r="Y215">
        <f>COUNTBLANK(Table134[[#This Row],[Budget]:[Gross_WW]])</f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f>((Table134[[#This Row],[Gross_WW]]-2*Table134[[#This Row],[Budget]])/(2*Table134[[#This Row],[Budget]]))*100</f>
        <v>-11.128203846153847</v>
      </c>
      <c r="AI215">
        <f>(0.555*Table134[[#This Row],[Gross_WW]]-Table134[[#This Row],[Budget]])/Table134[[#This Row],[Budget]]*100</f>
        <v>-1.3523062692307652</v>
      </c>
      <c r="AJ215">
        <f>(Table134[[#This Row],[Gross_WW]]-VLOOKUP(C215,  Table4[], 2, TRUE)*Table134[[#This Row],[Budget]])/(Table134[[#This Row],[Budget]]*VLOOKUP(C215,  Table4[], 2, TRUE))</f>
        <v>3.0396270979020978</v>
      </c>
    </row>
    <row r="216" spans="1:36" x14ac:dyDescent="0.2">
      <c r="A216" t="s">
        <v>4866</v>
      </c>
      <c r="B216" t="s">
        <v>4867</v>
      </c>
      <c r="C216">
        <v>1998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6</v>
      </c>
      <c r="O216">
        <v>6888</v>
      </c>
      <c r="P216">
        <v>172</v>
      </c>
      <c r="Q216" t="s">
        <v>2472</v>
      </c>
      <c r="R216" t="s">
        <v>4868</v>
      </c>
      <c r="S216">
        <v>1</v>
      </c>
      <c r="T216">
        <v>0</v>
      </c>
      <c r="U216">
        <v>0</v>
      </c>
      <c r="V216">
        <v>80000000</v>
      </c>
      <c r="W216">
        <v>22852487</v>
      </c>
      <c r="X216">
        <v>22852487</v>
      </c>
      <c r="Y216">
        <f>COUNTBLANK(Table134[[#This Row],[Budget]:[Gross_WW]])</f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12</v>
      </c>
      <c r="AH216">
        <f>((Table134[[#This Row],[Gross_WW]]-2*Table134[[#This Row],[Budget]])/(2*Table134[[#This Row],[Budget]]))*100</f>
        <v>-85.717195625000002</v>
      </c>
      <c r="AI216">
        <f>(0.555*Table134[[#This Row],[Gross_WW]]-Table134[[#This Row],[Budget]])/Table134[[#This Row],[Budget]]*100</f>
        <v>-84.146087143750009</v>
      </c>
      <c r="AJ216">
        <f>(Table134[[#This Row],[Gross_WW]]-VLOOKUP(C216,  Table4[], 2, TRUE)*Table134[[#This Row],[Budget]])/(Table134[[#This Row],[Budget]]*VLOOKUP(C216,  Table4[], 2, TRUE))</f>
        <v>-0.3507816193181818</v>
      </c>
    </row>
    <row r="217" spans="1:36" x14ac:dyDescent="0.2">
      <c r="A217" t="s">
        <v>2586</v>
      </c>
      <c r="B217" t="s">
        <v>2587</v>
      </c>
      <c r="C217">
        <v>1982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5.4</v>
      </c>
      <c r="O217">
        <v>2435</v>
      </c>
      <c r="P217">
        <v>116</v>
      </c>
      <c r="Q217" t="s">
        <v>1721</v>
      </c>
      <c r="R217" t="s">
        <v>39</v>
      </c>
      <c r="S217">
        <v>0</v>
      </c>
      <c r="T217">
        <v>0</v>
      </c>
      <c r="U217">
        <v>1</v>
      </c>
      <c r="V217">
        <v>15000000</v>
      </c>
      <c r="W217">
        <v>36821203</v>
      </c>
      <c r="X217">
        <v>36821203</v>
      </c>
      <c r="Y217">
        <f>COUNTBLANK(Table134[[#This Row],[Budget]:[Gross_WW]])</f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f>((Table134[[#This Row],[Gross_WW]]-2*Table134[[#This Row],[Budget]])/(2*Table134[[#This Row],[Budget]]))*100</f>
        <v>22.737343333333335</v>
      </c>
      <c r="AI217">
        <f>(0.555*Table134[[#This Row],[Gross_WW]]-Table134[[#This Row],[Budget]])/Table134[[#This Row],[Budget]]*100</f>
        <v>36.23845110000002</v>
      </c>
      <c r="AJ217">
        <f>(Table134[[#This Row],[Gross_WW]]-VLOOKUP(C217,  Table4[], 2, TRUE)*Table134[[#This Row],[Budget]])/(Table134[[#This Row],[Budget]]*VLOOKUP(C217,  Table4[], 2, TRUE))</f>
        <v>4.3364062318840579</v>
      </c>
    </row>
    <row r="218" spans="1:36" x14ac:dyDescent="0.2">
      <c r="A218" t="s">
        <v>5403</v>
      </c>
      <c r="B218" t="s">
        <v>5404</v>
      </c>
      <c r="C218">
        <v>2000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7.4</v>
      </c>
      <c r="O218">
        <v>52793</v>
      </c>
      <c r="P218">
        <v>90</v>
      </c>
      <c r="Q218" t="s">
        <v>4591</v>
      </c>
      <c r="R218" t="s">
        <v>4109</v>
      </c>
      <c r="S218">
        <v>0</v>
      </c>
      <c r="T218">
        <v>0</v>
      </c>
      <c r="U218">
        <v>1</v>
      </c>
      <c r="V218">
        <v>10000000</v>
      </c>
      <c r="W218">
        <v>18715392</v>
      </c>
      <c r="X218">
        <v>20789556</v>
      </c>
      <c r="Y218">
        <f>COUNTBLANK(Table134[[#This Row],[Budget]:[Gross_WW]])</f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f>((Table134[[#This Row],[Gross_WW]]-2*Table134[[#This Row],[Budget]])/(2*Table134[[#This Row],[Budget]]))*100</f>
        <v>3.9477799999999998</v>
      </c>
      <c r="AI218">
        <f>(0.555*Table134[[#This Row],[Gross_WW]]-Table134[[#This Row],[Budget]])/Table134[[#This Row],[Budget]]*100</f>
        <v>15.382035800000018</v>
      </c>
      <c r="AJ218">
        <f>(Table134[[#This Row],[Gross_WW]]-VLOOKUP(C218,  Table4[], 2, TRUE)*Table134[[#This Row],[Budget]])/(Table134[[#This Row],[Budget]]*VLOOKUP(C218,  Table4[], 2, TRUE))</f>
        <v>2.4649260000000002</v>
      </c>
    </row>
    <row r="219" spans="1:36" hidden="1" x14ac:dyDescent="0.2">
      <c r="A219" t="s">
        <v>3276</v>
      </c>
      <c r="B219" t="s">
        <v>3277</v>
      </c>
      <c r="C219">
        <v>1990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5.6</v>
      </c>
      <c r="O219">
        <v>3260</v>
      </c>
      <c r="P219">
        <v>94</v>
      </c>
      <c r="Q219" t="s">
        <v>2538</v>
      </c>
      <c r="R219" t="s">
        <v>2783</v>
      </c>
      <c r="S219">
        <v>1</v>
      </c>
      <c r="T219">
        <v>0</v>
      </c>
      <c r="U219">
        <v>0</v>
      </c>
      <c r="W219">
        <v>19740070</v>
      </c>
      <c r="X219">
        <v>19740070</v>
      </c>
      <c r="Y219">
        <f>COUNTBLANK(Table134[[#This Row],[Budget]:[Gross_WW]])</f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 t="e">
        <f>((Table134[[#This Row],[Gross_WW]]-2*Table134[[#This Row],[Budget]])/(2*Table134[[#This Row],[Budget]]))*100</f>
        <v>#DIV/0!</v>
      </c>
      <c r="AI219" t="e">
        <f>(0.555*Table134[[#This Row],[Gross_WW]]-Table134[[#This Row],[Budget]])/Table134[[#This Row],[Budget]]*100</f>
        <v>#DIV/0!</v>
      </c>
      <c r="AJ219" t="e">
        <f>(Table134[[#This Row],[Gross_WW]]-VLOOKUP(C219,  Table4[], 2, TRUE)*Table134[[#This Row],[Budget]])/(Table134[[#This Row],[Budget]]*VLOOKUP(C219,  Table4[], 2, TRUE))</f>
        <v>#DIV/0!</v>
      </c>
    </row>
    <row r="220" spans="1:36" x14ac:dyDescent="0.2">
      <c r="A220" t="s">
        <v>1028</v>
      </c>
      <c r="B220" t="s">
        <v>1029</v>
      </c>
      <c r="C220">
        <v>1949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7</v>
      </c>
      <c r="O220">
        <v>2068</v>
      </c>
      <c r="P220">
        <v>97</v>
      </c>
      <c r="Q220" t="s">
        <v>1030</v>
      </c>
      <c r="R220" t="s">
        <v>39</v>
      </c>
      <c r="S220">
        <v>0</v>
      </c>
      <c r="T220">
        <v>0</v>
      </c>
      <c r="U220">
        <v>1</v>
      </c>
      <c r="V220">
        <v>1589000</v>
      </c>
      <c r="W220">
        <v>1300000</v>
      </c>
      <c r="X220">
        <v>1738000</v>
      </c>
      <c r="Y220">
        <f>COUNTBLANK(Table134[[#This Row],[Budget]:[Gross_WW]])</f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f>((Table134[[#This Row],[Gross_WW]]-2*Table134[[#This Row],[Budget]])/(2*Table134[[#This Row],[Budget]]))*100</f>
        <v>-45.311516677155446</v>
      </c>
      <c r="AI220">
        <f>(0.555*Table134[[#This Row],[Gross_WW]]-Table134[[#This Row],[Budget]])/Table134[[#This Row],[Budget]]*100</f>
        <v>-39.295783511642533</v>
      </c>
      <c r="AJ220">
        <f>(Table134[[#This Row],[Gross_WW]]-VLOOKUP(C220,  Table4[], 2, TRUE)*Table134[[#This Row],[Budget]])/(Table134[[#This Row],[Budget]]*VLOOKUP(C220,  Table4[], 2, TRUE))</f>
        <v>7.4136128188991623</v>
      </c>
    </row>
    <row r="221" spans="1:36" x14ac:dyDescent="0.2">
      <c r="A221" t="s">
        <v>2381</v>
      </c>
      <c r="B221" t="s">
        <v>2382</v>
      </c>
      <c r="C221">
        <v>1979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4.5999999999999996</v>
      </c>
      <c r="O221">
        <v>4545</v>
      </c>
      <c r="P221">
        <v>114</v>
      </c>
      <c r="Q221" t="s">
        <v>2368</v>
      </c>
      <c r="R221" t="s">
        <v>39</v>
      </c>
      <c r="S221">
        <v>0</v>
      </c>
      <c r="T221">
        <v>0</v>
      </c>
      <c r="U221">
        <v>1</v>
      </c>
      <c r="V221">
        <v>10000000</v>
      </c>
      <c r="W221">
        <v>2100000</v>
      </c>
      <c r="X221">
        <v>2100000</v>
      </c>
      <c r="Y221">
        <f>COUNTBLANK(Table134[[#This Row],[Budget]:[Gross_WW]])</f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f>((Table134[[#This Row],[Gross_WW]]-2*Table134[[#This Row],[Budget]])/(2*Table134[[#This Row],[Budget]]))*100</f>
        <v>-89.5</v>
      </c>
      <c r="AI221">
        <f>(0.555*Table134[[#This Row],[Gross_WW]]-Table134[[#This Row],[Budget]])/Table134[[#This Row],[Budget]]*100</f>
        <v>-88.344999999999999</v>
      </c>
      <c r="AJ221">
        <f>(Table134[[#This Row],[Gross_WW]]-VLOOKUP(C221,  Table4[], 2, TRUE)*Table134[[#This Row],[Budget]])/(Table134[[#This Row],[Budget]]*VLOOKUP(C221,  Table4[], 2, TRUE))</f>
        <v>-0.44736842105263158</v>
      </c>
    </row>
    <row r="222" spans="1:36" x14ac:dyDescent="0.2">
      <c r="A222" t="s">
        <v>5294</v>
      </c>
      <c r="B222" t="s">
        <v>5295</v>
      </c>
      <c r="C222">
        <v>1999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6.9</v>
      </c>
      <c r="O222">
        <v>106297</v>
      </c>
      <c r="P222">
        <v>132</v>
      </c>
      <c r="Q222" t="s">
        <v>2941</v>
      </c>
      <c r="R222" t="s">
        <v>5296</v>
      </c>
      <c r="S222">
        <v>1</v>
      </c>
      <c r="T222">
        <v>0</v>
      </c>
      <c r="U222">
        <v>0</v>
      </c>
      <c r="V222">
        <v>100000000</v>
      </c>
      <c r="W222">
        <v>58223861</v>
      </c>
      <c r="X222">
        <v>87423861</v>
      </c>
      <c r="Y222">
        <f>COUNTBLANK(Table134[[#This Row],[Budget]:[Gross_WW]])</f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7</v>
      </c>
      <c r="AH222">
        <f>((Table134[[#This Row],[Gross_WW]]-2*Table134[[#This Row],[Budget]])/(2*Table134[[#This Row],[Budget]]))*100</f>
        <v>-56.288069500000006</v>
      </c>
      <c r="AI222">
        <f>(0.555*Table134[[#This Row],[Gross_WW]]-Table134[[#This Row],[Budget]])/Table134[[#This Row],[Budget]]*100</f>
        <v>-51.479757144999994</v>
      </c>
      <c r="AJ222">
        <f>(Table134[[#This Row],[Gross_WW]]-VLOOKUP(C222,  Table4[], 2, TRUE)*Table134[[#This Row],[Budget]])/(Table134[[#This Row],[Budget]]*VLOOKUP(C222,  Table4[], 2, TRUE))</f>
        <v>0.98690593181818187</v>
      </c>
    </row>
    <row r="223" spans="1:36" x14ac:dyDescent="0.2">
      <c r="A223" t="s">
        <v>4371</v>
      </c>
      <c r="B223" t="s">
        <v>4372</v>
      </c>
      <c r="C223">
        <v>1996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4.7</v>
      </c>
      <c r="O223">
        <v>4361</v>
      </c>
      <c r="P223">
        <v>90</v>
      </c>
      <c r="Q223" t="s">
        <v>3598</v>
      </c>
      <c r="R223" t="s">
        <v>3240</v>
      </c>
      <c r="S223">
        <v>0</v>
      </c>
      <c r="T223">
        <v>0</v>
      </c>
      <c r="U223">
        <v>1</v>
      </c>
      <c r="V223">
        <v>15000000</v>
      </c>
      <c r="W223">
        <v>2042530</v>
      </c>
      <c r="X223">
        <v>2042530</v>
      </c>
      <c r="Y223">
        <f>COUNTBLANK(Table134[[#This Row],[Budget]:[Gross_WW]])</f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f>((Table134[[#This Row],[Gross_WW]]-2*Table134[[#This Row],[Budget]])/(2*Table134[[#This Row],[Budget]]))*100</f>
        <v>-93.191566666666674</v>
      </c>
      <c r="AI223">
        <f>(0.555*Table134[[#This Row],[Gross_WW]]-Table134[[#This Row],[Budget]])/Table134[[#This Row],[Budget]]*100</f>
        <v>-92.442639</v>
      </c>
      <c r="AJ223">
        <f>(Table134[[#This Row],[Gross_WW]]-VLOOKUP(C223,  Table4[], 2, TRUE)*Table134[[#This Row],[Budget]])/(Table134[[#This Row],[Budget]]*VLOOKUP(C223,  Table4[], 2, TRUE))</f>
        <v>-0.69052575757575763</v>
      </c>
    </row>
    <row r="224" spans="1:36" x14ac:dyDescent="0.2">
      <c r="A224" t="s">
        <v>3039</v>
      </c>
      <c r="B224" t="s">
        <v>3040</v>
      </c>
      <c r="C224">
        <v>1988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6.4</v>
      </c>
      <c r="O224">
        <v>11510</v>
      </c>
      <c r="P224">
        <v>97</v>
      </c>
      <c r="Q224" t="s">
        <v>2925</v>
      </c>
      <c r="R224" t="s">
        <v>2783</v>
      </c>
      <c r="S224">
        <v>1</v>
      </c>
      <c r="T224">
        <v>0</v>
      </c>
      <c r="U224">
        <v>0</v>
      </c>
      <c r="V224">
        <v>40150487</v>
      </c>
      <c r="W224">
        <v>40150487</v>
      </c>
      <c r="X224">
        <v>40150487</v>
      </c>
      <c r="Y224">
        <f>COUNTBLANK(Table134[[#This Row],[Budget]:[Gross_WW]])</f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395</v>
      </c>
      <c r="AH224">
        <f>((Table134[[#This Row],[Gross_WW]]-2*Table134[[#This Row],[Budget]])/(2*Table134[[#This Row],[Budget]]))*100</f>
        <v>-50</v>
      </c>
      <c r="AI224">
        <f>(0.555*Table134[[#This Row],[Gross_WW]]-Table134[[#This Row],[Budget]])/Table134[[#This Row],[Budget]]*100</f>
        <v>-44.5</v>
      </c>
      <c r="AJ224">
        <f>(Table134[[#This Row],[Gross_WW]]-VLOOKUP(C224,  Table4[], 2, TRUE)*Table134[[#This Row],[Budget]])/(Table134[[#This Row],[Budget]]*VLOOKUP(C224,  Table4[], 2, TRUE))</f>
        <v>1.173913043478261</v>
      </c>
    </row>
    <row r="225" spans="1:36" x14ac:dyDescent="0.2">
      <c r="A225" t="s">
        <v>5549</v>
      </c>
      <c r="B225" t="s">
        <v>5550</v>
      </c>
      <c r="C225">
        <v>2002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5.4</v>
      </c>
      <c r="O225">
        <v>33822</v>
      </c>
      <c r="P225">
        <v>88</v>
      </c>
      <c r="Q225" t="s">
        <v>5551</v>
      </c>
      <c r="R225" t="s">
        <v>2483</v>
      </c>
      <c r="S225">
        <v>0</v>
      </c>
      <c r="T225">
        <v>1</v>
      </c>
      <c r="U225">
        <v>0</v>
      </c>
      <c r="V225">
        <v>15000000</v>
      </c>
      <c r="W225">
        <v>48360547</v>
      </c>
      <c r="X225">
        <v>52970014</v>
      </c>
      <c r="Y225">
        <f>COUNTBLANK(Table134[[#This Row],[Budget]:[Gross_WW]])</f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f>((Table134[[#This Row],[Gross_WW]]-2*Table134[[#This Row],[Budget]])/(2*Table134[[#This Row],[Budget]]))*100</f>
        <v>76.56671333333334</v>
      </c>
      <c r="AI225">
        <f>(0.555*Table134[[#This Row],[Gross_WW]]-Table134[[#This Row],[Budget]])/Table134[[#This Row],[Budget]]*100</f>
        <v>95.989051800000027</v>
      </c>
      <c r="AJ225">
        <f>(Table134[[#This Row],[Gross_WW]]-VLOOKUP(C225,  Table4[], 2, TRUE)*Table134[[#This Row],[Budget]])/(Table134[[#This Row],[Budget]]*VLOOKUP(C225,  Table4[], 2, TRUE))</f>
        <v>4.8855571111111109</v>
      </c>
    </row>
    <row r="226" spans="1:36" x14ac:dyDescent="0.2">
      <c r="A226" t="s">
        <v>7544</v>
      </c>
      <c r="B226" t="s">
        <v>7545</v>
      </c>
      <c r="C226">
        <v>2014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7.8</v>
      </c>
      <c r="O226">
        <v>392121</v>
      </c>
      <c r="P226">
        <v>102</v>
      </c>
      <c r="Q226" t="s">
        <v>7546</v>
      </c>
      <c r="R226" t="s">
        <v>6699</v>
      </c>
      <c r="S226">
        <v>1</v>
      </c>
      <c r="T226">
        <v>0</v>
      </c>
      <c r="U226">
        <v>0</v>
      </c>
      <c r="V226">
        <v>165000000</v>
      </c>
      <c r="W226">
        <v>222527828</v>
      </c>
      <c r="X226">
        <v>657827828</v>
      </c>
      <c r="Y226">
        <f>COUNTBLANK(Table134[[#This Row],[Budget]:[Gross_WW]])</f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16</v>
      </c>
      <c r="AH226">
        <f>((Table134[[#This Row],[Gross_WW]]-2*Table134[[#This Row],[Budget]])/(2*Table134[[#This Row],[Budget]]))*100</f>
        <v>99.341766060606062</v>
      </c>
      <c r="AI226">
        <f>(0.555*Table134[[#This Row],[Gross_WW]]-Table134[[#This Row],[Budget]])/Table134[[#This Row],[Budget]]*100</f>
        <v>121.26936032727274</v>
      </c>
      <c r="AJ226">
        <f>(Table134[[#This Row],[Gross_WW]]-VLOOKUP(C226,  Table4[], 2, TRUE)*Table134[[#This Row],[Budget]])/(Table134[[#This Row],[Budget]]*VLOOKUP(C226,  Table4[], 2, TRUE))</f>
        <v>2.986835321212121</v>
      </c>
    </row>
    <row r="227" spans="1:36" x14ac:dyDescent="0.2">
      <c r="A227" t="s">
        <v>1192</v>
      </c>
      <c r="B227" t="s">
        <v>1193</v>
      </c>
      <c r="C227">
        <v>1952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5.4</v>
      </c>
      <c r="O227">
        <v>1862</v>
      </c>
      <c r="P227">
        <v>90</v>
      </c>
      <c r="Q227" t="s">
        <v>1194</v>
      </c>
      <c r="R227" t="s">
        <v>1195</v>
      </c>
      <c r="S227">
        <v>0</v>
      </c>
      <c r="T227">
        <v>0</v>
      </c>
      <c r="U227">
        <v>1</v>
      </c>
      <c r="V227">
        <v>826000</v>
      </c>
      <c r="W227">
        <v>2600000</v>
      </c>
      <c r="X227">
        <v>2600000</v>
      </c>
      <c r="Y227">
        <f>COUNTBLANK(Table134[[#This Row],[Budget]:[Gross_WW]])</f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f>((Table134[[#This Row],[Gross_WW]]-2*Table134[[#This Row],[Budget]])/(2*Table134[[#This Row],[Budget]]))*100</f>
        <v>57.384987893462466</v>
      </c>
      <c r="AI227">
        <f>(0.555*Table134[[#This Row],[Gross_WW]]-Table134[[#This Row],[Budget]])/Table134[[#This Row],[Budget]]*100</f>
        <v>74.69733656174337</v>
      </c>
      <c r="AJ227">
        <f>(Table134[[#This Row],[Gross_WW]]-VLOOKUP(C227,  Table4[], 2, TRUE)*Table134[[#This Row],[Budget]])/(Table134[[#This Row],[Budget]]*VLOOKUP(C227,  Table4[], 2, TRUE))</f>
        <v>18.673123486682808</v>
      </c>
    </row>
    <row r="228" spans="1:36" x14ac:dyDescent="0.2">
      <c r="A228" t="s">
        <v>7144</v>
      </c>
      <c r="B228" t="s">
        <v>7145</v>
      </c>
      <c r="C228">
        <v>2012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6.5</v>
      </c>
      <c r="O228">
        <v>18131</v>
      </c>
      <c r="P228">
        <v>107</v>
      </c>
      <c r="Q228" t="s">
        <v>2858</v>
      </c>
      <c r="R228" t="s">
        <v>35</v>
      </c>
      <c r="S228">
        <v>0</v>
      </c>
      <c r="T228">
        <v>1</v>
      </c>
      <c r="U228">
        <v>0</v>
      </c>
      <c r="V228">
        <v>40000000</v>
      </c>
      <c r="W228">
        <v>20157300</v>
      </c>
      <c r="X228">
        <v>24740061</v>
      </c>
      <c r="Y228">
        <f>COUNTBLANK(Table134[[#This Row],[Budget]:[Gross_WW]])</f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23</v>
      </c>
      <c r="AH228">
        <f>((Table134[[#This Row],[Gross_WW]]-2*Table134[[#This Row],[Budget]])/(2*Table134[[#This Row],[Budget]]))*100</f>
        <v>-69.074923749999996</v>
      </c>
      <c r="AI228">
        <f>(0.555*Table134[[#This Row],[Gross_WW]]-Table134[[#This Row],[Budget]])/Table134[[#This Row],[Budget]]*100</f>
        <v>-65.673165362500001</v>
      </c>
      <c r="AJ228">
        <f>(Table134[[#This Row],[Gross_WW]]-VLOOKUP(C228,  Table4[], 2, TRUE)*Table134[[#This Row],[Budget]])/(Table134[[#This Row],[Budget]]*VLOOKUP(C228,  Table4[], 2, TRUE))</f>
        <v>-0.381498475</v>
      </c>
    </row>
    <row r="229" spans="1:36" x14ac:dyDescent="0.2">
      <c r="A229" t="s">
        <v>5484</v>
      </c>
      <c r="B229" t="s">
        <v>5485</v>
      </c>
      <c r="C229">
        <v>2002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6.5</v>
      </c>
      <c r="O229">
        <v>19394</v>
      </c>
      <c r="P229">
        <v>85</v>
      </c>
      <c r="Q229" t="s">
        <v>3786</v>
      </c>
      <c r="R229" t="s">
        <v>2783</v>
      </c>
      <c r="S229">
        <v>1</v>
      </c>
      <c r="T229">
        <v>0</v>
      </c>
      <c r="U229">
        <v>0</v>
      </c>
      <c r="V229">
        <v>40000000</v>
      </c>
      <c r="W229">
        <v>7267307</v>
      </c>
      <c r="X229">
        <v>8493890</v>
      </c>
      <c r="Y229">
        <f>COUNTBLANK(Table134[[#This Row],[Budget]:[Gross_WW]])</f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3</v>
      </c>
      <c r="AH229">
        <f>((Table134[[#This Row],[Gross_WW]]-2*Table134[[#This Row],[Budget]])/(2*Table134[[#This Row],[Budget]]))*100</f>
        <v>-89.382637500000001</v>
      </c>
      <c r="AI229">
        <f>(0.555*Table134[[#This Row],[Gross_WW]]-Table134[[#This Row],[Budget]])/Table134[[#This Row],[Budget]]*100</f>
        <v>-88.214727624999995</v>
      </c>
      <c r="AJ229">
        <f>(Table134[[#This Row],[Gross_WW]]-VLOOKUP(C229,  Table4[], 2, TRUE)*Table134[[#This Row],[Budget]])/(Table134[[#This Row],[Budget]]*VLOOKUP(C229,  Table4[], 2, TRUE))</f>
        <v>-0.64608791666666665</v>
      </c>
    </row>
    <row r="230" spans="1:36" x14ac:dyDescent="0.2">
      <c r="A230" t="s">
        <v>5804</v>
      </c>
      <c r="B230" t="s">
        <v>5805</v>
      </c>
      <c r="C230">
        <v>2003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4.5999999999999996</v>
      </c>
      <c r="O230">
        <v>12418</v>
      </c>
      <c r="P230">
        <v>110</v>
      </c>
      <c r="Q230" t="s">
        <v>5806</v>
      </c>
      <c r="R230" t="s">
        <v>4856</v>
      </c>
      <c r="S230">
        <v>0</v>
      </c>
      <c r="T230">
        <v>1</v>
      </c>
      <c r="U230">
        <v>0</v>
      </c>
      <c r="V230">
        <v>24000000</v>
      </c>
      <c r="W230">
        <v>22076772</v>
      </c>
      <c r="X230">
        <v>23510621</v>
      </c>
      <c r="Y230">
        <f>COUNTBLANK(Table134[[#This Row],[Budget]:[Gross_WW]])</f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f>((Table134[[#This Row],[Gross_WW]]-2*Table134[[#This Row],[Budget]])/(2*Table134[[#This Row],[Budget]]))*100</f>
        <v>-51.019539583333327</v>
      </c>
      <c r="AI230">
        <f>(0.555*Table134[[#This Row],[Gross_WW]]-Table134[[#This Row],[Budget]])/Table134[[#This Row],[Budget]]*100</f>
        <v>-45.631688937499995</v>
      </c>
      <c r="AJ230">
        <f>(Table134[[#This Row],[Gross_WW]]-VLOOKUP(C230,  Table4[], 2, TRUE)*Table134[[#This Row],[Budget]])/(Table134[[#This Row],[Budget]]*VLOOKUP(C230,  Table4[], 2, TRUE))</f>
        <v>0.63268201388888889</v>
      </c>
    </row>
    <row r="231" spans="1:36" x14ac:dyDescent="0.2">
      <c r="A231" t="s">
        <v>3407</v>
      </c>
      <c r="B231" t="s">
        <v>3408</v>
      </c>
      <c r="C231">
        <v>1991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5.9</v>
      </c>
      <c r="O231">
        <v>10951</v>
      </c>
      <c r="P231">
        <v>106</v>
      </c>
      <c r="Q231" t="s">
        <v>2296</v>
      </c>
      <c r="R231" t="s">
        <v>2783</v>
      </c>
      <c r="S231">
        <v>1</v>
      </c>
      <c r="T231">
        <v>0</v>
      </c>
      <c r="U231">
        <v>0</v>
      </c>
      <c r="V231">
        <v>48000000</v>
      </c>
      <c r="W231">
        <v>15565363</v>
      </c>
      <c r="X231">
        <v>15565363</v>
      </c>
      <c r="Y231">
        <f>COUNTBLANK(Table134[[#This Row],[Budget]:[Gross_WW]])</f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f>((Table134[[#This Row],[Gross_WW]]-2*Table134[[#This Row],[Budget]])/(2*Table134[[#This Row],[Budget]]))*100</f>
        <v>-83.786080208333331</v>
      </c>
      <c r="AI231">
        <f>(0.555*Table134[[#This Row],[Gross_WW]]-Table134[[#This Row],[Budget]])/Table134[[#This Row],[Budget]]*100</f>
        <v>-82.002549031249998</v>
      </c>
      <c r="AJ231">
        <f>(Table134[[#This Row],[Gross_WW]]-VLOOKUP(C231,  Table4[], 2, TRUE)*Table134[[#This Row],[Budget]])/(Table134[[#This Row],[Budget]]*VLOOKUP(C231,  Table4[], 2, TRUE))</f>
        <v>-0.26300364583333335</v>
      </c>
    </row>
    <row r="232" spans="1:36" x14ac:dyDescent="0.2">
      <c r="A232" t="s">
        <v>5493</v>
      </c>
      <c r="B232" t="s">
        <v>5494</v>
      </c>
      <c r="C232">
        <v>2000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7.7</v>
      </c>
      <c r="O232">
        <v>121105</v>
      </c>
      <c r="P232">
        <v>110</v>
      </c>
      <c r="Q232" t="s">
        <v>5495</v>
      </c>
      <c r="R232" t="s">
        <v>3729</v>
      </c>
      <c r="S232">
        <v>0</v>
      </c>
      <c r="T232">
        <v>1</v>
      </c>
      <c r="U232">
        <v>0</v>
      </c>
      <c r="V232">
        <v>5000000</v>
      </c>
      <c r="W232">
        <v>21995263</v>
      </c>
      <c r="X232">
        <v>109280263</v>
      </c>
      <c r="Y232">
        <f>COUNTBLANK(Table134[[#This Row],[Budget]:[Gross_WW]])</f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f>((Table134[[#This Row],[Gross_WW]]-2*Table134[[#This Row],[Budget]])/(2*Table134[[#This Row],[Budget]]))*100</f>
        <v>992.80263000000014</v>
      </c>
      <c r="AI232">
        <f>(0.555*Table134[[#This Row],[Gross_WW]]-Table134[[#This Row],[Budget]])/Table134[[#This Row],[Budget]]*100</f>
        <v>1113.0109193000001</v>
      </c>
      <c r="AJ232">
        <f>(Table134[[#This Row],[Gross_WW]]-VLOOKUP(C232,  Table4[], 2, TRUE)*Table134[[#This Row],[Budget]])/(Table134[[#This Row],[Budget]]*VLOOKUP(C232,  Table4[], 2, TRUE))</f>
        <v>35.426754333333335</v>
      </c>
    </row>
    <row r="233" spans="1:36" x14ac:dyDescent="0.2">
      <c r="A233" t="s">
        <v>3041</v>
      </c>
      <c r="B233" t="s">
        <v>3042</v>
      </c>
      <c r="C233">
        <v>1988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6.6</v>
      </c>
      <c r="O233">
        <v>13783</v>
      </c>
      <c r="P233">
        <v>106</v>
      </c>
      <c r="Q233" t="s">
        <v>3043</v>
      </c>
      <c r="R233" t="s">
        <v>3000</v>
      </c>
      <c r="S233">
        <v>0</v>
      </c>
      <c r="T233">
        <v>1</v>
      </c>
      <c r="U233">
        <v>0</v>
      </c>
      <c r="V233">
        <v>20000000</v>
      </c>
      <c r="W233">
        <v>43184798</v>
      </c>
      <c r="X233">
        <v>51684798</v>
      </c>
      <c r="Y233">
        <f>COUNTBLANK(Table134[[#This Row],[Budget]:[Gross_WW]])</f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</v>
      </c>
      <c r="AH233">
        <f>((Table134[[#This Row],[Gross_WW]]-2*Table134[[#This Row],[Budget]])/(2*Table134[[#This Row],[Budget]]))*100</f>
        <v>29.211995000000002</v>
      </c>
      <c r="AI233">
        <f>(0.555*Table134[[#This Row],[Gross_WW]]-Table134[[#This Row],[Budget]])/Table134[[#This Row],[Budget]]*100</f>
        <v>43.425314450000023</v>
      </c>
      <c r="AJ233">
        <f>(Table134[[#This Row],[Gross_WW]]-VLOOKUP(C233,  Table4[], 2, TRUE)*Table134[[#This Row],[Budget]])/(Table134[[#This Row],[Budget]]*VLOOKUP(C233,  Table4[], 2, TRUE))</f>
        <v>4.6179128260869566</v>
      </c>
    </row>
    <row r="234" spans="1:36" x14ac:dyDescent="0.2">
      <c r="A234" t="s">
        <v>3044</v>
      </c>
      <c r="B234" t="s">
        <v>3045</v>
      </c>
      <c r="C234">
        <v>1988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7.2</v>
      </c>
      <c r="O234">
        <v>10881</v>
      </c>
      <c r="P234">
        <v>161</v>
      </c>
      <c r="Q234" t="s">
        <v>2004</v>
      </c>
      <c r="R234" t="s">
        <v>1992</v>
      </c>
      <c r="S234">
        <v>0</v>
      </c>
      <c r="T234">
        <v>0</v>
      </c>
      <c r="U234">
        <v>1</v>
      </c>
      <c r="V234">
        <v>9000000</v>
      </c>
      <c r="W234">
        <v>2181286</v>
      </c>
      <c r="X234">
        <v>2181286</v>
      </c>
      <c r="Y234">
        <f>COUNTBLANK(Table134[[#This Row],[Budget]:[Gross_WW]])</f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f>((Table134[[#This Row],[Gross_WW]]-2*Table134[[#This Row],[Budget]])/(2*Table134[[#This Row],[Budget]]))*100</f>
        <v>-87.881744444444436</v>
      </c>
      <c r="AI234">
        <f>(0.555*Table134[[#This Row],[Gross_WW]]-Table134[[#This Row],[Budget]])/Table134[[#This Row],[Budget]]*100</f>
        <v>-86.548736333333338</v>
      </c>
      <c r="AJ234">
        <f>(Table134[[#This Row],[Gross_WW]]-VLOOKUP(C234,  Table4[], 2, TRUE)*Table134[[#This Row],[Budget]])/(Table134[[#This Row],[Budget]]*VLOOKUP(C234,  Table4[], 2, TRUE))</f>
        <v>-0.47311932367149756</v>
      </c>
    </row>
    <row r="235" spans="1:36" x14ac:dyDescent="0.2">
      <c r="A235" t="s">
        <v>3278</v>
      </c>
      <c r="B235" t="s">
        <v>3279</v>
      </c>
      <c r="C235">
        <v>1990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6</v>
      </c>
      <c r="O235">
        <v>38285</v>
      </c>
      <c r="P235">
        <v>110</v>
      </c>
      <c r="Q235" t="s">
        <v>2229</v>
      </c>
      <c r="R235" t="s">
        <v>35</v>
      </c>
      <c r="S235">
        <v>0</v>
      </c>
      <c r="T235">
        <v>1</v>
      </c>
      <c r="U235">
        <v>0</v>
      </c>
      <c r="V235">
        <v>20000000</v>
      </c>
      <c r="W235">
        <v>70978012</v>
      </c>
      <c r="X235">
        <v>138697012</v>
      </c>
      <c r="Y235">
        <f>COUNTBLANK(Table134[[#This Row],[Budget]:[Gross_WW]])</f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f>((Table134[[#This Row],[Gross_WW]]-2*Table134[[#This Row],[Budget]])/(2*Table134[[#This Row],[Budget]]))*100</f>
        <v>246.74252999999999</v>
      </c>
      <c r="AI235">
        <f>(0.555*Table134[[#This Row],[Gross_WW]]-Table134[[#This Row],[Budget]])/Table134[[#This Row],[Budget]]*100</f>
        <v>284.88420830000007</v>
      </c>
      <c r="AJ235">
        <f>(Table134[[#This Row],[Gross_WW]]-VLOOKUP(C235,  Table4[], 2, TRUE)*Table134[[#This Row],[Budget]])/(Table134[[#This Row],[Budget]]*VLOOKUP(C235,  Table4[], 2, TRUE))</f>
        <v>14.761024090909091</v>
      </c>
    </row>
    <row r="236" spans="1:36" x14ac:dyDescent="0.2">
      <c r="A236" t="s">
        <v>6905</v>
      </c>
      <c r="B236" t="s">
        <v>6906</v>
      </c>
      <c r="C236">
        <v>2010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7.5</v>
      </c>
      <c r="O236">
        <v>83025</v>
      </c>
      <c r="P236">
        <v>148</v>
      </c>
      <c r="Q236" t="s">
        <v>6907</v>
      </c>
      <c r="R236" t="s">
        <v>6908</v>
      </c>
      <c r="S236">
        <v>0</v>
      </c>
      <c r="T236">
        <v>1</v>
      </c>
      <c r="U236">
        <v>0</v>
      </c>
      <c r="V236">
        <v>35000000</v>
      </c>
      <c r="W236">
        <v>5101237</v>
      </c>
      <c r="X236">
        <v>25147786</v>
      </c>
      <c r="Y236">
        <f>COUNTBLANK(Table134[[#This Row],[Budget]:[Gross_WW]])</f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f>((Table134[[#This Row],[Gross_WW]]-2*Table134[[#This Row],[Budget]])/(2*Table134[[#This Row],[Budget]]))*100</f>
        <v>-64.074591428571424</v>
      </c>
      <c r="AI236">
        <f>(0.555*Table134[[#This Row],[Gross_WW]]-Table134[[#This Row],[Budget]])/Table134[[#This Row],[Budget]]*100</f>
        <v>-60.122796485714282</v>
      </c>
      <c r="AJ236">
        <f>(Table134[[#This Row],[Gross_WW]]-VLOOKUP(C236,  Table4[], 2, TRUE)*Table134[[#This Row],[Budget]])/(Table134[[#This Row],[Budget]]*VLOOKUP(C236,  Table4[], 2, TRUE))</f>
        <v>-0.28149182857142857</v>
      </c>
    </row>
    <row r="237" spans="1:36" hidden="1" x14ac:dyDescent="0.2">
      <c r="A237" t="s">
        <v>3925</v>
      </c>
      <c r="B237" t="s">
        <v>3926</v>
      </c>
      <c r="C237">
        <v>1994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6.6</v>
      </c>
      <c r="O237">
        <v>8850</v>
      </c>
      <c r="P237">
        <v>88</v>
      </c>
      <c r="Q237" t="s">
        <v>3927</v>
      </c>
      <c r="R237" t="s">
        <v>39</v>
      </c>
      <c r="S237">
        <v>0</v>
      </c>
      <c r="T237">
        <v>0</v>
      </c>
      <c r="U237">
        <v>1</v>
      </c>
      <c r="W237">
        <v>4630377</v>
      </c>
      <c r="X237">
        <v>4630377</v>
      </c>
      <c r="Y237">
        <f>COUNTBLANK(Table134[[#This Row],[Budget]:[Gross_WW]])</f>
        <v>1</v>
      </c>
      <c r="Z237">
        <v>0</v>
      </c>
      <c r="AA237">
        <v>0</v>
      </c>
      <c r="AB237">
        <v>1</v>
      </c>
      <c r="AC237">
        <v>0</v>
      </c>
      <c r="AD237">
        <v>1</v>
      </c>
      <c r="AE237">
        <v>0</v>
      </c>
      <c r="AF237">
        <v>0</v>
      </c>
      <c r="AG237">
        <v>23</v>
      </c>
      <c r="AH237" t="e">
        <f>((Table134[[#This Row],[Gross_WW]]-2*Table134[[#This Row],[Budget]])/(2*Table134[[#This Row],[Budget]]))*100</f>
        <v>#DIV/0!</v>
      </c>
      <c r="AI237" t="e">
        <f>(0.555*Table134[[#This Row],[Gross_WW]]-Table134[[#This Row],[Budget]])/Table134[[#This Row],[Budget]]*100</f>
        <v>#DIV/0!</v>
      </c>
      <c r="AJ237" t="e">
        <f>(Table134[[#This Row],[Gross_WW]]-VLOOKUP(C237,  Table4[], 2, TRUE)*Table134[[#This Row],[Budget]])/(Table134[[#This Row],[Budget]]*VLOOKUP(C237,  Table4[], 2, TRUE))</f>
        <v>#DIV/0!</v>
      </c>
    </row>
    <row r="238" spans="1:36" x14ac:dyDescent="0.2">
      <c r="A238" t="s">
        <v>4869</v>
      </c>
      <c r="B238" t="s">
        <v>4870</v>
      </c>
      <c r="C238">
        <v>1998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5.4</v>
      </c>
      <c r="O238">
        <v>8165</v>
      </c>
      <c r="P238">
        <v>89</v>
      </c>
      <c r="Q238" t="s">
        <v>3653</v>
      </c>
      <c r="R238" t="s">
        <v>35</v>
      </c>
      <c r="S238">
        <v>0</v>
      </c>
      <c r="T238">
        <v>1</v>
      </c>
      <c r="U238">
        <v>0</v>
      </c>
      <c r="V238">
        <v>30000000</v>
      </c>
      <c r="W238">
        <v>12951088</v>
      </c>
      <c r="X238">
        <v>12951088</v>
      </c>
      <c r="Y238">
        <f>COUNTBLANK(Table134[[#This Row],[Budget]:[Gross_WW]])</f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f>((Table134[[#This Row],[Gross_WW]]-2*Table134[[#This Row],[Budget]])/(2*Table134[[#This Row],[Budget]]))*100</f>
        <v>-78.41485333333334</v>
      </c>
      <c r="AI238">
        <f>(0.555*Table134[[#This Row],[Gross_WW]]-Table134[[#This Row],[Budget]])/Table134[[#This Row],[Budget]]*100</f>
        <v>-76.040487200000001</v>
      </c>
      <c r="AJ238">
        <f>(Table134[[#This Row],[Gross_WW]]-VLOOKUP(C238,  Table4[], 2, TRUE)*Table134[[#This Row],[Budget]])/(Table134[[#This Row],[Budget]]*VLOOKUP(C238,  Table4[], 2, TRUE))</f>
        <v>-1.8856969696969698E-2</v>
      </c>
    </row>
    <row r="239" spans="1:36" x14ac:dyDescent="0.2">
      <c r="A239" t="s">
        <v>493</v>
      </c>
      <c r="B239" t="s">
        <v>494</v>
      </c>
      <c r="C239">
        <v>1940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6.3</v>
      </c>
      <c r="O239">
        <v>1893</v>
      </c>
      <c r="P239">
        <v>70</v>
      </c>
      <c r="Q239" t="s">
        <v>495</v>
      </c>
      <c r="R239" t="s">
        <v>35</v>
      </c>
      <c r="S239">
        <v>0</v>
      </c>
      <c r="T239">
        <v>1</v>
      </c>
      <c r="U239">
        <v>0</v>
      </c>
      <c r="V239">
        <v>125750</v>
      </c>
      <c r="Y239">
        <f>COUNTBLANK(Table134[[#This Row],[Budget]:[Gross_WW]])</f>
        <v>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f>((Table134[[#This Row],[Gross_WW]]-2*Table134[[#This Row],[Budget]])/(2*Table134[[#This Row],[Budget]]))*100</f>
        <v>-100</v>
      </c>
      <c r="AI239">
        <f>(0.555*Table134[[#This Row],[Gross_WW]]-Table134[[#This Row],[Budget]])/Table134[[#This Row],[Budget]]*100</f>
        <v>-100</v>
      </c>
      <c r="AJ239">
        <f>(Table134[[#This Row],[Gross_WW]]-VLOOKUP(C239,  Table4[], 2, TRUE)*Table134[[#This Row],[Budget]])/(Table134[[#This Row],[Budget]]*VLOOKUP(C239,  Table4[], 2, TRUE))</f>
        <v>-1</v>
      </c>
    </row>
    <row r="240" spans="1:36" x14ac:dyDescent="0.2">
      <c r="A240" t="s">
        <v>283</v>
      </c>
      <c r="B240" t="s">
        <v>284</v>
      </c>
      <c r="C240">
        <v>1937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7</v>
      </c>
      <c r="O240">
        <v>2464</v>
      </c>
      <c r="P240">
        <v>83</v>
      </c>
      <c r="Q240" t="s">
        <v>38</v>
      </c>
      <c r="R240" t="s">
        <v>39</v>
      </c>
      <c r="S240">
        <v>0</v>
      </c>
      <c r="T240">
        <v>0</v>
      </c>
      <c r="U240">
        <v>1</v>
      </c>
      <c r="V240">
        <v>235000</v>
      </c>
      <c r="Y240">
        <f>COUNTBLANK(Table134[[#This Row],[Budget]:[Gross_WW]])</f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f>((Table134[[#This Row],[Gross_WW]]-2*Table134[[#This Row],[Budget]])/(2*Table134[[#This Row],[Budget]]))*100</f>
        <v>-100</v>
      </c>
      <c r="AI240">
        <f>(0.555*Table134[[#This Row],[Gross_WW]]-Table134[[#This Row],[Budget]])/Table134[[#This Row],[Budget]]*100</f>
        <v>-100</v>
      </c>
      <c r="AJ240">
        <f>(Table134[[#This Row],[Gross_WW]]-VLOOKUP(C240,  Table4[], 2, TRUE)*Table134[[#This Row],[Budget]])/(Table134[[#This Row],[Budget]]*VLOOKUP(C240,  Table4[], 2, TRUE))</f>
        <v>-1</v>
      </c>
    </row>
    <row r="241" spans="1:36" x14ac:dyDescent="0.2">
      <c r="A241" t="s">
        <v>7076</v>
      </c>
      <c r="B241" t="s">
        <v>7077</v>
      </c>
      <c r="C241">
        <v>2015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6.9</v>
      </c>
      <c r="O241">
        <v>161556</v>
      </c>
      <c r="P241">
        <v>123</v>
      </c>
      <c r="Q241" t="s">
        <v>7078</v>
      </c>
      <c r="R241" t="s">
        <v>7079</v>
      </c>
      <c r="S241">
        <v>0</v>
      </c>
      <c r="T241">
        <v>0</v>
      </c>
      <c r="U241">
        <v>1</v>
      </c>
      <c r="V241">
        <v>53000000</v>
      </c>
      <c r="W241">
        <v>62575678</v>
      </c>
      <c r="X241">
        <v>99775678</v>
      </c>
      <c r="Y241">
        <f>COUNTBLANK(Table134[[#This Row],[Budget]:[Gross_WW]])</f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1</v>
      </c>
      <c r="AF241">
        <v>0</v>
      </c>
      <c r="AG241">
        <v>14</v>
      </c>
      <c r="AH241">
        <f>((Table134[[#This Row],[Gross_WW]]-2*Table134[[#This Row],[Budget]])/(2*Table134[[#This Row],[Budget]]))*100</f>
        <v>-5.8720018867924528</v>
      </c>
      <c r="AI241">
        <f>(0.555*Table134[[#This Row],[Gross_WW]]-Table134[[#This Row],[Budget]])/Table134[[#This Row],[Budget]]*100</f>
        <v>4.4820779056603897</v>
      </c>
      <c r="AJ241">
        <f>(Table134[[#This Row],[Gross_WW]]-VLOOKUP(C241,  Table4[], 2, TRUE)*Table134[[#This Row],[Budget]])/(Table134[[#This Row],[Budget]]*VLOOKUP(C241,  Table4[], 2, TRUE))</f>
        <v>0.8825599622641509</v>
      </c>
    </row>
    <row r="242" spans="1:36" x14ac:dyDescent="0.2">
      <c r="A242" t="s">
        <v>7415</v>
      </c>
      <c r="B242" t="s">
        <v>7416</v>
      </c>
      <c r="C242">
        <v>2018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7.3</v>
      </c>
      <c r="O242">
        <v>573168</v>
      </c>
      <c r="P242">
        <v>134</v>
      </c>
      <c r="Q242" t="s">
        <v>7417</v>
      </c>
      <c r="R242" t="s">
        <v>6654</v>
      </c>
      <c r="S242">
        <v>1</v>
      </c>
      <c r="T242">
        <v>0</v>
      </c>
      <c r="U242">
        <v>0</v>
      </c>
      <c r="V242">
        <v>200000000</v>
      </c>
      <c r="W242">
        <v>700059566</v>
      </c>
      <c r="X242">
        <v>1346913161</v>
      </c>
      <c r="Y242">
        <f>COUNTBLANK(Table134[[#This Row],[Budget]:[Gross_WW]])</f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52</v>
      </c>
      <c r="AH242">
        <f>((Table134[[#This Row],[Gross_WW]]-2*Table134[[#This Row],[Budget]])/(2*Table134[[#This Row],[Budget]]))*100</f>
        <v>236.72829024999999</v>
      </c>
      <c r="AI242">
        <f>(0.555*Table134[[#This Row],[Gross_WW]]-Table134[[#This Row],[Budget]])/Table134[[#This Row],[Budget]]*100</f>
        <v>273.76840217750004</v>
      </c>
      <c r="AJ242">
        <f>(Table134[[#This Row],[Gross_WW]]-VLOOKUP(C242,  Table4[], 2, TRUE)*Table134[[#This Row],[Budget]])/(Table134[[#This Row],[Budget]]*VLOOKUP(C242,  Table4[], 2, TRUE))</f>
        <v>5.7345658049999999</v>
      </c>
    </row>
    <row r="243" spans="1:36" hidden="1" x14ac:dyDescent="0.2">
      <c r="A243" t="s">
        <v>1872</v>
      </c>
      <c r="B243" t="s">
        <v>1873</v>
      </c>
      <c r="C243">
        <v>1968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6.9</v>
      </c>
      <c r="O243">
        <v>4871</v>
      </c>
      <c r="P243">
        <v>106</v>
      </c>
      <c r="Q243" t="s">
        <v>557</v>
      </c>
      <c r="R243" t="s">
        <v>376</v>
      </c>
      <c r="S243">
        <v>1</v>
      </c>
      <c r="T243">
        <v>0</v>
      </c>
      <c r="U243">
        <v>0</v>
      </c>
      <c r="W243">
        <v>10900000</v>
      </c>
      <c r="X243">
        <v>21540050</v>
      </c>
      <c r="Y243">
        <f>COUNTBLANK(Table134[[#This Row],[Budget]:[Gross_WW]])</f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</v>
      </c>
      <c r="AH243" t="e">
        <f>((Table134[[#This Row],[Gross_WW]]-2*Table134[[#This Row],[Budget]])/(2*Table134[[#This Row],[Budget]]))*100</f>
        <v>#DIV/0!</v>
      </c>
      <c r="AI243" t="e">
        <f>(0.555*Table134[[#This Row],[Gross_WW]]-Table134[[#This Row],[Budget]])/Table134[[#This Row],[Budget]]*100</f>
        <v>#DIV/0!</v>
      </c>
      <c r="AJ243" t="e">
        <f>(Table134[[#This Row],[Gross_WW]]-VLOOKUP(C243,  Table4[], 2, TRUE)*Table134[[#This Row],[Budget]])/(Table134[[#This Row],[Budget]]*VLOOKUP(C243,  Table4[], 2, TRUE))</f>
        <v>#DIV/0!</v>
      </c>
    </row>
    <row r="244" spans="1:36" x14ac:dyDescent="0.2">
      <c r="A244" t="s">
        <v>7649</v>
      </c>
      <c r="B244" t="s">
        <v>7650</v>
      </c>
      <c r="C244">
        <v>2015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5.4</v>
      </c>
      <c r="O244">
        <v>50206</v>
      </c>
      <c r="P244">
        <v>133</v>
      </c>
      <c r="Q244" t="s">
        <v>4239</v>
      </c>
      <c r="R244" t="s">
        <v>5876</v>
      </c>
      <c r="S244">
        <v>0</v>
      </c>
      <c r="T244">
        <v>1</v>
      </c>
      <c r="U244">
        <v>0</v>
      </c>
      <c r="V244">
        <v>70000000</v>
      </c>
      <c r="W244">
        <v>8005980</v>
      </c>
      <c r="X244">
        <v>19652057</v>
      </c>
      <c r="Y244">
        <f>COUNTBLANK(Table134[[#This Row],[Budget]:[Gross_WW]])</f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f>((Table134[[#This Row],[Gross_WW]]-2*Table134[[#This Row],[Budget]])/(2*Table134[[#This Row],[Budget]]))*100</f>
        <v>-85.962816428571429</v>
      </c>
      <c r="AI244">
        <f>(0.555*Table134[[#This Row],[Gross_WW]]-Table134[[#This Row],[Budget]])/Table134[[#This Row],[Budget]]*100</f>
        <v>-84.418726235714274</v>
      </c>
      <c r="AJ244">
        <f>(Table134[[#This Row],[Gross_WW]]-VLOOKUP(C244,  Table4[], 2, TRUE)*Table134[[#This Row],[Budget]])/(Table134[[#This Row],[Budget]]*VLOOKUP(C244,  Table4[], 2, TRUE))</f>
        <v>-0.71925632857142852</v>
      </c>
    </row>
    <row r="245" spans="1:36" x14ac:dyDescent="0.2">
      <c r="A245" t="s">
        <v>2591</v>
      </c>
      <c r="B245" t="s">
        <v>2592</v>
      </c>
      <c r="C245">
        <v>1982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8.1</v>
      </c>
      <c r="O245">
        <v>662052</v>
      </c>
      <c r="P245">
        <v>117</v>
      </c>
      <c r="Q245" t="s">
        <v>2593</v>
      </c>
      <c r="R245" t="s">
        <v>2513</v>
      </c>
      <c r="S245">
        <v>0</v>
      </c>
      <c r="T245">
        <v>0</v>
      </c>
      <c r="U245">
        <v>1</v>
      </c>
      <c r="V245">
        <v>28000000</v>
      </c>
      <c r="W245">
        <v>32868943</v>
      </c>
      <c r="X245">
        <v>41473619</v>
      </c>
      <c r="Y245">
        <f>COUNTBLANK(Table134[[#This Row],[Budget]:[Gross_WW]])</f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14</v>
      </c>
      <c r="AH245">
        <f>((Table134[[#This Row],[Gross_WW]]-2*Table134[[#This Row],[Budget]])/(2*Table134[[#This Row],[Budget]]))*100</f>
        <v>-25.939966071428572</v>
      </c>
      <c r="AI245">
        <f>(0.555*Table134[[#This Row],[Gross_WW]]-Table134[[#This Row],[Budget]])/Table134[[#This Row],[Budget]]*100</f>
        <v>-17.793362339285707</v>
      </c>
      <c r="AJ245">
        <f>(Table134[[#This Row],[Gross_WW]]-VLOOKUP(C245,  Table4[], 2, TRUE)*Table134[[#This Row],[Budget]])/(Table134[[#This Row],[Budget]]*VLOOKUP(C245,  Table4[], 2, TRUE))</f>
        <v>2.2200014751552795</v>
      </c>
    </row>
    <row r="246" spans="1:36" hidden="1" x14ac:dyDescent="0.2">
      <c r="A246" t="s">
        <v>3553</v>
      </c>
      <c r="B246" t="s">
        <v>3554</v>
      </c>
      <c r="C246">
        <v>1992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5.6</v>
      </c>
      <c r="O246">
        <v>2359</v>
      </c>
      <c r="P246">
        <v>78</v>
      </c>
      <c r="Q246" t="s">
        <v>3555</v>
      </c>
      <c r="R246" t="s">
        <v>3556</v>
      </c>
      <c r="S246">
        <v>1</v>
      </c>
      <c r="T246">
        <v>0</v>
      </c>
      <c r="U246">
        <v>0</v>
      </c>
      <c r="W246">
        <v>3104545</v>
      </c>
      <c r="X246">
        <v>3104545</v>
      </c>
      <c r="Y246">
        <f>COUNTBLANK(Table134[[#This Row],[Budget]:[Gross_WW]])</f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 t="e">
        <f>((Table134[[#This Row],[Gross_WW]]-2*Table134[[#This Row],[Budget]])/(2*Table134[[#This Row],[Budget]]))*100</f>
        <v>#DIV/0!</v>
      </c>
      <c r="AI246" t="e">
        <f>(0.555*Table134[[#This Row],[Gross_WW]]-Table134[[#This Row],[Budget]])/Table134[[#This Row],[Budget]]*100</f>
        <v>#DIV/0!</v>
      </c>
      <c r="AJ246" t="e">
        <f>(Table134[[#This Row],[Gross_WW]]-VLOOKUP(C246,  Table4[], 2, TRUE)*Table134[[#This Row],[Budget]])/(Table134[[#This Row],[Budget]]*VLOOKUP(C246,  Table4[], 2, TRUE))</f>
        <v>#DIV/0!</v>
      </c>
    </row>
    <row r="247" spans="1:36" x14ac:dyDescent="0.2">
      <c r="A247" t="s">
        <v>3168</v>
      </c>
      <c r="B247" t="s">
        <v>3169</v>
      </c>
      <c r="C247">
        <v>1989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6</v>
      </c>
      <c r="O247">
        <v>3458</v>
      </c>
      <c r="P247">
        <v>120</v>
      </c>
      <c r="Q247" t="s">
        <v>3170</v>
      </c>
      <c r="R247" t="s">
        <v>2783</v>
      </c>
      <c r="S247">
        <v>1</v>
      </c>
      <c r="T247">
        <v>0</v>
      </c>
      <c r="U247">
        <v>0</v>
      </c>
      <c r="V247">
        <v>22000000</v>
      </c>
      <c r="W247">
        <v>19131246</v>
      </c>
      <c r="X247">
        <v>19131246</v>
      </c>
      <c r="Y247">
        <f>COUNTBLANK(Table134[[#This Row],[Budget]:[Gross_WW]])</f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15</v>
      </c>
      <c r="AH247">
        <f>((Table134[[#This Row],[Gross_WW]]-2*Table134[[#This Row],[Budget]])/(2*Table134[[#This Row],[Budget]]))*100</f>
        <v>-56.519895454545455</v>
      </c>
      <c r="AI247">
        <f>(0.555*Table134[[#This Row],[Gross_WW]]-Table134[[#This Row],[Budget]])/Table134[[#This Row],[Budget]]*100</f>
        <v>-51.737083954545447</v>
      </c>
      <c r="AJ247">
        <f>(Table134[[#This Row],[Gross_WW]]-VLOOKUP(C247,  Table4[], 2, TRUE)*Table134[[#This Row],[Budget]])/(Table134[[#This Row],[Budget]]*VLOOKUP(C247,  Table4[], 2, TRUE))</f>
        <v>0.89043932806324111</v>
      </c>
    </row>
    <row r="248" spans="1:36" x14ac:dyDescent="0.2">
      <c r="A248" t="s">
        <v>2142</v>
      </c>
      <c r="B248" t="s">
        <v>2143</v>
      </c>
      <c r="C248">
        <v>1974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7.7</v>
      </c>
      <c r="O248">
        <v>120552</v>
      </c>
      <c r="P248">
        <v>93</v>
      </c>
      <c r="Q248" t="s">
        <v>2144</v>
      </c>
      <c r="R248" t="s">
        <v>2145</v>
      </c>
      <c r="S248">
        <v>0</v>
      </c>
      <c r="T248">
        <v>0</v>
      </c>
      <c r="U248">
        <v>1</v>
      </c>
      <c r="V248">
        <v>2600000</v>
      </c>
      <c r="W248">
        <v>119601481</v>
      </c>
      <c r="X248">
        <v>119601481</v>
      </c>
      <c r="Y248">
        <f>COUNTBLANK(Table134[[#This Row],[Budget]:[Gross_WW]])</f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f>((Table134[[#This Row],[Gross_WW]]-2*Table134[[#This Row],[Budget]])/(2*Table134[[#This Row],[Budget]]))*100</f>
        <v>2200.0284807692306</v>
      </c>
      <c r="AI248">
        <f>(0.555*Table134[[#This Row],[Gross_WW]]-Table134[[#This Row],[Budget]])/Table134[[#This Row],[Budget]]*100</f>
        <v>2453.0316136538463</v>
      </c>
      <c r="AJ248">
        <f>(Table134[[#This Row],[Gross_WW]]-VLOOKUP(C248,  Table4[], 2, TRUE)*Table134[[#This Row],[Budget]])/(Table134[[#This Row],[Budget]]*VLOOKUP(C248,  Table4[], 2, TRUE))</f>
        <v>120.05413056680162</v>
      </c>
    </row>
    <row r="249" spans="1:36" x14ac:dyDescent="0.2">
      <c r="A249" t="s">
        <v>6839</v>
      </c>
      <c r="B249" t="s">
        <v>6840</v>
      </c>
      <c r="C249">
        <v>2014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6.5</v>
      </c>
      <c r="O249">
        <v>111984</v>
      </c>
      <c r="P249">
        <v>117</v>
      </c>
      <c r="Q249" t="s">
        <v>4840</v>
      </c>
      <c r="R249" t="s">
        <v>6841</v>
      </c>
      <c r="S249">
        <v>0</v>
      </c>
      <c r="T249">
        <v>0</v>
      </c>
      <c r="U249">
        <v>1</v>
      </c>
      <c r="V249">
        <v>40000000</v>
      </c>
      <c r="W249">
        <v>46294610</v>
      </c>
      <c r="X249">
        <v>127994610</v>
      </c>
      <c r="Y249">
        <f>COUNTBLANK(Table134[[#This Row],[Budget]:[Gross_WW]])</f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f>((Table134[[#This Row],[Gross_WW]]-2*Table134[[#This Row],[Budget]])/(2*Table134[[#This Row],[Budget]]))*100</f>
        <v>59.9932625</v>
      </c>
      <c r="AI249">
        <f>(0.555*Table134[[#This Row],[Gross_WW]]-Table134[[#This Row],[Budget]])/Table134[[#This Row],[Budget]]*100</f>
        <v>77.592521375000032</v>
      </c>
      <c r="AJ249">
        <f>(Table134[[#This Row],[Gross_WW]]-VLOOKUP(C249,  Table4[], 2, TRUE)*Table134[[#This Row],[Budget]])/(Table134[[#This Row],[Budget]]*VLOOKUP(C249,  Table4[], 2, TRUE))</f>
        <v>2.1998652500000002</v>
      </c>
    </row>
    <row r="250" spans="1:36" x14ac:dyDescent="0.2">
      <c r="A250" t="s">
        <v>7608</v>
      </c>
      <c r="B250" t="s">
        <v>7609</v>
      </c>
      <c r="C250">
        <v>2018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6.2</v>
      </c>
      <c r="O250">
        <v>65435</v>
      </c>
      <c r="P250">
        <v>102</v>
      </c>
      <c r="Q250" t="s">
        <v>7610</v>
      </c>
      <c r="R250" t="s">
        <v>7611</v>
      </c>
      <c r="S250">
        <v>0</v>
      </c>
      <c r="T250">
        <v>1</v>
      </c>
      <c r="U250">
        <v>0</v>
      </c>
      <c r="V250">
        <v>21000000</v>
      </c>
      <c r="W250">
        <v>60311495</v>
      </c>
      <c r="X250">
        <v>94017294</v>
      </c>
      <c r="Y250">
        <f>COUNTBLANK(Table134[[#This Row],[Budget]:[Gross_WW]])</f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f>((Table134[[#This Row],[Gross_WW]]-2*Table134[[#This Row],[Budget]])/(2*Table134[[#This Row],[Budget]]))*100</f>
        <v>123.8507</v>
      </c>
      <c r="AI250">
        <f>(0.555*Table134[[#This Row],[Gross_WW]]-Table134[[#This Row],[Budget]])/Table134[[#This Row],[Budget]]*100</f>
        <v>148.474277</v>
      </c>
      <c r="AJ250">
        <f>(Table134[[#This Row],[Gross_WW]]-VLOOKUP(C250,  Table4[], 2, TRUE)*Table134[[#This Row],[Budget]])/(Table134[[#This Row],[Budget]]*VLOOKUP(C250,  Table4[], 2, TRUE))</f>
        <v>3.477014</v>
      </c>
    </row>
    <row r="251" spans="1:36" x14ac:dyDescent="0.2">
      <c r="A251" t="s">
        <v>1355</v>
      </c>
      <c r="B251" t="s">
        <v>1356</v>
      </c>
      <c r="C251">
        <v>1955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6.3</v>
      </c>
      <c r="O251">
        <v>2699</v>
      </c>
      <c r="P251">
        <v>110</v>
      </c>
      <c r="Q251" t="s">
        <v>79</v>
      </c>
      <c r="R251" t="s">
        <v>39</v>
      </c>
      <c r="S251">
        <v>0</v>
      </c>
      <c r="T251">
        <v>0</v>
      </c>
      <c r="U251">
        <v>1</v>
      </c>
      <c r="V251">
        <v>2000000</v>
      </c>
      <c r="W251">
        <v>2200000</v>
      </c>
      <c r="X251">
        <v>2200000</v>
      </c>
      <c r="Y251">
        <f>COUNTBLANK(Table134[[#This Row],[Budget]:[Gross_WW]])</f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f>((Table134[[#This Row],[Gross_WW]]-2*Table134[[#This Row],[Budget]])/(2*Table134[[#This Row],[Budget]]))*100</f>
        <v>-45</v>
      </c>
      <c r="AI251">
        <f>(0.555*Table134[[#This Row],[Gross_WW]]-Table134[[#This Row],[Budget]])/Table134[[#This Row],[Budget]]*100</f>
        <v>-38.950000000000003</v>
      </c>
      <c r="AJ251">
        <f>(Table134[[#This Row],[Gross_WW]]-VLOOKUP(C251,  Table4[], 2, TRUE)*Table134[[#This Row],[Budget]])/(Table134[[#This Row],[Budget]]*VLOOKUP(C251,  Table4[], 2, TRUE))</f>
        <v>5.875</v>
      </c>
    </row>
    <row r="252" spans="1:36" x14ac:dyDescent="0.2">
      <c r="A252" t="s">
        <v>6328</v>
      </c>
      <c r="B252" t="s">
        <v>6329</v>
      </c>
      <c r="C252">
        <v>2006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8</v>
      </c>
      <c r="O252">
        <v>479961</v>
      </c>
      <c r="P252">
        <v>143</v>
      </c>
      <c r="Q252" t="s">
        <v>3619</v>
      </c>
      <c r="R252" t="s">
        <v>39</v>
      </c>
      <c r="S252">
        <v>0</v>
      </c>
      <c r="T252">
        <v>0</v>
      </c>
      <c r="U252">
        <v>1</v>
      </c>
      <c r="V252">
        <v>100000000</v>
      </c>
      <c r="W252">
        <v>57377916</v>
      </c>
      <c r="X252">
        <v>171720398</v>
      </c>
      <c r="Y252">
        <f>COUNTBLANK(Table134[[#This Row],[Budget]:[Gross_WW]])</f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f>((Table134[[#This Row],[Gross_WW]]-2*Table134[[#This Row],[Budget]])/(2*Table134[[#This Row],[Budget]]))*100</f>
        <v>-14.139800999999999</v>
      </c>
      <c r="AI252">
        <f>(0.555*Table134[[#This Row],[Gross_WW]]-Table134[[#This Row],[Budget]])/Table134[[#This Row],[Budget]]*100</f>
        <v>-4.6951791099999847</v>
      </c>
      <c r="AJ252">
        <f>(Table134[[#This Row],[Gross_WW]]-VLOOKUP(C252,  Table4[], 2, TRUE)*Table134[[#This Row],[Budget]])/(Table134[[#This Row],[Budget]]*VLOOKUP(C252,  Table4[], 2, TRUE))</f>
        <v>1.8620066333333334</v>
      </c>
    </row>
    <row r="253" spans="1:36" x14ac:dyDescent="0.2">
      <c r="A253" t="s">
        <v>5743</v>
      </c>
      <c r="B253" t="s">
        <v>5744</v>
      </c>
      <c r="C253">
        <v>2002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6.4</v>
      </c>
      <c r="O253">
        <v>40630</v>
      </c>
      <c r="P253">
        <v>110</v>
      </c>
      <c r="Q253" t="s">
        <v>2004</v>
      </c>
      <c r="R253" t="s">
        <v>3233</v>
      </c>
      <c r="S253">
        <v>0</v>
      </c>
      <c r="T253">
        <v>0</v>
      </c>
      <c r="U253">
        <v>1</v>
      </c>
      <c r="V253">
        <v>50000000</v>
      </c>
      <c r="W253">
        <v>26235081</v>
      </c>
      <c r="X253">
        <v>31794718</v>
      </c>
      <c r="Y253">
        <f>COUNTBLANK(Table134[[#This Row],[Budget]:[Gross_WW]])</f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4</v>
      </c>
      <c r="AH253">
        <f>((Table134[[#This Row],[Gross_WW]]-2*Table134[[#This Row],[Budget]])/(2*Table134[[#This Row],[Budget]]))*100</f>
        <v>-68.205281999999997</v>
      </c>
      <c r="AI253">
        <f>(0.555*Table134[[#This Row],[Gross_WW]]-Table134[[#This Row],[Budget]])/Table134[[#This Row],[Budget]]*100</f>
        <v>-64.707863020000005</v>
      </c>
      <c r="AJ253">
        <f>(Table134[[#This Row],[Gross_WW]]-VLOOKUP(C253,  Table4[], 2, TRUE)*Table134[[#This Row],[Budget]])/(Table134[[#This Row],[Budget]]*VLOOKUP(C253,  Table4[], 2, TRUE))</f>
        <v>5.9823933333333336E-2</v>
      </c>
    </row>
    <row r="254" spans="1:36" x14ac:dyDescent="0.2">
      <c r="A254" t="s">
        <v>2326</v>
      </c>
      <c r="B254" t="s">
        <v>2327</v>
      </c>
      <c r="C254">
        <v>1978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7.5</v>
      </c>
      <c r="O254">
        <v>6601</v>
      </c>
      <c r="P254">
        <v>114</v>
      </c>
      <c r="Q254" t="s">
        <v>2328</v>
      </c>
      <c r="R254" t="s">
        <v>2329</v>
      </c>
      <c r="S254">
        <v>0</v>
      </c>
      <c r="T254">
        <v>1</v>
      </c>
      <c r="U254">
        <v>0</v>
      </c>
      <c r="V254">
        <v>1700000</v>
      </c>
      <c r="W254">
        <v>6521083</v>
      </c>
      <c r="X254">
        <v>6521083</v>
      </c>
      <c r="Y254">
        <f>COUNTBLANK(Table134[[#This Row],[Budget]:[Gross_WW]])</f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f>((Table134[[#This Row],[Gross_WW]]-2*Table134[[#This Row],[Budget]])/(2*Table134[[#This Row],[Budget]]))*100</f>
        <v>91.796558823529423</v>
      </c>
      <c r="AI254">
        <f>(0.555*Table134[[#This Row],[Gross_WW]]-Table134[[#This Row],[Budget]])/Table134[[#This Row],[Budget]]*100</f>
        <v>112.89418029411766</v>
      </c>
      <c r="AJ254">
        <f>(Table134[[#This Row],[Gross_WW]]-VLOOKUP(C254,  Table4[], 2, TRUE)*Table134[[#This Row],[Budget]])/(Table134[[#This Row],[Budget]]*VLOOKUP(C254,  Table4[], 2, TRUE))</f>
        <v>9.0945557275541802</v>
      </c>
    </row>
    <row r="255" spans="1:36" x14ac:dyDescent="0.2">
      <c r="A255" t="s">
        <v>5716</v>
      </c>
      <c r="B255" t="s">
        <v>5717</v>
      </c>
      <c r="C255">
        <v>2002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5.6</v>
      </c>
      <c r="O255">
        <v>29188</v>
      </c>
      <c r="P255">
        <v>104</v>
      </c>
      <c r="Q255" t="s">
        <v>5498</v>
      </c>
      <c r="R255" t="s">
        <v>35</v>
      </c>
      <c r="S255">
        <v>0</v>
      </c>
      <c r="T255">
        <v>1</v>
      </c>
      <c r="U255">
        <v>0</v>
      </c>
      <c r="V255">
        <v>25000000</v>
      </c>
      <c r="W255">
        <v>40390647</v>
      </c>
      <c r="X255">
        <v>51843679</v>
      </c>
      <c r="Y255">
        <f>COUNTBLANK(Table134[[#This Row],[Budget]:[Gross_WW]])</f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f>((Table134[[#This Row],[Gross_WW]]-2*Table134[[#This Row],[Budget]])/(2*Table134[[#This Row],[Budget]]))*100</f>
        <v>3.6873580000000001</v>
      </c>
      <c r="AI255">
        <f>(0.555*Table134[[#This Row],[Gross_WW]]-Table134[[#This Row],[Budget]])/Table134[[#This Row],[Budget]]*100</f>
        <v>15.092967380000012</v>
      </c>
      <c r="AJ255">
        <f>(Table134[[#This Row],[Gross_WW]]-VLOOKUP(C255,  Table4[], 2, TRUE)*Table134[[#This Row],[Budget]])/(Table134[[#This Row],[Budget]]*VLOOKUP(C255,  Table4[], 2, TRUE))</f>
        <v>2.4562452666666665</v>
      </c>
    </row>
    <row r="256" spans="1:36" x14ac:dyDescent="0.2">
      <c r="A256" t="s">
        <v>4174</v>
      </c>
      <c r="B256" t="s">
        <v>4175</v>
      </c>
      <c r="C256">
        <v>1995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6.7</v>
      </c>
      <c r="O256">
        <v>8773</v>
      </c>
      <c r="P256">
        <v>83</v>
      </c>
      <c r="Q256" t="s">
        <v>4176</v>
      </c>
      <c r="R256" t="s">
        <v>3859</v>
      </c>
      <c r="S256">
        <v>1</v>
      </c>
      <c r="T256">
        <v>0</v>
      </c>
      <c r="U256">
        <v>0</v>
      </c>
      <c r="V256">
        <v>2000000</v>
      </c>
      <c r="W256">
        <v>1268636</v>
      </c>
      <c r="X256">
        <v>1268636</v>
      </c>
      <c r="Y256">
        <f>COUNTBLANK(Table134[[#This Row],[Budget]:[Gross_WW]])</f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f>((Table134[[#This Row],[Gross_WW]]-2*Table134[[#This Row],[Budget]])/(2*Table134[[#This Row],[Budget]]))*100</f>
        <v>-68.284100000000009</v>
      </c>
      <c r="AI256">
        <f>(0.555*Table134[[#This Row],[Gross_WW]]-Table134[[#This Row],[Budget]])/Table134[[#This Row],[Budget]]*100</f>
        <v>-64.795350999999997</v>
      </c>
      <c r="AJ256">
        <f>(Table134[[#This Row],[Gross_WW]]-VLOOKUP(C256,  Table4[], 2, TRUE)*Table134[[#This Row],[Budget]])/(Table134[[#This Row],[Budget]]*VLOOKUP(C256,  Table4[], 2, TRUE))</f>
        <v>0.44163181818181818</v>
      </c>
    </row>
    <row r="257" spans="1:36" x14ac:dyDescent="0.2">
      <c r="A257" t="s">
        <v>4614</v>
      </c>
      <c r="B257" t="s">
        <v>4615</v>
      </c>
      <c r="C257">
        <v>1998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4.9000000000000004</v>
      </c>
      <c r="O257">
        <v>30586</v>
      </c>
      <c r="P257">
        <v>123</v>
      </c>
      <c r="Q257" t="s">
        <v>2356</v>
      </c>
      <c r="R257" t="s">
        <v>35</v>
      </c>
      <c r="S257">
        <v>0</v>
      </c>
      <c r="T257">
        <v>1</v>
      </c>
      <c r="U257">
        <v>0</v>
      </c>
      <c r="V257">
        <v>28000000</v>
      </c>
      <c r="W257">
        <v>14051384</v>
      </c>
      <c r="X257">
        <v>14051384</v>
      </c>
      <c r="Y257">
        <f>COUNTBLANK(Table134[[#This Row],[Budget]:[Gross_WW]])</f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f>((Table134[[#This Row],[Gross_WW]]-2*Table134[[#This Row],[Budget]])/(2*Table134[[#This Row],[Budget]]))*100</f>
        <v>-74.908242857142852</v>
      </c>
      <c r="AI257">
        <f>(0.555*Table134[[#This Row],[Gross_WW]]-Table134[[#This Row],[Budget]])/Table134[[#This Row],[Budget]]*100</f>
        <v>-72.148149571428561</v>
      </c>
      <c r="AJ257">
        <f>(Table134[[#This Row],[Gross_WW]]-VLOOKUP(C257,  Table4[], 2, TRUE)*Table134[[#This Row],[Budget]])/(Table134[[#This Row],[Budget]]*VLOOKUP(C257,  Table4[], 2, TRUE))</f>
        <v>0.1405344155844156</v>
      </c>
    </row>
    <row r="258" spans="1:36" x14ac:dyDescent="0.2">
      <c r="A258" t="s">
        <v>2510</v>
      </c>
      <c r="B258" t="s">
        <v>2511</v>
      </c>
      <c r="C258">
        <v>1981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7.4</v>
      </c>
      <c r="O258">
        <v>29353</v>
      </c>
      <c r="P258">
        <v>113</v>
      </c>
      <c r="Q258" t="s">
        <v>2512</v>
      </c>
      <c r="R258" t="s">
        <v>2513</v>
      </c>
      <c r="S258">
        <v>0</v>
      </c>
      <c r="T258">
        <v>0</v>
      </c>
      <c r="U258">
        <v>1</v>
      </c>
      <c r="V258">
        <v>9000000</v>
      </c>
      <c r="W258">
        <v>24058838</v>
      </c>
      <c r="X258">
        <v>24058838</v>
      </c>
      <c r="Y258">
        <f>COUNTBLANK(Table134[[#This Row],[Budget]:[Gross_WW]])</f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f>((Table134[[#This Row],[Gross_WW]]-2*Table134[[#This Row],[Budget]])/(2*Table134[[#This Row],[Budget]]))*100</f>
        <v>33.66021111111111</v>
      </c>
      <c r="AI258">
        <f>(0.555*Table134[[#This Row],[Gross_WW]]-Table134[[#This Row],[Budget]])/Table134[[#This Row],[Budget]]*100</f>
        <v>48.362834333333353</v>
      </c>
      <c r="AJ258">
        <f>(Table134[[#This Row],[Gross_WW]]-VLOOKUP(C258,  Table4[], 2, TRUE)*Table134[[#This Row],[Budget]])/(Table134[[#This Row],[Budget]]*VLOOKUP(C258,  Table4[], 2, TRUE))</f>
        <v>4.8113135265700482</v>
      </c>
    </row>
    <row r="259" spans="1:36" x14ac:dyDescent="0.2">
      <c r="A259" t="s">
        <v>6545</v>
      </c>
      <c r="B259" t="s">
        <v>6546</v>
      </c>
      <c r="C259">
        <v>2008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7.1</v>
      </c>
      <c r="O259">
        <v>206302</v>
      </c>
      <c r="P259">
        <v>128</v>
      </c>
      <c r="Q259" t="s">
        <v>2593</v>
      </c>
      <c r="R259" t="s">
        <v>39</v>
      </c>
      <c r="S259">
        <v>0</v>
      </c>
      <c r="T259">
        <v>0</v>
      </c>
      <c r="U259">
        <v>1</v>
      </c>
      <c r="V259">
        <v>70000000</v>
      </c>
      <c r="W259">
        <v>39394666</v>
      </c>
      <c r="X259">
        <v>115900897</v>
      </c>
      <c r="Y259">
        <f>COUNTBLANK(Table134[[#This Row],[Budget]:[Gross_WW]])</f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f>((Table134[[#This Row],[Gross_WW]]-2*Table134[[#This Row],[Budget]])/(2*Table134[[#This Row],[Budget]]))*100</f>
        <v>-17.213645</v>
      </c>
      <c r="AI259">
        <f>(0.555*Table134[[#This Row],[Gross_WW]]-Table134[[#This Row],[Budget]])/Table134[[#This Row],[Budget]]*100</f>
        <v>-8.1071459499999889</v>
      </c>
      <c r="AJ259">
        <f>(Table134[[#This Row],[Gross_WW]]-VLOOKUP(C259,  Table4[], 2, TRUE)*Table134[[#This Row],[Budget]])/(Table134[[#This Row],[Budget]]*VLOOKUP(C259,  Table4[], 2, TRUE))</f>
        <v>1.7595451666666666</v>
      </c>
    </row>
    <row r="260" spans="1:36" x14ac:dyDescent="0.2">
      <c r="A260" t="s">
        <v>3722</v>
      </c>
      <c r="B260" t="s">
        <v>3723</v>
      </c>
      <c r="C260">
        <v>1993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5.9</v>
      </c>
      <c r="O260">
        <v>16038</v>
      </c>
      <c r="P260">
        <v>87</v>
      </c>
      <c r="Q260" t="s">
        <v>3724</v>
      </c>
      <c r="R260" t="s">
        <v>3725</v>
      </c>
      <c r="S260">
        <v>0</v>
      </c>
      <c r="T260">
        <v>0</v>
      </c>
      <c r="U260">
        <v>1</v>
      </c>
      <c r="V260">
        <v>13000000</v>
      </c>
      <c r="W260">
        <v>428868</v>
      </c>
      <c r="X260">
        <v>428868</v>
      </c>
      <c r="Y260">
        <f>COUNTBLANK(Table134[[#This Row],[Budget]:[Gross_WW]])</f>
        <v>0</v>
      </c>
      <c r="Z260">
        <v>0</v>
      </c>
      <c r="AA260">
        <v>0</v>
      </c>
      <c r="AB260">
        <v>1</v>
      </c>
      <c r="AC260">
        <v>0</v>
      </c>
      <c r="AD260">
        <v>1</v>
      </c>
      <c r="AE260">
        <v>0</v>
      </c>
      <c r="AF260">
        <v>0</v>
      </c>
      <c r="AG260">
        <v>15</v>
      </c>
      <c r="AH260">
        <f>((Table134[[#This Row],[Gross_WW]]-2*Table134[[#This Row],[Budget]])/(2*Table134[[#This Row],[Budget]]))*100</f>
        <v>-98.350507692307687</v>
      </c>
      <c r="AI260">
        <f>(0.555*Table134[[#This Row],[Gross_WW]]-Table134[[#This Row],[Budget]])/Table134[[#This Row],[Budget]]*100</f>
        <v>-98.169063538461529</v>
      </c>
      <c r="AJ260">
        <f>(Table134[[#This Row],[Gross_WW]]-VLOOKUP(C260,  Table4[], 2, TRUE)*Table134[[#This Row],[Budget]])/(Table134[[#This Row],[Budget]]*VLOOKUP(C260,  Table4[], 2, TRUE))</f>
        <v>-0.92502307692307695</v>
      </c>
    </row>
    <row r="261" spans="1:36" x14ac:dyDescent="0.2">
      <c r="A261" t="s">
        <v>4373</v>
      </c>
      <c r="B261" t="s">
        <v>4374</v>
      </c>
      <c r="C261">
        <v>1996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5.4</v>
      </c>
      <c r="O261">
        <v>5983</v>
      </c>
      <c r="P261">
        <v>110</v>
      </c>
      <c r="Q261" t="s">
        <v>1721</v>
      </c>
      <c r="R261" t="s">
        <v>4375</v>
      </c>
      <c r="S261">
        <v>0</v>
      </c>
      <c r="T261">
        <v>0</v>
      </c>
      <c r="U261">
        <v>1</v>
      </c>
      <c r="V261">
        <v>30000000</v>
      </c>
      <c r="W261">
        <v>4357406</v>
      </c>
      <c r="X261">
        <v>4357406</v>
      </c>
      <c r="Y261">
        <f>COUNTBLANK(Table134[[#This Row],[Budget]:[Gross_WW]])</f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f>((Table134[[#This Row],[Gross_WW]]-2*Table134[[#This Row],[Budget]])/(2*Table134[[#This Row],[Budget]]))*100</f>
        <v>-92.737656666666666</v>
      </c>
      <c r="AI261">
        <f>(0.555*Table134[[#This Row],[Gross_WW]]-Table134[[#This Row],[Budget]])/Table134[[#This Row],[Budget]]*100</f>
        <v>-91.938798900000009</v>
      </c>
      <c r="AJ261">
        <f>(Table134[[#This Row],[Gross_WW]]-VLOOKUP(C261,  Table4[], 2, TRUE)*Table134[[#This Row],[Budget]])/(Table134[[#This Row],[Budget]]*VLOOKUP(C261,  Table4[], 2, TRUE))</f>
        <v>-0.66989348484848488</v>
      </c>
    </row>
    <row r="262" spans="1:36" x14ac:dyDescent="0.2">
      <c r="A262" t="s">
        <v>3726</v>
      </c>
      <c r="B262" t="s">
        <v>3727</v>
      </c>
      <c r="C262">
        <v>1993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4.9000000000000004</v>
      </c>
      <c r="O262">
        <v>5360</v>
      </c>
      <c r="P262">
        <v>92</v>
      </c>
      <c r="Q262" t="s">
        <v>3728</v>
      </c>
      <c r="R262" t="s">
        <v>3729</v>
      </c>
      <c r="S262">
        <v>0</v>
      </c>
      <c r="T262">
        <v>0</v>
      </c>
      <c r="U262">
        <v>1</v>
      </c>
      <c r="V262">
        <v>9000000</v>
      </c>
      <c r="W262">
        <v>10058318</v>
      </c>
      <c r="X262">
        <v>10058318</v>
      </c>
      <c r="Y262">
        <f>COUNTBLANK(Table134[[#This Row],[Budget]:[Gross_WW]])</f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10</v>
      </c>
      <c r="AH262">
        <f>((Table134[[#This Row],[Gross_WW]]-2*Table134[[#This Row],[Budget]])/(2*Table134[[#This Row],[Budget]]))*100</f>
        <v>-44.120455555555552</v>
      </c>
      <c r="AI262">
        <f>(0.555*Table134[[#This Row],[Gross_WW]]-Table134[[#This Row],[Budget]])/Table134[[#This Row],[Budget]]*100</f>
        <v>-37.97370566666666</v>
      </c>
      <c r="AJ262">
        <f>(Table134[[#This Row],[Gross_WW]]-VLOOKUP(C262,  Table4[], 2, TRUE)*Table134[[#This Row],[Budget]])/(Table134[[#This Row],[Budget]]*VLOOKUP(C262,  Table4[], 2, TRUE))</f>
        <v>1.539979292929293</v>
      </c>
    </row>
    <row r="263" spans="1:36" x14ac:dyDescent="0.2">
      <c r="A263" t="s">
        <v>6103</v>
      </c>
      <c r="B263" t="s">
        <v>6104</v>
      </c>
      <c r="C263">
        <v>2008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6.8</v>
      </c>
      <c r="O263">
        <v>182125</v>
      </c>
      <c r="P263">
        <v>96</v>
      </c>
      <c r="Q263" t="s">
        <v>6105</v>
      </c>
      <c r="R263" t="s">
        <v>538</v>
      </c>
      <c r="S263">
        <v>1</v>
      </c>
      <c r="T263">
        <v>0</v>
      </c>
      <c r="U263">
        <v>0</v>
      </c>
      <c r="V263">
        <v>150000000</v>
      </c>
      <c r="W263">
        <v>114053579</v>
      </c>
      <c r="X263">
        <v>309979994</v>
      </c>
      <c r="Y263">
        <f>COUNTBLANK(Table134[[#This Row],[Budget]:[Gross_WW]])</f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f>((Table134[[#This Row],[Gross_WW]]-2*Table134[[#This Row],[Budget]])/(2*Table134[[#This Row],[Budget]]))*100</f>
        <v>3.3266646666666664</v>
      </c>
      <c r="AI263">
        <f>(0.555*Table134[[#This Row],[Gross_WW]]-Table134[[#This Row],[Budget]])/Table134[[#This Row],[Budget]]*100</f>
        <v>14.69259778000001</v>
      </c>
      <c r="AJ263">
        <f>(Table134[[#This Row],[Gross_WW]]-VLOOKUP(C263,  Table4[], 2, TRUE)*Table134[[#This Row],[Budget]])/(Table134[[#This Row],[Budget]]*VLOOKUP(C263,  Table4[], 2, TRUE))</f>
        <v>2.4442221555555554</v>
      </c>
    </row>
    <row r="264" spans="1:36" x14ac:dyDescent="0.2">
      <c r="A264" t="s">
        <v>1830</v>
      </c>
      <c r="B264" t="s">
        <v>1831</v>
      </c>
      <c r="C264">
        <v>1967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7.8</v>
      </c>
      <c r="O264">
        <v>98206</v>
      </c>
      <c r="P264">
        <v>111</v>
      </c>
      <c r="Q264" t="s">
        <v>1511</v>
      </c>
      <c r="R264" t="s">
        <v>1832</v>
      </c>
      <c r="S264">
        <v>0</v>
      </c>
      <c r="T264">
        <v>0</v>
      </c>
      <c r="U264">
        <v>1</v>
      </c>
      <c r="V264">
        <v>2500000</v>
      </c>
      <c r="W264">
        <v>70000000</v>
      </c>
      <c r="X264">
        <v>70000000</v>
      </c>
      <c r="Y264">
        <f>COUNTBLANK(Table134[[#This Row],[Budget]:[Gross_WW]])</f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f>((Table134[[#This Row],[Gross_WW]]-2*Table134[[#This Row],[Budget]])/(2*Table134[[#This Row],[Budget]]))*100</f>
        <v>1300</v>
      </c>
      <c r="AI264">
        <f>(0.555*Table134[[#This Row],[Gross_WW]]-Table134[[#This Row],[Budget]])/Table134[[#This Row],[Budget]]*100</f>
        <v>1454</v>
      </c>
      <c r="AJ264">
        <f>(Table134[[#This Row],[Gross_WW]]-VLOOKUP(C264,  Table4[], 2, TRUE)*Table134[[#This Row],[Budget]])/(Table134[[#This Row],[Budget]]*VLOOKUP(C264,  Table4[], 2, TRUE))</f>
        <v>111</v>
      </c>
    </row>
    <row r="265" spans="1:36" x14ac:dyDescent="0.2">
      <c r="A265" t="s">
        <v>4559</v>
      </c>
      <c r="B265" t="s">
        <v>4560</v>
      </c>
      <c r="C265">
        <v>1996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5.4</v>
      </c>
      <c r="O265">
        <v>12720</v>
      </c>
      <c r="P265">
        <v>87</v>
      </c>
      <c r="Q265" t="s">
        <v>4561</v>
      </c>
      <c r="R265" t="s">
        <v>4562</v>
      </c>
      <c r="S265">
        <v>0</v>
      </c>
      <c r="T265">
        <v>1</v>
      </c>
      <c r="U265">
        <v>0</v>
      </c>
      <c r="V265">
        <v>13000000</v>
      </c>
      <c r="W265">
        <v>5781045</v>
      </c>
      <c r="X265">
        <v>5781045</v>
      </c>
      <c r="Y265">
        <f>COUNTBLANK(Table134[[#This Row],[Budget]:[Gross_WW]])</f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f>((Table134[[#This Row],[Gross_WW]]-2*Table134[[#This Row],[Budget]])/(2*Table134[[#This Row],[Budget]]))*100</f>
        <v>-77.765211538461543</v>
      </c>
      <c r="AI265">
        <f>(0.555*Table134[[#This Row],[Gross_WW]]-Table134[[#This Row],[Budget]])/Table134[[#This Row],[Budget]]*100</f>
        <v>-75.319384807692316</v>
      </c>
      <c r="AJ265">
        <f>(Table134[[#This Row],[Gross_WW]]-VLOOKUP(C265,  Table4[], 2, TRUE)*Table134[[#This Row],[Budget]])/(Table134[[#This Row],[Budget]]*VLOOKUP(C265,  Table4[], 2, TRUE))</f>
        <v>1.0672202797202797E-2</v>
      </c>
    </row>
    <row r="266" spans="1:36" x14ac:dyDescent="0.2">
      <c r="A266" t="s">
        <v>3171</v>
      </c>
      <c r="B266" t="s">
        <v>3172</v>
      </c>
      <c r="C266">
        <v>1989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7.2</v>
      </c>
      <c r="O266">
        <v>93548</v>
      </c>
      <c r="P266">
        <v>145</v>
      </c>
      <c r="Q266" t="s">
        <v>2551</v>
      </c>
      <c r="R266" t="s">
        <v>3173</v>
      </c>
      <c r="S266">
        <v>0</v>
      </c>
      <c r="T266">
        <v>1</v>
      </c>
      <c r="U266">
        <v>0</v>
      </c>
      <c r="V266">
        <v>14000000</v>
      </c>
      <c r="W266">
        <v>70001698</v>
      </c>
      <c r="X266">
        <v>161001698</v>
      </c>
      <c r="Y266">
        <f>COUNTBLANK(Table134[[#This Row],[Budget]:[Gross_WW]])</f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13</v>
      </c>
      <c r="AH266">
        <f>((Table134[[#This Row],[Gross_WW]]-2*Table134[[#This Row],[Budget]])/(2*Table134[[#This Row],[Budget]]))*100</f>
        <v>475.00606428571427</v>
      </c>
      <c r="AI266">
        <f>(0.555*Table134[[#This Row],[Gross_WW]]-Table134[[#This Row],[Budget]])/Table134[[#This Row],[Budget]]*100</f>
        <v>538.25673135714283</v>
      </c>
      <c r="AJ266">
        <f>(Table134[[#This Row],[Gross_WW]]-VLOOKUP(C266,  Table4[], 2, TRUE)*Table134[[#This Row],[Budget]])/(Table134[[#This Row],[Budget]]*VLOOKUP(C266,  Table4[], 2, TRUE))</f>
        <v>24.000263664596272</v>
      </c>
    </row>
    <row r="267" spans="1:36" hidden="1" x14ac:dyDescent="0.2">
      <c r="A267" t="s">
        <v>3730</v>
      </c>
      <c r="B267" t="s">
        <v>3731</v>
      </c>
      <c r="C267">
        <v>1993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5.2</v>
      </c>
      <c r="O267">
        <v>3619</v>
      </c>
      <c r="P267">
        <v>100</v>
      </c>
      <c r="Q267" t="s">
        <v>3539</v>
      </c>
      <c r="R267" t="s">
        <v>3273</v>
      </c>
      <c r="S267">
        <v>1</v>
      </c>
      <c r="T267">
        <v>0</v>
      </c>
      <c r="U267">
        <v>0</v>
      </c>
      <c r="W267">
        <v>17952857</v>
      </c>
      <c r="X267">
        <v>17952857</v>
      </c>
      <c r="Y267">
        <f>COUNTBLANK(Table134[[#This Row],[Budget]:[Gross_WW]])</f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43</v>
      </c>
      <c r="AH267" t="e">
        <f>((Table134[[#This Row],[Gross_WW]]-2*Table134[[#This Row],[Budget]])/(2*Table134[[#This Row],[Budget]]))*100</f>
        <v>#DIV/0!</v>
      </c>
      <c r="AI267" t="e">
        <f>(0.555*Table134[[#This Row],[Gross_WW]]-Table134[[#This Row],[Budget]])/Table134[[#This Row],[Budget]]*100</f>
        <v>#DIV/0!</v>
      </c>
      <c r="AJ267" t="e">
        <f>(Table134[[#This Row],[Gross_WW]]-VLOOKUP(C267,  Table4[], 2, TRUE)*Table134[[#This Row],[Budget]])/(Table134[[#This Row],[Budget]]*VLOOKUP(C267,  Table4[], 2, TRUE))</f>
        <v>#DIV/0!</v>
      </c>
    </row>
    <row r="268" spans="1:36" x14ac:dyDescent="0.2">
      <c r="A268" t="s">
        <v>5312</v>
      </c>
      <c r="B268" t="s">
        <v>5313</v>
      </c>
      <c r="C268">
        <v>2000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5.7</v>
      </c>
      <c r="O268">
        <v>19612</v>
      </c>
      <c r="P268">
        <v>106</v>
      </c>
      <c r="Q268" t="s">
        <v>5314</v>
      </c>
      <c r="R268" t="s">
        <v>3859</v>
      </c>
      <c r="S268">
        <v>1</v>
      </c>
      <c r="T268">
        <v>0</v>
      </c>
      <c r="U268">
        <v>0</v>
      </c>
      <c r="V268">
        <v>35000000</v>
      </c>
      <c r="W268">
        <v>36805288</v>
      </c>
      <c r="X268">
        <v>53425292</v>
      </c>
      <c r="Y268">
        <f>COUNTBLANK(Table134[[#This Row],[Budget]:[Gross_WW]])</f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f>((Table134[[#This Row],[Gross_WW]]-2*Table134[[#This Row],[Budget]])/(2*Table134[[#This Row],[Budget]]))*100</f>
        <v>-23.678154285714285</v>
      </c>
      <c r="AI268">
        <f>(0.555*Table134[[#This Row],[Gross_WW]]-Table134[[#This Row],[Budget]])/Table134[[#This Row],[Budget]]*100</f>
        <v>-15.282751257142852</v>
      </c>
      <c r="AJ268">
        <f>(Table134[[#This Row],[Gross_WW]]-VLOOKUP(C268,  Table4[], 2, TRUE)*Table134[[#This Row],[Budget]])/(Table134[[#This Row],[Budget]]*VLOOKUP(C268,  Table4[], 2, TRUE))</f>
        <v>1.5440615238095239</v>
      </c>
    </row>
    <row r="269" spans="1:36" x14ac:dyDescent="0.2">
      <c r="A269" t="s">
        <v>5058</v>
      </c>
      <c r="B269" t="s">
        <v>5059</v>
      </c>
      <c r="C269">
        <v>1999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6.4</v>
      </c>
      <c r="O269">
        <v>64365</v>
      </c>
      <c r="P269">
        <v>97</v>
      </c>
      <c r="Q269" t="s">
        <v>2901</v>
      </c>
      <c r="R269" t="s">
        <v>35</v>
      </c>
      <c r="S269">
        <v>0</v>
      </c>
      <c r="T269">
        <v>1</v>
      </c>
      <c r="U269">
        <v>0</v>
      </c>
      <c r="V269">
        <v>55000000</v>
      </c>
      <c r="W269">
        <v>66384775</v>
      </c>
      <c r="X269">
        <v>98625775</v>
      </c>
      <c r="Y269">
        <f>COUNTBLANK(Table134[[#This Row],[Budget]:[Gross_WW]])</f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f>((Table134[[#This Row],[Gross_WW]]-2*Table134[[#This Row],[Budget]])/(2*Table134[[#This Row],[Budget]]))*100</f>
        <v>-10.340204545454545</v>
      </c>
      <c r="AI269">
        <f>(0.555*Table134[[#This Row],[Gross_WW]]-Table134[[#This Row],[Budget]])/Table134[[#This Row],[Budget]]*100</f>
        <v>-0.47762704545453188</v>
      </c>
      <c r="AJ269">
        <f>(Table134[[#This Row],[Gross_WW]]-VLOOKUP(C269,  Table4[], 2, TRUE)*Table134[[#This Row],[Budget]])/(Table134[[#This Row],[Budget]]*VLOOKUP(C269,  Table4[], 2, TRUE))</f>
        <v>3.0754452479338843</v>
      </c>
    </row>
    <row r="270" spans="1:36" hidden="1" x14ac:dyDescent="0.2">
      <c r="A270" t="s">
        <v>4376</v>
      </c>
      <c r="B270" t="s">
        <v>4377</v>
      </c>
      <c r="C270">
        <v>1996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4.9000000000000004</v>
      </c>
      <c r="O270">
        <v>3367</v>
      </c>
      <c r="P270">
        <v>86</v>
      </c>
      <c r="Q270" t="s">
        <v>4378</v>
      </c>
      <c r="R270" t="s">
        <v>3212</v>
      </c>
      <c r="S270">
        <v>1</v>
      </c>
      <c r="T270">
        <v>0</v>
      </c>
      <c r="U270">
        <v>0</v>
      </c>
      <c r="W270">
        <v>516349</v>
      </c>
      <c r="X270">
        <v>516349</v>
      </c>
      <c r="Y270">
        <f>COUNTBLANK(Table134[[#This Row],[Budget]:[Gross_WW]])</f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 t="e">
        <f>((Table134[[#This Row],[Gross_WW]]-2*Table134[[#This Row],[Budget]])/(2*Table134[[#This Row],[Budget]]))*100</f>
        <v>#DIV/0!</v>
      </c>
      <c r="AI270" t="e">
        <f>(0.555*Table134[[#This Row],[Gross_WW]]-Table134[[#This Row],[Budget]])/Table134[[#This Row],[Budget]]*100</f>
        <v>#DIV/0!</v>
      </c>
      <c r="AJ270" t="e">
        <f>(Table134[[#This Row],[Gross_WW]]-VLOOKUP(C270,  Table4[], 2, TRUE)*Table134[[#This Row],[Budget]])/(Table134[[#This Row],[Budget]]*VLOOKUP(C270,  Table4[], 2, TRUE))</f>
        <v>#DIV/0!</v>
      </c>
    </row>
    <row r="271" spans="1:36" x14ac:dyDescent="0.2">
      <c r="A271" t="s">
        <v>6961</v>
      </c>
      <c r="B271" t="s">
        <v>6962</v>
      </c>
      <c r="C271">
        <v>2012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7.1</v>
      </c>
      <c r="O271">
        <v>356786</v>
      </c>
      <c r="P271">
        <v>93</v>
      </c>
      <c r="Q271" t="s">
        <v>6963</v>
      </c>
      <c r="R271" t="s">
        <v>2671</v>
      </c>
      <c r="S271">
        <v>1</v>
      </c>
      <c r="T271">
        <v>0</v>
      </c>
      <c r="U271">
        <v>0</v>
      </c>
      <c r="V271">
        <v>185000000</v>
      </c>
      <c r="W271">
        <v>237283207</v>
      </c>
      <c r="X271">
        <v>538983207</v>
      </c>
      <c r="Y271">
        <f>COUNTBLANK(Table134[[#This Row],[Budget]:[Gross_WW]])</f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f>((Table134[[#This Row],[Gross_WW]]-2*Table134[[#This Row],[Budget]])/(2*Table134[[#This Row],[Budget]]))*100</f>
        <v>45.671137027027022</v>
      </c>
      <c r="AI271">
        <f>(0.555*Table134[[#This Row],[Gross_WW]]-Table134[[#This Row],[Budget]])/Table134[[#This Row],[Budget]]*100</f>
        <v>61.694962100000026</v>
      </c>
      <c r="AJ271">
        <f>(Table134[[#This Row],[Gross_WW]]-VLOOKUP(C271,  Table4[], 2, TRUE)*Table134[[#This Row],[Budget]])/(Table134[[#This Row],[Budget]]*VLOOKUP(C271,  Table4[], 2, TRUE))</f>
        <v>1.9134227405405406</v>
      </c>
    </row>
    <row r="272" spans="1:36" x14ac:dyDescent="0.2">
      <c r="A272" t="s">
        <v>6123</v>
      </c>
      <c r="B272" t="s">
        <v>6124</v>
      </c>
      <c r="C272">
        <v>2007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7</v>
      </c>
      <c r="O272">
        <v>56644</v>
      </c>
      <c r="P272">
        <v>110</v>
      </c>
      <c r="Q272" t="s">
        <v>6125</v>
      </c>
      <c r="R272" t="s">
        <v>35</v>
      </c>
      <c r="S272">
        <v>0</v>
      </c>
      <c r="T272">
        <v>1</v>
      </c>
      <c r="U272">
        <v>0</v>
      </c>
      <c r="V272">
        <v>23000000</v>
      </c>
      <c r="W272">
        <v>32231264</v>
      </c>
      <c r="X272">
        <v>40953935</v>
      </c>
      <c r="Y272">
        <f>COUNTBLANK(Table134[[#This Row],[Budget]:[Gross_WW]])</f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f>((Table134[[#This Row],[Gross_WW]]-2*Table134[[#This Row],[Budget]])/(2*Table134[[#This Row],[Budget]]))*100</f>
        <v>-10.969706521739131</v>
      </c>
      <c r="AI272">
        <f>(0.555*Table134[[#This Row],[Gross_WW]]-Table134[[#This Row],[Budget]])/Table134[[#This Row],[Budget]]*100</f>
        <v>-1.1763742391304315</v>
      </c>
      <c r="AJ272">
        <f>(Table134[[#This Row],[Gross_WW]]-VLOOKUP(C272,  Table4[], 2, TRUE)*Table134[[#This Row],[Budget]])/(Table134[[#This Row],[Budget]]*VLOOKUP(C272,  Table4[], 2, TRUE))</f>
        <v>1.9676764492753622</v>
      </c>
    </row>
    <row r="273" spans="1:36" x14ac:dyDescent="0.2">
      <c r="A273" t="s">
        <v>7932</v>
      </c>
      <c r="B273" t="s">
        <v>7933</v>
      </c>
      <c r="C273">
        <v>2018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5.4</v>
      </c>
      <c r="O273">
        <v>12000</v>
      </c>
      <c r="P273">
        <v>88</v>
      </c>
      <c r="Q273" t="s">
        <v>6276</v>
      </c>
      <c r="R273" t="s">
        <v>7934</v>
      </c>
      <c r="S273">
        <v>0</v>
      </c>
      <c r="T273">
        <v>1</v>
      </c>
      <c r="U273">
        <v>0</v>
      </c>
      <c r="V273">
        <v>6000000</v>
      </c>
      <c r="W273">
        <v>46840590</v>
      </c>
      <c r="X273">
        <v>51411620</v>
      </c>
      <c r="Y273">
        <f>COUNTBLANK(Table134[[#This Row],[Budget]:[Gross_WW]])</f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f>((Table134[[#This Row],[Gross_WW]]-2*Table134[[#This Row],[Budget]])/(2*Table134[[#This Row],[Budget]]))*100</f>
        <v>328.43016666666665</v>
      </c>
      <c r="AI273">
        <f>(0.555*Table134[[#This Row],[Gross_WW]]-Table134[[#This Row],[Budget]])/Table134[[#This Row],[Budget]]*100</f>
        <v>375.55748500000004</v>
      </c>
      <c r="AJ273">
        <f>(Table134[[#This Row],[Gross_WW]]-VLOOKUP(C273,  Table4[], 2, TRUE)*Table134[[#This Row],[Budget]])/(Table134[[#This Row],[Budget]]*VLOOKUP(C273,  Table4[], 2, TRUE))</f>
        <v>7.5686033333333329</v>
      </c>
    </row>
    <row r="274" spans="1:36" hidden="1" x14ac:dyDescent="0.2">
      <c r="A274" t="s">
        <v>4618</v>
      </c>
      <c r="B274" t="s">
        <v>4619</v>
      </c>
      <c r="C274">
        <v>1997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4.9000000000000004</v>
      </c>
      <c r="O274">
        <v>2678</v>
      </c>
      <c r="P274">
        <v>90</v>
      </c>
      <c r="Q274" t="s">
        <v>2503</v>
      </c>
      <c r="R274" t="s">
        <v>4620</v>
      </c>
      <c r="S274">
        <v>0</v>
      </c>
      <c r="T274">
        <v>0</v>
      </c>
      <c r="U274">
        <v>1</v>
      </c>
      <c r="W274">
        <v>11690</v>
      </c>
      <c r="X274">
        <v>11690</v>
      </c>
      <c r="Y274">
        <f>COUNTBLANK(Table134[[#This Row],[Budget]:[Gross_WW]])</f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7</v>
      </c>
      <c r="AH274" t="e">
        <f>((Table134[[#This Row],[Gross_WW]]-2*Table134[[#This Row],[Budget]])/(2*Table134[[#This Row],[Budget]]))*100</f>
        <v>#DIV/0!</v>
      </c>
      <c r="AI274" t="e">
        <f>(0.555*Table134[[#This Row],[Gross_WW]]-Table134[[#This Row],[Budget]])/Table134[[#This Row],[Budget]]*100</f>
        <v>#DIV/0!</v>
      </c>
      <c r="AJ274" t="e">
        <f>(Table134[[#This Row],[Gross_WW]]-VLOOKUP(C274,  Table4[], 2, TRUE)*Table134[[#This Row],[Budget]])/(Table134[[#This Row],[Budget]]*VLOOKUP(C274,  Table4[], 2, TRUE))</f>
        <v>#DIV/0!</v>
      </c>
    </row>
    <row r="275" spans="1:36" x14ac:dyDescent="0.2">
      <c r="A275" t="s">
        <v>2811</v>
      </c>
      <c r="B275" t="s">
        <v>2812</v>
      </c>
      <c r="C275">
        <v>1985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6.5</v>
      </c>
      <c r="O275">
        <v>34147</v>
      </c>
      <c r="P275">
        <v>102</v>
      </c>
      <c r="Q275" t="s">
        <v>2786</v>
      </c>
      <c r="R275" t="s">
        <v>35</v>
      </c>
      <c r="S275">
        <v>0</v>
      </c>
      <c r="T275">
        <v>1</v>
      </c>
      <c r="U275">
        <v>0</v>
      </c>
      <c r="V275">
        <v>20000000</v>
      </c>
      <c r="W275">
        <v>40833132</v>
      </c>
      <c r="X275">
        <v>45833132</v>
      </c>
      <c r="Y275">
        <f>COUNTBLANK(Table134[[#This Row],[Budget]:[Gross_WW]])</f>
        <v>0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40</v>
      </c>
      <c r="AH275">
        <f>((Table134[[#This Row],[Gross_WW]]-2*Table134[[#This Row],[Budget]])/(2*Table134[[#This Row],[Budget]]))*100</f>
        <v>14.58283</v>
      </c>
      <c r="AI275">
        <f>(0.555*Table134[[#This Row],[Gross_WW]]-Table134[[#This Row],[Budget]])/Table134[[#This Row],[Budget]]*100</f>
        <v>27.186941300000004</v>
      </c>
      <c r="AJ275">
        <f>(Table134[[#This Row],[Gross_WW]]-VLOOKUP(C275,  Table4[], 2, TRUE)*Table134[[#This Row],[Budget]])/(Table134[[#This Row],[Budget]]*VLOOKUP(C275,  Table4[], 2, TRUE))</f>
        <v>3.9818621739130435</v>
      </c>
    </row>
    <row r="276" spans="1:36" x14ac:dyDescent="0.2">
      <c r="A276" t="s">
        <v>5131</v>
      </c>
      <c r="B276" t="s">
        <v>5132</v>
      </c>
      <c r="C276">
        <v>1998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5.4</v>
      </c>
      <c r="O276">
        <v>50266</v>
      </c>
      <c r="P276">
        <v>89</v>
      </c>
      <c r="Q276" t="s">
        <v>5133</v>
      </c>
      <c r="R276" t="s">
        <v>5134</v>
      </c>
      <c r="S276">
        <v>0</v>
      </c>
      <c r="T276">
        <v>1</v>
      </c>
      <c r="U276">
        <v>0</v>
      </c>
      <c r="V276">
        <v>25000000</v>
      </c>
      <c r="W276">
        <v>32400658</v>
      </c>
      <c r="X276">
        <v>50688658</v>
      </c>
      <c r="Y276">
        <f>COUNTBLANK(Table134[[#This Row],[Budget]:[Gross_WW]])</f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f>((Table134[[#This Row],[Gross_WW]]-2*Table134[[#This Row],[Budget]])/(2*Table134[[#This Row],[Budget]]))*100</f>
        <v>1.377316</v>
      </c>
      <c r="AI276">
        <f>(0.555*Table134[[#This Row],[Gross_WW]]-Table134[[#This Row],[Budget]])/Table134[[#This Row],[Budget]]*100</f>
        <v>12.528820760000006</v>
      </c>
      <c r="AJ276">
        <f>(Table134[[#This Row],[Gross_WW]]-VLOOKUP(C276,  Table4[], 2, TRUE)*Table134[[#This Row],[Budget]])/(Table134[[#This Row],[Budget]]*VLOOKUP(C276,  Table4[], 2, TRUE))</f>
        <v>3.6080598181818182</v>
      </c>
    </row>
    <row r="277" spans="1:36" x14ac:dyDescent="0.2">
      <c r="A277" t="s">
        <v>7199</v>
      </c>
      <c r="B277" t="s">
        <v>7200</v>
      </c>
      <c r="C277">
        <v>2011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6.8</v>
      </c>
      <c r="O277">
        <v>258617</v>
      </c>
      <c r="P277">
        <v>125</v>
      </c>
      <c r="Q277" t="s">
        <v>7201</v>
      </c>
      <c r="R277" t="s">
        <v>35</v>
      </c>
      <c r="S277">
        <v>0</v>
      </c>
      <c r="T277">
        <v>1</v>
      </c>
      <c r="U277">
        <v>0</v>
      </c>
      <c r="V277">
        <v>32500000</v>
      </c>
      <c r="W277">
        <v>169106725</v>
      </c>
      <c r="X277">
        <v>288383523</v>
      </c>
      <c r="Y277">
        <f>COUNTBLANK(Table134[[#This Row],[Budget]:[Gross_WW]])</f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f>((Table134[[#This Row],[Gross_WW]]-2*Table134[[#This Row],[Budget]])/(2*Table134[[#This Row],[Budget]]))*100</f>
        <v>343.66695846153846</v>
      </c>
      <c r="AI277">
        <f>(0.555*Table134[[#This Row],[Gross_WW]]-Table134[[#This Row],[Budget]])/Table134[[#This Row],[Budget]]*100</f>
        <v>392.47032389230776</v>
      </c>
      <c r="AJ277">
        <f>(Table134[[#This Row],[Gross_WW]]-VLOOKUP(C277,  Table4[], 2, TRUE)*Table134[[#This Row],[Budget]])/(Table134[[#This Row],[Budget]]*VLOOKUP(C277,  Table4[], 2, TRUE))</f>
        <v>7.8733391692307695</v>
      </c>
    </row>
    <row r="278" spans="1:36" x14ac:dyDescent="0.2">
      <c r="A278" t="s">
        <v>7790</v>
      </c>
      <c r="B278" t="s">
        <v>7791</v>
      </c>
      <c r="C278">
        <v>2015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7.6</v>
      </c>
      <c r="O278">
        <v>274904</v>
      </c>
      <c r="P278">
        <v>142</v>
      </c>
      <c r="Q278" t="s">
        <v>2168</v>
      </c>
      <c r="R278" t="s">
        <v>4856</v>
      </c>
      <c r="S278">
        <v>0</v>
      </c>
      <c r="T278">
        <v>1</v>
      </c>
      <c r="U278">
        <v>0</v>
      </c>
      <c r="V278">
        <v>40000000</v>
      </c>
      <c r="W278">
        <v>72313754</v>
      </c>
      <c r="X278">
        <v>165478348</v>
      </c>
      <c r="Y278">
        <f>COUNTBLANK(Table134[[#This Row],[Budget]:[Gross_WW]])</f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f>((Table134[[#This Row],[Gross_WW]]-2*Table134[[#This Row],[Budget]])/(2*Table134[[#This Row],[Budget]]))*100</f>
        <v>106.84793500000001</v>
      </c>
      <c r="AI278">
        <f>(0.555*Table134[[#This Row],[Gross_WW]]-Table134[[#This Row],[Budget]])/Table134[[#This Row],[Budget]]*100</f>
        <v>129.60120785000004</v>
      </c>
      <c r="AJ278">
        <f>(Table134[[#This Row],[Gross_WW]]-VLOOKUP(C278,  Table4[], 2, TRUE)*Table134[[#This Row],[Budget]])/(Table134[[#This Row],[Budget]]*VLOOKUP(C278,  Table4[], 2, TRUE))</f>
        <v>3.1369587000000001</v>
      </c>
    </row>
    <row r="279" spans="1:36" x14ac:dyDescent="0.2">
      <c r="A279" t="s">
        <v>5774</v>
      </c>
      <c r="B279" t="s">
        <v>5775</v>
      </c>
      <c r="C279">
        <v>2004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6</v>
      </c>
      <c r="O279">
        <v>101199</v>
      </c>
      <c r="P279">
        <v>108</v>
      </c>
      <c r="Q279" t="s">
        <v>4333</v>
      </c>
      <c r="R279" t="s">
        <v>35</v>
      </c>
      <c r="S279">
        <v>0</v>
      </c>
      <c r="T279">
        <v>1</v>
      </c>
      <c r="U279">
        <v>0</v>
      </c>
      <c r="V279">
        <v>40000000</v>
      </c>
      <c r="W279">
        <v>40226215</v>
      </c>
      <c r="X279">
        <v>265126918</v>
      </c>
      <c r="Y279">
        <f>COUNTBLANK(Table134[[#This Row],[Budget]:[Gross_WW]])</f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5</v>
      </c>
      <c r="AH279">
        <f>((Table134[[#This Row],[Gross_WW]]-2*Table134[[#This Row],[Budget]])/(2*Table134[[#This Row],[Budget]]))*100</f>
        <v>231.40864749999997</v>
      </c>
      <c r="AI279">
        <f>(0.555*Table134[[#This Row],[Gross_WW]]-Table134[[#This Row],[Budget]])/Table134[[#This Row],[Budget]]*100</f>
        <v>267.86359872500003</v>
      </c>
      <c r="AJ279">
        <f>(Table134[[#This Row],[Gross_WW]]-VLOOKUP(C279,  Table4[], 2, TRUE)*Table134[[#This Row],[Budget]])/(Table134[[#This Row],[Budget]]*VLOOKUP(C279,  Table4[], 2, TRUE))</f>
        <v>10.046954916666667</v>
      </c>
    </row>
    <row r="280" spans="1:36" x14ac:dyDescent="0.2">
      <c r="A280" t="s">
        <v>7194</v>
      </c>
      <c r="B280" t="s">
        <v>7195</v>
      </c>
      <c r="C280">
        <v>2016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6.5</v>
      </c>
      <c r="O280">
        <v>64439</v>
      </c>
      <c r="P280">
        <v>123</v>
      </c>
      <c r="Q280" t="s">
        <v>5473</v>
      </c>
      <c r="R280" t="s">
        <v>35</v>
      </c>
      <c r="S280">
        <v>0</v>
      </c>
      <c r="T280">
        <v>1</v>
      </c>
      <c r="U280">
        <v>0</v>
      </c>
      <c r="V280">
        <v>35000000</v>
      </c>
      <c r="W280">
        <v>24252420</v>
      </c>
      <c r="X280">
        <v>211952420</v>
      </c>
      <c r="Y280">
        <f>COUNTBLANK(Table134[[#This Row],[Budget]:[Gross_WW]])</f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f>((Table134[[#This Row],[Gross_WW]]-2*Table134[[#This Row],[Budget]])/(2*Table134[[#This Row],[Budget]]))*100</f>
        <v>202.78917142857145</v>
      </c>
      <c r="AI280">
        <f>(0.555*Table134[[#This Row],[Gross_WW]]-Table134[[#This Row],[Budget]])/Table134[[#This Row],[Budget]]*100</f>
        <v>236.09598028571432</v>
      </c>
      <c r="AJ280">
        <f>(Table134[[#This Row],[Gross_WW]]-VLOOKUP(C280,  Table4[], 2, TRUE)*Table134[[#This Row],[Budget]])/(Table134[[#This Row],[Budget]]*VLOOKUP(C280,  Table4[], 2, TRUE))</f>
        <v>5.0557834285714289</v>
      </c>
    </row>
    <row r="281" spans="1:36" x14ac:dyDescent="0.2">
      <c r="A281" t="s">
        <v>5471</v>
      </c>
      <c r="B281" t="s">
        <v>5472</v>
      </c>
      <c r="C281">
        <v>2001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6.7</v>
      </c>
      <c r="O281">
        <v>215898</v>
      </c>
      <c r="P281">
        <v>97</v>
      </c>
      <c r="Q281" t="s">
        <v>5473</v>
      </c>
      <c r="R281" t="s">
        <v>3859</v>
      </c>
      <c r="S281">
        <v>0</v>
      </c>
      <c r="T281">
        <v>1</v>
      </c>
      <c r="U281">
        <v>0</v>
      </c>
      <c r="V281">
        <v>25000000</v>
      </c>
      <c r="W281">
        <v>71543427</v>
      </c>
      <c r="X281">
        <v>281929795</v>
      </c>
      <c r="Y281">
        <f>COUNTBLANK(Table134[[#This Row],[Budget]:[Gross_WW]])</f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5</v>
      </c>
      <c r="AH281">
        <f>((Table134[[#This Row],[Gross_WW]]-2*Table134[[#This Row],[Budget]])/(2*Table134[[#This Row],[Budget]]))*100</f>
        <v>463.85959000000003</v>
      </c>
      <c r="AI281">
        <f>(0.555*Table134[[#This Row],[Gross_WW]]-Table134[[#This Row],[Budget]])/Table134[[#This Row],[Budget]]*100</f>
        <v>525.88414490000014</v>
      </c>
      <c r="AJ281">
        <f>(Table134[[#This Row],[Gross_WW]]-VLOOKUP(C281,  Table4[], 2, TRUE)*Table134[[#This Row],[Budget]])/(Table134[[#This Row],[Budget]]*VLOOKUP(C281,  Table4[], 2, TRUE))</f>
        <v>17.795319666666668</v>
      </c>
    </row>
    <row r="282" spans="1:36" x14ac:dyDescent="0.2">
      <c r="A282" t="s">
        <v>5726</v>
      </c>
      <c r="B282" t="s">
        <v>5727</v>
      </c>
      <c r="C282">
        <v>2003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5.6</v>
      </c>
      <c r="O282">
        <v>34051</v>
      </c>
      <c r="P282">
        <v>105</v>
      </c>
      <c r="Q282" t="s">
        <v>5656</v>
      </c>
      <c r="R282" t="s">
        <v>2783</v>
      </c>
      <c r="S282">
        <v>1</v>
      </c>
      <c r="T282">
        <v>0</v>
      </c>
      <c r="U282">
        <v>0</v>
      </c>
      <c r="V282">
        <v>33000000</v>
      </c>
      <c r="W282">
        <v>132716677</v>
      </c>
      <c r="X282">
        <v>164729679</v>
      </c>
      <c r="Y282">
        <f>COUNTBLANK(Table134[[#This Row],[Budget]:[Gross_WW]])</f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f>((Table134[[#This Row],[Gross_WW]]-2*Table134[[#This Row],[Budget]])/(2*Table134[[#This Row],[Budget]]))*100</f>
        <v>149.59042272727271</v>
      </c>
      <c r="AI282">
        <f>(0.555*Table134[[#This Row],[Gross_WW]]-Table134[[#This Row],[Budget]])/Table134[[#This Row],[Budget]]*100</f>
        <v>177.04536922727277</v>
      </c>
      <c r="AJ282">
        <f>(Table134[[#This Row],[Gross_WW]]-VLOOKUP(C282,  Table4[], 2, TRUE)*Table134[[#This Row],[Budget]])/(Table134[[#This Row],[Budget]]*VLOOKUP(C282,  Table4[], 2, TRUE))</f>
        <v>7.3196807575757576</v>
      </c>
    </row>
    <row r="283" spans="1:36" x14ac:dyDescent="0.2">
      <c r="A283" t="s">
        <v>5220</v>
      </c>
      <c r="B283" t="s">
        <v>5221</v>
      </c>
      <c r="C283">
        <v>1999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6.8</v>
      </c>
      <c r="O283">
        <v>61226</v>
      </c>
      <c r="P283">
        <v>121</v>
      </c>
      <c r="Q283" t="s">
        <v>2139</v>
      </c>
      <c r="R283" t="s">
        <v>4708</v>
      </c>
      <c r="S283">
        <v>1</v>
      </c>
      <c r="T283">
        <v>0</v>
      </c>
      <c r="U283">
        <v>0</v>
      </c>
      <c r="V283">
        <v>55000000</v>
      </c>
      <c r="W283">
        <v>16797191</v>
      </c>
      <c r="X283">
        <v>16797191</v>
      </c>
      <c r="Y283">
        <f>COUNTBLANK(Table134[[#This Row],[Budget]:[Gross_WW]])</f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5</v>
      </c>
      <c r="AH283">
        <f>((Table134[[#This Row],[Gross_WW]]-2*Table134[[#This Row],[Budget]])/(2*Table134[[#This Row],[Budget]]))*100</f>
        <v>-84.729826363636363</v>
      </c>
      <c r="AI283">
        <f>(0.555*Table134[[#This Row],[Gross_WW]]-Table134[[#This Row],[Budget]])/Table134[[#This Row],[Budget]]*100</f>
        <v>-83.050107263636363</v>
      </c>
      <c r="AJ283">
        <f>(Table134[[#This Row],[Gross_WW]]-VLOOKUP(C283,  Table4[], 2, TRUE)*Table134[[#This Row],[Budget]])/(Table134[[#This Row],[Budget]]*VLOOKUP(C283,  Table4[], 2, TRUE))</f>
        <v>-0.30590119834710744</v>
      </c>
    </row>
    <row r="284" spans="1:36" x14ac:dyDescent="0.2">
      <c r="A284" t="s">
        <v>6080</v>
      </c>
      <c r="B284" t="s">
        <v>6081</v>
      </c>
      <c r="C284">
        <v>2005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7.7</v>
      </c>
      <c r="O284">
        <v>311112</v>
      </c>
      <c r="P284">
        <v>134</v>
      </c>
      <c r="Q284" t="s">
        <v>5086</v>
      </c>
      <c r="R284" t="s">
        <v>5459</v>
      </c>
      <c r="S284">
        <v>0</v>
      </c>
      <c r="T284">
        <v>1</v>
      </c>
      <c r="U284">
        <v>0</v>
      </c>
      <c r="V284">
        <v>14000000</v>
      </c>
      <c r="W284">
        <v>83043761</v>
      </c>
      <c r="X284">
        <v>178062759</v>
      </c>
      <c r="Y284">
        <f>COUNTBLANK(Table134[[#This Row],[Budget]:[Gross_WW]])</f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f>((Table134[[#This Row],[Gross_WW]]-2*Table134[[#This Row],[Budget]])/(2*Table134[[#This Row],[Budget]]))*100</f>
        <v>535.93842499999994</v>
      </c>
      <c r="AI284">
        <f>(0.555*Table134[[#This Row],[Gross_WW]]-Table134[[#This Row],[Budget]])/Table134[[#This Row],[Budget]]*100</f>
        <v>605.89165175000005</v>
      </c>
      <c r="AJ284">
        <f>(Table134[[#This Row],[Gross_WW]]-VLOOKUP(C284,  Table4[], 2, TRUE)*Table134[[#This Row],[Budget]])/(Table134[[#This Row],[Budget]]*VLOOKUP(C284,  Table4[], 2, TRUE))</f>
        <v>20.197947500000001</v>
      </c>
    </row>
    <row r="285" spans="1:36" x14ac:dyDescent="0.2">
      <c r="A285" t="s">
        <v>6175</v>
      </c>
      <c r="B285" t="s">
        <v>6176</v>
      </c>
      <c r="C285">
        <v>2005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7.2</v>
      </c>
      <c r="O285">
        <v>95360</v>
      </c>
      <c r="P285">
        <v>106</v>
      </c>
      <c r="Q285" t="s">
        <v>6177</v>
      </c>
      <c r="R285" t="s">
        <v>5459</v>
      </c>
      <c r="S285">
        <v>0</v>
      </c>
      <c r="T285">
        <v>1</v>
      </c>
      <c r="U285">
        <v>0</v>
      </c>
      <c r="V285">
        <v>10000000</v>
      </c>
      <c r="W285">
        <v>13744960</v>
      </c>
      <c r="X285">
        <v>47329961</v>
      </c>
      <c r="Y285">
        <f>COUNTBLANK(Table134[[#This Row],[Budget]:[Gross_WW]])</f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f>((Table134[[#This Row],[Gross_WW]]-2*Table134[[#This Row],[Budget]])/(2*Table134[[#This Row],[Budget]]))*100</f>
        <v>136.64980499999999</v>
      </c>
      <c r="AI285">
        <f>(0.555*Table134[[#This Row],[Gross_WW]]-Table134[[#This Row],[Budget]])/Table134[[#This Row],[Budget]]*100</f>
        <v>162.68128355000005</v>
      </c>
      <c r="AJ285">
        <f>(Table134[[#This Row],[Gross_WW]]-VLOOKUP(C285,  Table4[], 2, TRUE)*Table134[[#This Row],[Budget]])/(Table134[[#This Row],[Budget]]*VLOOKUP(C285,  Table4[], 2, TRUE))</f>
        <v>6.8883268333333332</v>
      </c>
    </row>
    <row r="286" spans="1:36" x14ac:dyDescent="0.2">
      <c r="A286" t="s">
        <v>2445</v>
      </c>
      <c r="B286" t="s">
        <v>2446</v>
      </c>
      <c r="C286">
        <v>1980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6.1</v>
      </c>
      <c r="O286">
        <v>10368</v>
      </c>
      <c r="P286">
        <v>116</v>
      </c>
      <c r="Q286" t="s">
        <v>2004</v>
      </c>
      <c r="R286" t="s">
        <v>39</v>
      </c>
      <c r="S286">
        <v>0</v>
      </c>
      <c r="T286">
        <v>0</v>
      </c>
      <c r="U286">
        <v>1</v>
      </c>
      <c r="V286">
        <v>6500000</v>
      </c>
      <c r="W286">
        <v>24265659</v>
      </c>
      <c r="X286">
        <v>24265659</v>
      </c>
      <c r="Y286">
        <f>COUNTBLANK(Table134[[#This Row],[Budget]:[Gross_WW]])</f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f>((Table134[[#This Row],[Gross_WW]]-2*Table134[[#This Row],[Budget]])/(2*Table134[[#This Row],[Budget]]))*100</f>
        <v>86.658915384615383</v>
      </c>
      <c r="AI286">
        <f>(0.555*Table134[[#This Row],[Gross_WW]]-Table134[[#This Row],[Budget]])/Table134[[#This Row],[Budget]]*100</f>
        <v>107.1913960769231</v>
      </c>
      <c r="AJ286">
        <f>(Table134[[#This Row],[Gross_WW]]-VLOOKUP(C286,  Table4[], 2, TRUE)*Table134[[#This Row],[Budget]])/(Table134[[#This Row],[Budget]]*VLOOKUP(C286,  Table4[], 2, TRUE))</f>
        <v>7.1156050167224079</v>
      </c>
    </row>
    <row r="287" spans="1:36" x14ac:dyDescent="0.2">
      <c r="A287" t="s">
        <v>5768</v>
      </c>
      <c r="B287" t="s">
        <v>5769</v>
      </c>
      <c r="C287">
        <v>2003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6.7</v>
      </c>
      <c r="O287">
        <v>359026</v>
      </c>
      <c r="P287">
        <v>101</v>
      </c>
      <c r="Q287" t="s">
        <v>3915</v>
      </c>
      <c r="R287" t="s">
        <v>5040</v>
      </c>
      <c r="S287">
        <v>0</v>
      </c>
      <c r="T287">
        <v>1</v>
      </c>
      <c r="U287">
        <v>0</v>
      </c>
      <c r="V287">
        <v>81000000</v>
      </c>
      <c r="W287">
        <v>242829261</v>
      </c>
      <c r="X287">
        <v>484592874</v>
      </c>
      <c r="Y287">
        <f>COUNTBLANK(Table134[[#This Row],[Budget]:[Gross_WW]])</f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f>((Table134[[#This Row],[Gross_WW]]-2*Table134[[#This Row],[Budget]])/(2*Table134[[#This Row],[Budget]]))*100</f>
        <v>199.13140370370371</v>
      </c>
      <c r="AI287">
        <f>(0.555*Table134[[#This Row],[Gross_WW]]-Table134[[#This Row],[Budget]])/Table134[[#This Row],[Budget]]*100</f>
        <v>232.03585811111117</v>
      </c>
      <c r="AJ287">
        <f>(Table134[[#This Row],[Gross_WW]]-VLOOKUP(C287,  Table4[], 2, TRUE)*Table134[[#This Row],[Budget]])/(Table134[[#This Row],[Budget]]*VLOOKUP(C287,  Table4[], 2, TRUE))</f>
        <v>8.9710467901234576</v>
      </c>
    </row>
    <row r="288" spans="1:36" x14ac:dyDescent="0.2">
      <c r="A288" t="s">
        <v>6678</v>
      </c>
      <c r="B288" t="s">
        <v>6679</v>
      </c>
      <c r="C288">
        <v>2009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5.8</v>
      </c>
      <c r="O288">
        <v>137287</v>
      </c>
      <c r="P288">
        <v>81</v>
      </c>
      <c r="Q288" t="s">
        <v>6680</v>
      </c>
      <c r="R288" t="s">
        <v>35</v>
      </c>
      <c r="S288">
        <v>0</v>
      </c>
      <c r="T288">
        <v>1</v>
      </c>
      <c r="U288">
        <v>0</v>
      </c>
      <c r="V288">
        <v>42000000</v>
      </c>
      <c r="W288">
        <v>60054530</v>
      </c>
      <c r="X288">
        <v>138805831</v>
      </c>
      <c r="Y288">
        <f>COUNTBLANK(Table134[[#This Row],[Budget]:[Gross_WW]])</f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f>((Table134[[#This Row],[Gross_WW]]-2*Table134[[#This Row],[Budget]])/(2*Table134[[#This Row],[Budget]]))*100</f>
        <v>65.245036904761903</v>
      </c>
      <c r="AI288">
        <f>(0.555*Table134[[#This Row],[Gross_WW]]-Table134[[#This Row],[Budget]])/Table134[[#This Row],[Budget]]*100</f>
        <v>83.42199096428574</v>
      </c>
      <c r="AJ288">
        <f>(Table134[[#This Row],[Gross_WW]]-VLOOKUP(C288,  Table4[], 2, TRUE)*Table134[[#This Row],[Budget]])/(Table134[[#This Row],[Budget]]*VLOOKUP(C288,  Table4[], 2, TRUE))</f>
        <v>4.5081678968253964</v>
      </c>
    </row>
    <row r="289" spans="1:36" x14ac:dyDescent="0.2">
      <c r="A289" t="s">
        <v>5534</v>
      </c>
      <c r="B289" t="s">
        <v>5535</v>
      </c>
      <c r="C289">
        <v>2001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5.6</v>
      </c>
      <c r="O289">
        <v>29288</v>
      </c>
      <c r="P289">
        <v>84</v>
      </c>
      <c r="Q289" t="s">
        <v>5536</v>
      </c>
      <c r="R289" t="s">
        <v>4696</v>
      </c>
      <c r="S289">
        <v>1</v>
      </c>
      <c r="T289">
        <v>0</v>
      </c>
      <c r="U289">
        <v>0</v>
      </c>
      <c r="V289">
        <v>13000000</v>
      </c>
      <c r="W289">
        <v>5007898</v>
      </c>
      <c r="X289">
        <v>5007898</v>
      </c>
      <c r="Y289">
        <f>COUNTBLANK(Table134[[#This Row],[Budget]:[Gross_WW]])</f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f>((Table134[[#This Row],[Gross_WW]]-2*Table134[[#This Row],[Budget]])/(2*Table134[[#This Row],[Budget]]))*100</f>
        <v>-80.738853846153845</v>
      </c>
      <c r="AI289">
        <f>(0.555*Table134[[#This Row],[Gross_WW]]-Table134[[#This Row],[Budget]])/Table134[[#This Row],[Budget]]*100</f>
        <v>-78.620127769230763</v>
      </c>
      <c r="AJ289">
        <f>(Table134[[#This Row],[Gross_WW]]-VLOOKUP(C289,  Table4[], 2, TRUE)*Table134[[#This Row],[Budget]])/(Table134[[#This Row],[Budget]]*VLOOKUP(C289,  Table4[], 2, TRUE))</f>
        <v>-0.35796179487179486</v>
      </c>
    </row>
    <row r="290" spans="1:36" x14ac:dyDescent="0.2">
      <c r="A290" t="s">
        <v>567</v>
      </c>
      <c r="B290" t="s">
        <v>568</v>
      </c>
      <c r="C290">
        <v>1941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7.1</v>
      </c>
      <c r="O290">
        <v>3827</v>
      </c>
      <c r="P290">
        <v>84</v>
      </c>
      <c r="Q290" t="s">
        <v>495</v>
      </c>
      <c r="R290" t="s">
        <v>35</v>
      </c>
      <c r="S290">
        <v>0</v>
      </c>
      <c r="T290">
        <v>1</v>
      </c>
      <c r="U290">
        <v>0</v>
      </c>
      <c r="V290">
        <v>245000</v>
      </c>
      <c r="W290">
        <v>4000000</v>
      </c>
      <c r="X290">
        <v>4000000</v>
      </c>
      <c r="Y290">
        <f>COUNTBLANK(Table134[[#This Row],[Budget]:[Gross_WW]])</f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f>((Table134[[#This Row],[Gross_WW]]-2*Table134[[#This Row],[Budget]])/(2*Table134[[#This Row],[Budget]]))*100</f>
        <v>716.32653061224494</v>
      </c>
      <c r="AI290">
        <f>(0.555*Table134[[#This Row],[Gross_WW]]-Table134[[#This Row],[Budget]])/Table134[[#This Row],[Budget]]*100</f>
        <v>806.12244897959181</v>
      </c>
      <c r="AJ290">
        <f>(Table134[[#This Row],[Gross_WW]]-VLOOKUP(C290,  Table4[], 2, TRUE)*Table134[[#This Row],[Budget]])/(Table134[[#This Row],[Budget]]*VLOOKUP(C290,  Table4[], 2, TRUE))</f>
        <v>124.58869701726844</v>
      </c>
    </row>
    <row r="291" spans="1:36" x14ac:dyDescent="0.2">
      <c r="A291" t="s">
        <v>1136</v>
      </c>
      <c r="B291" t="s">
        <v>1137</v>
      </c>
      <c r="C291">
        <v>1951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6.8</v>
      </c>
      <c r="O291">
        <v>4593</v>
      </c>
      <c r="P291">
        <v>82</v>
      </c>
      <c r="Q291" t="s">
        <v>750</v>
      </c>
      <c r="R291" t="s">
        <v>945</v>
      </c>
      <c r="S291">
        <v>0</v>
      </c>
      <c r="T291">
        <v>1</v>
      </c>
      <c r="U291">
        <v>0</v>
      </c>
      <c r="V291">
        <v>627000</v>
      </c>
      <c r="W291">
        <v>1550000</v>
      </c>
      <c r="X291">
        <v>1550000</v>
      </c>
      <c r="Y291">
        <f>COUNTBLANK(Table134[[#This Row],[Budget]:[Gross_WW]])</f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f>((Table134[[#This Row],[Gross_WW]]-2*Table134[[#This Row],[Budget]])/(2*Table134[[#This Row],[Budget]]))*100</f>
        <v>23.604465709728867</v>
      </c>
      <c r="AI291">
        <f>(0.555*Table134[[#This Row],[Gross_WW]]-Table134[[#This Row],[Budget]])/Table134[[#This Row],[Budget]]*100</f>
        <v>37.200956937799063</v>
      </c>
      <c r="AJ291">
        <f>(Table134[[#This Row],[Gross_WW]]-VLOOKUP(C291,  Table4[], 2, TRUE)*Table134[[#This Row],[Budget]])/(Table134[[#This Row],[Budget]]*VLOOKUP(C291,  Table4[], 2, TRUE))</f>
        <v>14.450558213716109</v>
      </c>
    </row>
    <row r="292" spans="1:36" x14ac:dyDescent="0.2">
      <c r="A292" t="s">
        <v>1022</v>
      </c>
      <c r="B292" t="s">
        <v>1023</v>
      </c>
      <c r="C292">
        <v>1949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6.9</v>
      </c>
      <c r="O292">
        <v>3470</v>
      </c>
      <c r="P292">
        <v>84</v>
      </c>
      <c r="Q292" t="s">
        <v>927</v>
      </c>
      <c r="R292" t="s">
        <v>945</v>
      </c>
      <c r="S292">
        <v>0</v>
      </c>
      <c r="T292">
        <v>1</v>
      </c>
      <c r="U292">
        <v>0</v>
      </c>
      <c r="V292">
        <v>744245</v>
      </c>
      <c r="W292">
        <v>1850000</v>
      </c>
      <c r="X292">
        <v>1850000</v>
      </c>
      <c r="Y292">
        <f>COUNTBLANK(Table134[[#This Row],[Budget]:[Gross_WW]])</f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f>((Table134[[#This Row],[Gross_WW]]-2*Table134[[#This Row],[Budget]])/(2*Table134[[#This Row],[Budget]]))*100</f>
        <v>24.287029136910558</v>
      </c>
      <c r="AI292">
        <f>(0.555*Table134[[#This Row],[Gross_WW]]-Table134[[#This Row],[Budget]])/Table134[[#This Row],[Budget]]*100</f>
        <v>37.958602341970739</v>
      </c>
      <c r="AJ292">
        <f>(Table134[[#This Row],[Gross_WW]]-VLOOKUP(C292,  Table4[], 2, TRUE)*Table134[[#This Row],[Budget]])/(Table134[[#This Row],[Budget]]*VLOOKUP(C292,  Table4[], 2, TRUE))</f>
        <v>18.121081405678545</v>
      </c>
    </row>
    <row r="293" spans="1:36" hidden="1" x14ac:dyDescent="0.2">
      <c r="A293" t="s">
        <v>2598</v>
      </c>
      <c r="B293" t="s">
        <v>2599</v>
      </c>
      <c r="C293">
        <v>1982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7.1</v>
      </c>
      <c r="O293">
        <v>1658</v>
      </c>
      <c r="P293">
        <v>74</v>
      </c>
      <c r="Q293" t="s">
        <v>2564</v>
      </c>
      <c r="R293" t="s">
        <v>2565</v>
      </c>
      <c r="S293">
        <v>0</v>
      </c>
      <c r="T293">
        <v>0</v>
      </c>
      <c r="U293">
        <v>1</v>
      </c>
      <c r="W293">
        <v>78350</v>
      </c>
      <c r="X293">
        <v>78350</v>
      </c>
      <c r="Y293">
        <f>COUNTBLANK(Table134[[#This Row],[Budget]:[Gross_WW]])</f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 t="e">
        <f>((Table134[[#This Row],[Gross_WW]]-2*Table134[[#This Row],[Budget]])/(2*Table134[[#This Row],[Budget]]))*100</f>
        <v>#DIV/0!</v>
      </c>
      <c r="AI293" t="e">
        <f>(0.555*Table134[[#This Row],[Gross_WW]]-Table134[[#This Row],[Budget]])/Table134[[#This Row],[Budget]]*100</f>
        <v>#DIV/0!</v>
      </c>
      <c r="AJ293" t="e">
        <f>(Table134[[#This Row],[Gross_WW]]-VLOOKUP(C293,  Table4[], 2, TRUE)*Table134[[#This Row],[Budget]])/(Table134[[#This Row],[Budget]]*VLOOKUP(C293,  Table4[], 2, TRUE))</f>
        <v>#DIV/0!</v>
      </c>
    </row>
    <row r="294" spans="1:36" x14ac:dyDescent="0.2">
      <c r="A294" t="s">
        <v>1729</v>
      </c>
      <c r="B294" t="s">
        <v>1730</v>
      </c>
      <c r="C294">
        <v>1964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6.4</v>
      </c>
      <c r="O294">
        <v>580</v>
      </c>
      <c r="P294">
        <v>80</v>
      </c>
      <c r="Q294" t="s">
        <v>1731</v>
      </c>
      <c r="R294" t="s">
        <v>35</v>
      </c>
      <c r="S294">
        <v>0</v>
      </c>
      <c r="T294">
        <v>1</v>
      </c>
      <c r="U294">
        <v>0</v>
      </c>
      <c r="V294">
        <v>500000</v>
      </c>
      <c r="Y294">
        <f>COUNTBLANK(Table134[[#This Row],[Budget]:[Gross_WW]])</f>
        <v>2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6</v>
      </c>
      <c r="AH294">
        <f>((Table134[[#This Row],[Gross_WW]]-2*Table134[[#This Row],[Budget]])/(2*Table134[[#This Row],[Budget]]))*100</f>
        <v>-100</v>
      </c>
      <c r="AI294">
        <f>(0.555*Table134[[#This Row],[Gross_WW]]-Table134[[#This Row],[Budget]])/Table134[[#This Row],[Budget]]*100</f>
        <v>-100</v>
      </c>
      <c r="AJ294">
        <f>(Table134[[#This Row],[Gross_WW]]-VLOOKUP(C294,  Table4[], 2, TRUE)*Table134[[#This Row],[Budget]])/(Table134[[#This Row],[Budget]]*VLOOKUP(C294,  Table4[], 2, TRUE))</f>
        <v>-1</v>
      </c>
    </row>
    <row r="295" spans="1:36" x14ac:dyDescent="0.2">
      <c r="A295" t="s">
        <v>7030</v>
      </c>
      <c r="B295" t="s">
        <v>7031</v>
      </c>
      <c r="C295">
        <v>2012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5.7</v>
      </c>
      <c r="O295">
        <v>46140</v>
      </c>
      <c r="P295">
        <v>92</v>
      </c>
      <c r="Q295" t="s">
        <v>2786</v>
      </c>
      <c r="R295" t="s">
        <v>7032</v>
      </c>
      <c r="S295">
        <v>0</v>
      </c>
      <c r="T295">
        <v>0</v>
      </c>
      <c r="U295">
        <v>1</v>
      </c>
      <c r="V295">
        <v>45000000</v>
      </c>
      <c r="W295">
        <v>9489829</v>
      </c>
      <c r="X295">
        <v>21947209</v>
      </c>
      <c r="Y295">
        <f>COUNTBLANK(Table134[[#This Row],[Budget]:[Gross_WW]])</f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6</v>
      </c>
      <c r="AH295">
        <f>((Table134[[#This Row],[Gross_WW]]-2*Table134[[#This Row],[Budget]])/(2*Table134[[#This Row],[Budget]]))*100</f>
        <v>-75.614212222222221</v>
      </c>
      <c r="AI295">
        <f>(0.555*Table134[[#This Row],[Gross_WW]]-Table134[[#This Row],[Budget]])/Table134[[#This Row],[Budget]]*100</f>
        <v>-72.931775566666673</v>
      </c>
      <c r="AJ295">
        <f>(Table134[[#This Row],[Gross_WW]]-VLOOKUP(C295,  Table4[], 2, TRUE)*Table134[[#This Row],[Budget]])/(Table134[[#This Row],[Budget]]*VLOOKUP(C295,  Table4[], 2, TRUE))</f>
        <v>-0.51228424444444443</v>
      </c>
    </row>
    <row r="296" spans="1:36" x14ac:dyDescent="0.2">
      <c r="A296" t="s">
        <v>4381</v>
      </c>
      <c r="B296" t="s">
        <v>4382</v>
      </c>
      <c r="C296">
        <v>1996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5.8</v>
      </c>
      <c r="O296">
        <v>34019</v>
      </c>
      <c r="P296">
        <v>84</v>
      </c>
      <c r="Q296" t="s">
        <v>4320</v>
      </c>
      <c r="R296" t="s">
        <v>35</v>
      </c>
      <c r="S296">
        <v>0</v>
      </c>
      <c r="T296">
        <v>1</v>
      </c>
      <c r="U296">
        <v>0</v>
      </c>
      <c r="V296">
        <v>25000000</v>
      </c>
      <c r="W296">
        <v>21576954</v>
      </c>
      <c r="X296">
        <v>22611954</v>
      </c>
      <c r="Y296">
        <f>COUNTBLANK(Table134[[#This Row],[Budget]:[Gross_WW]])</f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f>((Table134[[#This Row],[Gross_WW]]-2*Table134[[#This Row],[Budget]])/(2*Table134[[#This Row],[Budget]]))*100</f>
        <v>-54.776091999999998</v>
      </c>
      <c r="AI296">
        <f>(0.555*Table134[[#This Row],[Gross_WW]]-Table134[[#This Row],[Budget]])/Table134[[#This Row],[Budget]]*100</f>
        <v>-49.801462119999997</v>
      </c>
      <c r="AJ296">
        <f>(Table134[[#This Row],[Gross_WW]]-VLOOKUP(C296,  Table4[], 2, TRUE)*Table134[[#This Row],[Budget]])/(Table134[[#This Row],[Budget]]*VLOOKUP(C296,  Table4[], 2, TRUE))</f>
        <v>1.0556321818181817</v>
      </c>
    </row>
    <row r="297" spans="1:36" hidden="1" x14ac:dyDescent="0.2">
      <c r="A297" t="s">
        <v>285</v>
      </c>
      <c r="B297" t="s">
        <v>286</v>
      </c>
      <c r="C297">
        <v>1936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7.1</v>
      </c>
      <c r="O297">
        <v>2473</v>
      </c>
      <c r="P297">
        <v>82</v>
      </c>
      <c r="Q297" t="s">
        <v>198</v>
      </c>
      <c r="R297" t="s">
        <v>39</v>
      </c>
      <c r="S297">
        <v>0</v>
      </c>
      <c r="T297">
        <v>0</v>
      </c>
      <c r="U297">
        <v>1</v>
      </c>
      <c r="X297">
        <v>8605</v>
      </c>
      <c r="Y297">
        <f>COUNTBLANK(Table134[[#This Row],[Budget]:[Gross_WW]])</f>
        <v>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 t="e">
        <f>((Table134[[#This Row],[Gross_WW]]-2*Table134[[#This Row],[Budget]])/(2*Table134[[#This Row],[Budget]]))*100</f>
        <v>#DIV/0!</v>
      </c>
      <c r="AI297" t="e">
        <f>(0.555*Table134[[#This Row],[Gross_WW]]-Table134[[#This Row],[Budget]])/Table134[[#This Row],[Budget]]*100</f>
        <v>#DIV/0!</v>
      </c>
      <c r="AJ297" t="e">
        <f>(Table134[[#This Row],[Gross_WW]]-VLOOKUP(C297,  Table4[], 2, TRUE)*Table134[[#This Row],[Budget]])/(Table134[[#This Row],[Budget]]*VLOOKUP(C297,  Table4[], 2, TRUE))</f>
        <v>#DIV/0!</v>
      </c>
    </row>
    <row r="298" spans="1:36" x14ac:dyDescent="0.2">
      <c r="A298" t="s">
        <v>3928</v>
      </c>
      <c r="B298" t="s">
        <v>3929</v>
      </c>
      <c r="C298">
        <v>1994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7.4</v>
      </c>
      <c r="O298">
        <v>34187</v>
      </c>
      <c r="P298">
        <v>98</v>
      </c>
      <c r="Q298" t="s">
        <v>3227</v>
      </c>
      <c r="R298" t="s">
        <v>3859</v>
      </c>
      <c r="S298">
        <v>1</v>
      </c>
      <c r="T298">
        <v>0</v>
      </c>
      <c r="U298">
        <v>0</v>
      </c>
      <c r="V298">
        <v>20000000</v>
      </c>
      <c r="W298">
        <v>13383747</v>
      </c>
      <c r="X298">
        <v>13383747</v>
      </c>
      <c r="Y298">
        <f>COUNTBLANK(Table134[[#This Row],[Budget]:[Gross_WW]])</f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f>((Table134[[#This Row],[Gross_WW]]-2*Table134[[#This Row],[Budget]])/(2*Table134[[#This Row],[Budget]]))*100</f>
        <v>-66.540632500000001</v>
      </c>
      <c r="AI298">
        <f>(0.555*Table134[[#This Row],[Gross_WW]]-Table134[[#This Row],[Budget]])/Table134[[#This Row],[Budget]]*100</f>
        <v>-62.860102074999993</v>
      </c>
      <c r="AJ298">
        <f>(Table134[[#This Row],[Gross_WW]]-VLOOKUP(C298,  Table4[], 2, TRUE)*Table134[[#This Row],[Budget]])/(Table134[[#This Row],[Budget]]*VLOOKUP(C298,  Table4[], 2, TRUE))</f>
        <v>0.52088034090909086</v>
      </c>
    </row>
    <row r="299" spans="1:36" x14ac:dyDescent="0.2">
      <c r="A299" t="s">
        <v>1874</v>
      </c>
      <c r="B299" t="s">
        <v>1875</v>
      </c>
      <c r="C299">
        <v>1968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7.4</v>
      </c>
      <c r="O299">
        <v>57787</v>
      </c>
      <c r="P299">
        <v>114</v>
      </c>
      <c r="Q299" t="s">
        <v>1876</v>
      </c>
      <c r="R299" t="s">
        <v>1877</v>
      </c>
      <c r="S299">
        <v>0</v>
      </c>
      <c r="T299">
        <v>0</v>
      </c>
      <c r="U299">
        <v>1</v>
      </c>
      <c r="V299">
        <v>5500000</v>
      </c>
      <c r="W299">
        <v>511350</v>
      </c>
      <c r="X299">
        <v>511350</v>
      </c>
      <c r="Y299">
        <f>COUNTBLANK(Table134[[#This Row],[Budget]:[Gross_WW]])</f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5</v>
      </c>
      <c r="AH299">
        <f>((Table134[[#This Row],[Gross_WW]]-2*Table134[[#This Row],[Budget]])/(2*Table134[[#This Row],[Budget]]))*100</f>
        <v>-95.351363636363644</v>
      </c>
      <c r="AI299">
        <f>(0.555*Table134[[#This Row],[Gross_WW]]-Table134[[#This Row],[Budget]])/Table134[[#This Row],[Budget]]*100</f>
        <v>-94.840013636363636</v>
      </c>
      <c r="AJ299">
        <f>(Table134[[#This Row],[Gross_WW]]-VLOOKUP(C299,  Table4[], 2, TRUE)*Table134[[#This Row],[Budget]])/(Table134[[#This Row],[Budget]]*VLOOKUP(C299,  Table4[], 2, TRUE))</f>
        <v>-0.62810909090909095</v>
      </c>
    </row>
    <row r="300" spans="1:36" hidden="1" x14ac:dyDescent="0.2">
      <c r="A300" t="s">
        <v>2944</v>
      </c>
      <c r="B300" t="s">
        <v>2945</v>
      </c>
      <c r="C300">
        <v>1987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5.2</v>
      </c>
      <c r="O300">
        <v>3919</v>
      </c>
      <c r="P300">
        <v>103</v>
      </c>
      <c r="Q300" t="s">
        <v>2769</v>
      </c>
      <c r="R300" t="s">
        <v>2692</v>
      </c>
      <c r="S300">
        <v>0</v>
      </c>
      <c r="T300">
        <v>0</v>
      </c>
      <c r="U300">
        <v>1</v>
      </c>
      <c r="W300">
        <v>16337355</v>
      </c>
      <c r="X300">
        <v>16337355</v>
      </c>
      <c r="Y300">
        <f>COUNTBLANK(Table134[[#This Row],[Budget]:[Gross_WW]])</f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 t="e">
        <f>((Table134[[#This Row],[Gross_WW]]-2*Table134[[#This Row],[Budget]])/(2*Table134[[#This Row],[Budget]]))*100</f>
        <v>#DIV/0!</v>
      </c>
      <c r="AI300" t="e">
        <f>(0.555*Table134[[#This Row],[Gross_WW]]-Table134[[#This Row],[Budget]])/Table134[[#This Row],[Budget]]*100</f>
        <v>#DIV/0!</v>
      </c>
      <c r="AJ300" t="e">
        <f>(Table134[[#This Row],[Gross_WW]]-VLOOKUP(C300,  Table4[], 2, TRUE)*Table134[[#This Row],[Budget]])/(Table134[[#This Row],[Budget]]*VLOOKUP(C300,  Table4[], 2, TRUE))</f>
        <v>#DIV/0!</v>
      </c>
    </row>
    <row r="301" spans="1:36" x14ac:dyDescent="0.2">
      <c r="A301" t="s">
        <v>6676</v>
      </c>
      <c r="B301" t="s">
        <v>6677</v>
      </c>
      <c r="C301">
        <v>2008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7</v>
      </c>
      <c r="O301">
        <v>297820</v>
      </c>
      <c r="P301">
        <v>96</v>
      </c>
      <c r="Q301" t="s">
        <v>5853</v>
      </c>
      <c r="R301" t="s">
        <v>5459</v>
      </c>
      <c r="S301">
        <v>0</v>
      </c>
      <c r="T301">
        <v>1</v>
      </c>
      <c r="U301">
        <v>0</v>
      </c>
      <c r="V301">
        <v>37000000</v>
      </c>
      <c r="W301">
        <v>60355347</v>
      </c>
      <c r="X301">
        <v>163728902</v>
      </c>
      <c r="Y301">
        <f>COUNTBLANK(Table134[[#This Row],[Budget]:[Gross_WW]])</f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f>((Table134[[#This Row],[Gross_WW]]-2*Table134[[#This Row],[Budget]])/(2*Table134[[#This Row],[Budget]]))*100</f>
        <v>121.25527297297299</v>
      </c>
      <c r="AI301">
        <f>(0.555*Table134[[#This Row],[Gross_WW]]-Table134[[#This Row],[Budget]])/Table134[[#This Row],[Budget]]*100</f>
        <v>145.59335300000004</v>
      </c>
      <c r="AJ301">
        <f>(Table134[[#This Row],[Gross_WW]]-VLOOKUP(C301,  Table4[], 2, TRUE)*Table134[[#This Row],[Budget]])/(Table134[[#This Row],[Budget]]*VLOOKUP(C301,  Table4[], 2, TRUE))</f>
        <v>6.3751757657657659</v>
      </c>
    </row>
    <row r="302" spans="1:36" x14ac:dyDescent="0.2">
      <c r="A302" t="s">
        <v>2514</v>
      </c>
      <c r="B302" t="s">
        <v>2515</v>
      </c>
      <c r="C302">
        <v>1981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6.1</v>
      </c>
      <c r="O302">
        <v>2658</v>
      </c>
      <c r="P302">
        <v>94</v>
      </c>
      <c r="Q302" t="s">
        <v>2516</v>
      </c>
      <c r="R302" t="s">
        <v>35</v>
      </c>
      <c r="S302">
        <v>0</v>
      </c>
      <c r="T302">
        <v>1</v>
      </c>
      <c r="U302">
        <v>0</v>
      </c>
      <c r="V302">
        <v>11000000</v>
      </c>
      <c r="W302">
        <v>31261269</v>
      </c>
      <c r="X302">
        <v>31261269</v>
      </c>
      <c r="Y302">
        <f>COUNTBLANK(Table134[[#This Row],[Budget]:[Gross_WW]])</f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f>((Table134[[#This Row],[Gross_WW]]-2*Table134[[#This Row],[Budget]])/(2*Table134[[#This Row],[Budget]]))*100</f>
        <v>42.09667727272727</v>
      </c>
      <c r="AI302">
        <f>(0.555*Table134[[#This Row],[Gross_WW]]-Table134[[#This Row],[Budget]])/Table134[[#This Row],[Budget]]*100</f>
        <v>57.727311772727283</v>
      </c>
      <c r="AJ302">
        <f>(Table134[[#This Row],[Gross_WW]]-VLOOKUP(C302,  Table4[], 2, TRUE)*Table134[[#This Row],[Budget]])/(Table134[[#This Row],[Budget]]*VLOOKUP(C302,  Table4[], 2, TRUE))</f>
        <v>5.178116403162055</v>
      </c>
    </row>
    <row r="303" spans="1:36" x14ac:dyDescent="0.2">
      <c r="A303" t="s">
        <v>3930</v>
      </c>
      <c r="B303" t="s">
        <v>3931</v>
      </c>
      <c r="C303">
        <v>1994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5.4</v>
      </c>
      <c r="O303">
        <v>7933</v>
      </c>
      <c r="P303">
        <v>80</v>
      </c>
      <c r="Q303" t="s">
        <v>3932</v>
      </c>
      <c r="R303" t="s">
        <v>2783</v>
      </c>
      <c r="S303">
        <v>1</v>
      </c>
      <c r="T303">
        <v>0</v>
      </c>
      <c r="U303">
        <v>0</v>
      </c>
      <c r="V303">
        <v>10000000</v>
      </c>
      <c r="W303">
        <v>3662459</v>
      </c>
      <c r="X303">
        <v>3662459</v>
      </c>
      <c r="Y303">
        <f>COUNTBLANK(Table134[[#This Row],[Budget]:[Gross_WW]])</f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f>((Table134[[#This Row],[Gross_WW]]-2*Table134[[#This Row],[Budget]])/(2*Table134[[#This Row],[Budget]]))*100</f>
        <v>-81.687704999999994</v>
      </c>
      <c r="AI303">
        <f>(0.555*Table134[[#This Row],[Gross_WW]]-Table134[[#This Row],[Budget]])/Table134[[#This Row],[Budget]]*100</f>
        <v>-79.673352550000004</v>
      </c>
      <c r="AJ303">
        <f>(Table134[[#This Row],[Gross_WW]]-VLOOKUP(C303,  Table4[], 2, TRUE)*Table134[[#This Row],[Budget]])/(Table134[[#This Row],[Budget]]*VLOOKUP(C303,  Table4[], 2, TRUE))</f>
        <v>-0.16762295454545453</v>
      </c>
    </row>
    <row r="304" spans="1:36" x14ac:dyDescent="0.2">
      <c r="A304" t="s">
        <v>2447</v>
      </c>
      <c r="B304" t="s">
        <v>2448</v>
      </c>
      <c r="C304">
        <v>1980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7.3</v>
      </c>
      <c r="O304">
        <v>100935</v>
      </c>
      <c r="P304">
        <v>98</v>
      </c>
      <c r="Q304" t="s">
        <v>2449</v>
      </c>
      <c r="R304" t="s">
        <v>2407</v>
      </c>
      <c r="S304">
        <v>0</v>
      </c>
      <c r="T304">
        <v>0</v>
      </c>
      <c r="U304">
        <v>1</v>
      </c>
      <c r="V304">
        <v>6000000</v>
      </c>
      <c r="W304">
        <v>39846344</v>
      </c>
      <c r="X304">
        <v>39846344</v>
      </c>
      <c r="Y304">
        <f>COUNTBLANK(Table134[[#This Row],[Budget]:[Gross_WW]])</f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f>((Table134[[#This Row],[Gross_WW]]-2*Table134[[#This Row],[Budget]])/(2*Table134[[#This Row],[Budget]]))*100</f>
        <v>232.05286666666666</v>
      </c>
      <c r="AI304">
        <f>(0.555*Table134[[#This Row],[Gross_WW]]-Table134[[#This Row],[Budget]])/Table134[[#This Row],[Budget]]*100</f>
        <v>268.57868200000001</v>
      </c>
      <c r="AJ304">
        <f>(Table134[[#This Row],[Gross_WW]]-VLOOKUP(C304,  Table4[], 2, TRUE)*Table134[[#This Row],[Budget]])/(Table134[[#This Row],[Budget]]*VLOOKUP(C304,  Table4[], 2, TRUE))</f>
        <v>13.437081159420289</v>
      </c>
    </row>
    <row r="305" spans="1:36" x14ac:dyDescent="0.2">
      <c r="A305" t="s">
        <v>3046</v>
      </c>
      <c r="B305" t="s">
        <v>3047</v>
      </c>
      <c r="C305">
        <v>1988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3.8</v>
      </c>
      <c r="O305">
        <v>14314</v>
      </c>
      <c r="P305">
        <v>98</v>
      </c>
      <c r="Q305" t="s">
        <v>2554</v>
      </c>
      <c r="R305" t="s">
        <v>3022</v>
      </c>
      <c r="S305">
        <v>0</v>
      </c>
      <c r="T305">
        <v>0</v>
      </c>
      <c r="U305">
        <v>1</v>
      </c>
      <c r="V305">
        <v>20000000</v>
      </c>
      <c r="W305">
        <v>11798302</v>
      </c>
      <c r="X305">
        <v>11798302</v>
      </c>
      <c r="Y305">
        <f>COUNTBLANK(Table134[[#This Row],[Budget]:[Gross_WW]])</f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f>((Table134[[#This Row],[Gross_WW]]-2*Table134[[#This Row],[Budget]])/(2*Table134[[#This Row],[Budget]]))*100</f>
        <v>-70.504244999999997</v>
      </c>
      <c r="AI305">
        <f>(0.555*Table134[[#This Row],[Gross_WW]]-Table134[[#This Row],[Budget]])/Table134[[#This Row],[Budget]]*100</f>
        <v>-67.259711949999996</v>
      </c>
      <c r="AJ305">
        <f>(Table134[[#This Row],[Gross_WW]]-VLOOKUP(C305,  Table4[], 2, TRUE)*Table134[[#This Row],[Budget]])/(Table134[[#This Row],[Budget]]*VLOOKUP(C305,  Table4[], 2, TRUE))</f>
        <v>0.28242413043478259</v>
      </c>
    </row>
    <row r="306" spans="1:36" x14ac:dyDescent="0.2">
      <c r="A306" t="s">
        <v>5857</v>
      </c>
      <c r="B306" t="s">
        <v>5858</v>
      </c>
      <c r="C306">
        <v>2003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6.9</v>
      </c>
      <c r="O306">
        <v>22510</v>
      </c>
      <c r="P306">
        <v>108</v>
      </c>
      <c r="Q306" t="s">
        <v>5859</v>
      </c>
      <c r="R306" t="s">
        <v>2783</v>
      </c>
      <c r="S306">
        <v>1</v>
      </c>
      <c r="T306">
        <v>0</v>
      </c>
      <c r="U306">
        <v>0</v>
      </c>
      <c r="V306">
        <v>10000000</v>
      </c>
      <c r="W306">
        <v>31041759</v>
      </c>
      <c r="X306">
        <v>93400759</v>
      </c>
      <c r="Y306">
        <f>COUNTBLANK(Table134[[#This Row],[Budget]:[Gross_WW]])</f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f>((Table134[[#This Row],[Gross_WW]]-2*Table134[[#This Row],[Budget]])/(2*Table134[[#This Row],[Budget]]))*100</f>
        <v>367.00379500000003</v>
      </c>
      <c r="AI306">
        <f>(0.555*Table134[[#This Row],[Gross_WW]]-Table134[[#This Row],[Budget]])/Table134[[#This Row],[Budget]]*100</f>
        <v>418.37421245000002</v>
      </c>
      <c r="AJ306">
        <f>(Table134[[#This Row],[Gross_WW]]-VLOOKUP(C306,  Table4[], 2, TRUE)*Table134[[#This Row],[Budget]])/(Table134[[#This Row],[Budget]]*VLOOKUP(C306,  Table4[], 2, TRUE))</f>
        <v>14.566793166666667</v>
      </c>
    </row>
    <row r="307" spans="1:36" x14ac:dyDescent="0.2">
      <c r="A307" t="s">
        <v>1833</v>
      </c>
      <c r="B307" t="s">
        <v>1834</v>
      </c>
      <c r="C307">
        <v>1967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6.6</v>
      </c>
      <c r="O307">
        <v>5683</v>
      </c>
      <c r="P307">
        <v>179</v>
      </c>
      <c r="Q307" t="s">
        <v>1624</v>
      </c>
      <c r="R307" t="s">
        <v>1832</v>
      </c>
      <c r="S307">
        <v>0</v>
      </c>
      <c r="T307">
        <v>0</v>
      </c>
      <c r="U307">
        <v>1</v>
      </c>
      <c r="V307">
        <v>13000000</v>
      </c>
      <c r="W307">
        <v>31100000</v>
      </c>
      <c r="X307">
        <v>31100000</v>
      </c>
      <c r="Y307">
        <f>COUNTBLANK(Table134[[#This Row],[Budget]:[Gross_WW]])</f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</v>
      </c>
      <c r="AH307">
        <f>((Table134[[#This Row],[Gross_WW]]-2*Table134[[#This Row],[Budget]])/(2*Table134[[#This Row],[Budget]]))*100</f>
        <v>19.615384615384617</v>
      </c>
      <c r="AI307">
        <f>(0.555*Table134[[#This Row],[Gross_WW]]-Table134[[#This Row],[Budget]])/Table134[[#This Row],[Budget]]*100</f>
        <v>32.773076923076921</v>
      </c>
      <c r="AJ307">
        <f>(Table134[[#This Row],[Gross_WW]]-VLOOKUP(C307,  Table4[], 2, TRUE)*Table134[[#This Row],[Budget]])/(Table134[[#This Row],[Budget]]*VLOOKUP(C307,  Table4[], 2, TRUE))</f>
        <v>8.569230769230769</v>
      </c>
    </row>
    <row r="308" spans="1:36" hidden="1" x14ac:dyDescent="0.2">
      <c r="A308" t="s">
        <v>3933</v>
      </c>
      <c r="B308" t="s">
        <v>3934</v>
      </c>
      <c r="C308">
        <v>1994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6.1</v>
      </c>
      <c r="O308">
        <v>8455</v>
      </c>
      <c r="P308">
        <v>96</v>
      </c>
      <c r="Q308" t="s">
        <v>3935</v>
      </c>
      <c r="R308" t="s">
        <v>3273</v>
      </c>
      <c r="S308">
        <v>1</v>
      </c>
      <c r="T308">
        <v>0</v>
      </c>
      <c r="U308">
        <v>0</v>
      </c>
      <c r="W308">
        <v>10475705</v>
      </c>
      <c r="X308">
        <v>10475705</v>
      </c>
      <c r="Y308">
        <f>COUNTBLANK(Table134[[#This Row],[Budget]:[Gross_WW]])</f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 t="e">
        <f>((Table134[[#This Row],[Gross_WW]]-2*Table134[[#This Row],[Budget]])/(2*Table134[[#This Row],[Budget]]))*100</f>
        <v>#DIV/0!</v>
      </c>
      <c r="AI308" t="e">
        <f>(0.555*Table134[[#This Row],[Gross_WW]]-Table134[[#This Row],[Budget]])/Table134[[#This Row],[Budget]]*100</f>
        <v>#DIV/0!</v>
      </c>
      <c r="AJ308" t="e">
        <f>(Table134[[#This Row],[Gross_WW]]-VLOOKUP(C308,  Table4[], 2, TRUE)*Table134[[#This Row],[Budget]])/(Table134[[#This Row],[Budget]]*VLOOKUP(C308,  Table4[], 2, TRUE))</f>
        <v>#DIV/0!</v>
      </c>
    </row>
    <row r="309" spans="1:36" hidden="1" x14ac:dyDescent="0.2">
      <c r="A309" t="s">
        <v>2946</v>
      </c>
      <c r="B309" t="s">
        <v>2947</v>
      </c>
      <c r="C309">
        <v>1987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6.8</v>
      </c>
      <c r="O309">
        <v>30961</v>
      </c>
      <c r="P309">
        <v>94</v>
      </c>
      <c r="Q309" t="s">
        <v>2948</v>
      </c>
      <c r="R309" t="s">
        <v>2783</v>
      </c>
      <c r="S309">
        <v>1</v>
      </c>
      <c r="T309">
        <v>0</v>
      </c>
      <c r="U309">
        <v>0</v>
      </c>
      <c r="W309">
        <v>31623833</v>
      </c>
      <c r="X309">
        <v>31623833</v>
      </c>
      <c r="Y309">
        <f>COUNTBLANK(Table134[[#This Row],[Budget]:[Gross_WW]])</f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 t="e">
        <f>((Table134[[#This Row],[Gross_WW]]-2*Table134[[#This Row],[Budget]])/(2*Table134[[#This Row],[Budget]]))*100</f>
        <v>#DIV/0!</v>
      </c>
      <c r="AI309" t="e">
        <f>(0.555*Table134[[#This Row],[Gross_WW]]-Table134[[#This Row],[Budget]])/Table134[[#This Row],[Budget]]*100</f>
        <v>#DIV/0!</v>
      </c>
      <c r="AJ309" t="e">
        <f>(Table134[[#This Row],[Gross_WW]]-VLOOKUP(C309,  Table4[], 2, TRUE)*Table134[[#This Row],[Budget]])/(Table134[[#This Row],[Budget]]*VLOOKUP(C309,  Table4[], 2, TRUE))</f>
        <v>#DIV/0!</v>
      </c>
    </row>
    <row r="310" spans="1:36" x14ac:dyDescent="0.2">
      <c r="A310" t="s">
        <v>2724</v>
      </c>
      <c r="B310" t="s">
        <v>2725</v>
      </c>
      <c r="C310">
        <v>1984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5.0999999999999996</v>
      </c>
      <c r="O310">
        <v>14361</v>
      </c>
      <c r="P310">
        <v>108</v>
      </c>
      <c r="Q310" t="s">
        <v>2319</v>
      </c>
      <c r="R310" t="s">
        <v>2726</v>
      </c>
      <c r="S310">
        <v>0</v>
      </c>
      <c r="T310">
        <v>0</v>
      </c>
      <c r="U310">
        <v>1</v>
      </c>
      <c r="V310">
        <v>20000000</v>
      </c>
      <c r="W310">
        <v>28078073</v>
      </c>
      <c r="X310">
        <v>28078073</v>
      </c>
      <c r="Y310">
        <f>COUNTBLANK(Table134[[#This Row],[Budget]:[Gross_WW]])</f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f>((Table134[[#This Row],[Gross_WW]]-2*Table134[[#This Row],[Budget]])/(2*Table134[[#This Row],[Budget]]))*100</f>
        <v>-29.804817500000002</v>
      </c>
      <c r="AI310">
        <f>(0.555*Table134[[#This Row],[Gross_WW]]-Table134[[#This Row],[Budget]])/Table134[[#This Row],[Budget]]*100</f>
        <v>-22.083347424999996</v>
      </c>
      <c r="AJ310">
        <f>(Table134[[#This Row],[Gross_WW]]-VLOOKUP(C310,  Table4[], 2, TRUE)*Table134[[#This Row],[Budget]])/(Table134[[#This Row],[Budget]]*VLOOKUP(C310,  Table4[], 2, TRUE))</f>
        <v>2.051964456521739</v>
      </c>
    </row>
    <row r="311" spans="1:36" x14ac:dyDescent="0.2">
      <c r="A311" t="s">
        <v>889</v>
      </c>
      <c r="B311" t="s">
        <v>890</v>
      </c>
      <c r="C311">
        <v>1946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6.9</v>
      </c>
      <c r="O311">
        <v>1853</v>
      </c>
      <c r="P311">
        <v>92</v>
      </c>
      <c r="Q311" t="s">
        <v>891</v>
      </c>
      <c r="R311" t="s">
        <v>747</v>
      </c>
      <c r="S311">
        <v>0</v>
      </c>
      <c r="T311">
        <v>1</v>
      </c>
      <c r="U311">
        <v>0</v>
      </c>
      <c r="V311">
        <v>2623925</v>
      </c>
      <c r="W311">
        <v>4263651</v>
      </c>
      <c r="X311">
        <v>4263651</v>
      </c>
      <c r="Y311">
        <f>COUNTBLANK(Table134[[#This Row],[Budget]:[Gross_WW]])</f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f>((Table134[[#This Row],[Gross_WW]]-2*Table134[[#This Row],[Budget]])/(2*Table134[[#This Row],[Budget]]))*100</f>
        <v>-18.754327962880033</v>
      </c>
      <c r="AI311">
        <f>(0.555*Table134[[#This Row],[Gross_WW]]-Table134[[#This Row],[Budget]])/Table134[[#This Row],[Budget]]*100</f>
        <v>-9.8173040387968342</v>
      </c>
      <c r="AJ311">
        <f>(Table134[[#This Row],[Gross_WW]]-VLOOKUP(C311,  Table4[], 2, TRUE)*Table134[[#This Row],[Budget]])/(Table134[[#This Row],[Budget]]*VLOOKUP(C311,  Table4[], 2, TRUE))</f>
        <v>11.499334159556918</v>
      </c>
    </row>
    <row r="312" spans="1:36" x14ac:dyDescent="0.2">
      <c r="A312" t="s">
        <v>7756</v>
      </c>
      <c r="B312" t="s">
        <v>7757</v>
      </c>
      <c r="C312">
        <v>2016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7.8</v>
      </c>
      <c r="O312">
        <v>627041</v>
      </c>
      <c r="P312">
        <v>147</v>
      </c>
      <c r="Q312" t="s">
        <v>5596</v>
      </c>
      <c r="R312" t="s">
        <v>6654</v>
      </c>
      <c r="S312">
        <v>1</v>
      </c>
      <c r="T312">
        <v>0</v>
      </c>
      <c r="U312">
        <v>0</v>
      </c>
      <c r="V312">
        <v>250000000</v>
      </c>
      <c r="W312">
        <v>408084349</v>
      </c>
      <c r="X312">
        <v>1153296293</v>
      </c>
      <c r="Y312">
        <f>COUNTBLANK(Table134[[#This Row],[Budget]:[Gross_WW]])</f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9</v>
      </c>
      <c r="AH312">
        <f>((Table134[[#This Row],[Gross_WW]]-2*Table134[[#This Row],[Budget]])/(2*Table134[[#This Row],[Budget]]))*100</f>
        <v>130.65925860000002</v>
      </c>
      <c r="AI312">
        <f>(0.555*Table134[[#This Row],[Gross_WW]]-Table134[[#This Row],[Budget]])/Table134[[#This Row],[Budget]]*100</f>
        <v>156.031777046</v>
      </c>
      <c r="AJ312">
        <f>(Table134[[#This Row],[Gross_WW]]-VLOOKUP(C312,  Table4[], 2, TRUE)*Table134[[#This Row],[Budget]])/(Table134[[#This Row],[Budget]]*VLOOKUP(C312,  Table4[], 2, TRUE))</f>
        <v>3.6131851720000001</v>
      </c>
    </row>
    <row r="313" spans="1:36" x14ac:dyDescent="0.2">
      <c r="A313" t="s">
        <v>6384</v>
      </c>
      <c r="B313" t="s">
        <v>6385</v>
      </c>
      <c r="C313">
        <v>2011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6.9</v>
      </c>
      <c r="O313">
        <v>706772</v>
      </c>
      <c r="P313">
        <v>124</v>
      </c>
      <c r="Q313" t="s">
        <v>5075</v>
      </c>
      <c r="R313" t="s">
        <v>2483</v>
      </c>
      <c r="S313">
        <v>1</v>
      </c>
      <c r="T313">
        <v>0</v>
      </c>
      <c r="U313">
        <v>0</v>
      </c>
      <c r="V313">
        <v>140000000</v>
      </c>
      <c r="W313">
        <v>176654505</v>
      </c>
      <c r="X313">
        <v>370569774</v>
      </c>
      <c r="Y313">
        <f>COUNTBLANK(Table134[[#This Row],[Budget]:[Gross_WW]])</f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71</v>
      </c>
      <c r="AH313">
        <f>((Table134[[#This Row],[Gross_WW]]-2*Table134[[#This Row],[Budget]])/(2*Table134[[#This Row],[Budget]]))*100</f>
        <v>32.34634785714286</v>
      </c>
      <c r="AI313">
        <f>(0.555*Table134[[#This Row],[Gross_WW]]-Table134[[#This Row],[Budget]])/Table134[[#This Row],[Budget]]*100</f>
        <v>46.904446121428592</v>
      </c>
      <c r="AJ313">
        <f>(Table134[[#This Row],[Gross_WW]]-VLOOKUP(C313,  Table4[], 2, TRUE)*Table134[[#This Row],[Budget]])/(Table134[[#This Row],[Budget]]*VLOOKUP(C313,  Table4[], 2, TRUE))</f>
        <v>1.6469269571428571</v>
      </c>
    </row>
    <row r="314" spans="1:36" x14ac:dyDescent="0.2">
      <c r="A314" t="s">
        <v>7421</v>
      </c>
      <c r="B314" t="s">
        <v>7422</v>
      </c>
      <c r="C314">
        <v>2014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7.7</v>
      </c>
      <c r="O314">
        <v>703860</v>
      </c>
      <c r="P314">
        <v>136</v>
      </c>
      <c r="Q314" t="s">
        <v>5596</v>
      </c>
      <c r="R314" t="s">
        <v>7423</v>
      </c>
      <c r="S314">
        <v>1</v>
      </c>
      <c r="T314">
        <v>0</v>
      </c>
      <c r="U314">
        <v>0</v>
      </c>
      <c r="V314">
        <v>170000000</v>
      </c>
      <c r="W314">
        <v>259766572</v>
      </c>
      <c r="X314">
        <v>714421503</v>
      </c>
      <c r="Y314">
        <f>COUNTBLANK(Table134[[#This Row],[Budget]:[Gross_WW]])</f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11</v>
      </c>
      <c r="AH314">
        <f>((Table134[[#This Row],[Gross_WW]]-2*Table134[[#This Row],[Budget]])/(2*Table134[[#This Row],[Budget]]))*100</f>
        <v>110.12397147058823</v>
      </c>
      <c r="AI314">
        <f>(0.555*Table134[[#This Row],[Gross_WW]]-Table134[[#This Row],[Budget]])/Table134[[#This Row],[Budget]]*100</f>
        <v>133.23760833235298</v>
      </c>
      <c r="AJ314">
        <f>(Table134[[#This Row],[Gross_WW]]-VLOOKUP(C314,  Table4[], 2, TRUE)*Table134[[#This Row],[Budget]])/(Table134[[#This Row],[Budget]]*VLOOKUP(C314,  Table4[], 2, TRUE))</f>
        <v>3.2024794294117647</v>
      </c>
    </row>
    <row r="315" spans="1:36" x14ac:dyDescent="0.2">
      <c r="A315" t="s">
        <v>238</v>
      </c>
      <c r="B315" t="s">
        <v>239</v>
      </c>
      <c r="C315">
        <v>1935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7.7</v>
      </c>
      <c r="O315">
        <v>12340</v>
      </c>
      <c r="P315">
        <v>119</v>
      </c>
      <c r="Q315" t="s">
        <v>45</v>
      </c>
      <c r="R315" t="s">
        <v>39</v>
      </c>
      <c r="S315">
        <v>0</v>
      </c>
      <c r="T315">
        <v>0</v>
      </c>
      <c r="U315">
        <v>1</v>
      </c>
      <c r="V315">
        <v>995000</v>
      </c>
      <c r="W315">
        <v>2475000</v>
      </c>
      <c r="X315">
        <v>2475000</v>
      </c>
      <c r="Y315">
        <f>COUNTBLANK(Table134[[#This Row],[Budget]:[Gross_WW]])</f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13</v>
      </c>
      <c r="AH315">
        <f>((Table134[[#This Row],[Gross_WW]]-2*Table134[[#This Row],[Budget]])/(2*Table134[[#This Row],[Budget]]))*100</f>
        <v>24.371859296482413</v>
      </c>
      <c r="AI315">
        <f>(0.555*Table134[[#This Row],[Gross_WW]]-Table134[[#This Row],[Budget]])/Table134[[#This Row],[Budget]]*100</f>
        <v>38.052763819095503</v>
      </c>
      <c r="AJ315">
        <f>(Table134[[#This Row],[Gross_WW]]-VLOOKUP(C315,  Table4[], 2, TRUE)*Table134[[#This Row],[Budget]])/(Table134[[#This Row],[Budget]]*VLOOKUP(C315,  Table4[], 2, TRUE))</f>
        <v>5.5458873313938115</v>
      </c>
    </row>
    <row r="316" spans="1:36" x14ac:dyDescent="0.2">
      <c r="A316" t="s">
        <v>5440</v>
      </c>
      <c r="B316" t="s">
        <v>5441</v>
      </c>
      <c r="C316">
        <v>2001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5.9</v>
      </c>
      <c r="O316">
        <v>32075</v>
      </c>
      <c r="P316">
        <v>131</v>
      </c>
      <c r="Q316" t="s">
        <v>3773</v>
      </c>
      <c r="R316" t="s">
        <v>35</v>
      </c>
      <c r="S316">
        <v>0</v>
      </c>
      <c r="T316">
        <v>1</v>
      </c>
      <c r="U316">
        <v>0</v>
      </c>
      <c r="V316">
        <v>57000000</v>
      </c>
      <c r="W316">
        <v>25543895</v>
      </c>
      <c r="X316">
        <v>62112895</v>
      </c>
      <c r="Y316">
        <f>COUNTBLANK(Table134[[#This Row],[Budget]:[Gross_WW]])</f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7</v>
      </c>
      <c r="AH316">
        <f>((Table134[[#This Row],[Gross_WW]]-2*Table134[[#This Row],[Budget]])/(2*Table134[[#This Row],[Budget]]))*100</f>
        <v>-45.515004385964914</v>
      </c>
      <c r="AI316">
        <f>(0.555*Table134[[#This Row],[Gross_WW]]-Table134[[#This Row],[Budget]])/Table134[[#This Row],[Budget]]*100</f>
        <v>-39.521654868421052</v>
      </c>
      <c r="AJ316">
        <f>(Table134[[#This Row],[Gross_WW]]-VLOOKUP(C316,  Table4[], 2, TRUE)*Table134[[#This Row],[Budget]])/(Table134[[#This Row],[Budget]]*VLOOKUP(C316,  Table4[], 2, TRUE))</f>
        <v>0.81616652046783622</v>
      </c>
    </row>
    <row r="317" spans="1:36" x14ac:dyDescent="0.2">
      <c r="A317" t="s">
        <v>3561</v>
      </c>
      <c r="B317" t="s">
        <v>3562</v>
      </c>
      <c r="C317">
        <v>1992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5.8</v>
      </c>
      <c r="O317">
        <v>19773</v>
      </c>
      <c r="P317">
        <v>90</v>
      </c>
      <c r="Q317" t="s">
        <v>3204</v>
      </c>
      <c r="R317" t="s">
        <v>2783</v>
      </c>
      <c r="S317">
        <v>1</v>
      </c>
      <c r="T317">
        <v>0</v>
      </c>
      <c r="U317">
        <v>0</v>
      </c>
      <c r="V317">
        <v>24000000</v>
      </c>
      <c r="W317">
        <v>22518097</v>
      </c>
      <c r="X317">
        <v>22518097</v>
      </c>
      <c r="Y317">
        <f>COUNTBLANK(Table134[[#This Row],[Budget]:[Gross_WW]])</f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f>((Table134[[#This Row],[Gross_WW]]-2*Table134[[#This Row],[Budget]])/(2*Table134[[#This Row],[Budget]]))*100</f>
        <v>-53.087297916666664</v>
      </c>
      <c r="AI317">
        <f>(0.555*Table134[[#This Row],[Gross_WW]]-Table134[[#This Row],[Budget]])/Table134[[#This Row],[Budget]]*100</f>
        <v>-47.926900687499995</v>
      </c>
      <c r="AJ317">
        <f>(Table134[[#This Row],[Gross_WW]]-VLOOKUP(C317,  Table4[], 2, TRUE)*Table134[[#This Row],[Budget]])/(Table134[[#This Row],[Budget]]*VLOOKUP(C317,  Table4[], 2, TRUE))</f>
        <v>1.1323955492424242</v>
      </c>
    </row>
    <row r="318" spans="1:36" hidden="1" x14ac:dyDescent="0.2">
      <c r="A318" t="s">
        <v>3413</v>
      </c>
      <c r="B318" t="s">
        <v>3414</v>
      </c>
      <c r="C318">
        <v>1991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5.9</v>
      </c>
      <c r="O318">
        <v>9700</v>
      </c>
      <c r="P318">
        <v>83</v>
      </c>
      <c r="Q318" t="s">
        <v>3415</v>
      </c>
      <c r="R318" t="s">
        <v>3101</v>
      </c>
      <c r="S318">
        <v>0</v>
      </c>
      <c r="T318">
        <v>1</v>
      </c>
      <c r="U318">
        <v>0</v>
      </c>
      <c r="W318">
        <v>11336986</v>
      </c>
      <c r="X318">
        <v>11336986</v>
      </c>
      <c r="Y318">
        <f>COUNTBLANK(Table134[[#This Row],[Budget]:[Gross_WW]])</f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 t="e">
        <f>((Table134[[#This Row],[Gross_WW]]-2*Table134[[#This Row],[Budget]])/(2*Table134[[#This Row],[Budget]]))*100</f>
        <v>#DIV/0!</v>
      </c>
      <c r="AI318" t="e">
        <f>(0.555*Table134[[#This Row],[Gross_WW]]-Table134[[#This Row],[Budget]])/Table134[[#This Row],[Budget]]*100</f>
        <v>#DIV/0!</v>
      </c>
      <c r="AJ318" t="e">
        <f>(Table134[[#This Row],[Gross_WW]]-VLOOKUP(C318,  Table4[], 2, TRUE)*Table134[[#This Row],[Budget]])/(Table134[[#This Row],[Budget]]*VLOOKUP(C318,  Table4[], 2, TRUE))</f>
        <v>#DIV/0!</v>
      </c>
    </row>
    <row r="319" spans="1:36" x14ac:dyDescent="0.2">
      <c r="A319" t="s">
        <v>3735</v>
      </c>
      <c r="B319" t="s">
        <v>3736</v>
      </c>
      <c r="C319">
        <v>1993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7.9</v>
      </c>
      <c r="O319">
        <v>192334</v>
      </c>
      <c r="P319">
        <v>144</v>
      </c>
      <c r="Q319" t="s">
        <v>2697</v>
      </c>
      <c r="R319" t="s">
        <v>35</v>
      </c>
      <c r="S319">
        <v>0</v>
      </c>
      <c r="T319">
        <v>1</v>
      </c>
      <c r="U319">
        <v>0</v>
      </c>
      <c r="V319">
        <v>30000000</v>
      </c>
      <c r="W319">
        <v>36948322</v>
      </c>
      <c r="X319">
        <v>63851527</v>
      </c>
      <c r="Y319">
        <f>COUNTBLANK(Table134[[#This Row],[Budget]:[Gross_WW]])</f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18</v>
      </c>
      <c r="AH319">
        <f>((Table134[[#This Row],[Gross_WW]]-2*Table134[[#This Row],[Budget]])/(2*Table134[[#This Row],[Budget]]))*100</f>
        <v>6.4192116666666656</v>
      </c>
      <c r="AI319">
        <f>(0.555*Table134[[#This Row],[Gross_WW]]-Table134[[#This Row],[Budget]])/Table134[[#This Row],[Budget]]*100</f>
        <v>18.12532495</v>
      </c>
      <c r="AJ319">
        <f>(Table134[[#This Row],[Gross_WW]]-VLOOKUP(C319,  Table4[], 2, TRUE)*Table134[[#This Row],[Budget]])/(Table134[[#This Row],[Budget]]*VLOOKUP(C319,  Table4[], 2, TRUE))</f>
        <v>3.8372368939393939</v>
      </c>
    </row>
    <row r="320" spans="1:36" x14ac:dyDescent="0.2">
      <c r="A320" t="s">
        <v>4383</v>
      </c>
      <c r="B320" t="s">
        <v>4384</v>
      </c>
      <c r="C320">
        <v>1996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5</v>
      </c>
      <c r="O320">
        <v>4316</v>
      </c>
      <c r="P320">
        <v>89</v>
      </c>
      <c r="Q320" t="s">
        <v>1866</v>
      </c>
      <c r="R320" t="s">
        <v>4385</v>
      </c>
      <c r="S320">
        <v>0</v>
      </c>
      <c r="T320">
        <v>0</v>
      </c>
      <c r="U320">
        <v>1</v>
      </c>
      <c r="V320">
        <v>17000000</v>
      </c>
      <c r="W320">
        <v>3325651</v>
      </c>
      <c r="X320">
        <v>3325651</v>
      </c>
      <c r="Y320">
        <f>COUNTBLANK(Table134[[#This Row],[Budget]:[Gross_WW]])</f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f>((Table134[[#This Row],[Gross_WW]]-2*Table134[[#This Row],[Budget]])/(2*Table134[[#This Row],[Budget]]))*100</f>
        <v>-90.21867352941176</v>
      </c>
      <c r="AI320">
        <f>(0.555*Table134[[#This Row],[Gross_WW]]-Table134[[#This Row],[Budget]])/Table134[[#This Row],[Budget]]*100</f>
        <v>-89.142727617647054</v>
      </c>
      <c r="AJ320">
        <f>(Table134[[#This Row],[Gross_WW]]-VLOOKUP(C320,  Table4[], 2, TRUE)*Table134[[#This Row],[Budget]])/(Table134[[#This Row],[Budget]]*VLOOKUP(C320,  Table4[], 2, TRUE))</f>
        <v>-0.55539425133689835</v>
      </c>
    </row>
    <row r="321" spans="1:36" x14ac:dyDescent="0.2">
      <c r="A321" t="s">
        <v>5776</v>
      </c>
      <c r="B321" t="s">
        <v>5777</v>
      </c>
      <c r="C321">
        <v>2006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7.1</v>
      </c>
      <c r="O321">
        <v>349182</v>
      </c>
      <c r="P321">
        <v>117</v>
      </c>
      <c r="Q321" t="s">
        <v>4336</v>
      </c>
      <c r="R321" t="s">
        <v>4337</v>
      </c>
      <c r="S321">
        <v>1</v>
      </c>
      <c r="T321">
        <v>0</v>
      </c>
      <c r="U321">
        <v>0</v>
      </c>
      <c r="V321">
        <v>120000000</v>
      </c>
      <c r="W321">
        <v>244082982</v>
      </c>
      <c r="X321">
        <v>461983149</v>
      </c>
      <c r="Y321">
        <f>COUNTBLANK(Table134[[#This Row],[Budget]:[Gross_WW]])</f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f>((Table134[[#This Row],[Gross_WW]]-2*Table134[[#This Row],[Budget]])/(2*Table134[[#This Row],[Budget]]))*100</f>
        <v>92.492978749999992</v>
      </c>
      <c r="AI321">
        <f>(0.555*Table134[[#This Row],[Gross_WW]]-Table134[[#This Row],[Budget]])/Table134[[#This Row],[Budget]]*100</f>
        <v>113.66720641250001</v>
      </c>
      <c r="AJ321">
        <f>(Table134[[#This Row],[Gross_WW]]-VLOOKUP(C321,  Table4[], 2, TRUE)*Table134[[#This Row],[Budget]])/(Table134[[#This Row],[Budget]]*VLOOKUP(C321,  Table4[], 2, TRUE))</f>
        <v>5.4164326249999997</v>
      </c>
    </row>
    <row r="322" spans="1:36" x14ac:dyDescent="0.2">
      <c r="A322" t="s">
        <v>6957</v>
      </c>
      <c r="B322" t="s">
        <v>6958</v>
      </c>
      <c r="C322">
        <v>2011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6.1</v>
      </c>
      <c r="O322">
        <v>150026</v>
      </c>
      <c r="P322">
        <v>106</v>
      </c>
      <c r="Q322" t="s">
        <v>4336</v>
      </c>
      <c r="R322" t="s">
        <v>2671</v>
      </c>
      <c r="S322">
        <v>1</v>
      </c>
      <c r="T322">
        <v>0</v>
      </c>
      <c r="U322">
        <v>0</v>
      </c>
      <c r="V322">
        <v>200000000</v>
      </c>
      <c r="W322">
        <v>191452396</v>
      </c>
      <c r="X322">
        <v>559852396</v>
      </c>
      <c r="Y322">
        <f>COUNTBLANK(Table134[[#This Row],[Budget]:[Gross_WW]])</f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f>((Table134[[#This Row],[Gross_WW]]-2*Table134[[#This Row],[Budget]])/(2*Table134[[#This Row],[Budget]]))*100</f>
        <v>39.963099</v>
      </c>
      <c r="AI322">
        <f>(0.555*Table134[[#This Row],[Gross_WW]]-Table134[[#This Row],[Budget]])/Table134[[#This Row],[Budget]]*100</f>
        <v>55.35903989000002</v>
      </c>
      <c r="AJ322">
        <f>(Table134[[#This Row],[Gross_WW]]-VLOOKUP(C322,  Table4[], 2, TRUE)*Table134[[#This Row],[Budget]])/(Table134[[#This Row],[Budget]]*VLOOKUP(C322,  Table4[], 2, TRUE))</f>
        <v>1.79926198</v>
      </c>
    </row>
    <row r="323" spans="1:36" x14ac:dyDescent="0.2">
      <c r="A323" t="s">
        <v>7776</v>
      </c>
      <c r="B323" t="s">
        <v>7777</v>
      </c>
      <c r="C323">
        <v>2017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6.7</v>
      </c>
      <c r="O323">
        <v>67677</v>
      </c>
      <c r="P323">
        <v>102</v>
      </c>
      <c r="Q323" t="s">
        <v>7778</v>
      </c>
      <c r="R323" t="s">
        <v>4337</v>
      </c>
      <c r="S323">
        <v>1</v>
      </c>
      <c r="T323">
        <v>0</v>
      </c>
      <c r="U323">
        <v>0</v>
      </c>
      <c r="V323">
        <v>175000000</v>
      </c>
      <c r="W323">
        <v>152901115</v>
      </c>
      <c r="X323">
        <v>383930656</v>
      </c>
      <c r="Y323">
        <f>COUNTBLANK(Table134[[#This Row],[Budget]:[Gross_WW]])</f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f>((Table134[[#This Row],[Gross_WW]]-2*Table134[[#This Row],[Budget]])/(2*Table134[[#This Row],[Budget]]))*100</f>
        <v>9.6944731428571433</v>
      </c>
      <c r="AI323">
        <f>(0.555*Table134[[#This Row],[Gross_WW]]-Table134[[#This Row],[Budget]])/Table134[[#This Row],[Budget]]*100</f>
        <v>21.760865188571437</v>
      </c>
      <c r="AJ323">
        <f>(Table134[[#This Row],[Gross_WW]]-VLOOKUP(C323,  Table4[], 2, TRUE)*Table134[[#This Row],[Budget]])/(Table134[[#This Row],[Budget]]*VLOOKUP(C323,  Table4[], 2, TRUE))</f>
        <v>1.1938894628571428</v>
      </c>
    </row>
    <row r="324" spans="1:36" x14ac:dyDescent="0.2">
      <c r="A324" t="s">
        <v>654</v>
      </c>
      <c r="B324" t="s">
        <v>655</v>
      </c>
      <c r="C324">
        <v>1942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8.5</v>
      </c>
      <c r="O324">
        <v>498476</v>
      </c>
      <c r="P324">
        <v>102</v>
      </c>
      <c r="Q324" t="s">
        <v>45</v>
      </c>
      <c r="R324" t="s">
        <v>39</v>
      </c>
      <c r="S324">
        <v>0</v>
      </c>
      <c r="T324">
        <v>0</v>
      </c>
      <c r="U324">
        <v>1</v>
      </c>
      <c r="V324">
        <v>950000</v>
      </c>
      <c r="W324">
        <v>4108411</v>
      </c>
      <c r="X324">
        <v>4374761</v>
      </c>
      <c r="Y324">
        <f>COUNTBLANK(Table134[[#This Row],[Budget]:[Gross_WW]])</f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f>((Table134[[#This Row],[Gross_WW]]-2*Table134[[#This Row],[Budget]])/(2*Table134[[#This Row],[Budget]]))*100</f>
        <v>130.25057894736841</v>
      </c>
      <c r="AI324">
        <f>(0.555*Table134[[#This Row],[Gross_WW]]-Table134[[#This Row],[Budget]])/Table134[[#This Row],[Budget]]*100</f>
        <v>155.57814263157894</v>
      </c>
      <c r="AJ324">
        <f>(Table134[[#This Row],[Gross_WW]]-VLOOKUP(C324,  Table4[], 2, TRUE)*Table134[[#This Row],[Budget]])/(Table134[[#This Row],[Budget]]*VLOOKUP(C324,  Table4[], 2, TRUE))</f>
        <v>34.423165991902835</v>
      </c>
    </row>
    <row r="325" spans="1:36" hidden="1" x14ac:dyDescent="0.2">
      <c r="A325" t="s">
        <v>6126</v>
      </c>
      <c r="B325" t="s">
        <v>6127</v>
      </c>
      <c r="C325">
        <v>2005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6.5</v>
      </c>
      <c r="O325">
        <v>50704</v>
      </c>
      <c r="P325">
        <v>112</v>
      </c>
      <c r="Q325" t="s">
        <v>3483</v>
      </c>
      <c r="R325" t="s">
        <v>2783</v>
      </c>
      <c r="S325">
        <v>1</v>
      </c>
      <c r="T325">
        <v>0</v>
      </c>
      <c r="U325">
        <v>0</v>
      </c>
      <c r="W325">
        <v>11304403</v>
      </c>
      <c r="X325">
        <v>37691644</v>
      </c>
      <c r="Y325">
        <f>COUNTBLANK(Table134[[#This Row],[Budget]:[Gross_WW]])</f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 t="e">
        <f>((Table134[[#This Row],[Gross_WW]]-2*Table134[[#This Row],[Budget]])/(2*Table134[[#This Row],[Budget]]))*100</f>
        <v>#DIV/0!</v>
      </c>
      <c r="AI325" t="e">
        <f>(0.555*Table134[[#This Row],[Gross_WW]]-Table134[[#This Row],[Budget]])/Table134[[#This Row],[Budget]]*100</f>
        <v>#DIV/0!</v>
      </c>
      <c r="AJ325" t="e">
        <f>(Table134[[#This Row],[Gross_WW]]-VLOOKUP(C325,  Table4[], 2, TRUE)*Table134[[#This Row],[Budget]])/(Table134[[#This Row],[Budget]]*VLOOKUP(C325,  Table4[], 2, TRUE))</f>
        <v>#DIV/0!</v>
      </c>
    </row>
    <row r="326" spans="1:36" x14ac:dyDescent="0.2">
      <c r="A326" t="s">
        <v>4179</v>
      </c>
      <c r="B326" t="s">
        <v>4180</v>
      </c>
      <c r="C326">
        <v>1995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8.1999999999999993</v>
      </c>
      <c r="O326">
        <v>439361</v>
      </c>
      <c r="P326">
        <v>178</v>
      </c>
      <c r="Q326" t="s">
        <v>2139</v>
      </c>
      <c r="R326" t="s">
        <v>35</v>
      </c>
      <c r="S326">
        <v>0</v>
      </c>
      <c r="T326">
        <v>1</v>
      </c>
      <c r="U326">
        <v>0</v>
      </c>
      <c r="V326">
        <v>52000000</v>
      </c>
      <c r="W326">
        <v>42512375</v>
      </c>
      <c r="X326">
        <v>116112375</v>
      </c>
      <c r="Y326">
        <f>COUNTBLANK(Table134[[#This Row],[Budget]:[Gross_WW]])</f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f>((Table134[[#This Row],[Gross_WW]]-2*Table134[[#This Row],[Budget]])/(2*Table134[[#This Row],[Budget]]))*100</f>
        <v>11.646514423076923</v>
      </c>
      <c r="AI326">
        <f>(0.555*Table134[[#This Row],[Gross_WW]]-Table134[[#This Row],[Budget]])/Table134[[#This Row],[Budget]]*100</f>
        <v>23.9276310096154</v>
      </c>
      <c r="AJ326">
        <f>(Table134[[#This Row],[Gross_WW]]-VLOOKUP(C326,  Table4[], 2, TRUE)*Table134[[#This Row],[Budget]])/(Table134[[#This Row],[Budget]]*VLOOKUP(C326,  Table4[], 2, TRUE))</f>
        <v>4.0748415646853147</v>
      </c>
    </row>
    <row r="327" spans="1:36" x14ac:dyDescent="0.2">
      <c r="A327" t="s">
        <v>4181</v>
      </c>
      <c r="B327" t="s">
        <v>4182</v>
      </c>
      <c r="C327">
        <v>1995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6.1</v>
      </c>
      <c r="O327">
        <v>113837</v>
      </c>
      <c r="P327">
        <v>100</v>
      </c>
      <c r="Q327" t="s">
        <v>4183</v>
      </c>
      <c r="R327" t="s">
        <v>35</v>
      </c>
      <c r="S327">
        <v>0</v>
      </c>
      <c r="T327">
        <v>1</v>
      </c>
      <c r="U327">
        <v>0</v>
      </c>
      <c r="V327">
        <v>50000000</v>
      </c>
      <c r="W327">
        <v>100328194</v>
      </c>
      <c r="X327">
        <v>287928194</v>
      </c>
      <c r="Y327">
        <f>COUNTBLANK(Table134[[#This Row],[Budget]:[Gross_WW]])</f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f>((Table134[[#This Row],[Gross_WW]]-2*Table134[[#This Row],[Budget]])/(2*Table134[[#This Row],[Budget]]))*100</f>
        <v>187.92819399999999</v>
      </c>
      <c r="AI327">
        <f>(0.555*Table134[[#This Row],[Gross_WW]]-Table134[[#This Row],[Budget]])/Table134[[#This Row],[Budget]]*100</f>
        <v>219.60029534000003</v>
      </c>
      <c r="AJ327">
        <f>(Table134[[#This Row],[Gross_WW]]-VLOOKUP(C327,  Table4[], 2, TRUE)*Table134[[#This Row],[Budget]])/(Table134[[#This Row],[Budget]]*VLOOKUP(C327,  Table4[], 2, TRUE))</f>
        <v>12.087645181818182</v>
      </c>
    </row>
    <row r="328" spans="1:36" hidden="1" x14ac:dyDescent="0.2">
      <c r="A328" t="s">
        <v>3048</v>
      </c>
      <c r="B328" t="s">
        <v>3049</v>
      </c>
      <c r="C328">
        <v>1988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5</v>
      </c>
      <c r="O328">
        <v>3612</v>
      </c>
      <c r="P328">
        <v>97</v>
      </c>
      <c r="Q328" t="s">
        <v>3050</v>
      </c>
      <c r="R328" t="s">
        <v>3051</v>
      </c>
      <c r="S328">
        <v>0</v>
      </c>
      <c r="T328">
        <v>1</v>
      </c>
      <c r="U328">
        <v>0</v>
      </c>
      <c r="W328">
        <v>12277096</v>
      </c>
      <c r="X328">
        <v>12277096</v>
      </c>
      <c r="Y328">
        <f>COUNTBLANK(Table134[[#This Row],[Budget]:[Gross_WW]])</f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 t="e">
        <f>((Table134[[#This Row],[Gross_WW]]-2*Table134[[#This Row],[Budget]])/(2*Table134[[#This Row],[Budget]]))*100</f>
        <v>#DIV/0!</v>
      </c>
      <c r="AI328" t="e">
        <f>(0.555*Table134[[#This Row],[Gross_WW]]-Table134[[#This Row],[Budget]])/Table134[[#This Row],[Budget]]*100</f>
        <v>#DIV/0!</v>
      </c>
      <c r="AJ328" t="e">
        <f>(Table134[[#This Row],[Gross_WW]]-VLOOKUP(C328,  Table4[], 2, TRUE)*Table134[[#This Row],[Budget]])/(Table134[[#This Row],[Budget]]*VLOOKUP(C328,  Table4[], 2, TRUE))</f>
        <v>#DIV/0!</v>
      </c>
    </row>
    <row r="329" spans="1:36" hidden="1" x14ac:dyDescent="0.2">
      <c r="A329" t="s">
        <v>7167</v>
      </c>
      <c r="B329" t="s">
        <v>7168</v>
      </c>
      <c r="C329">
        <v>2011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5.6</v>
      </c>
      <c r="O329">
        <v>5174</v>
      </c>
      <c r="P329">
        <v>106</v>
      </c>
      <c r="Q329" t="s">
        <v>5498</v>
      </c>
      <c r="R329" t="s">
        <v>7169</v>
      </c>
      <c r="S329">
        <v>0</v>
      </c>
      <c r="T329">
        <v>1</v>
      </c>
      <c r="U329">
        <v>0</v>
      </c>
      <c r="W329">
        <v>30000</v>
      </c>
      <c r="X329">
        <v>30000</v>
      </c>
      <c r="Y329">
        <f>COUNTBLANK(Table134[[#This Row],[Budget]:[Gross_WW]])</f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 t="e">
        <f>((Table134[[#This Row],[Gross_WW]]-2*Table134[[#This Row],[Budget]])/(2*Table134[[#This Row],[Budget]]))*100</f>
        <v>#DIV/0!</v>
      </c>
      <c r="AI329" t="e">
        <f>(0.555*Table134[[#This Row],[Gross_WW]]-Table134[[#This Row],[Budget]])/Table134[[#This Row],[Budget]]*100</f>
        <v>#DIV/0!</v>
      </c>
      <c r="AJ329" t="e">
        <f>(Table134[[#This Row],[Gross_WW]]-VLOOKUP(C329,  Table4[], 2, TRUE)*Table134[[#This Row],[Budget]])/(Table134[[#This Row],[Budget]]*VLOOKUP(C329,  Table4[], 2, TRUE))</f>
        <v>#DIV/0!</v>
      </c>
    </row>
    <row r="330" spans="1:36" x14ac:dyDescent="0.2">
      <c r="A330" t="s">
        <v>6287</v>
      </c>
      <c r="B330" t="s">
        <v>6288</v>
      </c>
      <c r="C330">
        <v>2006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6.7</v>
      </c>
      <c r="O330">
        <v>9861</v>
      </c>
      <c r="P330">
        <v>101</v>
      </c>
      <c r="Q330" t="s">
        <v>5152</v>
      </c>
      <c r="R330" t="s">
        <v>5459</v>
      </c>
      <c r="S330">
        <v>0</v>
      </c>
      <c r="T330">
        <v>1</v>
      </c>
      <c r="U330">
        <v>0</v>
      </c>
      <c r="V330">
        <v>14000000</v>
      </c>
      <c r="W330">
        <v>4299773</v>
      </c>
      <c r="X330">
        <v>5710236</v>
      </c>
      <c r="Y330">
        <f>COUNTBLANK(Table134[[#This Row],[Budget]:[Gross_WW]])</f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f>((Table134[[#This Row],[Gross_WW]]-2*Table134[[#This Row],[Budget]])/(2*Table134[[#This Row],[Budget]]))*100</f>
        <v>-79.60629999999999</v>
      </c>
      <c r="AI330">
        <f>(0.555*Table134[[#This Row],[Gross_WW]]-Table134[[#This Row],[Budget]])/Table134[[#This Row],[Budget]]*100</f>
        <v>-77.362993000000003</v>
      </c>
      <c r="AJ330">
        <f>(Table134[[#This Row],[Gross_WW]]-VLOOKUP(C330,  Table4[], 2, TRUE)*Table134[[#This Row],[Budget]])/(Table134[[#This Row],[Budget]]*VLOOKUP(C330,  Table4[], 2, TRUE))</f>
        <v>-0.32020999999999999</v>
      </c>
    </row>
    <row r="331" spans="1:36" x14ac:dyDescent="0.2">
      <c r="A331" t="s">
        <v>5449</v>
      </c>
      <c r="B331" t="s">
        <v>5450</v>
      </c>
      <c r="C331">
        <v>2001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5.0999999999999996</v>
      </c>
      <c r="O331">
        <v>54605</v>
      </c>
      <c r="P331">
        <v>87</v>
      </c>
      <c r="Q331" t="s">
        <v>5451</v>
      </c>
      <c r="R331" t="s">
        <v>39</v>
      </c>
      <c r="S331">
        <v>0</v>
      </c>
      <c r="T331">
        <v>0</v>
      </c>
      <c r="U331">
        <v>1</v>
      </c>
      <c r="V331">
        <v>60000000</v>
      </c>
      <c r="W331">
        <v>93385515</v>
      </c>
      <c r="X331">
        <v>200687492</v>
      </c>
      <c r="Y331">
        <f>COUNTBLANK(Table134[[#This Row],[Budget]:[Gross_WW]])</f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f>((Table134[[#This Row],[Gross_WW]]-2*Table134[[#This Row],[Budget]])/(2*Table134[[#This Row],[Budget]]))*100</f>
        <v>67.239576666666665</v>
      </c>
      <c r="AI331">
        <f>(0.555*Table134[[#This Row],[Gross_WW]]-Table134[[#This Row],[Budget]])/Table134[[#This Row],[Budget]]*100</f>
        <v>85.635930099999996</v>
      </c>
      <c r="AJ331">
        <f>(Table134[[#This Row],[Gross_WW]]-VLOOKUP(C331,  Table4[], 2, TRUE)*Table134[[#This Row],[Budget]])/(Table134[[#This Row],[Budget]]*VLOOKUP(C331,  Table4[], 2, TRUE))</f>
        <v>4.5746525555555557</v>
      </c>
    </row>
    <row r="332" spans="1:36" x14ac:dyDescent="0.2">
      <c r="A332" t="s">
        <v>7005</v>
      </c>
      <c r="B332" t="s">
        <v>7006</v>
      </c>
      <c r="C332">
        <v>2010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4.3</v>
      </c>
      <c r="O332">
        <v>13282</v>
      </c>
      <c r="P332">
        <v>82</v>
      </c>
      <c r="Q332" t="s">
        <v>7007</v>
      </c>
      <c r="R332" t="s">
        <v>7008</v>
      </c>
      <c r="S332">
        <v>0</v>
      </c>
      <c r="T332">
        <v>0</v>
      </c>
      <c r="U332">
        <v>1</v>
      </c>
      <c r="V332">
        <v>85000000</v>
      </c>
      <c r="W332">
        <v>43585753</v>
      </c>
      <c r="X332">
        <v>112483764</v>
      </c>
      <c r="Y332">
        <f>COUNTBLANK(Table134[[#This Row],[Budget]:[Gross_WW]])</f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f>((Table134[[#This Row],[Gross_WW]]-2*Table134[[#This Row],[Budget]])/(2*Table134[[#This Row],[Budget]]))*100</f>
        <v>-33.833079999999995</v>
      </c>
      <c r="AI332">
        <f>(0.555*Table134[[#This Row],[Gross_WW]]-Table134[[#This Row],[Budget]])/Table134[[#This Row],[Budget]]*100</f>
        <v>-26.554718799999993</v>
      </c>
      <c r="AJ332">
        <f>(Table134[[#This Row],[Gross_WW]]-VLOOKUP(C332,  Table4[], 2, TRUE)*Table134[[#This Row],[Budget]])/(Table134[[#This Row],[Budget]]*VLOOKUP(C332,  Table4[], 2, TRUE))</f>
        <v>0.32333840000000003</v>
      </c>
    </row>
    <row r="333" spans="1:36" x14ac:dyDescent="0.2">
      <c r="A333" t="s">
        <v>4627</v>
      </c>
      <c r="B333" t="s">
        <v>4628</v>
      </c>
      <c r="C333">
        <v>1997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6.9</v>
      </c>
      <c r="O333">
        <v>6778</v>
      </c>
      <c r="P333">
        <v>75</v>
      </c>
      <c r="Q333" t="s">
        <v>4629</v>
      </c>
      <c r="R333" t="s">
        <v>4630</v>
      </c>
      <c r="S333">
        <v>0</v>
      </c>
      <c r="T333">
        <v>0</v>
      </c>
      <c r="U333">
        <v>1</v>
      </c>
      <c r="V333">
        <v>32000000</v>
      </c>
      <c r="W333">
        <v>3566637</v>
      </c>
      <c r="X333">
        <v>3566637</v>
      </c>
      <c r="Y333">
        <f>COUNTBLANK(Table134[[#This Row],[Budget]:[Gross_WW]])</f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f>((Table134[[#This Row],[Gross_WW]]-2*Table134[[#This Row],[Budget]])/(2*Table134[[#This Row],[Budget]]))*100</f>
        <v>-94.427129687499999</v>
      </c>
      <c r="AI333">
        <f>(0.555*Table134[[#This Row],[Gross_WW]]-Table134[[#This Row],[Budget]])/Table134[[#This Row],[Budget]]*100</f>
        <v>-93.814113953125002</v>
      </c>
      <c r="AJ333">
        <f>(Table134[[#This Row],[Gross_WW]]-VLOOKUP(C333,  Table4[], 2, TRUE)*Table134[[#This Row],[Budget]])/(Table134[[#This Row],[Budget]]*VLOOKUP(C333,  Table4[], 2, TRUE))</f>
        <v>-0.74668771306818182</v>
      </c>
    </row>
    <row r="334" spans="1:36" x14ac:dyDescent="0.2">
      <c r="A334" t="s">
        <v>5814</v>
      </c>
      <c r="B334" t="s">
        <v>5815</v>
      </c>
      <c r="C334">
        <v>2004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3.4</v>
      </c>
      <c r="O334">
        <v>106773</v>
      </c>
      <c r="P334">
        <v>104</v>
      </c>
      <c r="Q334" t="s">
        <v>5816</v>
      </c>
      <c r="R334" t="s">
        <v>39</v>
      </c>
      <c r="S334">
        <v>0</v>
      </c>
      <c r="T334">
        <v>1</v>
      </c>
      <c r="U334">
        <v>1</v>
      </c>
      <c r="V334">
        <v>100000000</v>
      </c>
      <c r="W334">
        <v>40202379</v>
      </c>
      <c r="X334">
        <v>82102379</v>
      </c>
      <c r="Y334">
        <f>COUNTBLANK(Table134[[#This Row],[Budget]:[Gross_WW]])</f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52</v>
      </c>
      <c r="AH334">
        <f>((Table134[[#This Row],[Gross_WW]]-2*Table134[[#This Row],[Budget]])/(2*Table134[[#This Row],[Budget]]))*100</f>
        <v>-58.948810500000008</v>
      </c>
      <c r="AI334">
        <f>(0.555*Table134[[#This Row],[Gross_WW]]-Table134[[#This Row],[Budget]])/Table134[[#This Row],[Budget]]*100</f>
        <v>-54.433179654999996</v>
      </c>
      <c r="AJ334">
        <f>(Table134[[#This Row],[Gross_WW]]-VLOOKUP(C334,  Table4[], 2, TRUE)*Table134[[#This Row],[Budget]])/(Table134[[#This Row],[Budget]]*VLOOKUP(C334,  Table4[], 2, TRUE))</f>
        <v>0.36837298333333335</v>
      </c>
    </row>
    <row r="335" spans="1:36" x14ac:dyDescent="0.2">
      <c r="A335" t="s">
        <v>3732</v>
      </c>
      <c r="B335" t="s">
        <v>3733</v>
      </c>
      <c r="C335">
        <v>1993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6.3</v>
      </c>
      <c r="O335">
        <v>8447</v>
      </c>
      <c r="P335">
        <v>89</v>
      </c>
      <c r="Q335" t="s">
        <v>3734</v>
      </c>
      <c r="R335" t="s">
        <v>3230</v>
      </c>
      <c r="S335">
        <v>0</v>
      </c>
      <c r="T335">
        <v>1</v>
      </c>
      <c r="U335">
        <v>0</v>
      </c>
      <c r="V335">
        <v>6000000</v>
      </c>
      <c r="W335">
        <v>17953778</v>
      </c>
      <c r="X335">
        <v>17953778</v>
      </c>
      <c r="Y335">
        <f>COUNTBLANK(Table134[[#This Row],[Budget]:[Gross_WW]])</f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f>((Table134[[#This Row],[Gross_WW]]-2*Table134[[#This Row],[Budget]])/(2*Table134[[#This Row],[Budget]]))*100</f>
        <v>49.61481666666667</v>
      </c>
      <c r="AI335">
        <f>(0.555*Table134[[#This Row],[Gross_WW]]-Table134[[#This Row],[Budget]])/Table134[[#This Row],[Budget]]*100</f>
        <v>66.072446500000012</v>
      </c>
      <c r="AJ335">
        <f>(Table134[[#This Row],[Gross_WW]]-VLOOKUP(C335,  Table4[], 2, TRUE)*Table134[[#This Row],[Budget]])/(Table134[[#This Row],[Budget]]*VLOOKUP(C335,  Table4[], 2, TRUE))</f>
        <v>5.8006734848484847</v>
      </c>
    </row>
    <row r="336" spans="1:36" hidden="1" x14ac:dyDescent="0.2">
      <c r="A336" t="s">
        <v>4386</v>
      </c>
      <c r="B336" t="s">
        <v>4387</v>
      </c>
      <c r="C336">
        <v>1996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5.3</v>
      </c>
      <c r="O336">
        <v>9342</v>
      </c>
      <c r="P336">
        <v>91</v>
      </c>
      <c r="Q336" t="s">
        <v>4388</v>
      </c>
      <c r="R336" t="s">
        <v>3921</v>
      </c>
      <c r="S336">
        <v>1</v>
      </c>
      <c r="T336">
        <v>0</v>
      </c>
      <c r="U336">
        <v>0</v>
      </c>
      <c r="W336">
        <v>9255027</v>
      </c>
      <c r="X336">
        <v>9255027</v>
      </c>
      <c r="Y336">
        <f>COUNTBLANK(Table134[[#This Row],[Budget]:[Gross_WW]])</f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 t="e">
        <f>((Table134[[#This Row],[Gross_WW]]-2*Table134[[#This Row],[Budget]])/(2*Table134[[#This Row],[Budget]]))*100</f>
        <v>#DIV/0!</v>
      </c>
      <c r="AI336" t="e">
        <f>(0.555*Table134[[#This Row],[Gross_WW]]-Table134[[#This Row],[Budget]])/Table134[[#This Row],[Budget]]*100</f>
        <v>#DIV/0!</v>
      </c>
      <c r="AJ336" t="e">
        <f>(Table134[[#This Row],[Gross_WW]]-VLOOKUP(C336,  Table4[], 2, TRUE)*Table134[[#This Row],[Budget]])/(Table134[[#This Row],[Budget]]*VLOOKUP(C336,  Table4[], 2, TRUE))</f>
        <v>#DIV/0!</v>
      </c>
    </row>
    <row r="337" spans="1:36" x14ac:dyDescent="0.2">
      <c r="A337" t="s">
        <v>7211</v>
      </c>
      <c r="B337" t="s">
        <v>7212</v>
      </c>
      <c r="C337">
        <v>2016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6.3</v>
      </c>
      <c r="O337">
        <v>149716</v>
      </c>
      <c r="P337">
        <v>107</v>
      </c>
      <c r="Q337" t="s">
        <v>7213</v>
      </c>
      <c r="R337" t="s">
        <v>5604</v>
      </c>
      <c r="S337">
        <v>0</v>
      </c>
      <c r="T337">
        <v>0</v>
      </c>
      <c r="U337">
        <v>1</v>
      </c>
      <c r="V337">
        <v>50000000</v>
      </c>
      <c r="W337">
        <v>127440871</v>
      </c>
      <c r="X337">
        <v>216972543</v>
      </c>
      <c r="Y337">
        <f>COUNTBLANK(Table134[[#This Row],[Budget]:[Gross_WW]])</f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f>((Table134[[#This Row],[Gross_WW]]-2*Table134[[#This Row],[Budget]])/(2*Table134[[#This Row],[Budget]]))*100</f>
        <v>116.972543</v>
      </c>
      <c r="AI337">
        <f>(0.555*Table134[[#This Row],[Gross_WW]]-Table134[[#This Row],[Budget]])/Table134[[#This Row],[Budget]]*100</f>
        <v>140.83952273000003</v>
      </c>
      <c r="AJ337">
        <f>(Table134[[#This Row],[Gross_WW]]-VLOOKUP(C337,  Table4[], 2, TRUE)*Table134[[#This Row],[Budget]])/(Table134[[#This Row],[Budget]]*VLOOKUP(C337,  Table4[], 2, TRUE))</f>
        <v>3.3394508599999999</v>
      </c>
    </row>
    <row r="338" spans="1:36" x14ac:dyDescent="0.2">
      <c r="A338" t="s">
        <v>6773</v>
      </c>
      <c r="B338" t="s">
        <v>6774</v>
      </c>
      <c r="C338">
        <v>2010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6.4</v>
      </c>
      <c r="O338">
        <v>75918</v>
      </c>
      <c r="P338">
        <v>97</v>
      </c>
      <c r="Q338" t="s">
        <v>6505</v>
      </c>
      <c r="R338" t="s">
        <v>5293</v>
      </c>
      <c r="S338">
        <v>0</v>
      </c>
      <c r="T338">
        <v>0</v>
      </c>
      <c r="U338">
        <v>1</v>
      </c>
      <c r="V338">
        <v>12000000</v>
      </c>
      <c r="W338">
        <v>123570</v>
      </c>
      <c r="X338">
        <v>6890432</v>
      </c>
      <c r="Y338">
        <f>COUNTBLANK(Table134[[#This Row],[Budget]:[Gross_WW]])</f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f>((Table134[[#This Row],[Gross_WW]]-2*Table134[[#This Row],[Budget]])/(2*Table134[[#This Row],[Budget]]))*100</f>
        <v>-71.289866666666668</v>
      </c>
      <c r="AI338">
        <f>(0.555*Table134[[#This Row],[Gross_WW]]-Table134[[#This Row],[Budget]])/Table134[[#This Row],[Budget]]*100</f>
        <v>-68.131752000000006</v>
      </c>
      <c r="AJ338">
        <f>(Table134[[#This Row],[Gross_WW]]-VLOOKUP(C338,  Table4[], 2, TRUE)*Table134[[#This Row],[Budget]])/(Table134[[#This Row],[Budget]]*VLOOKUP(C338,  Table4[], 2, TRUE))</f>
        <v>-0.42579733333333336</v>
      </c>
    </row>
    <row r="339" spans="1:36" x14ac:dyDescent="0.2">
      <c r="A339" t="s">
        <v>1694</v>
      </c>
      <c r="B339" t="s">
        <v>1695</v>
      </c>
      <c r="C339">
        <v>1963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7.9</v>
      </c>
      <c r="O339">
        <v>63767</v>
      </c>
      <c r="P339">
        <v>113</v>
      </c>
      <c r="Q339" t="s">
        <v>1506</v>
      </c>
      <c r="R339" t="s">
        <v>1696</v>
      </c>
      <c r="S339">
        <v>0</v>
      </c>
      <c r="T339">
        <v>1</v>
      </c>
      <c r="U339">
        <v>0</v>
      </c>
      <c r="V339">
        <v>3000000</v>
      </c>
      <c r="W339">
        <v>13400000</v>
      </c>
      <c r="X339">
        <v>13400000</v>
      </c>
      <c r="Y339">
        <f>COUNTBLANK(Table134[[#This Row],[Budget]:[Gross_WW]])</f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f>((Table134[[#This Row],[Gross_WW]]-2*Table134[[#This Row],[Budget]])/(2*Table134[[#This Row],[Budget]]))*100</f>
        <v>123.33333333333334</v>
      </c>
      <c r="AI339">
        <f>(0.555*Table134[[#This Row],[Gross_WW]]-Table134[[#This Row],[Budget]])/Table134[[#This Row],[Budget]]*100</f>
        <v>147.90000000000003</v>
      </c>
      <c r="AJ339">
        <f>(Table134[[#This Row],[Gross_WW]]-VLOOKUP(C339,  Table4[], 2, TRUE)*Table134[[#This Row],[Budget]])/(Table134[[#This Row],[Budget]]*VLOOKUP(C339,  Table4[], 2, TRUE))</f>
        <v>16.866666666666667</v>
      </c>
    </row>
    <row r="340" spans="1:36" x14ac:dyDescent="0.2">
      <c r="A340" t="s">
        <v>2517</v>
      </c>
      <c r="B340" t="s">
        <v>2518</v>
      </c>
      <c r="C340">
        <v>1981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7.2</v>
      </c>
      <c r="O340">
        <v>51785</v>
      </c>
      <c r="P340">
        <v>125</v>
      </c>
      <c r="Q340" t="s">
        <v>2519</v>
      </c>
      <c r="R340" t="s">
        <v>1427</v>
      </c>
      <c r="S340">
        <v>0</v>
      </c>
      <c r="T340">
        <v>0</v>
      </c>
      <c r="U340">
        <v>1</v>
      </c>
      <c r="V340">
        <v>5500000</v>
      </c>
      <c r="W340">
        <v>58972904</v>
      </c>
      <c r="X340">
        <v>59303359</v>
      </c>
      <c r="Y340">
        <f>COUNTBLANK(Table134[[#This Row],[Budget]:[Gross_WW]])</f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f>((Table134[[#This Row],[Gross_WW]]-2*Table134[[#This Row],[Budget]])/(2*Table134[[#This Row],[Budget]]))*100</f>
        <v>439.12144545454544</v>
      </c>
      <c r="AI340">
        <f>(0.555*Table134[[#This Row],[Gross_WW]]-Table134[[#This Row],[Budget]])/Table134[[#This Row],[Budget]]*100</f>
        <v>498.42480445454544</v>
      </c>
      <c r="AJ340">
        <f>(Table134[[#This Row],[Gross_WW]]-VLOOKUP(C340,  Table4[], 2, TRUE)*Table134[[#This Row],[Budget]])/(Table134[[#This Row],[Budget]]*VLOOKUP(C340,  Table4[], 2, TRUE))</f>
        <v>22.440062845849802</v>
      </c>
    </row>
    <row r="341" spans="1:36" x14ac:dyDescent="0.2">
      <c r="A341" t="s">
        <v>5980</v>
      </c>
      <c r="B341" t="s">
        <v>5981</v>
      </c>
      <c r="C341">
        <v>2005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6.6</v>
      </c>
      <c r="O341">
        <v>406951</v>
      </c>
      <c r="P341">
        <v>115</v>
      </c>
      <c r="Q341" t="s">
        <v>2850</v>
      </c>
      <c r="R341" t="s">
        <v>39</v>
      </c>
      <c r="S341">
        <v>0</v>
      </c>
      <c r="T341">
        <v>0</v>
      </c>
      <c r="U341">
        <v>1</v>
      </c>
      <c r="V341">
        <v>150000000</v>
      </c>
      <c r="W341">
        <v>206459076</v>
      </c>
      <c r="X341">
        <v>474968763</v>
      </c>
      <c r="Y341">
        <f>COUNTBLANK(Table134[[#This Row],[Budget]:[Gross_WW]])</f>
        <v>0</v>
      </c>
      <c r="Z341">
        <v>0</v>
      </c>
      <c r="AA341">
        <v>0</v>
      </c>
      <c r="AB341">
        <v>1</v>
      </c>
      <c r="AC341">
        <v>0</v>
      </c>
      <c r="AD341">
        <v>1</v>
      </c>
      <c r="AE341">
        <v>0</v>
      </c>
      <c r="AF341">
        <v>0</v>
      </c>
      <c r="AG341">
        <v>34</v>
      </c>
      <c r="AH341">
        <f>((Table134[[#This Row],[Gross_WW]]-2*Table134[[#This Row],[Budget]])/(2*Table134[[#This Row],[Budget]]))*100</f>
        <v>58.322921000000008</v>
      </c>
      <c r="AI341">
        <f>(0.555*Table134[[#This Row],[Gross_WW]]-Table134[[#This Row],[Budget]])/Table134[[#This Row],[Budget]]*100</f>
        <v>75.738442310000025</v>
      </c>
      <c r="AJ341">
        <f>(Table134[[#This Row],[Gross_WW]]-VLOOKUP(C341,  Table4[], 2, TRUE)*Table134[[#This Row],[Budget]])/(Table134[[#This Row],[Budget]]*VLOOKUP(C341,  Table4[], 2, TRUE))</f>
        <v>4.2774307</v>
      </c>
    </row>
    <row r="342" spans="1:36" x14ac:dyDescent="0.2">
      <c r="A342" t="s">
        <v>7160</v>
      </c>
      <c r="B342" t="s">
        <v>7161</v>
      </c>
      <c r="C342">
        <v>2010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6.4</v>
      </c>
      <c r="O342">
        <v>56736</v>
      </c>
      <c r="P342">
        <v>99</v>
      </c>
      <c r="Q342" t="s">
        <v>6729</v>
      </c>
      <c r="R342" t="s">
        <v>35</v>
      </c>
      <c r="S342">
        <v>0</v>
      </c>
      <c r="T342">
        <v>1</v>
      </c>
      <c r="U342">
        <v>0</v>
      </c>
      <c r="V342">
        <v>44000000</v>
      </c>
      <c r="W342">
        <v>31162545</v>
      </c>
      <c r="X342">
        <v>48190704</v>
      </c>
      <c r="Y342">
        <f>COUNTBLANK(Table134[[#This Row],[Budget]:[Gross_WW]])</f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6</v>
      </c>
      <c r="AH342">
        <f>((Table134[[#This Row],[Gross_WW]]-2*Table134[[#This Row],[Budget]])/(2*Table134[[#This Row],[Budget]]))*100</f>
        <v>-45.237836363636362</v>
      </c>
      <c r="AI342">
        <f>(0.555*Table134[[#This Row],[Gross_WW]]-Table134[[#This Row],[Budget]])/Table134[[#This Row],[Budget]]*100</f>
        <v>-39.213998363636357</v>
      </c>
      <c r="AJ342">
        <f>(Table134[[#This Row],[Gross_WW]]-VLOOKUP(C342,  Table4[], 2, TRUE)*Table134[[#This Row],[Budget]])/(Table134[[#This Row],[Budget]]*VLOOKUP(C342,  Table4[], 2, TRUE))</f>
        <v>9.5243272727272732E-2</v>
      </c>
    </row>
    <row r="343" spans="1:36" x14ac:dyDescent="0.2">
      <c r="A343" t="s">
        <v>6434</v>
      </c>
      <c r="B343" t="s">
        <v>6435</v>
      </c>
      <c r="C343">
        <v>2007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7</v>
      </c>
      <c r="O343">
        <v>106162</v>
      </c>
      <c r="P343">
        <v>102</v>
      </c>
      <c r="Q343" t="s">
        <v>3043</v>
      </c>
      <c r="R343" t="s">
        <v>35</v>
      </c>
      <c r="S343">
        <v>0</v>
      </c>
      <c r="T343">
        <v>1</v>
      </c>
      <c r="U343">
        <v>0</v>
      </c>
      <c r="V343">
        <v>75000000</v>
      </c>
      <c r="W343">
        <v>66661095</v>
      </c>
      <c r="X343">
        <v>119483446</v>
      </c>
      <c r="Y343">
        <f>COUNTBLANK(Table134[[#This Row],[Budget]:[Gross_WW]])</f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4</v>
      </c>
      <c r="AH343">
        <f>((Table134[[#This Row],[Gross_WW]]-2*Table134[[#This Row],[Budget]])/(2*Table134[[#This Row],[Budget]]))*100</f>
        <v>-20.344369333333333</v>
      </c>
      <c r="AI343">
        <f>(0.555*Table134[[#This Row],[Gross_WW]]-Table134[[#This Row],[Budget]])/Table134[[#This Row],[Budget]]*100</f>
        <v>-11.582249959999988</v>
      </c>
      <c r="AJ343">
        <f>(Table134[[#This Row],[Gross_WW]]-VLOOKUP(C343,  Table4[], 2, TRUE)*Table134[[#This Row],[Budget]])/(Table134[[#This Row],[Budget]]*VLOOKUP(C343,  Table4[], 2, TRUE))</f>
        <v>1.6551876888888888</v>
      </c>
    </row>
    <row r="344" spans="1:36" x14ac:dyDescent="0.2">
      <c r="A344" t="s">
        <v>3939</v>
      </c>
      <c r="B344" t="s">
        <v>3940</v>
      </c>
      <c r="C344">
        <v>1994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5.0999999999999996</v>
      </c>
      <c r="O344">
        <v>5461</v>
      </c>
      <c r="P344">
        <v>102</v>
      </c>
      <c r="Q344" t="s">
        <v>3941</v>
      </c>
      <c r="R344" t="s">
        <v>3240</v>
      </c>
      <c r="S344">
        <v>0</v>
      </c>
      <c r="T344">
        <v>0</v>
      </c>
      <c r="U344">
        <v>1</v>
      </c>
      <c r="V344">
        <v>15000000</v>
      </c>
      <c r="W344">
        <v>1596687</v>
      </c>
      <c r="X344">
        <v>1596687</v>
      </c>
      <c r="Y344">
        <f>COUNTBLANK(Table134[[#This Row],[Budget]:[Gross_WW]])</f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f>((Table134[[#This Row],[Gross_WW]]-2*Table134[[#This Row],[Budget]])/(2*Table134[[#This Row],[Budget]]))*100</f>
        <v>-94.677710000000005</v>
      </c>
      <c r="AI344">
        <f>(0.555*Table134[[#This Row],[Gross_WW]]-Table134[[#This Row],[Budget]])/Table134[[#This Row],[Budget]]*100</f>
        <v>-94.092258100000009</v>
      </c>
      <c r="AJ344">
        <f>(Table134[[#This Row],[Gross_WW]]-VLOOKUP(C344,  Table4[], 2, TRUE)*Table134[[#This Row],[Budget]])/(Table134[[#This Row],[Budget]]*VLOOKUP(C344,  Table4[], 2, TRUE))</f>
        <v>-0.75807772727272726</v>
      </c>
    </row>
    <row r="345" spans="1:36" x14ac:dyDescent="0.2">
      <c r="A345" t="s">
        <v>4631</v>
      </c>
      <c r="B345" t="s">
        <v>4632</v>
      </c>
      <c r="C345">
        <v>1997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7.2</v>
      </c>
      <c r="O345">
        <v>129078</v>
      </c>
      <c r="P345">
        <v>113</v>
      </c>
      <c r="Q345" t="s">
        <v>3944</v>
      </c>
      <c r="R345" t="s">
        <v>4633</v>
      </c>
      <c r="S345">
        <v>1</v>
      </c>
      <c r="T345">
        <v>0</v>
      </c>
      <c r="U345">
        <v>0</v>
      </c>
      <c r="V345">
        <v>250000</v>
      </c>
      <c r="W345">
        <v>12021272</v>
      </c>
      <c r="X345">
        <v>12021272</v>
      </c>
      <c r="Y345">
        <f>COUNTBLANK(Table134[[#This Row],[Budget]:[Gross_WW]])</f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f>((Table134[[#This Row],[Gross_WW]]-2*Table134[[#This Row],[Budget]])/(2*Table134[[#This Row],[Budget]]))*100</f>
        <v>2304.2543999999998</v>
      </c>
      <c r="AI345">
        <f>(0.555*Table134[[#This Row],[Gross_WW]]-Table134[[#This Row],[Budget]])/Table134[[#This Row],[Budget]]*100</f>
        <v>2568.7223840000006</v>
      </c>
      <c r="AJ345">
        <f>(Table134[[#This Row],[Gross_WW]]-VLOOKUP(C345,  Table4[], 2, TRUE)*Table134[[#This Row],[Budget]])/(Table134[[#This Row],[Budget]]*VLOOKUP(C345,  Table4[], 2, TRUE))</f>
        <v>108.28429090909091</v>
      </c>
    </row>
    <row r="346" spans="1:36" x14ac:dyDescent="0.2">
      <c r="A346" t="s">
        <v>2450</v>
      </c>
      <c r="B346" t="s">
        <v>2451</v>
      </c>
      <c r="C346">
        <v>1980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6.1</v>
      </c>
      <c r="O346">
        <v>11374</v>
      </c>
      <c r="P346">
        <v>99</v>
      </c>
      <c r="Q346" t="s">
        <v>2452</v>
      </c>
      <c r="R346" t="s">
        <v>35</v>
      </c>
      <c r="S346">
        <v>0</v>
      </c>
      <c r="T346">
        <v>1</v>
      </c>
      <c r="U346">
        <v>0</v>
      </c>
      <c r="V346">
        <v>2000000</v>
      </c>
      <c r="W346">
        <v>41675194</v>
      </c>
      <c r="X346">
        <v>41675194</v>
      </c>
      <c r="Y346">
        <f>COUNTBLANK(Table134[[#This Row],[Budget]:[Gross_WW]])</f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f>((Table134[[#This Row],[Gross_WW]]-2*Table134[[#This Row],[Budget]])/(2*Table134[[#This Row],[Budget]]))*100</f>
        <v>941.87984999999992</v>
      </c>
      <c r="AI346">
        <f>(0.555*Table134[[#This Row],[Gross_WW]]-Table134[[#This Row],[Budget]])/Table134[[#This Row],[Budget]]*100</f>
        <v>1056.4866335000002</v>
      </c>
      <c r="AJ346">
        <f>(Table134[[#This Row],[Gross_WW]]-VLOOKUP(C346,  Table4[], 2, TRUE)*Table134[[#This Row],[Budget]])/(Table134[[#This Row],[Budget]]*VLOOKUP(C346,  Table4[], 2, TRUE))</f>
        <v>44.299123913043481</v>
      </c>
    </row>
    <row r="347" spans="1:36" x14ac:dyDescent="0.2">
      <c r="A347" t="s">
        <v>7466</v>
      </c>
      <c r="B347" t="s">
        <v>7467</v>
      </c>
      <c r="C347">
        <v>2012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5</v>
      </c>
      <c r="O347">
        <v>62375</v>
      </c>
      <c r="P347">
        <v>86</v>
      </c>
      <c r="Q347" t="s">
        <v>7468</v>
      </c>
      <c r="R347" t="s">
        <v>5181</v>
      </c>
      <c r="S347">
        <v>0</v>
      </c>
      <c r="T347">
        <v>0</v>
      </c>
      <c r="U347">
        <v>1</v>
      </c>
      <c r="V347">
        <v>1000000</v>
      </c>
      <c r="W347">
        <v>18119640</v>
      </c>
      <c r="X347">
        <v>38390020</v>
      </c>
      <c r="Y347">
        <f>COUNTBLANK(Table134[[#This Row],[Budget]:[Gross_WW]])</f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f>((Table134[[#This Row],[Gross_WW]]-2*Table134[[#This Row],[Budget]])/(2*Table134[[#This Row],[Budget]]))*100</f>
        <v>1819.501</v>
      </c>
      <c r="AI347">
        <f>(0.555*Table134[[#This Row],[Gross_WW]]-Table134[[#This Row],[Budget]])/Table134[[#This Row],[Budget]]*100</f>
        <v>2030.6461099999999</v>
      </c>
      <c r="AJ347">
        <f>(Table134[[#This Row],[Gross_WW]]-VLOOKUP(C347,  Table4[], 2, TRUE)*Table134[[#This Row],[Budget]])/(Table134[[#This Row],[Budget]]*VLOOKUP(C347,  Table4[], 2, TRUE))</f>
        <v>37.39002</v>
      </c>
    </row>
    <row r="348" spans="1:36" x14ac:dyDescent="0.2">
      <c r="A348" t="s">
        <v>1736</v>
      </c>
      <c r="B348" t="s">
        <v>1737</v>
      </c>
      <c r="C348">
        <v>1964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6.8</v>
      </c>
      <c r="O348">
        <v>4800</v>
      </c>
      <c r="P348">
        <v>154</v>
      </c>
      <c r="Q348" t="s">
        <v>1380</v>
      </c>
      <c r="R348" t="s">
        <v>1738</v>
      </c>
      <c r="S348">
        <v>0</v>
      </c>
      <c r="T348">
        <v>0</v>
      </c>
      <c r="U348">
        <v>1</v>
      </c>
      <c r="V348">
        <v>4200000</v>
      </c>
      <c r="W348">
        <v>3500000</v>
      </c>
      <c r="X348">
        <v>3500000</v>
      </c>
      <c r="Y348">
        <f>COUNTBLANK(Table134[[#This Row],[Budget]:[Gross_WW]])</f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f>((Table134[[#This Row],[Gross_WW]]-2*Table134[[#This Row],[Budget]])/(2*Table134[[#This Row],[Budget]]))*100</f>
        <v>-58.333333333333336</v>
      </c>
      <c r="AI348">
        <f>(0.555*Table134[[#This Row],[Gross_WW]]-Table134[[#This Row],[Budget]])/Table134[[#This Row],[Budget]]*100</f>
        <v>-53.75</v>
      </c>
      <c r="AJ348">
        <f>(Table134[[#This Row],[Gross_WW]]-VLOOKUP(C348,  Table4[], 2, TRUE)*Table134[[#This Row],[Budget]])/(Table134[[#This Row],[Budget]]*VLOOKUP(C348,  Table4[], 2, TRUE))</f>
        <v>2.3333333333333335</v>
      </c>
    </row>
    <row r="349" spans="1:36" x14ac:dyDescent="0.2">
      <c r="A349" t="s">
        <v>5708</v>
      </c>
      <c r="B349" t="s">
        <v>5709</v>
      </c>
      <c r="C349">
        <v>2002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7.1</v>
      </c>
      <c r="O349">
        <v>208724</v>
      </c>
      <c r="P349">
        <v>113</v>
      </c>
      <c r="Q349" t="s">
        <v>5710</v>
      </c>
      <c r="R349" t="s">
        <v>3859</v>
      </c>
      <c r="S349">
        <v>1</v>
      </c>
      <c r="T349">
        <v>0</v>
      </c>
      <c r="U349">
        <v>0</v>
      </c>
      <c r="V349">
        <v>45000000</v>
      </c>
      <c r="W349">
        <v>170687518</v>
      </c>
      <c r="X349">
        <v>306776732</v>
      </c>
      <c r="Y349">
        <f>COUNTBLANK(Table134[[#This Row],[Budget]:[Gross_WW]])</f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27</v>
      </c>
      <c r="AH349">
        <f>((Table134[[#This Row],[Gross_WW]]-2*Table134[[#This Row],[Budget]])/(2*Table134[[#This Row],[Budget]]))*100</f>
        <v>240.86303555555557</v>
      </c>
      <c r="AI349">
        <f>(0.555*Table134[[#This Row],[Gross_WW]]-Table134[[#This Row],[Budget]])/Table134[[#This Row],[Budget]]*100</f>
        <v>278.35796946666676</v>
      </c>
      <c r="AJ349">
        <f>(Table134[[#This Row],[Gross_WW]]-VLOOKUP(C349,  Table4[], 2, TRUE)*Table134[[#This Row],[Budget]])/(Table134[[#This Row],[Budget]]*VLOOKUP(C349,  Table4[], 2, TRUE))</f>
        <v>10.362101185185185</v>
      </c>
    </row>
    <row r="350" spans="1:36" x14ac:dyDescent="0.2">
      <c r="A350" t="s">
        <v>4879</v>
      </c>
      <c r="B350" t="s">
        <v>4880</v>
      </c>
      <c r="C350">
        <v>2000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7</v>
      </c>
      <c r="O350">
        <v>170529</v>
      </c>
      <c r="P350">
        <v>84</v>
      </c>
      <c r="Q350" t="s">
        <v>4881</v>
      </c>
      <c r="R350" t="s">
        <v>4882</v>
      </c>
      <c r="S350">
        <v>0</v>
      </c>
      <c r="T350">
        <v>1</v>
      </c>
      <c r="U350">
        <v>0</v>
      </c>
      <c r="V350">
        <v>45000000</v>
      </c>
      <c r="W350">
        <v>106834564</v>
      </c>
      <c r="X350">
        <v>224834564</v>
      </c>
      <c r="Y350">
        <f>COUNTBLANK(Table134[[#This Row],[Budget]:[Gross_WW]])</f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f>((Table134[[#This Row],[Gross_WW]]-2*Table134[[#This Row],[Budget]])/(2*Table134[[#This Row],[Budget]]))*100</f>
        <v>149.81618222222221</v>
      </c>
      <c r="AI350">
        <f>(0.555*Table134[[#This Row],[Gross_WW]]-Table134[[#This Row],[Budget]])/Table134[[#This Row],[Budget]]*100</f>
        <v>177.29596226666669</v>
      </c>
      <c r="AJ350">
        <f>(Table134[[#This Row],[Gross_WW]]-VLOOKUP(C350,  Table4[], 2, TRUE)*Table134[[#This Row],[Budget]])/(Table134[[#This Row],[Budget]]*VLOOKUP(C350,  Table4[], 2, TRUE))</f>
        <v>7.3272060740740743</v>
      </c>
    </row>
    <row r="351" spans="1:36" x14ac:dyDescent="0.2">
      <c r="A351" t="s">
        <v>3282</v>
      </c>
      <c r="B351" t="s">
        <v>3283</v>
      </c>
      <c r="C351">
        <v>1990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5.8</v>
      </c>
      <c r="O351">
        <v>42806</v>
      </c>
      <c r="P351">
        <v>84</v>
      </c>
      <c r="Q351" t="s">
        <v>3284</v>
      </c>
      <c r="R351" t="s">
        <v>35</v>
      </c>
      <c r="S351">
        <v>0</v>
      </c>
      <c r="T351">
        <v>1</v>
      </c>
      <c r="U351">
        <v>0</v>
      </c>
      <c r="V351">
        <v>13000000</v>
      </c>
      <c r="W351">
        <v>28501605</v>
      </c>
      <c r="X351">
        <v>35763605</v>
      </c>
      <c r="Y351">
        <f>COUNTBLANK(Table134[[#This Row],[Budget]:[Gross_WW]])</f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f>((Table134[[#This Row],[Gross_WW]]-2*Table134[[#This Row],[Budget]])/(2*Table134[[#This Row],[Budget]]))*100</f>
        <v>37.552326923076926</v>
      </c>
      <c r="AI351">
        <f>(0.555*Table134[[#This Row],[Gross_WW]]-Table134[[#This Row],[Budget]])/Table134[[#This Row],[Budget]]*100</f>
        <v>52.683082884615409</v>
      </c>
      <c r="AJ351">
        <f>(Table134[[#This Row],[Gross_WW]]-VLOOKUP(C351,  Table4[], 2, TRUE)*Table134[[#This Row],[Budget]])/(Table134[[#This Row],[Budget]]*VLOOKUP(C351,  Table4[], 2, TRUE))</f>
        <v>5.2523784965034963</v>
      </c>
    </row>
    <row r="352" spans="1:36" x14ac:dyDescent="0.2">
      <c r="A352" t="s">
        <v>3563</v>
      </c>
      <c r="B352" t="s">
        <v>3564</v>
      </c>
      <c r="C352">
        <v>1991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5.0999999999999996</v>
      </c>
      <c r="O352">
        <v>34227</v>
      </c>
      <c r="P352">
        <v>90</v>
      </c>
      <c r="Q352" t="s">
        <v>3565</v>
      </c>
      <c r="R352" t="s">
        <v>35</v>
      </c>
      <c r="S352">
        <v>0</v>
      </c>
      <c r="T352">
        <v>1</v>
      </c>
      <c r="U352">
        <v>0</v>
      </c>
      <c r="V352">
        <v>13000000</v>
      </c>
      <c r="W352">
        <v>14960255</v>
      </c>
      <c r="X352">
        <v>20560255</v>
      </c>
      <c r="Y352">
        <f>COUNTBLANK(Table134[[#This Row],[Budget]:[Gross_WW]])</f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f>((Table134[[#This Row],[Gross_WW]]-2*Table134[[#This Row],[Budget]])/(2*Table134[[#This Row],[Budget]]))*100</f>
        <v>-20.922096153846155</v>
      </c>
      <c r="AI352">
        <f>(0.555*Table134[[#This Row],[Gross_WW]]-Table134[[#This Row],[Budget]])/Table134[[#This Row],[Budget]]*100</f>
        <v>-12.223526730769228</v>
      </c>
      <c r="AJ352">
        <f>(Table134[[#This Row],[Gross_WW]]-VLOOKUP(C352,  Table4[], 2, TRUE)*Table134[[#This Row],[Budget]])/(Table134[[#This Row],[Budget]]*VLOOKUP(C352,  Table4[], 2, TRUE))</f>
        <v>2.5944501748251749</v>
      </c>
    </row>
    <row r="353" spans="1:36" x14ac:dyDescent="0.2">
      <c r="A353" t="s">
        <v>5370</v>
      </c>
      <c r="B353" t="s">
        <v>5371</v>
      </c>
      <c r="C353">
        <v>2006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7.9</v>
      </c>
      <c r="O353">
        <v>445103</v>
      </c>
      <c r="P353">
        <v>109</v>
      </c>
      <c r="Q353" t="s">
        <v>4267</v>
      </c>
      <c r="R353" t="s">
        <v>35</v>
      </c>
      <c r="S353">
        <v>0</v>
      </c>
      <c r="T353">
        <v>1</v>
      </c>
      <c r="U353">
        <v>0</v>
      </c>
      <c r="V353">
        <v>76000000</v>
      </c>
      <c r="W353">
        <v>35552383</v>
      </c>
      <c r="X353">
        <v>70595464</v>
      </c>
      <c r="Y353">
        <f>COUNTBLANK(Table134[[#This Row],[Budget]:[Gross_WW]])</f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14</v>
      </c>
      <c r="AH353">
        <f>((Table134[[#This Row],[Gross_WW]]-2*Table134[[#This Row],[Budget]])/(2*Table134[[#This Row],[Budget]]))*100</f>
        <v>-53.555615789473684</v>
      </c>
      <c r="AI353">
        <f>(0.555*Table134[[#This Row],[Gross_WW]]-Table134[[#This Row],[Budget]])/Table134[[#This Row],[Budget]]*100</f>
        <v>-48.446733526315782</v>
      </c>
      <c r="AJ353">
        <f>(Table134[[#This Row],[Gross_WW]]-VLOOKUP(C353,  Table4[], 2, TRUE)*Table134[[#This Row],[Budget]])/(Table134[[#This Row],[Budget]]*VLOOKUP(C353,  Table4[], 2, TRUE))</f>
        <v>0.54814614035087716</v>
      </c>
    </row>
    <row r="354" spans="1:36" x14ac:dyDescent="0.2">
      <c r="A354" t="s">
        <v>5214</v>
      </c>
      <c r="B354" t="s">
        <v>5215</v>
      </c>
      <c r="C354">
        <v>1999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5.2</v>
      </c>
      <c r="O354">
        <v>9075</v>
      </c>
      <c r="P354">
        <v>102</v>
      </c>
      <c r="Q354" t="s">
        <v>5216</v>
      </c>
      <c r="R354" t="s">
        <v>3240</v>
      </c>
      <c r="S354">
        <v>0</v>
      </c>
      <c r="T354">
        <v>0</v>
      </c>
      <c r="U354">
        <v>1</v>
      </c>
      <c r="V354">
        <v>70000000</v>
      </c>
      <c r="W354">
        <v>11263966</v>
      </c>
      <c r="X354">
        <v>11788676</v>
      </c>
      <c r="Y354">
        <f>COUNTBLANK(Table134[[#This Row],[Budget]:[Gross_WW]])</f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f>((Table134[[#This Row],[Gross_WW]]-2*Table134[[#This Row],[Budget]])/(2*Table134[[#This Row],[Budget]]))*100</f>
        <v>-91.579517142857142</v>
      </c>
      <c r="AI354">
        <f>(0.555*Table134[[#This Row],[Gross_WW]]-Table134[[#This Row],[Budget]])/Table134[[#This Row],[Budget]]*100</f>
        <v>-90.653264028571428</v>
      </c>
      <c r="AJ354">
        <f>(Table134[[#This Row],[Gross_WW]]-VLOOKUP(C354,  Table4[], 2, TRUE)*Table134[[#This Row],[Budget]])/(Table134[[#This Row],[Budget]]*VLOOKUP(C354,  Table4[], 2, TRUE))</f>
        <v>-0.6172507792207792</v>
      </c>
    </row>
    <row r="355" spans="1:36" x14ac:dyDescent="0.2">
      <c r="A355" t="s">
        <v>1967</v>
      </c>
      <c r="B355" t="s">
        <v>1968</v>
      </c>
      <c r="C355">
        <v>1970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6.9</v>
      </c>
      <c r="O355">
        <v>8564</v>
      </c>
      <c r="P355">
        <v>111</v>
      </c>
      <c r="Q355" t="s">
        <v>1785</v>
      </c>
      <c r="R355" t="s">
        <v>39</v>
      </c>
      <c r="S355">
        <v>0</v>
      </c>
      <c r="T355">
        <v>0</v>
      </c>
      <c r="U355">
        <v>1</v>
      </c>
      <c r="V355">
        <v>4000000</v>
      </c>
      <c r="W355">
        <v>6000000</v>
      </c>
      <c r="X355">
        <v>6000000</v>
      </c>
      <c r="Y355">
        <f>COUNTBLANK(Table134[[#This Row],[Budget]:[Gross_WW]])</f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f>((Table134[[#This Row],[Gross_WW]]-2*Table134[[#This Row],[Budget]])/(2*Table134[[#This Row],[Budget]]))*100</f>
        <v>-25</v>
      </c>
      <c r="AI355">
        <f>(0.555*Table134[[#This Row],[Gross_WW]]-Table134[[#This Row],[Budget]])/Table134[[#This Row],[Budget]]*100</f>
        <v>-16.749999999999986</v>
      </c>
      <c r="AJ355">
        <f>(Table134[[#This Row],[Gross_WW]]-VLOOKUP(C355,  Table4[], 2, TRUE)*Table134[[#This Row],[Budget]])/(Table134[[#This Row],[Budget]]*VLOOKUP(C355,  Table4[], 2, TRUE))</f>
        <v>2.9473684210526314</v>
      </c>
    </row>
    <row r="356" spans="1:36" x14ac:dyDescent="0.2">
      <c r="A356" t="s">
        <v>5460</v>
      </c>
      <c r="B356" t="s">
        <v>5461</v>
      </c>
      <c r="C356">
        <v>2000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7.2</v>
      </c>
      <c r="O356">
        <v>172876</v>
      </c>
      <c r="P356">
        <v>121</v>
      </c>
      <c r="Q356" t="s">
        <v>3483</v>
      </c>
      <c r="R356" t="s">
        <v>3859</v>
      </c>
      <c r="S356">
        <v>1</v>
      </c>
      <c r="T356">
        <v>0</v>
      </c>
      <c r="U356">
        <v>0</v>
      </c>
      <c r="V356">
        <v>25000000</v>
      </c>
      <c r="W356">
        <v>71509363</v>
      </c>
      <c r="X356">
        <v>152699946</v>
      </c>
      <c r="Y356">
        <f>COUNTBLANK(Table134[[#This Row],[Budget]:[Gross_WW]])</f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f>((Table134[[#This Row],[Gross_WW]]-2*Table134[[#This Row],[Budget]])/(2*Table134[[#This Row],[Budget]]))*100</f>
        <v>205.39989200000002</v>
      </c>
      <c r="AI356">
        <f>(0.555*Table134[[#This Row],[Gross_WW]]-Table134[[#This Row],[Budget]])/Table134[[#This Row],[Budget]]*100</f>
        <v>238.99388012</v>
      </c>
      <c r="AJ356">
        <f>(Table134[[#This Row],[Gross_WW]]-VLOOKUP(C356,  Table4[], 2, TRUE)*Table134[[#This Row],[Budget]])/(Table134[[#This Row],[Budget]]*VLOOKUP(C356,  Table4[], 2, TRUE))</f>
        <v>9.1799964000000003</v>
      </c>
    </row>
    <row r="357" spans="1:36" x14ac:dyDescent="0.2">
      <c r="A357" t="s">
        <v>3566</v>
      </c>
      <c r="B357" t="s">
        <v>3567</v>
      </c>
      <c r="C357">
        <v>1992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4.4000000000000004</v>
      </c>
      <c r="O357">
        <v>2673</v>
      </c>
      <c r="P357">
        <v>120</v>
      </c>
      <c r="Q357" t="s">
        <v>3568</v>
      </c>
      <c r="R357" t="s">
        <v>3569</v>
      </c>
      <c r="S357">
        <v>0</v>
      </c>
      <c r="T357">
        <v>0</v>
      </c>
      <c r="U357">
        <v>1</v>
      </c>
      <c r="V357">
        <v>40000000</v>
      </c>
      <c r="W357">
        <v>8251071</v>
      </c>
      <c r="X357">
        <v>8251071</v>
      </c>
      <c r="Y357">
        <f>COUNTBLANK(Table134[[#This Row],[Budget]:[Gross_WW]])</f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f>((Table134[[#This Row],[Gross_WW]]-2*Table134[[#This Row],[Budget]])/(2*Table134[[#This Row],[Budget]]))*100</f>
        <v>-89.686161249999998</v>
      </c>
      <c r="AI357">
        <f>(0.555*Table134[[#This Row],[Gross_WW]]-Table134[[#This Row],[Budget]])/Table134[[#This Row],[Budget]]*100</f>
        <v>-88.551638987499999</v>
      </c>
      <c r="AJ357">
        <f>(Table134[[#This Row],[Gross_WW]]-VLOOKUP(C357,  Table4[], 2, TRUE)*Table134[[#This Row],[Budget]])/(Table134[[#This Row],[Budget]]*VLOOKUP(C357,  Table4[], 2, TRUE))</f>
        <v>-0.53118914772727277</v>
      </c>
    </row>
    <row r="358" spans="1:36" x14ac:dyDescent="0.2">
      <c r="A358" t="s">
        <v>7850</v>
      </c>
      <c r="B358" t="s">
        <v>7851</v>
      </c>
      <c r="C358">
        <v>2018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7.3</v>
      </c>
      <c r="O358">
        <v>62742</v>
      </c>
      <c r="P358">
        <v>104</v>
      </c>
      <c r="Q358" t="s">
        <v>5739</v>
      </c>
      <c r="R358" t="s">
        <v>7852</v>
      </c>
      <c r="S358">
        <v>1</v>
      </c>
      <c r="T358">
        <v>0</v>
      </c>
      <c r="U358">
        <v>0</v>
      </c>
      <c r="V358">
        <v>75000000</v>
      </c>
      <c r="W358">
        <v>99215042</v>
      </c>
      <c r="X358">
        <v>197744377</v>
      </c>
      <c r="Y358">
        <f>COUNTBLANK(Table134[[#This Row],[Budget]:[Gross_WW]])</f>
        <v>0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94</v>
      </c>
      <c r="AH358">
        <f>((Table134[[#This Row],[Gross_WW]]-2*Table134[[#This Row],[Budget]])/(2*Table134[[#This Row],[Budget]]))*100</f>
        <v>31.829584666666666</v>
      </c>
      <c r="AI358">
        <f>(0.555*Table134[[#This Row],[Gross_WW]]-Table134[[#This Row],[Budget]])/Table134[[#This Row],[Budget]]*100</f>
        <v>46.330838980000017</v>
      </c>
      <c r="AJ358">
        <f>(Table134[[#This Row],[Gross_WW]]-VLOOKUP(C358,  Table4[], 2, TRUE)*Table134[[#This Row],[Budget]])/(Table134[[#This Row],[Budget]]*VLOOKUP(C358,  Table4[], 2, TRUE))</f>
        <v>1.6365916933333333</v>
      </c>
    </row>
    <row r="359" spans="1:36" x14ac:dyDescent="0.2">
      <c r="A359" t="s">
        <v>1094</v>
      </c>
      <c r="B359" t="s">
        <v>1095</v>
      </c>
      <c r="C359">
        <v>1950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7.3</v>
      </c>
      <c r="O359">
        <v>138852</v>
      </c>
      <c r="P359">
        <v>74</v>
      </c>
      <c r="Q359" t="s">
        <v>1003</v>
      </c>
      <c r="R359" t="s">
        <v>376</v>
      </c>
      <c r="S359">
        <v>1</v>
      </c>
      <c r="T359">
        <v>0</v>
      </c>
      <c r="U359">
        <v>0</v>
      </c>
      <c r="V359">
        <v>2900000</v>
      </c>
      <c r="W359">
        <v>93141149</v>
      </c>
      <c r="X359">
        <v>95126535</v>
      </c>
      <c r="Y359">
        <f>COUNTBLANK(Table134[[#This Row],[Budget]:[Gross_WW]])</f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316</v>
      </c>
      <c r="AH359">
        <f>((Table134[[#This Row],[Gross_WW]]-2*Table134[[#This Row],[Budget]])/(2*Table134[[#This Row],[Budget]]))*100</f>
        <v>1540.1126724137932</v>
      </c>
      <c r="AI359">
        <f>(0.555*Table134[[#This Row],[Gross_WW]]-Table134[[#This Row],[Budget]])/Table134[[#This Row],[Budget]]*100</f>
        <v>1720.5250663793106</v>
      </c>
      <c r="AJ359">
        <f>(Table134[[#This Row],[Gross_WW]]-VLOOKUP(C359,  Table4[], 2, TRUE)*Table134[[#This Row],[Budget]])/(Table134[[#This Row],[Budget]]*VLOOKUP(C359,  Table4[], 2, TRUE))</f>
        <v>204.01408405172413</v>
      </c>
    </row>
    <row r="360" spans="1:36" x14ac:dyDescent="0.2">
      <c r="A360" t="s">
        <v>7336</v>
      </c>
      <c r="B360" t="s">
        <v>1095</v>
      </c>
      <c r="C360">
        <v>2015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6.9</v>
      </c>
      <c r="O360">
        <v>151702</v>
      </c>
      <c r="P360">
        <v>105</v>
      </c>
      <c r="Q360" t="s">
        <v>4465</v>
      </c>
      <c r="R360" t="s">
        <v>7337</v>
      </c>
      <c r="S360">
        <v>1</v>
      </c>
      <c r="T360">
        <v>0</v>
      </c>
      <c r="U360">
        <v>0</v>
      </c>
      <c r="V360">
        <v>95000000</v>
      </c>
      <c r="W360">
        <v>201151353</v>
      </c>
      <c r="X360">
        <v>542351353</v>
      </c>
      <c r="Y360">
        <f>COUNTBLANK(Table134[[#This Row],[Budget]:[Gross_WW]])</f>
        <v>0</v>
      </c>
      <c r="Z360">
        <v>0</v>
      </c>
      <c r="AA360">
        <v>0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65</v>
      </c>
      <c r="AH360">
        <f>((Table134[[#This Row],[Gross_WW]]-2*Table134[[#This Row],[Budget]])/(2*Table134[[#This Row],[Budget]]))*100</f>
        <v>185.44808052631578</v>
      </c>
      <c r="AI360">
        <f>(0.555*Table134[[#This Row],[Gross_WW]]-Table134[[#This Row],[Budget]])/Table134[[#This Row],[Budget]]*100</f>
        <v>216.84736938421057</v>
      </c>
      <c r="AJ360">
        <f>(Table134[[#This Row],[Gross_WW]]-VLOOKUP(C360,  Table4[], 2, TRUE)*Table134[[#This Row],[Budget]])/(Table134[[#This Row],[Budget]]*VLOOKUP(C360,  Table4[], 2, TRUE))</f>
        <v>4.7089616105263161</v>
      </c>
    </row>
    <row r="361" spans="1:36" x14ac:dyDescent="0.2">
      <c r="A361" t="s">
        <v>5923</v>
      </c>
      <c r="B361" t="s">
        <v>5924</v>
      </c>
      <c r="C361">
        <v>2005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8</v>
      </c>
      <c r="O361">
        <v>170948</v>
      </c>
      <c r="P361">
        <v>144</v>
      </c>
      <c r="Q361" t="s">
        <v>2627</v>
      </c>
      <c r="R361" t="s">
        <v>35</v>
      </c>
      <c r="S361">
        <v>0</v>
      </c>
      <c r="T361">
        <v>1</v>
      </c>
      <c r="U361">
        <v>0</v>
      </c>
      <c r="V361">
        <v>88000000</v>
      </c>
      <c r="W361">
        <v>61649911</v>
      </c>
      <c r="X361">
        <v>108539911</v>
      </c>
      <c r="Y361">
        <f>COUNTBLANK(Table134[[#This Row],[Budget]:[Gross_WW]])</f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f>((Table134[[#This Row],[Gross_WW]]-2*Table134[[#This Row],[Budget]])/(2*Table134[[#This Row],[Budget]]))*100</f>
        <v>-38.329596022727273</v>
      </c>
      <c r="AI361">
        <f>(0.555*Table134[[#This Row],[Gross_WW]]-Table134[[#This Row],[Budget]])/Table134[[#This Row],[Budget]]*100</f>
        <v>-31.545851585227268</v>
      </c>
      <c r="AJ361">
        <f>(Table134[[#This Row],[Gross_WW]]-VLOOKUP(C361,  Table4[], 2, TRUE)*Table134[[#This Row],[Budget]])/(Table134[[#This Row],[Budget]]*VLOOKUP(C361,  Table4[], 2, TRUE))</f>
        <v>1.0556801325757577</v>
      </c>
    </row>
    <row r="362" spans="1:36" x14ac:dyDescent="0.2">
      <c r="A362" t="s">
        <v>6332</v>
      </c>
      <c r="B362" t="s">
        <v>6333</v>
      </c>
      <c r="C362">
        <v>2009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5.9</v>
      </c>
      <c r="O362">
        <v>42076</v>
      </c>
      <c r="P362">
        <v>109</v>
      </c>
      <c r="Q362" t="s">
        <v>5219</v>
      </c>
      <c r="R362" t="s">
        <v>35</v>
      </c>
      <c r="S362">
        <v>0</v>
      </c>
      <c r="T362">
        <v>1</v>
      </c>
      <c r="U362">
        <v>0</v>
      </c>
      <c r="V362">
        <v>40000000</v>
      </c>
      <c r="W362">
        <v>13869515</v>
      </c>
      <c r="X362">
        <v>39291383</v>
      </c>
      <c r="Y362">
        <f>COUNTBLANK(Table134[[#This Row],[Budget]:[Gross_WW]])</f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9</v>
      </c>
      <c r="AH362">
        <f>((Table134[[#This Row],[Gross_WW]]-2*Table134[[#This Row],[Budget]])/(2*Table134[[#This Row],[Budget]]))*100</f>
        <v>-50.885771249999998</v>
      </c>
      <c r="AI362">
        <f>(0.555*Table134[[#This Row],[Gross_WW]]-Table134[[#This Row],[Budget]])/Table134[[#This Row],[Budget]]*100</f>
        <v>-45.483206087499994</v>
      </c>
      <c r="AJ362">
        <f>(Table134[[#This Row],[Gross_WW]]-VLOOKUP(C362,  Table4[], 2, TRUE)*Table134[[#This Row],[Budget]])/(Table134[[#This Row],[Budget]]*VLOOKUP(C362,  Table4[], 2, TRUE))</f>
        <v>0.63714095833333328</v>
      </c>
    </row>
    <row r="363" spans="1:36" x14ac:dyDescent="0.2">
      <c r="A363" t="s">
        <v>4391</v>
      </c>
      <c r="B363" t="s">
        <v>4392</v>
      </c>
      <c r="C363">
        <v>1996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7</v>
      </c>
      <c r="O363">
        <v>6995</v>
      </c>
      <c r="P363">
        <v>106</v>
      </c>
      <c r="Q363" t="s">
        <v>4393</v>
      </c>
      <c r="R363" t="s">
        <v>4394</v>
      </c>
      <c r="S363">
        <v>1</v>
      </c>
      <c r="T363">
        <v>0</v>
      </c>
      <c r="U363">
        <v>0</v>
      </c>
      <c r="V363">
        <v>3000000</v>
      </c>
      <c r="W363">
        <v>285112</v>
      </c>
      <c r="X363">
        <v>285112</v>
      </c>
      <c r="Y363">
        <f>COUNTBLANK(Table134[[#This Row],[Budget]:[Gross_WW]])</f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f>((Table134[[#This Row],[Gross_WW]]-2*Table134[[#This Row],[Budget]])/(2*Table134[[#This Row],[Budget]]))*100</f>
        <v>-95.248133333333328</v>
      </c>
      <c r="AI363">
        <f>(0.555*Table134[[#This Row],[Gross_WW]]-Table134[[#This Row],[Budget]])/Table134[[#This Row],[Budget]]*100</f>
        <v>-94.725427999999994</v>
      </c>
      <c r="AJ363">
        <f>(Table134[[#This Row],[Gross_WW]]-VLOOKUP(C363,  Table4[], 2, TRUE)*Table134[[#This Row],[Budget]])/(Table134[[#This Row],[Budget]]*VLOOKUP(C363,  Table4[], 2, TRUE))</f>
        <v>-0.7840060606060606</v>
      </c>
    </row>
    <row r="364" spans="1:36" x14ac:dyDescent="0.2">
      <c r="A364" t="s">
        <v>5584</v>
      </c>
      <c r="B364" t="s">
        <v>5585</v>
      </c>
      <c r="C364">
        <v>2002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6.1</v>
      </c>
      <c r="O364">
        <v>23718</v>
      </c>
      <c r="P364">
        <v>108</v>
      </c>
      <c r="Q364" t="s">
        <v>3336</v>
      </c>
      <c r="R364" t="s">
        <v>5328</v>
      </c>
      <c r="S364">
        <v>0</v>
      </c>
      <c r="T364">
        <v>0</v>
      </c>
      <c r="U364">
        <v>1</v>
      </c>
      <c r="V364">
        <v>40000000</v>
      </c>
      <c r="W364">
        <v>22449000</v>
      </c>
      <c r="X364">
        <v>29676703</v>
      </c>
      <c r="Y364">
        <f>COUNTBLANK(Table134[[#This Row],[Budget]:[Gross_WW]])</f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f>((Table134[[#This Row],[Gross_WW]]-2*Table134[[#This Row],[Budget]])/(2*Table134[[#This Row],[Budget]]))*100</f>
        <v>-62.904121250000003</v>
      </c>
      <c r="AI364">
        <f>(0.555*Table134[[#This Row],[Gross_WW]]-Table134[[#This Row],[Budget]])/Table134[[#This Row],[Budget]]*100</f>
        <v>-58.823574587500005</v>
      </c>
      <c r="AJ364">
        <f>(Table134[[#This Row],[Gross_WW]]-VLOOKUP(C364,  Table4[], 2, TRUE)*Table134[[#This Row],[Budget]])/(Table134[[#This Row],[Budget]]*VLOOKUP(C364,  Table4[], 2, TRUE))</f>
        <v>0.23652929166666667</v>
      </c>
    </row>
    <row r="365" spans="1:36" x14ac:dyDescent="0.2">
      <c r="A365" t="s">
        <v>4395</v>
      </c>
      <c r="B365" t="s">
        <v>4396</v>
      </c>
      <c r="C365">
        <v>1996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6.2</v>
      </c>
      <c r="O365">
        <v>19019</v>
      </c>
      <c r="P365">
        <v>111</v>
      </c>
      <c r="Q365" t="s">
        <v>2866</v>
      </c>
      <c r="R365" t="s">
        <v>4109</v>
      </c>
      <c r="S365">
        <v>0</v>
      </c>
      <c r="T365">
        <v>0</v>
      </c>
      <c r="U365">
        <v>1</v>
      </c>
      <c r="V365">
        <v>40000000</v>
      </c>
      <c r="W365">
        <v>20340204</v>
      </c>
      <c r="X365">
        <v>20340204</v>
      </c>
      <c r="Y365">
        <f>COUNTBLANK(Table134[[#This Row],[Budget]:[Gross_WW]])</f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f>((Table134[[#This Row],[Gross_WW]]-2*Table134[[#This Row],[Budget]])/(2*Table134[[#This Row],[Budget]]))*100</f>
        <v>-74.574744999999993</v>
      </c>
      <c r="AI365">
        <f>(0.555*Table134[[#This Row],[Gross_WW]]-Table134[[#This Row],[Budget]])/Table134[[#This Row],[Budget]]*100</f>
        <v>-71.777966950000007</v>
      </c>
      <c r="AJ365">
        <f>(Table134[[#This Row],[Gross_WW]]-VLOOKUP(C365,  Table4[], 2, TRUE)*Table134[[#This Row],[Budget]])/(Table134[[#This Row],[Budget]]*VLOOKUP(C365,  Table4[], 2, TRUE))</f>
        <v>0.15569340909090909</v>
      </c>
    </row>
    <row r="366" spans="1:36" x14ac:dyDescent="0.2">
      <c r="A366" t="s">
        <v>2727</v>
      </c>
      <c r="B366" t="s">
        <v>2728</v>
      </c>
      <c r="C366">
        <v>1984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5.5</v>
      </c>
      <c r="O366">
        <v>8680</v>
      </c>
      <c r="P366">
        <v>93</v>
      </c>
      <c r="Q366" t="s">
        <v>2729</v>
      </c>
      <c r="R366" t="s">
        <v>39</v>
      </c>
      <c r="S366">
        <v>0</v>
      </c>
      <c r="T366">
        <v>0</v>
      </c>
      <c r="U366">
        <v>1</v>
      </c>
      <c r="V366">
        <v>25000000</v>
      </c>
      <c r="W366">
        <v>38348988</v>
      </c>
      <c r="X366">
        <v>38348988</v>
      </c>
      <c r="Y366">
        <f>COUNTBLANK(Table134[[#This Row],[Budget]:[Gross_WW]])</f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f>((Table134[[#This Row],[Gross_WW]]-2*Table134[[#This Row],[Budget]])/(2*Table134[[#This Row],[Budget]]))*100</f>
        <v>-23.302023999999999</v>
      </c>
      <c r="AI366">
        <f>(0.555*Table134[[#This Row],[Gross_WW]]-Table134[[#This Row],[Budget]])/Table134[[#This Row],[Budget]]*100</f>
        <v>-14.865246639999985</v>
      </c>
      <c r="AJ366">
        <f>(Table134[[#This Row],[Gross_WW]]-VLOOKUP(C366,  Table4[], 2, TRUE)*Table134[[#This Row],[Budget]])/(Table134[[#This Row],[Budget]]*VLOOKUP(C366,  Table4[], 2, TRUE))</f>
        <v>2.3346946086956524</v>
      </c>
    </row>
    <row r="367" spans="1:36" x14ac:dyDescent="0.2">
      <c r="A367" t="s">
        <v>4883</v>
      </c>
      <c r="B367" t="s">
        <v>4884</v>
      </c>
      <c r="C367">
        <v>1998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6.7</v>
      </c>
      <c r="O367">
        <v>110186</v>
      </c>
      <c r="P367">
        <v>114</v>
      </c>
      <c r="Q367" t="s">
        <v>4183</v>
      </c>
      <c r="R367" t="s">
        <v>4885</v>
      </c>
      <c r="S367">
        <v>0</v>
      </c>
      <c r="T367">
        <v>0</v>
      </c>
      <c r="U367">
        <v>1</v>
      </c>
      <c r="V367">
        <v>55000000</v>
      </c>
      <c r="W367">
        <v>78685114</v>
      </c>
      <c r="X367">
        <v>198685114</v>
      </c>
      <c r="Y367">
        <f>COUNTBLANK(Table134[[#This Row],[Budget]:[Gross_WW]])</f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11</v>
      </c>
      <c r="AH367">
        <f>((Table134[[#This Row],[Gross_WW]]-2*Table134[[#This Row],[Budget]])/(2*Table134[[#This Row],[Budget]]))*100</f>
        <v>80.622830909090908</v>
      </c>
      <c r="AI367">
        <f>(0.555*Table134[[#This Row],[Gross_WW]]-Table134[[#This Row],[Budget]])/Table134[[#This Row],[Budget]]*100</f>
        <v>100.49134230909094</v>
      </c>
      <c r="AJ367">
        <f>(Table134[[#This Row],[Gross_WW]]-VLOOKUP(C367,  Table4[], 2, TRUE)*Table134[[#This Row],[Budget]])/(Table134[[#This Row],[Budget]]*VLOOKUP(C367,  Table4[], 2, TRUE))</f>
        <v>7.2101286776859501</v>
      </c>
    </row>
    <row r="368" spans="1:36" hidden="1" x14ac:dyDescent="0.2">
      <c r="A368" t="s">
        <v>3052</v>
      </c>
      <c r="B368" t="s">
        <v>3053</v>
      </c>
      <c r="C368">
        <v>1988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6.2</v>
      </c>
      <c r="O368">
        <v>2042</v>
      </c>
      <c r="P368">
        <v>108</v>
      </c>
      <c r="Q368" t="s">
        <v>1620</v>
      </c>
      <c r="R368" t="s">
        <v>3054</v>
      </c>
      <c r="S368">
        <v>0</v>
      </c>
      <c r="T368">
        <v>0</v>
      </c>
      <c r="U368">
        <v>1</v>
      </c>
      <c r="W368">
        <v>5194491</v>
      </c>
      <c r="X368">
        <v>5194491</v>
      </c>
      <c r="Y368">
        <f>COUNTBLANK(Table134[[#This Row],[Budget]:[Gross_WW]])</f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3</v>
      </c>
      <c r="AH368" t="e">
        <f>((Table134[[#This Row],[Gross_WW]]-2*Table134[[#This Row],[Budget]])/(2*Table134[[#This Row],[Budget]]))*100</f>
        <v>#DIV/0!</v>
      </c>
      <c r="AI368" t="e">
        <f>(0.555*Table134[[#This Row],[Gross_WW]]-Table134[[#This Row],[Budget]])/Table134[[#This Row],[Budget]]*100</f>
        <v>#DIV/0!</v>
      </c>
      <c r="AJ368" t="e">
        <f>(Table134[[#This Row],[Gross_WW]]-VLOOKUP(C368,  Table4[], 2, TRUE)*Table134[[#This Row],[Budget]])/(Table134[[#This Row],[Budget]]*VLOOKUP(C368,  Table4[], 2, TRUE))</f>
        <v>#DIV/0!</v>
      </c>
    </row>
    <row r="369" spans="1:36" x14ac:dyDescent="0.2">
      <c r="A369" t="s">
        <v>6599</v>
      </c>
      <c r="B369" t="s">
        <v>6600</v>
      </c>
      <c r="C369">
        <v>2010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5.8</v>
      </c>
      <c r="O369">
        <v>263699</v>
      </c>
      <c r="P369">
        <v>106</v>
      </c>
      <c r="Q369" t="s">
        <v>6601</v>
      </c>
      <c r="R369" t="s">
        <v>39</v>
      </c>
      <c r="S369">
        <v>0</v>
      </c>
      <c r="T369">
        <v>0</v>
      </c>
      <c r="U369">
        <v>1</v>
      </c>
      <c r="V369">
        <v>125000000</v>
      </c>
      <c r="W369">
        <v>163214888</v>
      </c>
      <c r="X369">
        <v>493214993</v>
      </c>
      <c r="Y369">
        <f>COUNTBLANK(Table134[[#This Row],[Budget]:[Gross_WW]])</f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29</v>
      </c>
      <c r="AH369">
        <f>((Table134[[#This Row],[Gross_WW]]-2*Table134[[#This Row],[Budget]])/(2*Table134[[#This Row],[Budget]]))*100</f>
        <v>97.285997199999997</v>
      </c>
      <c r="AI369">
        <f>(0.555*Table134[[#This Row],[Gross_WW]]-Table134[[#This Row],[Budget]])/Table134[[#This Row],[Budget]]*100</f>
        <v>118.98745689200001</v>
      </c>
      <c r="AJ369">
        <f>(Table134[[#This Row],[Gross_WW]]-VLOOKUP(C369,  Table4[], 2, TRUE)*Table134[[#This Row],[Budget]])/(Table134[[#This Row],[Budget]]*VLOOKUP(C369,  Table4[], 2, TRUE))</f>
        <v>2.9457199439999999</v>
      </c>
    </row>
    <row r="370" spans="1:36" x14ac:dyDescent="0.2">
      <c r="A370" t="s">
        <v>3570</v>
      </c>
      <c r="B370" t="s">
        <v>3571</v>
      </c>
      <c r="C370">
        <v>1992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6.1</v>
      </c>
      <c r="O370">
        <v>6623</v>
      </c>
      <c r="P370">
        <v>98</v>
      </c>
      <c r="Q370" t="s">
        <v>3572</v>
      </c>
      <c r="R370" t="s">
        <v>39</v>
      </c>
      <c r="S370">
        <v>0</v>
      </c>
      <c r="T370">
        <v>0</v>
      </c>
      <c r="U370">
        <v>1</v>
      </c>
      <c r="V370">
        <v>7500000</v>
      </c>
      <c r="W370">
        <v>13272113</v>
      </c>
      <c r="X370">
        <v>13272113</v>
      </c>
      <c r="Y370">
        <f>COUNTBLANK(Table134[[#This Row],[Budget]:[Gross_WW]])</f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f>((Table134[[#This Row],[Gross_WW]]-2*Table134[[#This Row],[Budget]])/(2*Table134[[#This Row],[Budget]]))*100</f>
        <v>-11.519246666666668</v>
      </c>
      <c r="AI370">
        <f>(0.555*Table134[[#This Row],[Gross_WW]]-Table134[[#This Row],[Budget]])/Table134[[#This Row],[Budget]]*100</f>
        <v>-1.7863637999999897</v>
      </c>
      <c r="AJ370">
        <f>(Table134[[#This Row],[Gross_WW]]-VLOOKUP(C370,  Table4[], 2, TRUE)*Table134[[#This Row],[Budget]])/(Table134[[#This Row],[Budget]]*VLOOKUP(C370,  Table4[], 2, TRUE))</f>
        <v>3.0218524242424243</v>
      </c>
    </row>
    <row r="371" spans="1:36" x14ac:dyDescent="0.2">
      <c r="A371" t="s">
        <v>3055</v>
      </c>
      <c r="B371" t="s">
        <v>3056</v>
      </c>
      <c r="C371">
        <v>1988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6.7</v>
      </c>
      <c r="O371">
        <v>5378</v>
      </c>
      <c r="P371">
        <v>124</v>
      </c>
      <c r="Q371" t="s">
        <v>3057</v>
      </c>
      <c r="R371" t="s">
        <v>3058</v>
      </c>
      <c r="S371">
        <v>0</v>
      </c>
      <c r="T371">
        <v>0</v>
      </c>
      <c r="U371">
        <v>1</v>
      </c>
      <c r="V371">
        <v>12000000</v>
      </c>
      <c r="W371">
        <v>8674093</v>
      </c>
      <c r="X371">
        <v>8674093</v>
      </c>
      <c r="Y371">
        <f>COUNTBLANK(Table134[[#This Row],[Budget]:[Gross_WW]])</f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f>((Table134[[#This Row],[Gross_WW]]-2*Table134[[#This Row],[Budget]])/(2*Table134[[#This Row],[Budget]]))*100</f>
        <v>-63.857945833333332</v>
      </c>
      <c r="AI371">
        <f>(0.555*Table134[[#This Row],[Gross_WW]]-Table134[[#This Row],[Budget]])/Table134[[#This Row],[Budget]]*100</f>
        <v>-59.882319875</v>
      </c>
      <c r="AJ371">
        <f>(Table134[[#This Row],[Gross_WW]]-VLOOKUP(C371,  Table4[], 2, TRUE)*Table134[[#This Row],[Budget]])/(Table134[[#This Row],[Budget]]*VLOOKUP(C371,  Table4[], 2, TRUE))</f>
        <v>0.57139365942028986</v>
      </c>
    </row>
    <row r="372" spans="1:36" x14ac:dyDescent="0.2">
      <c r="A372" t="s">
        <v>3741</v>
      </c>
      <c r="B372" t="s">
        <v>3742</v>
      </c>
      <c r="C372">
        <v>1993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7.1</v>
      </c>
      <c r="O372">
        <v>5047</v>
      </c>
      <c r="P372">
        <v>79</v>
      </c>
      <c r="Q372" t="s">
        <v>3743</v>
      </c>
      <c r="R372" t="s">
        <v>3744</v>
      </c>
      <c r="S372">
        <v>0</v>
      </c>
      <c r="T372">
        <v>0</v>
      </c>
      <c r="U372">
        <v>1</v>
      </c>
      <c r="V372">
        <v>68000</v>
      </c>
      <c r="W372">
        <v>26351</v>
      </c>
      <c r="X372">
        <v>26351</v>
      </c>
      <c r="Y372">
        <f>COUNTBLANK(Table134[[#This Row],[Budget]:[Gross_WW]])</f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f>((Table134[[#This Row],[Gross_WW]]-2*Table134[[#This Row],[Budget]])/(2*Table134[[#This Row],[Budget]]))*100</f>
        <v>-80.624264705882354</v>
      </c>
      <c r="AI372">
        <f>(0.555*Table134[[#This Row],[Gross_WW]]-Table134[[#This Row],[Budget]])/Table134[[#This Row],[Budget]]*100</f>
        <v>-78.492933823529413</v>
      </c>
      <c r="AJ372">
        <f>(Table134[[#This Row],[Gross_WW]]-VLOOKUP(C372,  Table4[], 2, TRUE)*Table134[[#This Row],[Budget]])/(Table134[[#This Row],[Budget]]*VLOOKUP(C372,  Table4[], 2, TRUE))</f>
        <v>-0.11928475935828876</v>
      </c>
    </row>
    <row r="373" spans="1:36" hidden="1" x14ac:dyDescent="0.2">
      <c r="A373" t="s">
        <v>2730</v>
      </c>
      <c r="B373" t="s">
        <v>2731</v>
      </c>
      <c r="C373">
        <v>1984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6.6</v>
      </c>
      <c r="O373">
        <v>6535</v>
      </c>
      <c r="P373">
        <v>101</v>
      </c>
      <c r="Q373" t="s">
        <v>2686</v>
      </c>
      <c r="R373" t="s">
        <v>35</v>
      </c>
      <c r="S373">
        <v>0</v>
      </c>
      <c r="T373">
        <v>1</v>
      </c>
      <c r="U373">
        <v>0</v>
      </c>
      <c r="W373">
        <v>9719000</v>
      </c>
      <c r="X373">
        <v>9719000</v>
      </c>
      <c r="Y373">
        <f>COUNTBLANK(Table134[[#This Row],[Budget]:[Gross_WW]])</f>
        <v>1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35</v>
      </c>
      <c r="AH373" t="e">
        <f>((Table134[[#This Row],[Gross_WW]]-2*Table134[[#This Row],[Budget]])/(2*Table134[[#This Row],[Budget]]))*100</f>
        <v>#DIV/0!</v>
      </c>
      <c r="AI373" t="e">
        <f>(0.555*Table134[[#This Row],[Gross_WW]]-Table134[[#This Row],[Budget]])/Table134[[#This Row],[Budget]]*100</f>
        <v>#DIV/0!</v>
      </c>
      <c r="AJ373" t="e">
        <f>(Table134[[#This Row],[Gross_WW]]-VLOOKUP(C373,  Table4[], 2, TRUE)*Table134[[#This Row],[Budget]])/(Table134[[#This Row],[Budget]]*VLOOKUP(C373,  Table4[], 2, TRUE))</f>
        <v>#DIV/0!</v>
      </c>
    </row>
    <row r="374" spans="1:36" x14ac:dyDescent="0.2">
      <c r="A374" t="s">
        <v>4184</v>
      </c>
      <c r="B374" t="s">
        <v>4185</v>
      </c>
      <c r="C374">
        <v>1995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6.9</v>
      </c>
      <c r="O374">
        <v>19745</v>
      </c>
      <c r="P374">
        <v>128</v>
      </c>
      <c r="Q374" t="s">
        <v>3185</v>
      </c>
      <c r="R374" t="s">
        <v>35</v>
      </c>
      <c r="S374">
        <v>0</v>
      </c>
      <c r="T374">
        <v>1</v>
      </c>
      <c r="U374">
        <v>0</v>
      </c>
      <c r="V374">
        <v>25000000</v>
      </c>
      <c r="W374">
        <v>13071518</v>
      </c>
      <c r="X374">
        <v>13071518</v>
      </c>
      <c r="Y374">
        <f>COUNTBLANK(Table134[[#This Row],[Budget]:[Gross_WW]])</f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3</v>
      </c>
      <c r="AH374">
        <f>((Table134[[#This Row],[Gross_WW]]-2*Table134[[#This Row],[Budget]])/(2*Table134[[#This Row],[Budget]]))*100</f>
        <v>-73.856964000000005</v>
      </c>
      <c r="AI374">
        <f>(0.555*Table134[[#This Row],[Gross_WW]]-Table134[[#This Row],[Budget]])/Table134[[#This Row],[Budget]]*100</f>
        <v>-70.981230039999986</v>
      </c>
      <c r="AJ374">
        <f>(Table134[[#This Row],[Gross_WW]]-VLOOKUP(C374,  Table4[], 2, TRUE)*Table134[[#This Row],[Budget]])/(Table134[[#This Row],[Budget]]*VLOOKUP(C374,  Table4[], 2, TRUE))</f>
        <v>0.18831981818181817</v>
      </c>
    </row>
    <row r="375" spans="1:36" x14ac:dyDescent="0.2">
      <c r="A375" t="s">
        <v>3416</v>
      </c>
      <c r="B375" t="s">
        <v>3417</v>
      </c>
      <c r="C375">
        <v>1991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7</v>
      </c>
      <c r="O375">
        <v>2539</v>
      </c>
      <c r="P375">
        <v>89</v>
      </c>
      <c r="Q375" t="s">
        <v>3418</v>
      </c>
      <c r="R375" t="s">
        <v>3230</v>
      </c>
      <c r="S375">
        <v>0</v>
      </c>
      <c r="T375">
        <v>1</v>
      </c>
      <c r="U375">
        <v>0</v>
      </c>
      <c r="V375">
        <v>4000000</v>
      </c>
      <c r="W375">
        <v>259012</v>
      </c>
      <c r="X375">
        <v>259012</v>
      </c>
      <c r="Y375">
        <f>COUNTBLANK(Table134[[#This Row],[Budget]:[Gross_WW]])</f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f>((Table134[[#This Row],[Gross_WW]]-2*Table134[[#This Row],[Budget]])/(2*Table134[[#This Row],[Budget]]))*100</f>
        <v>-96.762349999999998</v>
      </c>
      <c r="AI375">
        <f>(0.555*Table134[[#This Row],[Gross_WW]]-Table134[[#This Row],[Budget]])/Table134[[#This Row],[Budget]]*100</f>
        <v>-96.406208500000005</v>
      </c>
      <c r="AJ375">
        <f>(Table134[[#This Row],[Gross_WW]]-VLOOKUP(C375,  Table4[], 2, TRUE)*Table134[[#This Row],[Budget]])/(Table134[[#This Row],[Budget]]*VLOOKUP(C375,  Table4[], 2, TRUE))</f>
        <v>-0.8528340909090909</v>
      </c>
    </row>
    <row r="376" spans="1:36" x14ac:dyDescent="0.2">
      <c r="A376" t="s">
        <v>7083</v>
      </c>
      <c r="B376" t="s">
        <v>7084</v>
      </c>
      <c r="C376">
        <v>2012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7.4</v>
      </c>
      <c r="O376">
        <v>335490</v>
      </c>
      <c r="P376">
        <v>172</v>
      </c>
      <c r="Q376" t="s">
        <v>7085</v>
      </c>
      <c r="R376" t="s">
        <v>7086</v>
      </c>
      <c r="S376">
        <v>0</v>
      </c>
      <c r="T376">
        <v>0</v>
      </c>
      <c r="U376">
        <v>1</v>
      </c>
      <c r="V376">
        <v>102000000</v>
      </c>
      <c r="W376">
        <v>27108272</v>
      </c>
      <c r="X376">
        <v>130482868</v>
      </c>
      <c r="Y376">
        <f>COUNTBLANK(Table134[[#This Row],[Budget]:[Gross_WW]])</f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8</v>
      </c>
      <c r="AH376">
        <f>((Table134[[#This Row],[Gross_WW]]-2*Table134[[#This Row],[Budget]])/(2*Table134[[#This Row],[Budget]]))*100</f>
        <v>-36.037809803921569</v>
      </c>
      <c r="AI376">
        <f>(0.555*Table134[[#This Row],[Gross_WW]]-Table134[[#This Row],[Budget]])/Table134[[#This Row],[Budget]]*100</f>
        <v>-29.00196888235293</v>
      </c>
      <c r="AJ376">
        <f>(Table134[[#This Row],[Gross_WW]]-VLOOKUP(C376,  Table4[], 2, TRUE)*Table134[[#This Row],[Budget]])/(Table134[[#This Row],[Budget]]*VLOOKUP(C376,  Table4[], 2, TRUE))</f>
        <v>0.27924380392156861</v>
      </c>
    </row>
    <row r="377" spans="1:36" x14ac:dyDescent="0.2">
      <c r="A377" t="s">
        <v>2882</v>
      </c>
      <c r="B377" t="s">
        <v>2883</v>
      </c>
      <c r="C377">
        <v>1986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5.0999999999999996</v>
      </c>
      <c r="O377">
        <v>5662</v>
      </c>
      <c r="P377">
        <v>96</v>
      </c>
      <c r="Q377" t="s">
        <v>2449</v>
      </c>
      <c r="R377" t="s">
        <v>39</v>
      </c>
      <c r="S377">
        <v>0</v>
      </c>
      <c r="T377">
        <v>0</v>
      </c>
      <c r="U377">
        <v>1</v>
      </c>
      <c r="V377">
        <v>15000000</v>
      </c>
      <c r="W377">
        <v>12308521</v>
      </c>
      <c r="X377">
        <v>12308521</v>
      </c>
      <c r="Y377">
        <f>COUNTBLANK(Table134[[#This Row],[Budget]:[Gross_WW]])</f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f>((Table134[[#This Row],[Gross_WW]]-2*Table134[[#This Row],[Budget]])/(2*Table134[[#This Row],[Budget]]))*100</f>
        <v>-58.97159666666667</v>
      </c>
      <c r="AI377">
        <f>(0.555*Table134[[#This Row],[Gross_WW]]-Table134[[#This Row],[Budget]])/Table134[[#This Row],[Budget]]*100</f>
        <v>-54.458472299999997</v>
      </c>
      <c r="AJ377">
        <f>(Table134[[#This Row],[Gross_WW]]-VLOOKUP(C377,  Table4[], 2, TRUE)*Table134[[#This Row],[Budget]])/(Table134[[#This Row],[Budget]]*VLOOKUP(C377,  Table4[], 2, TRUE))</f>
        <v>0.78384362318840584</v>
      </c>
    </row>
    <row r="378" spans="1:36" x14ac:dyDescent="0.2">
      <c r="A378" t="s">
        <v>2453</v>
      </c>
      <c r="B378" t="s">
        <v>2454</v>
      </c>
      <c r="C378">
        <v>1980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7.5</v>
      </c>
      <c r="O378">
        <v>15904</v>
      </c>
      <c r="P378">
        <v>124</v>
      </c>
      <c r="Q378" t="s">
        <v>2375</v>
      </c>
      <c r="R378" t="s">
        <v>35</v>
      </c>
      <c r="S378">
        <v>0</v>
      </c>
      <c r="T378">
        <v>1</v>
      </c>
      <c r="U378">
        <v>0</v>
      </c>
      <c r="V378">
        <v>15000000</v>
      </c>
      <c r="W378">
        <v>67182787</v>
      </c>
      <c r="X378">
        <v>67182787</v>
      </c>
      <c r="Y378">
        <f>COUNTBLANK(Table134[[#This Row],[Budget]:[Gross_WW]])</f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f>((Table134[[#This Row],[Gross_WW]]-2*Table134[[#This Row],[Budget]])/(2*Table134[[#This Row],[Budget]]))*100</f>
        <v>123.94262333333333</v>
      </c>
      <c r="AI378">
        <f>(0.555*Table134[[#This Row],[Gross_WW]]-Table134[[#This Row],[Budget]])/Table134[[#This Row],[Budget]]*100</f>
        <v>148.57631190000004</v>
      </c>
      <c r="AJ378">
        <f>(Table134[[#This Row],[Gross_WW]]-VLOOKUP(C378,  Table4[], 2, TRUE)*Table134[[#This Row],[Budget]])/(Table134[[#This Row],[Budget]]*VLOOKUP(C378,  Table4[], 2, TRUE))</f>
        <v>8.7366357971014494</v>
      </c>
    </row>
    <row r="379" spans="1:36" hidden="1" x14ac:dyDescent="0.2">
      <c r="A379" t="s">
        <v>3948</v>
      </c>
      <c r="B379" t="s">
        <v>3949</v>
      </c>
      <c r="C379">
        <v>1994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6.4</v>
      </c>
      <c r="O379">
        <v>6869</v>
      </c>
      <c r="P379">
        <v>128</v>
      </c>
      <c r="Q379" t="s">
        <v>3170</v>
      </c>
      <c r="R379" t="s">
        <v>3631</v>
      </c>
      <c r="S379">
        <v>0</v>
      </c>
      <c r="T379">
        <v>0</v>
      </c>
      <c r="U379">
        <v>1</v>
      </c>
      <c r="W379">
        <v>1007583</v>
      </c>
      <c r="X379">
        <v>1007583</v>
      </c>
      <c r="Y379">
        <f>COUNTBLANK(Table134[[#This Row],[Budget]:[Gross_WW]])</f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33</v>
      </c>
      <c r="AH379" t="e">
        <f>((Table134[[#This Row],[Gross_WW]]-2*Table134[[#This Row],[Budget]])/(2*Table134[[#This Row],[Budget]]))*100</f>
        <v>#DIV/0!</v>
      </c>
      <c r="AI379" t="e">
        <f>(0.555*Table134[[#This Row],[Gross_WW]]-Table134[[#This Row],[Budget]])/Table134[[#This Row],[Budget]]*100</f>
        <v>#DIV/0!</v>
      </c>
      <c r="AJ379" t="e">
        <f>(Table134[[#This Row],[Gross_WW]]-VLOOKUP(C379,  Table4[], 2, TRUE)*Table134[[#This Row],[Budget]])/(Table134[[#This Row],[Budget]]*VLOOKUP(C379,  Table4[], 2, TRUE))</f>
        <v>#DIV/0!</v>
      </c>
    </row>
    <row r="380" spans="1:36" x14ac:dyDescent="0.2">
      <c r="A380" t="s">
        <v>2884</v>
      </c>
      <c r="B380" t="s">
        <v>2885</v>
      </c>
      <c r="C380">
        <v>1986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5.8</v>
      </c>
      <c r="O380">
        <v>64431</v>
      </c>
      <c r="P380">
        <v>87</v>
      </c>
      <c r="Q380" t="s">
        <v>2676</v>
      </c>
      <c r="R380" t="s">
        <v>39</v>
      </c>
      <c r="S380">
        <v>0</v>
      </c>
      <c r="T380">
        <v>0</v>
      </c>
      <c r="U380">
        <v>1</v>
      </c>
      <c r="V380">
        <v>25000000</v>
      </c>
      <c r="W380">
        <v>49042224</v>
      </c>
      <c r="X380">
        <v>49042224</v>
      </c>
      <c r="Y380">
        <f>COUNTBLANK(Table134[[#This Row],[Budget]:[Gross_WW]])</f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f>((Table134[[#This Row],[Gross_WW]]-2*Table134[[#This Row],[Budget]])/(2*Table134[[#This Row],[Budget]]))*100</f>
        <v>-1.9155519999999999</v>
      </c>
      <c r="AI380">
        <f>(0.555*Table134[[#This Row],[Gross_WW]]-Table134[[#This Row],[Budget]])/Table134[[#This Row],[Budget]]*100</f>
        <v>8.8737372800000163</v>
      </c>
      <c r="AJ380">
        <f>(Table134[[#This Row],[Gross_WW]]-VLOOKUP(C380,  Table4[], 2, TRUE)*Table134[[#This Row],[Budget]])/(Table134[[#This Row],[Budget]]*VLOOKUP(C380,  Table4[], 2, TRUE))</f>
        <v>3.2645412173913044</v>
      </c>
    </row>
    <row r="381" spans="1:36" x14ac:dyDescent="0.2">
      <c r="A381" t="s">
        <v>3059</v>
      </c>
      <c r="B381" t="s">
        <v>3060</v>
      </c>
      <c r="C381">
        <v>1988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5.9</v>
      </c>
      <c r="O381">
        <v>76581</v>
      </c>
      <c r="P381">
        <v>104</v>
      </c>
      <c r="Q381" t="s">
        <v>3061</v>
      </c>
      <c r="R381" t="s">
        <v>2783</v>
      </c>
      <c r="S381">
        <v>1</v>
      </c>
      <c r="T381">
        <v>0</v>
      </c>
      <c r="U381">
        <v>0</v>
      </c>
      <c r="V381">
        <v>20000000</v>
      </c>
      <c r="W381">
        <v>78222753</v>
      </c>
      <c r="X381">
        <v>171504781</v>
      </c>
      <c r="Y381">
        <f>COUNTBLANK(Table134[[#This Row],[Budget]:[Gross_WW]])</f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4</v>
      </c>
      <c r="AH381">
        <f>((Table134[[#This Row],[Gross_WW]]-2*Table134[[#This Row],[Budget]])/(2*Table134[[#This Row],[Budget]]))*100</f>
        <v>328.76195250000001</v>
      </c>
      <c r="AI381">
        <f>(0.555*Table134[[#This Row],[Gross_WW]]-Table134[[#This Row],[Budget]])/Table134[[#This Row],[Budget]]*100</f>
        <v>375.92576727500006</v>
      </c>
      <c r="AJ381">
        <f>(Table134[[#This Row],[Gross_WW]]-VLOOKUP(C381,  Table4[], 2, TRUE)*Table134[[#This Row],[Budget]])/(Table134[[#This Row],[Budget]]*VLOOKUP(C381,  Table4[], 2, TRUE))</f>
        <v>17.641824021739129</v>
      </c>
    </row>
    <row r="382" spans="1:36" x14ac:dyDescent="0.2">
      <c r="A382" t="s">
        <v>7580</v>
      </c>
      <c r="B382" t="s">
        <v>7581</v>
      </c>
      <c r="C382">
        <v>2017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8.4</v>
      </c>
      <c r="O382">
        <v>329940</v>
      </c>
      <c r="P382">
        <v>105</v>
      </c>
      <c r="Q382" t="s">
        <v>6282</v>
      </c>
      <c r="R382" t="s">
        <v>2671</v>
      </c>
      <c r="S382">
        <v>1</v>
      </c>
      <c r="T382">
        <v>0</v>
      </c>
      <c r="U382">
        <v>0</v>
      </c>
      <c r="V382">
        <v>175000000</v>
      </c>
      <c r="W382">
        <v>209726015</v>
      </c>
      <c r="X382">
        <v>807082196</v>
      </c>
      <c r="Y382">
        <f>COUNTBLANK(Table134[[#This Row],[Budget]:[Gross_WW]])</f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f>((Table134[[#This Row],[Gross_WW]]-2*Table134[[#This Row],[Budget]])/(2*Table134[[#This Row],[Budget]]))*100</f>
        <v>130.59491314285714</v>
      </c>
      <c r="AI382">
        <f>(0.555*Table134[[#This Row],[Gross_WW]]-Table134[[#This Row],[Budget]])/Table134[[#This Row],[Budget]]*100</f>
        <v>155.96035358857145</v>
      </c>
      <c r="AJ382">
        <f>(Table134[[#This Row],[Gross_WW]]-VLOOKUP(C382,  Table4[], 2, TRUE)*Table134[[#This Row],[Budget]])/(Table134[[#This Row],[Budget]]*VLOOKUP(C382,  Table4[], 2, TRUE))</f>
        <v>3.6118982628571428</v>
      </c>
    </row>
    <row r="383" spans="1:36" x14ac:dyDescent="0.2">
      <c r="A383" t="s">
        <v>6795</v>
      </c>
      <c r="B383" t="s">
        <v>6796</v>
      </c>
      <c r="C383">
        <v>2009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6.7</v>
      </c>
      <c r="O383">
        <v>37748</v>
      </c>
      <c r="P383">
        <v>105</v>
      </c>
      <c r="Q383" t="s">
        <v>6797</v>
      </c>
      <c r="R383" t="s">
        <v>6798</v>
      </c>
      <c r="S383">
        <v>0</v>
      </c>
      <c r="T383">
        <v>0</v>
      </c>
      <c r="U383">
        <v>1</v>
      </c>
      <c r="V383">
        <v>23000000</v>
      </c>
      <c r="W383">
        <v>6113834</v>
      </c>
      <c r="X383">
        <v>50812934</v>
      </c>
      <c r="Y383">
        <f>COUNTBLANK(Table134[[#This Row],[Budget]:[Gross_WW]])</f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f>((Table134[[#This Row],[Gross_WW]]-2*Table134[[#This Row],[Budget]])/(2*Table134[[#This Row],[Budget]]))*100</f>
        <v>10.462899999999999</v>
      </c>
      <c r="AI383">
        <f>(0.555*Table134[[#This Row],[Gross_WW]]-Table134[[#This Row],[Budget]])/Table134[[#This Row],[Budget]]*100</f>
        <v>22.613819000000003</v>
      </c>
      <c r="AJ383">
        <f>(Table134[[#This Row],[Gross_WW]]-VLOOKUP(C383,  Table4[], 2, TRUE)*Table134[[#This Row],[Budget]])/(Table134[[#This Row],[Budget]]*VLOOKUP(C383,  Table4[], 2, TRUE))</f>
        <v>2.6820966666666668</v>
      </c>
    </row>
    <row r="384" spans="1:36" hidden="1" x14ac:dyDescent="0.2">
      <c r="A384" t="s">
        <v>5844</v>
      </c>
      <c r="B384" t="s">
        <v>5845</v>
      </c>
      <c r="C384">
        <v>2003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5</v>
      </c>
      <c r="O384">
        <v>20489</v>
      </c>
      <c r="P384">
        <v>118</v>
      </c>
      <c r="Q384" t="s">
        <v>5846</v>
      </c>
      <c r="R384" t="s">
        <v>2783</v>
      </c>
      <c r="S384">
        <v>1</v>
      </c>
      <c r="T384">
        <v>0</v>
      </c>
      <c r="U384">
        <v>0</v>
      </c>
      <c r="W384">
        <v>21386011</v>
      </c>
      <c r="X384">
        <v>29119434</v>
      </c>
      <c r="Y384">
        <f>COUNTBLANK(Table134[[#This Row],[Budget]:[Gross_WW]])</f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 t="e">
        <f>((Table134[[#This Row],[Gross_WW]]-2*Table134[[#This Row],[Budget]])/(2*Table134[[#This Row],[Budget]]))*100</f>
        <v>#DIV/0!</v>
      </c>
      <c r="AI384" t="e">
        <f>(0.555*Table134[[#This Row],[Gross_WW]]-Table134[[#This Row],[Budget]])/Table134[[#This Row],[Budget]]*100</f>
        <v>#DIV/0!</v>
      </c>
      <c r="AJ384" t="e">
        <f>(Table134[[#This Row],[Gross_WW]]-VLOOKUP(C384,  Table4[], 2, TRUE)*Table134[[#This Row],[Budget]])/(Table134[[#This Row],[Budget]]*VLOOKUP(C384,  Table4[], 2, TRUE))</f>
        <v>#DIV/0!</v>
      </c>
    </row>
    <row r="385" spans="1:36" x14ac:dyDescent="0.2">
      <c r="A385" t="s">
        <v>5186</v>
      </c>
      <c r="B385" t="s">
        <v>5187</v>
      </c>
      <c r="C385">
        <v>2003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7.2</v>
      </c>
      <c r="O385">
        <v>135914</v>
      </c>
      <c r="P385">
        <v>154</v>
      </c>
      <c r="Q385" t="s">
        <v>3851</v>
      </c>
      <c r="R385" t="s">
        <v>3859</v>
      </c>
      <c r="S385">
        <v>1</v>
      </c>
      <c r="T385">
        <v>0</v>
      </c>
      <c r="U385">
        <v>0</v>
      </c>
      <c r="V385">
        <v>79000000</v>
      </c>
      <c r="W385">
        <v>95636509</v>
      </c>
      <c r="X385">
        <v>173013509</v>
      </c>
      <c r="Y385">
        <f>COUNTBLANK(Table134[[#This Row],[Budget]:[Gross_WW]])</f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6</v>
      </c>
      <c r="AH385">
        <f>((Table134[[#This Row],[Gross_WW]]-2*Table134[[#This Row],[Budget]])/(2*Table134[[#This Row],[Budget]]))*100</f>
        <v>9.5022208860759481</v>
      </c>
      <c r="AI385">
        <f>(0.555*Table134[[#This Row],[Gross_WW]]-Table134[[#This Row],[Budget]])/Table134[[#This Row],[Budget]]*100</f>
        <v>21.547465183544308</v>
      </c>
      <c r="AJ385">
        <f>(Table134[[#This Row],[Gross_WW]]-VLOOKUP(C385,  Table4[], 2, TRUE)*Table134[[#This Row],[Budget]])/(Table134[[#This Row],[Budget]]*VLOOKUP(C385,  Table4[], 2, TRUE))</f>
        <v>2.6500740295358649</v>
      </c>
    </row>
    <row r="386" spans="1:36" x14ac:dyDescent="0.2">
      <c r="A386" t="s">
        <v>7861</v>
      </c>
      <c r="B386" t="s">
        <v>7862</v>
      </c>
      <c r="C386">
        <v>2016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6.8</v>
      </c>
      <c r="O386">
        <v>85821</v>
      </c>
      <c r="P386">
        <v>97</v>
      </c>
      <c r="Q386" t="s">
        <v>4274</v>
      </c>
      <c r="R386" t="s">
        <v>5604</v>
      </c>
      <c r="S386">
        <v>0</v>
      </c>
      <c r="T386">
        <v>0</v>
      </c>
      <c r="U386">
        <v>1</v>
      </c>
      <c r="V386">
        <v>36000000</v>
      </c>
      <c r="W386">
        <v>31016021</v>
      </c>
      <c r="X386">
        <v>88528280</v>
      </c>
      <c r="Y386">
        <f>COUNTBLANK(Table134[[#This Row],[Budget]:[Gross_WW]])</f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f>((Table134[[#This Row],[Gross_WW]]-2*Table134[[#This Row],[Budget]])/(2*Table134[[#This Row],[Budget]]))*100</f>
        <v>22.955944444444444</v>
      </c>
      <c r="AI386">
        <f>(0.555*Table134[[#This Row],[Gross_WW]]-Table134[[#This Row],[Budget]])/Table134[[#This Row],[Budget]]*100</f>
        <v>36.48109833333335</v>
      </c>
      <c r="AJ386">
        <f>(Table134[[#This Row],[Gross_WW]]-VLOOKUP(C386,  Table4[], 2, TRUE)*Table134[[#This Row],[Budget]])/(Table134[[#This Row],[Budget]]*VLOOKUP(C386,  Table4[], 2, TRUE))</f>
        <v>1.4591188888888889</v>
      </c>
    </row>
    <row r="387" spans="1:36" x14ac:dyDescent="0.2">
      <c r="A387" t="s">
        <v>5426</v>
      </c>
      <c r="B387" t="s">
        <v>5427</v>
      </c>
      <c r="C387">
        <v>2002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5.5</v>
      </c>
      <c r="O387">
        <v>70259</v>
      </c>
      <c r="P387">
        <v>108</v>
      </c>
      <c r="Q387" t="s">
        <v>3028</v>
      </c>
      <c r="R387" t="s">
        <v>39</v>
      </c>
      <c r="S387">
        <v>0</v>
      </c>
      <c r="T387">
        <v>0</v>
      </c>
      <c r="U387">
        <v>1</v>
      </c>
      <c r="V387">
        <v>85000000</v>
      </c>
      <c r="W387">
        <v>40077257</v>
      </c>
      <c r="X387">
        <v>78382433</v>
      </c>
      <c r="Y387">
        <f>COUNTBLANK(Table134[[#This Row],[Budget]:[Gross_WW]])</f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f>((Table134[[#This Row],[Gross_WW]]-2*Table134[[#This Row],[Budget]])/(2*Table134[[#This Row],[Budget]]))*100</f>
        <v>-53.892686470588238</v>
      </c>
      <c r="AI387">
        <f>(0.555*Table134[[#This Row],[Gross_WW]]-Table134[[#This Row],[Budget]])/Table134[[#This Row],[Budget]]*100</f>
        <v>-48.820881982352937</v>
      </c>
      <c r="AJ387">
        <f>(Table134[[#This Row],[Gross_WW]]-VLOOKUP(C387,  Table4[], 2, TRUE)*Table134[[#This Row],[Budget]])/(Table134[[#This Row],[Budget]]*VLOOKUP(C387,  Table4[], 2, TRUE))</f>
        <v>0.53691045098039214</v>
      </c>
    </row>
    <row r="388" spans="1:36" x14ac:dyDescent="0.2">
      <c r="A388" t="s">
        <v>3950</v>
      </c>
      <c r="B388" t="s">
        <v>3951</v>
      </c>
      <c r="C388">
        <v>1994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5.2</v>
      </c>
      <c r="O388">
        <v>22042</v>
      </c>
      <c r="P388">
        <v>121</v>
      </c>
      <c r="Q388" t="s">
        <v>2151</v>
      </c>
      <c r="R388" t="s">
        <v>3952</v>
      </c>
      <c r="S388">
        <v>1</v>
      </c>
      <c r="T388">
        <v>0</v>
      </c>
      <c r="U388">
        <v>0</v>
      </c>
      <c r="V388">
        <v>40000000</v>
      </c>
      <c r="W388">
        <v>19726050</v>
      </c>
      <c r="X388">
        <v>19726050</v>
      </c>
      <c r="Y388">
        <f>COUNTBLANK(Table134[[#This Row],[Budget]:[Gross_WW]])</f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f>((Table134[[#This Row],[Gross_WW]]-2*Table134[[#This Row],[Budget]])/(2*Table134[[#This Row],[Budget]]))*100</f>
        <v>-75.342437500000003</v>
      </c>
      <c r="AI388">
        <f>(0.555*Table134[[#This Row],[Gross_WW]]-Table134[[#This Row],[Budget]])/Table134[[#This Row],[Budget]]*100</f>
        <v>-72.630105624999999</v>
      </c>
      <c r="AJ388">
        <f>(Table134[[#This Row],[Gross_WW]]-VLOOKUP(C388,  Table4[], 2, TRUE)*Table134[[#This Row],[Budget]])/(Table134[[#This Row],[Budget]]*VLOOKUP(C388,  Table4[], 2, TRUE))</f>
        <v>0.12079829545454546</v>
      </c>
    </row>
    <row r="389" spans="1:36" x14ac:dyDescent="0.2">
      <c r="A389" t="s">
        <v>1031</v>
      </c>
      <c r="B389" t="s">
        <v>1032</v>
      </c>
      <c r="C389">
        <v>1949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7.2</v>
      </c>
      <c r="O389">
        <v>2218</v>
      </c>
      <c r="P389">
        <v>94</v>
      </c>
      <c r="Q389" t="s">
        <v>474</v>
      </c>
      <c r="R389" t="s">
        <v>39</v>
      </c>
      <c r="S389">
        <v>0</v>
      </c>
      <c r="T389">
        <v>0</v>
      </c>
      <c r="U389">
        <v>1</v>
      </c>
      <c r="V389">
        <v>1224000</v>
      </c>
      <c r="W389">
        <v>2694000</v>
      </c>
      <c r="X389">
        <v>2694000</v>
      </c>
      <c r="Y389">
        <f>COUNTBLANK(Table134[[#This Row],[Budget]:[Gross_WW]])</f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8</v>
      </c>
      <c r="AH389">
        <f>((Table134[[#This Row],[Gross_WW]]-2*Table134[[#This Row],[Budget]])/(2*Table134[[#This Row],[Budget]]))*100</f>
        <v>10.049019607843137</v>
      </c>
      <c r="AI389">
        <f>(0.555*Table134[[#This Row],[Gross_WW]]-Table134[[#This Row],[Budget]])/Table134[[#This Row],[Budget]]*100</f>
        <v>22.154411764705902</v>
      </c>
      <c r="AJ389">
        <f>(Table134[[#This Row],[Gross_WW]]-VLOOKUP(C389,  Table4[], 2, TRUE)*Table134[[#This Row],[Budget]])/(Table134[[#This Row],[Budget]]*VLOOKUP(C389,  Table4[], 2, TRUE))</f>
        <v>15.930618401206637</v>
      </c>
    </row>
    <row r="390" spans="1:36" hidden="1" x14ac:dyDescent="0.2">
      <c r="A390" t="s">
        <v>1618</v>
      </c>
      <c r="B390" t="s">
        <v>1619</v>
      </c>
      <c r="C390">
        <v>1961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7.1</v>
      </c>
      <c r="O390">
        <v>2963</v>
      </c>
      <c r="P390">
        <v>112</v>
      </c>
      <c r="Q390" t="s">
        <v>1620</v>
      </c>
      <c r="R390" t="s">
        <v>1621</v>
      </c>
      <c r="S390">
        <v>0</v>
      </c>
      <c r="T390">
        <v>1</v>
      </c>
      <c r="U390">
        <v>0</v>
      </c>
      <c r="W390">
        <v>14170000</v>
      </c>
      <c r="Y390">
        <f>COUNTBLANK(Table134[[#This Row],[Budget]:[Gross_WW]])</f>
        <v>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 t="e">
        <f>((Table134[[#This Row],[Gross_WW]]-2*Table134[[#This Row],[Budget]])/(2*Table134[[#This Row],[Budget]]))*100</f>
        <v>#DIV/0!</v>
      </c>
      <c r="AI390" t="e">
        <f>(0.555*Table134[[#This Row],[Gross_WW]]-Table134[[#This Row],[Budget]])/Table134[[#This Row],[Budget]]*100</f>
        <v>#DIV/0!</v>
      </c>
      <c r="AJ390" t="e">
        <f>(Table134[[#This Row],[Gross_WW]]-VLOOKUP(C390,  Table4[], 2, TRUE)*Table134[[#This Row],[Budget]])/(Table134[[#This Row],[Budget]]*VLOOKUP(C390,  Table4[], 2, TRUE))</f>
        <v>#DIV/0!</v>
      </c>
    </row>
    <row r="391" spans="1:36" x14ac:dyDescent="0.2">
      <c r="A391" t="s">
        <v>4634</v>
      </c>
      <c r="B391" t="s">
        <v>4635</v>
      </c>
      <c r="C391">
        <v>1997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6.9</v>
      </c>
      <c r="O391">
        <v>266578</v>
      </c>
      <c r="P391">
        <v>115</v>
      </c>
      <c r="Q391" t="s">
        <v>4636</v>
      </c>
      <c r="R391" t="s">
        <v>2783</v>
      </c>
      <c r="S391">
        <v>1</v>
      </c>
      <c r="T391">
        <v>0</v>
      </c>
      <c r="U391">
        <v>0</v>
      </c>
      <c r="V391">
        <v>75000000</v>
      </c>
      <c r="W391">
        <v>101117573</v>
      </c>
      <c r="X391">
        <v>224012234</v>
      </c>
      <c r="Y391">
        <f>COUNTBLANK(Table134[[#This Row],[Budget]:[Gross_WW]])</f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f>((Table134[[#This Row],[Gross_WW]]-2*Table134[[#This Row],[Budget]])/(2*Table134[[#This Row],[Budget]]))*100</f>
        <v>49.341489333333335</v>
      </c>
      <c r="AI391">
        <f>(0.555*Table134[[#This Row],[Gross_WW]]-Table134[[#This Row],[Budget]])/Table134[[#This Row],[Budget]]*100</f>
        <v>65.769053159999999</v>
      </c>
      <c r="AJ391">
        <f>(Table134[[#This Row],[Gross_WW]]-VLOOKUP(C391,  Table4[], 2, TRUE)*Table134[[#This Row],[Budget]])/(Table134[[#This Row],[Budget]]*VLOOKUP(C391,  Table4[], 2, TRUE))</f>
        <v>5.7882495151515148</v>
      </c>
    </row>
    <row r="392" spans="1:36" x14ac:dyDescent="0.2">
      <c r="A392" t="s">
        <v>2520</v>
      </c>
      <c r="B392" t="s">
        <v>2521</v>
      </c>
      <c r="C392">
        <v>1982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6.9</v>
      </c>
      <c r="O392">
        <v>132836</v>
      </c>
      <c r="P392">
        <v>129</v>
      </c>
      <c r="Q392" t="s">
        <v>2522</v>
      </c>
      <c r="R392" t="s">
        <v>35</v>
      </c>
      <c r="S392">
        <v>0</v>
      </c>
      <c r="T392">
        <v>1</v>
      </c>
      <c r="U392">
        <v>0</v>
      </c>
      <c r="V392">
        <v>20000000</v>
      </c>
      <c r="W392">
        <v>39565475</v>
      </c>
      <c r="X392">
        <v>68851475</v>
      </c>
      <c r="Y392">
        <f>COUNTBLANK(Table134[[#This Row],[Budget]:[Gross_WW]])</f>
        <v>0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50</v>
      </c>
      <c r="AH392">
        <f>((Table134[[#This Row],[Gross_WW]]-2*Table134[[#This Row],[Budget]])/(2*Table134[[#This Row],[Budget]]))*100</f>
        <v>72.128687499999998</v>
      </c>
      <c r="AI392">
        <f>(0.555*Table134[[#This Row],[Gross_WW]]-Table134[[#This Row],[Budget]])/Table134[[#This Row],[Budget]]*100</f>
        <v>91.062843125000001</v>
      </c>
      <c r="AJ392">
        <f>(Table134[[#This Row],[Gross_WW]]-VLOOKUP(C392,  Table4[], 2, TRUE)*Table134[[#This Row],[Budget]])/(Table134[[#This Row],[Budget]]*VLOOKUP(C392,  Table4[], 2, TRUE))</f>
        <v>6.4838559782608698</v>
      </c>
    </row>
    <row r="393" spans="1:36" x14ac:dyDescent="0.2">
      <c r="A393" t="s">
        <v>2732</v>
      </c>
      <c r="B393" t="s">
        <v>2733</v>
      </c>
      <c r="C393">
        <v>1984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5.9</v>
      </c>
      <c r="O393">
        <v>73920</v>
      </c>
      <c r="P393">
        <v>103</v>
      </c>
      <c r="Q393" t="s">
        <v>1301</v>
      </c>
      <c r="R393" t="s">
        <v>2548</v>
      </c>
      <c r="S393">
        <v>0</v>
      </c>
      <c r="T393">
        <v>1</v>
      </c>
      <c r="U393">
        <v>0</v>
      </c>
      <c r="V393">
        <v>18000000</v>
      </c>
      <c r="W393">
        <v>31042035</v>
      </c>
      <c r="X393">
        <v>31042035</v>
      </c>
      <c r="Y393">
        <f>COUNTBLANK(Table134[[#This Row],[Budget]:[Gross_WW]])</f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50</v>
      </c>
      <c r="AH393">
        <f>((Table134[[#This Row],[Gross_WW]]-2*Table134[[#This Row],[Budget]])/(2*Table134[[#This Row],[Budget]]))*100</f>
        <v>-13.772124999999999</v>
      </c>
      <c r="AI393">
        <f>(0.555*Table134[[#This Row],[Gross_WW]]-Table134[[#This Row],[Budget]])/Table134[[#This Row],[Budget]]*100</f>
        <v>-4.2870587499999964</v>
      </c>
      <c r="AJ393">
        <f>(Table134[[#This Row],[Gross_WW]]-VLOOKUP(C393,  Table4[], 2, TRUE)*Table134[[#This Row],[Budget]])/(Table134[[#This Row],[Budget]]*VLOOKUP(C393,  Table4[], 2, TRUE))</f>
        <v>2.7490380434782611</v>
      </c>
    </row>
    <row r="394" spans="1:36" x14ac:dyDescent="0.2">
      <c r="A394" t="s">
        <v>344</v>
      </c>
      <c r="B394" t="s">
        <v>345</v>
      </c>
      <c r="C394">
        <v>1937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7.3</v>
      </c>
      <c r="O394">
        <v>1047</v>
      </c>
      <c r="P394">
        <v>87</v>
      </c>
      <c r="Q394" t="s">
        <v>346</v>
      </c>
      <c r="R394" t="s">
        <v>39</v>
      </c>
      <c r="S394">
        <v>0</v>
      </c>
      <c r="T394">
        <v>0</v>
      </c>
      <c r="U394">
        <v>1</v>
      </c>
      <c r="V394">
        <v>513000</v>
      </c>
      <c r="Y394">
        <f>COUNTBLANK(Table134[[#This Row],[Budget]:[Gross_WW]])</f>
        <v>2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</v>
      </c>
      <c r="AH394">
        <f>((Table134[[#This Row],[Gross_WW]]-2*Table134[[#This Row],[Budget]])/(2*Table134[[#This Row],[Budget]]))*100</f>
        <v>-100</v>
      </c>
      <c r="AI394">
        <f>(0.555*Table134[[#This Row],[Gross_WW]]-Table134[[#This Row],[Budget]])/Table134[[#This Row],[Budget]]*100</f>
        <v>-100</v>
      </c>
      <c r="AJ394">
        <f>(Table134[[#This Row],[Gross_WW]]-VLOOKUP(C394,  Table4[], 2, TRUE)*Table134[[#This Row],[Budget]])/(Table134[[#This Row],[Budget]]*VLOOKUP(C394,  Table4[], 2, TRUE))</f>
        <v>-1</v>
      </c>
    </row>
    <row r="395" spans="1:36" x14ac:dyDescent="0.2">
      <c r="A395" t="s">
        <v>5586</v>
      </c>
      <c r="B395" t="s">
        <v>5587</v>
      </c>
      <c r="C395">
        <v>2002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7</v>
      </c>
      <c r="O395">
        <v>81117</v>
      </c>
      <c r="P395">
        <v>113</v>
      </c>
      <c r="Q395" t="s">
        <v>5588</v>
      </c>
      <c r="R395" t="s">
        <v>3859</v>
      </c>
      <c r="S395">
        <v>1</v>
      </c>
      <c r="T395">
        <v>0</v>
      </c>
      <c r="U395">
        <v>0</v>
      </c>
      <c r="V395">
        <v>30000000</v>
      </c>
      <c r="W395">
        <v>16007718</v>
      </c>
      <c r="X395">
        <v>33013805</v>
      </c>
      <c r="Y395">
        <f>COUNTBLANK(Table134[[#This Row],[Budget]:[Gross_WW]])</f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18</v>
      </c>
      <c r="AH395">
        <f>((Table134[[#This Row],[Gross_WW]]-2*Table134[[#This Row],[Budget]])/(2*Table134[[#This Row],[Budget]]))*100</f>
        <v>-44.976991666666663</v>
      </c>
      <c r="AI395">
        <f>(0.555*Table134[[#This Row],[Gross_WW]]-Table134[[#This Row],[Budget]])/Table134[[#This Row],[Budget]]*100</f>
        <v>-38.924460749999994</v>
      </c>
      <c r="AJ395">
        <f>(Table134[[#This Row],[Gross_WW]]-VLOOKUP(C395,  Table4[], 2, TRUE)*Table134[[#This Row],[Budget]])/(Table134[[#This Row],[Budget]]*VLOOKUP(C395,  Table4[], 2, TRUE))</f>
        <v>0.83410027777777773</v>
      </c>
    </row>
    <row r="396" spans="1:36" x14ac:dyDescent="0.2">
      <c r="A396" t="s">
        <v>433</v>
      </c>
      <c r="B396" t="s">
        <v>434</v>
      </c>
      <c r="C396">
        <v>1939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6.7</v>
      </c>
      <c r="O396">
        <v>1377</v>
      </c>
      <c r="P396">
        <v>104</v>
      </c>
      <c r="Q396" t="s">
        <v>384</v>
      </c>
      <c r="R396" t="s">
        <v>39</v>
      </c>
      <c r="S396">
        <v>0</v>
      </c>
      <c r="T396">
        <v>0</v>
      </c>
      <c r="U396">
        <v>1</v>
      </c>
      <c r="V396">
        <v>1500000</v>
      </c>
      <c r="Y396">
        <f>COUNTBLANK(Table134[[#This Row],[Budget]:[Gross_WW]])</f>
        <v>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f>((Table134[[#This Row],[Gross_WW]]-2*Table134[[#This Row],[Budget]])/(2*Table134[[#This Row],[Budget]]))*100</f>
        <v>-100</v>
      </c>
      <c r="AI396">
        <f>(0.555*Table134[[#This Row],[Gross_WW]]-Table134[[#This Row],[Budget]])/Table134[[#This Row],[Budget]]*100</f>
        <v>-100</v>
      </c>
      <c r="AJ396">
        <f>(Table134[[#This Row],[Gross_WW]]-VLOOKUP(C396,  Table4[], 2, TRUE)*Table134[[#This Row],[Budget]])/(Table134[[#This Row],[Budget]]*VLOOKUP(C396,  Table4[], 2, TRUE))</f>
        <v>-1</v>
      </c>
    </row>
    <row r="397" spans="1:36" x14ac:dyDescent="0.2">
      <c r="A397" t="s">
        <v>6853</v>
      </c>
      <c r="B397" t="s">
        <v>6854</v>
      </c>
      <c r="C397">
        <v>2009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5.9</v>
      </c>
      <c r="O397">
        <v>72636</v>
      </c>
      <c r="P397">
        <v>104</v>
      </c>
      <c r="Q397" t="s">
        <v>5773</v>
      </c>
      <c r="R397" t="s">
        <v>2783</v>
      </c>
      <c r="S397">
        <v>1</v>
      </c>
      <c r="T397">
        <v>0</v>
      </c>
      <c r="U397">
        <v>0</v>
      </c>
      <c r="V397">
        <v>55000000</v>
      </c>
      <c r="W397">
        <v>44277350</v>
      </c>
      <c r="X397">
        <v>108394089</v>
      </c>
      <c r="Y397">
        <f>COUNTBLANK(Table134[[#This Row],[Budget]:[Gross_WW]])</f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8</v>
      </c>
      <c r="AH397">
        <f>((Table134[[#This Row],[Gross_WW]]-2*Table134[[#This Row],[Budget]])/(2*Table134[[#This Row],[Budget]]))*100</f>
        <v>-1.4599190909090909</v>
      </c>
      <c r="AI397">
        <f>(0.555*Table134[[#This Row],[Gross_WW]]-Table134[[#This Row],[Budget]])/Table134[[#This Row],[Budget]]*100</f>
        <v>9.3794898090909165</v>
      </c>
      <c r="AJ397">
        <f>(Table134[[#This Row],[Gross_WW]]-VLOOKUP(C397,  Table4[], 2, TRUE)*Table134[[#This Row],[Budget]])/(Table134[[#This Row],[Budget]]*VLOOKUP(C397,  Table4[], 2, TRUE))</f>
        <v>2.2846693636363637</v>
      </c>
    </row>
    <row r="398" spans="1:36" x14ac:dyDescent="0.2">
      <c r="A398" t="s">
        <v>837</v>
      </c>
      <c r="B398" t="s">
        <v>838</v>
      </c>
      <c r="C398">
        <v>1945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7.2</v>
      </c>
      <c r="O398">
        <v>3093</v>
      </c>
      <c r="P398">
        <v>86</v>
      </c>
      <c r="Q398" t="s">
        <v>680</v>
      </c>
      <c r="R398" t="s">
        <v>39</v>
      </c>
      <c r="S398">
        <v>0</v>
      </c>
      <c r="T398">
        <v>0</v>
      </c>
      <c r="U398">
        <v>1</v>
      </c>
      <c r="V398">
        <v>774000</v>
      </c>
      <c r="X398">
        <v>9635</v>
      </c>
      <c r="Y398">
        <f>COUNTBLANK(Table134[[#This Row],[Budget]:[Gross_WW]])</f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f>((Table134[[#This Row],[Gross_WW]]-2*Table134[[#This Row],[Budget]])/(2*Table134[[#This Row],[Budget]]))*100</f>
        <v>-99.377583979328165</v>
      </c>
      <c r="AI398">
        <f>(0.555*Table134[[#This Row],[Gross_WW]]-Table134[[#This Row],[Budget]])/Table134[[#This Row],[Budget]]*100</f>
        <v>-99.309118217054262</v>
      </c>
      <c r="AJ398">
        <f>(Table134[[#This Row],[Gross_WW]]-VLOOKUP(C398,  Table4[], 2, TRUE)*Table134[[#This Row],[Budget]])/(Table134[[#This Row],[Budget]]*VLOOKUP(C398,  Table4[], 2, TRUE))</f>
        <v>-0.90424368912741004</v>
      </c>
    </row>
    <row r="399" spans="1:36" x14ac:dyDescent="0.2">
      <c r="A399" t="s">
        <v>5892</v>
      </c>
      <c r="B399" t="s">
        <v>5893</v>
      </c>
      <c r="C399">
        <v>2004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6.3</v>
      </c>
      <c r="O399">
        <v>7751</v>
      </c>
      <c r="P399">
        <v>108</v>
      </c>
      <c r="Q399" t="s">
        <v>5894</v>
      </c>
      <c r="R399" t="s">
        <v>35</v>
      </c>
      <c r="S399">
        <v>0</v>
      </c>
      <c r="T399">
        <v>1</v>
      </c>
      <c r="U399">
        <v>0</v>
      </c>
      <c r="V399">
        <v>27000000</v>
      </c>
      <c r="W399">
        <v>8085771</v>
      </c>
      <c r="X399">
        <v>11341016</v>
      </c>
      <c r="Y399">
        <f>COUNTBLANK(Table134[[#This Row],[Budget]:[Gross_WW]])</f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f>((Table134[[#This Row],[Gross_WW]]-2*Table134[[#This Row],[Budget]])/(2*Table134[[#This Row],[Budget]]))*100</f>
        <v>-78.998118518518524</v>
      </c>
      <c r="AI399">
        <f>(0.555*Table134[[#This Row],[Gross_WW]]-Table134[[#This Row],[Budget]])/Table134[[#This Row],[Budget]]*100</f>
        <v>-76.687911555555544</v>
      </c>
      <c r="AJ399">
        <f>(Table134[[#This Row],[Gross_WW]]-VLOOKUP(C399,  Table4[], 2, TRUE)*Table134[[#This Row],[Budget]])/(Table134[[#This Row],[Budget]]*VLOOKUP(C399,  Table4[], 2, TRUE))</f>
        <v>-0.29993728395061731</v>
      </c>
    </row>
    <row r="400" spans="1:36" x14ac:dyDescent="0.2">
      <c r="A400" t="s">
        <v>3573</v>
      </c>
      <c r="B400" t="s">
        <v>3574</v>
      </c>
      <c r="C400">
        <v>1992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5.8</v>
      </c>
      <c r="O400">
        <v>6494</v>
      </c>
      <c r="P400">
        <v>99</v>
      </c>
      <c r="Q400" t="s">
        <v>1999</v>
      </c>
      <c r="R400" t="s">
        <v>3273</v>
      </c>
      <c r="S400">
        <v>1</v>
      </c>
      <c r="T400">
        <v>0</v>
      </c>
      <c r="U400">
        <v>0</v>
      </c>
      <c r="V400">
        <v>18000000</v>
      </c>
      <c r="W400">
        <v>21591728</v>
      </c>
      <c r="X400">
        <v>21591728</v>
      </c>
      <c r="Y400">
        <f>COUNTBLANK(Table134[[#This Row],[Budget]:[Gross_WW]])</f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f>((Table134[[#This Row],[Gross_WW]]-2*Table134[[#This Row],[Budget]])/(2*Table134[[#This Row],[Budget]]))*100</f>
        <v>-40.022977777777783</v>
      </c>
      <c r="AI400">
        <f>(0.555*Table134[[#This Row],[Gross_WW]]-Table134[[#This Row],[Budget]])/Table134[[#This Row],[Budget]]*100</f>
        <v>-33.425505333333327</v>
      </c>
      <c r="AJ400">
        <f>(Table134[[#This Row],[Gross_WW]]-VLOOKUP(C400,  Table4[], 2, TRUE)*Table134[[#This Row],[Budget]])/(Table134[[#This Row],[Budget]]*VLOOKUP(C400,  Table4[], 2, TRUE))</f>
        <v>1.7262282828282829</v>
      </c>
    </row>
    <row r="401" spans="1:36" x14ac:dyDescent="0.2">
      <c r="A401" t="s">
        <v>4637</v>
      </c>
      <c r="B401" t="s">
        <v>4638</v>
      </c>
      <c r="C401">
        <v>1997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6.7</v>
      </c>
      <c r="O401">
        <v>90607</v>
      </c>
      <c r="P401">
        <v>135</v>
      </c>
      <c r="Q401" t="s">
        <v>2364</v>
      </c>
      <c r="R401" t="s">
        <v>39</v>
      </c>
      <c r="S401">
        <v>0</v>
      </c>
      <c r="T401">
        <v>0</v>
      </c>
      <c r="U401">
        <v>1</v>
      </c>
      <c r="V401">
        <v>75000000</v>
      </c>
      <c r="W401">
        <v>75982834</v>
      </c>
      <c r="X401">
        <v>136982834</v>
      </c>
      <c r="Y401">
        <f>COUNTBLANK(Table134[[#This Row],[Budget]:[Gross_WW]])</f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f>((Table134[[#This Row],[Gross_WW]]-2*Table134[[#This Row],[Budget]])/(2*Table134[[#This Row],[Budget]]))*100</f>
        <v>-8.678110666666667</v>
      </c>
      <c r="AI401">
        <f>(0.555*Table134[[#This Row],[Gross_WW]]-Table134[[#This Row],[Budget]])/Table134[[#This Row],[Budget]]*100</f>
        <v>1.3672971600000063</v>
      </c>
      <c r="AJ401">
        <f>(Table134[[#This Row],[Gross_WW]]-VLOOKUP(C401,  Table4[], 2, TRUE)*Table134[[#This Row],[Budget]])/(Table134[[#This Row],[Budget]]*VLOOKUP(C401,  Table4[], 2, TRUE))</f>
        <v>3.1509949696969697</v>
      </c>
    </row>
    <row r="402" spans="1:36" x14ac:dyDescent="0.2">
      <c r="A402" t="s">
        <v>5939</v>
      </c>
      <c r="B402" t="s">
        <v>5940</v>
      </c>
      <c r="C402">
        <v>2005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7</v>
      </c>
      <c r="O402">
        <v>291929</v>
      </c>
      <c r="P402">
        <v>121</v>
      </c>
      <c r="Q402" t="s">
        <v>5941</v>
      </c>
      <c r="R402" t="s">
        <v>39</v>
      </c>
      <c r="S402">
        <v>0</v>
      </c>
      <c r="T402">
        <v>0</v>
      </c>
      <c r="U402">
        <v>1</v>
      </c>
      <c r="V402">
        <v>100000000</v>
      </c>
      <c r="W402">
        <v>75976178</v>
      </c>
      <c r="X402">
        <v>230884728</v>
      </c>
      <c r="Y402">
        <f>COUNTBLANK(Table134[[#This Row],[Budget]:[Gross_WW]])</f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14</v>
      </c>
      <c r="AH402">
        <f>((Table134[[#This Row],[Gross_WW]]-2*Table134[[#This Row],[Budget]])/(2*Table134[[#This Row],[Budget]]))*100</f>
        <v>15.442364</v>
      </c>
      <c r="AI402">
        <f>(0.555*Table134[[#This Row],[Gross_WW]]-Table134[[#This Row],[Budget]])/Table134[[#This Row],[Budget]]*100</f>
        <v>28.141024040000005</v>
      </c>
      <c r="AJ402">
        <f>(Table134[[#This Row],[Gross_WW]]-VLOOKUP(C402,  Table4[], 2, TRUE)*Table134[[#This Row],[Budget]])/(Table134[[#This Row],[Budget]]*VLOOKUP(C402,  Table4[], 2, TRUE))</f>
        <v>2.8480788000000001</v>
      </c>
    </row>
    <row r="403" spans="1:36" x14ac:dyDescent="0.2">
      <c r="A403" t="s">
        <v>4639</v>
      </c>
      <c r="B403" t="s">
        <v>4640</v>
      </c>
      <c r="C403">
        <v>1997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7.4</v>
      </c>
      <c r="O403">
        <v>243956</v>
      </c>
      <c r="P403">
        <v>150</v>
      </c>
      <c r="Q403" t="s">
        <v>2808</v>
      </c>
      <c r="R403" t="s">
        <v>39</v>
      </c>
      <c r="S403">
        <v>0</v>
      </c>
      <c r="T403">
        <v>0</v>
      </c>
      <c r="U403">
        <v>1</v>
      </c>
      <c r="V403">
        <v>90000000</v>
      </c>
      <c r="W403">
        <v>100920329</v>
      </c>
      <c r="X403">
        <v>171120329</v>
      </c>
      <c r="Y403">
        <f>COUNTBLANK(Table134[[#This Row],[Budget]:[Gross_WW]])</f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12</v>
      </c>
      <c r="AH403">
        <f>((Table134[[#This Row],[Gross_WW]]-2*Table134[[#This Row],[Budget]])/(2*Table134[[#This Row],[Budget]]))*100</f>
        <v>-4.9331505555555557</v>
      </c>
      <c r="AI403">
        <f>(0.555*Table134[[#This Row],[Gross_WW]]-Table134[[#This Row],[Budget]])/Table134[[#This Row],[Budget]]*100</f>
        <v>5.5242028833333485</v>
      </c>
      <c r="AJ403">
        <f>(Table134[[#This Row],[Gross_WW]]-VLOOKUP(C403,  Table4[], 2, TRUE)*Table134[[#This Row],[Budget]])/(Table134[[#This Row],[Budget]]*VLOOKUP(C403,  Table4[], 2, TRUE))</f>
        <v>3.3212204292929295</v>
      </c>
    </row>
    <row r="404" spans="1:36" x14ac:dyDescent="0.2">
      <c r="A404" t="s">
        <v>7276</v>
      </c>
      <c r="B404" t="s">
        <v>7277</v>
      </c>
      <c r="C404">
        <v>2011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6.7</v>
      </c>
      <c r="O404">
        <v>250429</v>
      </c>
      <c r="P404">
        <v>106</v>
      </c>
      <c r="Q404" t="s">
        <v>3825</v>
      </c>
      <c r="R404" t="s">
        <v>39</v>
      </c>
      <c r="S404">
        <v>0</v>
      </c>
      <c r="T404">
        <v>0</v>
      </c>
      <c r="U404">
        <v>1</v>
      </c>
      <c r="V404">
        <v>60000000</v>
      </c>
      <c r="W404">
        <v>75658097</v>
      </c>
      <c r="X404">
        <v>136515867</v>
      </c>
      <c r="Y404">
        <f>COUNTBLANK(Table134[[#This Row],[Budget]:[Gross_WW]])</f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f>((Table134[[#This Row],[Gross_WW]]-2*Table134[[#This Row],[Budget]])/(2*Table134[[#This Row],[Budget]]))*100</f>
        <v>13.763222499999999</v>
      </c>
      <c r="AI404">
        <f>(0.555*Table134[[#This Row],[Gross_WW]]-Table134[[#This Row],[Budget]])/Table134[[#This Row],[Budget]]*100</f>
        <v>26.277176975000003</v>
      </c>
      <c r="AJ404">
        <f>(Table134[[#This Row],[Gross_WW]]-VLOOKUP(C404,  Table4[], 2, TRUE)*Table134[[#This Row],[Budget]])/(Table134[[#This Row],[Budget]]*VLOOKUP(C404,  Table4[], 2, TRUE))</f>
        <v>1.2752644500000001</v>
      </c>
    </row>
    <row r="405" spans="1:36" hidden="1" x14ac:dyDescent="0.2">
      <c r="A405" t="s">
        <v>2525</v>
      </c>
      <c r="B405" t="s">
        <v>2526</v>
      </c>
      <c r="C405">
        <v>1981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6.2</v>
      </c>
      <c r="O405">
        <v>4422</v>
      </c>
      <c r="P405">
        <v>103</v>
      </c>
      <c r="Q405" t="s">
        <v>2375</v>
      </c>
      <c r="R405" t="s">
        <v>35</v>
      </c>
      <c r="S405">
        <v>0</v>
      </c>
      <c r="T405">
        <v>1</v>
      </c>
      <c r="U405">
        <v>0</v>
      </c>
      <c r="W405">
        <v>15578237</v>
      </c>
      <c r="X405">
        <v>15578237</v>
      </c>
      <c r="Y405">
        <f>COUNTBLANK(Table134[[#This Row],[Budget]:[Gross_WW]])</f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 t="e">
        <f>((Table134[[#This Row],[Gross_WW]]-2*Table134[[#This Row],[Budget]])/(2*Table134[[#This Row],[Budget]]))*100</f>
        <v>#DIV/0!</v>
      </c>
      <c r="AI405" t="e">
        <f>(0.555*Table134[[#This Row],[Gross_WW]]-Table134[[#This Row],[Budget]])/Table134[[#This Row],[Budget]]*100</f>
        <v>#DIV/0!</v>
      </c>
      <c r="AJ405" t="e">
        <f>(Table134[[#This Row],[Gross_WW]]-VLOOKUP(C405,  Table4[], 2, TRUE)*Table134[[#This Row],[Budget]])/(Table134[[#This Row],[Budget]]*VLOOKUP(C405,  Table4[], 2, TRUE))</f>
        <v>#DIV/0!</v>
      </c>
    </row>
    <row r="406" spans="1:36" x14ac:dyDescent="0.2">
      <c r="A406" t="s">
        <v>7230</v>
      </c>
      <c r="B406" t="s">
        <v>7231</v>
      </c>
      <c r="C406">
        <v>2012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6.5</v>
      </c>
      <c r="O406">
        <v>113852</v>
      </c>
      <c r="P406">
        <v>109</v>
      </c>
      <c r="Q406" t="s">
        <v>7002</v>
      </c>
      <c r="R406" t="s">
        <v>35</v>
      </c>
      <c r="S406">
        <v>0</v>
      </c>
      <c r="T406">
        <v>1</v>
      </c>
      <c r="U406">
        <v>0</v>
      </c>
      <c r="V406">
        <v>25000000</v>
      </c>
      <c r="W406">
        <v>66528000</v>
      </c>
      <c r="X406">
        <v>96262212</v>
      </c>
      <c r="Y406">
        <f>COUNTBLANK(Table134[[#This Row],[Budget]:[Gross_WW]])</f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4</v>
      </c>
      <c r="AH406">
        <f>((Table134[[#This Row],[Gross_WW]]-2*Table134[[#This Row],[Budget]])/(2*Table134[[#This Row],[Budget]]))*100</f>
        <v>92.52442400000001</v>
      </c>
      <c r="AI406">
        <f>(0.555*Table134[[#This Row],[Gross_WW]]-Table134[[#This Row],[Budget]])/Table134[[#This Row],[Budget]]*100</f>
        <v>113.70211064000001</v>
      </c>
      <c r="AJ406">
        <f>(Table134[[#This Row],[Gross_WW]]-VLOOKUP(C406,  Table4[], 2, TRUE)*Table134[[#This Row],[Budget]])/(Table134[[#This Row],[Budget]]*VLOOKUP(C406,  Table4[], 2, TRUE))</f>
        <v>2.8504884800000001</v>
      </c>
    </row>
    <row r="407" spans="1:36" x14ac:dyDescent="0.2">
      <c r="A407" t="s">
        <v>5030</v>
      </c>
      <c r="B407" t="s">
        <v>5031</v>
      </c>
      <c r="C407">
        <v>1999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6.8</v>
      </c>
      <c r="O407">
        <v>12351</v>
      </c>
      <c r="P407">
        <v>118</v>
      </c>
      <c r="Q407" t="s">
        <v>1462</v>
      </c>
      <c r="R407" t="s">
        <v>5032</v>
      </c>
      <c r="S407">
        <v>0</v>
      </c>
      <c r="T407">
        <v>1</v>
      </c>
      <c r="U407">
        <v>0</v>
      </c>
      <c r="V407">
        <v>10000000</v>
      </c>
      <c r="W407">
        <v>10920544</v>
      </c>
      <c r="X407">
        <v>10920544</v>
      </c>
      <c r="Y407">
        <f>COUNTBLANK(Table134[[#This Row],[Budget]:[Gross_WW]])</f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f>((Table134[[#This Row],[Gross_WW]]-2*Table134[[#This Row],[Budget]])/(2*Table134[[#This Row],[Budget]]))*100</f>
        <v>-45.397280000000002</v>
      </c>
      <c r="AI407">
        <f>(0.555*Table134[[#This Row],[Gross_WW]]-Table134[[#This Row],[Budget]])/Table134[[#This Row],[Budget]]*100</f>
        <v>-39.390980799999994</v>
      </c>
      <c r="AJ407">
        <f>(Table134[[#This Row],[Gross_WW]]-VLOOKUP(C407,  Table4[], 2, TRUE)*Table134[[#This Row],[Budget]])/(Table134[[#This Row],[Budget]]*VLOOKUP(C407,  Table4[], 2, TRUE))</f>
        <v>1.4819418181818182</v>
      </c>
    </row>
    <row r="408" spans="1:36" x14ac:dyDescent="0.2">
      <c r="A408" t="s">
        <v>3419</v>
      </c>
      <c r="B408" t="s">
        <v>3420</v>
      </c>
      <c r="C408">
        <v>1991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2.9</v>
      </c>
      <c r="O408">
        <v>8681</v>
      </c>
      <c r="P408">
        <v>91</v>
      </c>
      <c r="Q408" t="s">
        <v>3421</v>
      </c>
      <c r="R408" t="s">
        <v>2997</v>
      </c>
      <c r="S408">
        <v>0</v>
      </c>
      <c r="T408">
        <v>1</v>
      </c>
      <c r="U408">
        <v>0</v>
      </c>
      <c r="V408">
        <v>6000000</v>
      </c>
      <c r="W408">
        <v>1193062</v>
      </c>
      <c r="X408">
        <v>1193062</v>
      </c>
      <c r="Y408">
        <f>COUNTBLANK(Table134[[#This Row],[Budget]:[Gross_WW]])</f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f>((Table134[[#This Row],[Gross_WW]]-2*Table134[[#This Row],[Budget]])/(2*Table134[[#This Row],[Budget]]))*100</f>
        <v>-90.057816666666668</v>
      </c>
      <c r="AI408">
        <f>(0.555*Table134[[#This Row],[Gross_WW]]-Table134[[#This Row],[Budget]])/Table134[[#This Row],[Budget]]*100</f>
        <v>-88.964176500000008</v>
      </c>
      <c r="AJ408">
        <f>(Table134[[#This Row],[Gross_WW]]-VLOOKUP(C408,  Table4[], 2, TRUE)*Table134[[#This Row],[Budget]])/(Table134[[#This Row],[Budget]]*VLOOKUP(C408,  Table4[], 2, TRUE))</f>
        <v>-0.5480825757575758</v>
      </c>
    </row>
    <row r="409" spans="1:36" x14ac:dyDescent="0.2">
      <c r="A409" t="s">
        <v>1835</v>
      </c>
      <c r="B409" t="s">
        <v>1836</v>
      </c>
      <c r="C409">
        <v>1967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8.1</v>
      </c>
      <c r="O409">
        <v>155003</v>
      </c>
      <c r="P409">
        <v>127</v>
      </c>
      <c r="Q409" t="s">
        <v>1837</v>
      </c>
      <c r="R409" t="s">
        <v>1657</v>
      </c>
      <c r="S409">
        <v>0</v>
      </c>
      <c r="T409">
        <v>0</v>
      </c>
      <c r="U409">
        <v>1</v>
      </c>
      <c r="V409">
        <v>3200000</v>
      </c>
      <c r="W409">
        <v>16200000</v>
      </c>
      <c r="X409">
        <v>16200000</v>
      </c>
      <c r="Y409">
        <f>COUNTBLANK(Table134[[#This Row],[Budget]:[Gross_WW]])</f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2</v>
      </c>
      <c r="AH409">
        <f>((Table134[[#This Row],[Gross_WW]]-2*Table134[[#This Row],[Budget]])/(2*Table134[[#This Row],[Budget]]))*100</f>
        <v>153.125</v>
      </c>
      <c r="AI409">
        <f>(0.555*Table134[[#This Row],[Gross_WW]]-Table134[[#This Row],[Budget]])/Table134[[#This Row],[Budget]]*100</f>
        <v>180.96875</v>
      </c>
      <c r="AJ409">
        <f>(Table134[[#This Row],[Gross_WW]]-VLOOKUP(C409,  Table4[], 2, TRUE)*Table134[[#This Row],[Budget]])/(Table134[[#This Row],[Budget]]*VLOOKUP(C409,  Table4[], 2, TRUE))</f>
        <v>19.25</v>
      </c>
    </row>
    <row r="410" spans="1:36" x14ac:dyDescent="0.2">
      <c r="A410" t="s">
        <v>4641</v>
      </c>
      <c r="B410" t="s">
        <v>4642</v>
      </c>
      <c r="C410">
        <v>1997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6.9</v>
      </c>
      <c r="O410">
        <v>82776</v>
      </c>
      <c r="P410">
        <v>105</v>
      </c>
      <c r="Q410" t="s">
        <v>717</v>
      </c>
      <c r="R410" t="s">
        <v>3859</v>
      </c>
      <c r="S410">
        <v>1</v>
      </c>
      <c r="T410">
        <v>0</v>
      </c>
      <c r="U410">
        <v>0</v>
      </c>
      <c r="V410">
        <v>15000000</v>
      </c>
      <c r="W410">
        <v>44862187</v>
      </c>
      <c r="X410">
        <v>44862187</v>
      </c>
      <c r="Y410">
        <f>COUNTBLANK(Table134[[#This Row],[Budget]:[Gross_WW]])</f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f>((Table134[[#This Row],[Gross_WW]]-2*Table134[[#This Row],[Budget]])/(2*Table134[[#This Row],[Budget]]))*100</f>
        <v>49.540623333333336</v>
      </c>
      <c r="AI410">
        <f>(0.555*Table134[[#This Row],[Gross_WW]]-Table134[[#This Row],[Budget]])/Table134[[#This Row],[Budget]]*100</f>
        <v>65.990091900000024</v>
      </c>
      <c r="AJ410">
        <f>(Table134[[#This Row],[Gross_WW]]-VLOOKUP(C410,  Table4[], 2, TRUE)*Table134[[#This Row],[Budget]])/(Table134[[#This Row],[Budget]]*VLOOKUP(C410,  Table4[], 2, TRUE))</f>
        <v>5.7973010606060607</v>
      </c>
    </row>
    <row r="411" spans="1:36" x14ac:dyDescent="0.2">
      <c r="A411" t="s">
        <v>7095</v>
      </c>
      <c r="B411" t="s">
        <v>7096</v>
      </c>
      <c r="C411">
        <v>2010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5.6</v>
      </c>
      <c r="O411">
        <v>83667</v>
      </c>
      <c r="P411">
        <v>107</v>
      </c>
      <c r="Q411" t="s">
        <v>3944</v>
      </c>
      <c r="R411" t="s">
        <v>39</v>
      </c>
      <c r="S411">
        <v>0</v>
      </c>
      <c r="T411">
        <v>0</v>
      </c>
      <c r="U411">
        <v>1</v>
      </c>
      <c r="V411">
        <v>30000000</v>
      </c>
      <c r="W411">
        <v>44875481</v>
      </c>
      <c r="X411">
        <v>55611001</v>
      </c>
      <c r="Y411">
        <f>COUNTBLANK(Table134[[#This Row],[Budget]:[Gross_WW]])</f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f>((Table134[[#This Row],[Gross_WW]]-2*Table134[[#This Row],[Budget]])/(2*Table134[[#This Row],[Budget]]))*100</f>
        <v>-7.3149983333333335</v>
      </c>
      <c r="AI411">
        <f>(0.555*Table134[[#This Row],[Gross_WW]]-Table134[[#This Row],[Budget]])/Table134[[#This Row],[Budget]]*100</f>
        <v>2.8803518500000114</v>
      </c>
      <c r="AJ411">
        <f>(Table134[[#This Row],[Gross_WW]]-VLOOKUP(C411,  Table4[], 2, TRUE)*Table134[[#This Row],[Budget]])/(Table134[[#This Row],[Budget]]*VLOOKUP(C411,  Table4[], 2, TRUE))</f>
        <v>0.85370003333333333</v>
      </c>
    </row>
    <row r="412" spans="1:36" x14ac:dyDescent="0.2">
      <c r="A412" t="s">
        <v>5817</v>
      </c>
      <c r="B412" t="s">
        <v>5818</v>
      </c>
      <c r="C412">
        <v>2009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7.7</v>
      </c>
      <c r="O412">
        <v>186275</v>
      </c>
      <c r="P412">
        <v>100</v>
      </c>
      <c r="Q412" t="s">
        <v>3862</v>
      </c>
      <c r="R412" t="s">
        <v>5459</v>
      </c>
      <c r="S412">
        <v>0</v>
      </c>
      <c r="T412">
        <v>1</v>
      </c>
      <c r="U412">
        <v>0</v>
      </c>
      <c r="V412">
        <v>60000000</v>
      </c>
      <c r="W412">
        <v>75286229</v>
      </c>
      <c r="X412">
        <v>124596837</v>
      </c>
      <c r="Y412">
        <f>COUNTBLANK(Table134[[#This Row],[Budget]:[Gross_WW]])</f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7</v>
      </c>
      <c r="AH412">
        <f>((Table134[[#This Row],[Gross_WW]]-2*Table134[[#This Row],[Budget]])/(2*Table134[[#This Row],[Budget]]))*100</f>
        <v>3.8306974999999999</v>
      </c>
      <c r="AI412">
        <f>(0.555*Table134[[#This Row],[Gross_WW]]-Table134[[#This Row],[Budget]])/Table134[[#This Row],[Budget]]*100</f>
        <v>15.252074225000021</v>
      </c>
      <c r="AJ412">
        <f>(Table134[[#This Row],[Gross_WW]]-VLOOKUP(C412,  Table4[], 2, TRUE)*Table134[[#This Row],[Budget]])/(Table134[[#This Row],[Budget]]*VLOOKUP(C412,  Table4[], 2, TRUE))</f>
        <v>2.4610232500000002</v>
      </c>
    </row>
    <row r="413" spans="1:36" x14ac:dyDescent="0.2">
      <c r="A413" t="s">
        <v>5499</v>
      </c>
      <c r="B413" t="s">
        <v>5500</v>
      </c>
      <c r="C413">
        <v>2001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4.7</v>
      </c>
      <c r="O413">
        <v>12229</v>
      </c>
      <c r="P413">
        <v>86</v>
      </c>
      <c r="Q413" t="s">
        <v>5501</v>
      </c>
      <c r="R413" t="s">
        <v>2783</v>
      </c>
      <c r="S413">
        <v>1</v>
      </c>
      <c r="T413">
        <v>0</v>
      </c>
      <c r="U413">
        <v>0</v>
      </c>
      <c r="V413">
        <v>11000000</v>
      </c>
      <c r="W413">
        <v>23980304</v>
      </c>
      <c r="X413">
        <v>25272752</v>
      </c>
      <c r="Y413">
        <f>COUNTBLANK(Table134[[#This Row],[Budget]:[Gross_WW]])</f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f>((Table134[[#This Row],[Gross_WW]]-2*Table134[[#This Row],[Budget]])/(2*Table134[[#This Row],[Budget]]))*100</f>
        <v>14.876145454545457</v>
      </c>
      <c r="AI413">
        <f>(0.555*Table134[[#This Row],[Gross_WW]]-Table134[[#This Row],[Budget]])/Table134[[#This Row],[Budget]]*100</f>
        <v>27.512521454545467</v>
      </c>
      <c r="AJ413">
        <f>(Table134[[#This Row],[Gross_WW]]-VLOOKUP(C413,  Table4[], 2, TRUE)*Table134[[#This Row],[Budget]])/(Table134[[#This Row],[Budget]]*VLOOKUP(C413,  Table4[], 2, TRUE))</f>
        <v>2.8292048484848484</v>
      </c>
    </row>
    <row r="414" spans="1:36" x14ac:dyDescent="0.2">
      <c r="A414" t="s">
        <v>4988</v>
      </c>
      <c r="B414" t="s">
        <v>4989</v>
      </c>
      <c r="C414">
        <v>2005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7.3</v>
      </c>
      <c r="O414">
        <v>232578</v>
      </c>
      <c r="P414">
        <v>77</v>
      </c>
      <c r="Q414" t="s">
        <v>2850</v>
      </c>
      <c r="R414" t="s">
        <v>39</v>
      </c>
      <c r="S414">
        <v>0</v>
      </c>
      <c r="T414">
        <v>0</v>
      </c>
      <c r="U414">
        <v>1</v>
      </c>
      <c r="V414">
        <v>40000000</v>
      </c>
      <c r="W414">
        <v>53359111</v>
      </c>
      <c r="X414">
        <v>118090836</v>
      </c>
      <c r="Y414">
        <f>COUNTBLANK(Table134[[#This Row],[Budget]:[Gross_WW]])</f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f>((Table134[[#This Row],[Gross_WW]]-2*Table134[[#This Row],[Budget]])/(2*Table134[[#This Row],[Budget]]))*100</f>
        <v>47.613545000000002</v>
      </c>
      <c r="AI414">
        <f>(0.555*Table134[[#This Row],[Gross_WW]]-Table134[[#This Row],[Budget]])/Table134[[#This Row],[Budget]]*100</f>
        <v>63.851034950000006</v>
      </c>
      <c r="AJ414">
        <f>(Table134[[#This Row],[Gross_WW]]-VLOOKUP(C414,  Table4[], 2, TRUE)*Table134[[#This Row],[Budget]])/(Table134[[#This Row],[Budget]]*VLOOKUP(C414,  Table4[], 2, TRUE))</f>
        <v>3.9204515</v>
      </c>
    </row>
    <row r="415" spans="1:36" x14ac:dyDescent="0.2">
      <c r="A415" t="s">
        <v>2734</v>
      </c>
      <c r="B415" t="s">
        <v>2735</v>
      </c>
      <c r="C415">
        <v>1984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6.7</v>
      </c>
      <c r="O415">
        <v>1705</v>
      </c>
      <c r="P415">
        <v>105</v>
      </c>
      <c r="Q415" t="s">
        <v>2736</v>
      </c>
      <c r="R415" t="s">
        <v>2737</v>
      </c>
      <c r="S415">
        <v>1</v>
      </c>
      <c r="T415">
        <v>0</v>
      </c>
      <c r="U415">
        <v>0</v>
      </c>
      <c r="V415">
        <v>10000000</v>
      </c>
      <c r="W415">
        <v>9640000</v>
      </c>
      <c r="X415">
        <v>9640000</v>
      </c>
      <c r="Y415">
        <f>COUNTBLANK(Table134[[#This Row],[Budget]:[Gross_WW]])</f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f>((Table134[[#This Row],[Gross_WW]]-2*Table134[[#This Row],[Budget]])/(2*Table134[[#This Row],[Budget]]))*100</f>
        <v>-51.800000000000004</v>
      </c>
      <c r="AI415">
        <f>(0.555*Table134[[#This Row],[Gross_WW]]-Table134[[#This Row],[Budget]])/Table134[[#This Row],[Budget]]*100</f>
        <v>-46.49799999999999</v>
      </c>
      <c r="AJ415">
        <f>(Table134[[#This Row],[Gross_WW]]-VLOOKUP(C415,  Table4[], 2, TRUE)*Table134[[#This Row],[Budget]])/(Table134[[#This Row],[Budget]]*VLOOKUP(C415,  Table4[], 2, TRUE))</f>
        <v>1.0956521739130434</v>
      </c>
    </row>
    <row r="416" spans="1:36" hidden="1" x14ac:dyDescent="0.2">
      <c r="A416" t="s">
        <v>3285</v>
      </c>
      <c r="B416" t="s">
        <v>3286</v>
      </c>
      <c r="C416">
        <v>1990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6.8</v>
      </c>
      <c r="O416">
        <v>2139</v>
      </c>
      <c r="P416">
        <v>99</v>
      </c>
      <c r="Q416" t="s">
        <v>3287</v>
      </c>
      <c r="R416" t="s">
        <v>3240</v>
      </c>
      <c r="S416">
        <v>0</v>
      </c>
      <c r="T416">
        <v>1</v>
      </c>
      <c r="U416">
        <v>0</v>
      </c>
      <c r="W416">
        <v>715983</v>
      </c>
      <c r="X416">
        <v>715983</v>
      </c>
      <c r="Y416">
        <f>COUNTBLANK(Table134[[#This Row],[Budget]:[Gross_WW]])</f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 t="e">
        <f>((Table134[[#This Row],[Gross_WW]]-2*Table134[[#This Row],[Budget]])/(2*Table134[[#This Row],[Budget]]))*100</f>
        <v>#DIV/0!</v>
      </c>
      <c r="AI416" t="e">
        <f>(0.555*Table134[[#This Row],[Gross_WW]]-Table134[[#This Row],[Budget]])/Table134[[#This Row],[Budget]]*100</f>
        <v>#DIV/0!</v>
      </c>
      <c r="AJ416" t="e">
        <f>(Table134[[#This Row],[Gross_WW]]-VLOOKUP(C416,  Table4[], 2, TRUE)*Table134[[#This Row],[Budget]])/(Table134[[#This Row],[Budget]]*VLOOKUP(C416,  Table4[], 2, TRUE))</f>
        <v>#DIV/0!</v>
      </c>
    </row>
    <row r="417" spans="1:36" x14ac:dyDescent="0.2">
      <c r="A417" t="s">
        <v>6833</v>
      </c>
      <c r="B417" t="s">
        <v>6834</v>
      </c>
      <c r="C417">
        <v>2009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5.5</v>
      </c>
      <c r="O417">
        <v>98682</v>
      </c>
      <c r="P417">
        <v>113</v>
      </c>
      <c r="Q417" t="s">
        <v>6835</v>
      </c>
      <c r="R417" t="s">
        <v>35</v>
      </c>
      <c r="S417">
        <v>0</v>
      </c>
      <c r="T417">
        <v>1</v>
      </c>
      <c r="U417">
        <v>0</v>
      </c>
      <c r="V417">
        <v>70000000</v>
      </c>
      <c r="W417">
        <v>109204945</v>
      </c>
      <c r="X417">
        <v>171844840</v>
      </c>
      <c r="Y417">
        <f>COUNTBLANK(Table134[[#This Row],[Budget]:[Gross_WW]])</f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f>((Table134[[#This Row],[Gross_WW]]-2*Table134[[#This Row],[Budget]])/(2*Table134[[#This Row],[Budget]]))*100</f>
        <v>22.746314285714288</v>
      </c>
      <c r="AI417">
        <f>(0.555*Table134[[#This Row],[Gross_WW]]-Table134[[#This Row],[Budget]])/Table134[[#This Row],[Budget]]*100</f>
        <v>36.248408857142863</v>
      </c>
      <c r="AJ417">
        <f>(Table134[[#This Row],[Gross_WW]]-VLOOKUP(C417,  Table4[], 2, TRUE)*Table134[[#This Row],[Budget]])/(Table134[[#This Row],[Budget]]*VLOOKUP(C417,  Table4[], 2, TRUE))</f>
        <v>3.0915438095238095</v>
      </c>
    </row>
    <row r="418" spans="1:36" x14ac:dyDescent="0.2">
      <c r="A418" t="s">
        <v>6167</v>
      </c>
      <c r="B418" t="s">
        <v>6168</v>
      </c>
      <c r="C418">
        <v>2011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6</v>
      </c>
      <c r="O418">
        <v>201825</v>
      </c>
      <c r="P418">
        <v>119</v>
      </c>
      <c r="Q418" t="s">
        <v>6169</v>
      </c>
      <c r="R418" t="s">
        <v>35</v>
      </c>
      <c r="S418">
        <v>0</v>
      </c>
      <c r="T418">
        <v>1</v>
      </c>
      <c r="U418">
        <v>0</v>
      </c>
      <c r="V418">
        <v>163000000</v>
      </c>
      <c r="W418">
        <v>100240551</v>
      </c>
      <c r="X418">
        <v>174822325</v>
      </c>
      <c r="Y418">
        <f>COUNTBLANK(Table134[[#This Row],[Budget]:[Gross_WW]])</f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5</v>
      </c>
      <c r="AH418">
        <f>((Table134[[#This Row],[Gross_WW]]-2*Table134[[#This Row],[Budget]])/(2*Table134[[#This Row],[Budget]]))*100</f>
        <v>-46.373519938650311</v>
      </c>
      <c r="AI418">
        <f>(0.555*Table134[[#This Row],[Gross_WW]]-Table134[[#This Row],[Budget]])/Table134[[#This Row],[Budget]]*100</f>
        <v>-40.474607131901827</v>
      </c>
      <c r="AJ418">
        <f>(Table134[[#This Row],[Gross_WW]]-VLOOKUP(C418,  Table4[], 2, TRUE)*Table134[[#This Row],[Budget]])/(Table134[[#This Row],[Budget]]*VLOOKUP(C418,  Table4[], 2, TRUE))</f>
        <v>7.2529601226993867E-2</v>
      </c>
    </row>
    <row r="419" spans="1:36" x14ac:dyDescent="0.2">
      <c r="A419" t="s">
        <v>5353</v>
      </c>
      <c r="B419" t="s">
        <v>5354</v>
      </c>
      <c r="C419">
        <v>2000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5.7</v>
      </c>
      <c r="O419">
        <v>103700</v>
      </c>
      <c r="P419">
        <v>100</v>
      </c>
      <c r="Q419" t="s">
        <v>5355</v>
      </c>
      <c r="R419" t="s">
        <v>2783</v>
      </c>
      <c r="S419">
        <v>1</v>
      </c>
      <c r="T419">
        <v>0</v>
      </c>
      <c r="U419">
        <v>0</v>
      </c>
      <c r="V419">
        <v>45000000</v>
      </c>
      <c r="W419">
        <v>60786269</v>
      </c>
      <c r="X419">
        <v>113916474</v>
      </c>
      <c r="Y419">
        <f>COUNTBLANK(Table134[[#This Row],[Budget]:[Gross_WW]])</f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f>((Table134[[#This Row],[Gross_WW]]-2*Table134[[#This Row],[Budget]])/(2*Table134[[#This Row],[Budget]]))*100</f>
        <v>26.57386</v>
      </c>
      <c r="AI419">
        <f>(0.555*Table134[[#This Row],[Gross_WW]]-Table134[[#This Row],[Budget]])/Table134[[#This Row],[Budget]]*100</f>
        <v>40.496984600000019</v>
      </c>
      <c r="AJ419">
        <f>(Table134[[#This Row],[Gross_WW]]-VLOOKUP(C419,  Table4[], 2, TRUE)*Table134[[#This Row],[Budget]])/(Table134[[#This Row],[Budget]]*VLOOKUP(C419,  Table4[], 2, TRUE))</f>
        <v>3.2191286666666667</v>
      </c>
    </row>
    <row r="420" spans="1:36" x14ac:dyDescent="0.2">
      <c r="A420" t="s">
        <v>5728</v>
      </c>
      <c r="B420" t="s">
        <v>5729</v>
      </c>
      <c r="C420">
        <v>2003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5.8</v>
      </c>
      <c r="O420">
        <v>40261</v>
      </c>
      <c r="P420">
        <v>101</v>
      </c>
      <c r="Q420" t="s">
        <v>5229</v>
      </c>
      <c r="R420" t="s">
        <v>39</v>
      </c>
      <c r="S420">
        <v>0</v>
      </c>
      <c r="T420">
        <v>0</v>
      </c>
      <c r="U420">
        <v>1</v>
      </c>
      <c r="V420">
        <v>25000000</v>
      </c>
      <c r="W420">
        <v>34712347</v>
      </c>
      <c r="X420">
        <v>56489558</v>
      </c>
      <c r="Y420">
        <f>COUNTBLANK(Table134[[#This Row],[Budget]:[Gross_WW]])</f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f>((Table134[[#This Row],[Gross_WW]]-2*Table134[[#This Row],[Budget]])/(2*Table134[[#This Row],[Budget]]))*100</f>
        <v>12.979115999999999</v>
      </c>
      <c r="AI420">
        <f>(0.555*Table134[[#This Row],[Gross_WW]]-Table134[[#This Row],[Budget]])/Table134[[#This Row],[Budget]]*100</f>
        <v>25.406818760000004</v>
      </c>
      <c r="AJ420">
        <f>(Table134[[#This Row],[Gross_WW]]-VLOOKUP(C420,  Table4[], 2, TRUE)*Table134[[#This Row],[Budget]])/(Table134[[#This Row],[Budget]]*VLOOKUP(C420,  Table4[], 2, TRUE))</f>
        <v>2.7659705333333333</v>
      </c>
    </row>
    <row r="421" spans="1:36" x14ac:dyDescent="0.2">
      <c r="A421" t="s">
        <v>5170</v>
      </c>
      <c r="B421" t="s">
        <v>5171</v>
      </c>
      <c r="C421">
        <v>1999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6.8</v>
      </c>
      <c r="O421">
        <v>8616</v>
      </c>
      <c r="P421">
        <v>132</v>
      </c>
      <c r="Q421" t="s">
        <v>5172</v>
      </c>
      <c r="R421" t="s">
        <v>5173</v>
      </c>
      <c r="S421">
        <v>1</v>
      </c>
      <c r="T421">
        <v>0</v>
      </c>
      <c r="U421">
        <v>0</v>
      </c>
      <c r="V421">
        <v>36000000</v>
      </c>
      <c r="W421">
        <v>2903404</v>
      </c>
      <c r="X421">
        <v>2986932</v>
      </c>
      <c r="Y421">
        <f>COUNTBLANK(Table134[[#This Row],[Budget]:[Gross_WW]])</f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f>((Table134[[#This Row],[Gross_WW]]-2*Table134[[#This Row],[Budget]])/(2*Table134[[#This Row],[Budget]]))*100</f>
        <v>-95.851483333333334</v>
      </c>
      <c r="AI421">
        <f>(0.555*Table134[[#This Row],[Gross_WW]]-Table134[[#This Row],[Budget]])/Table134[[#This Row],[Budget]]*100</f>
        <v>-95.39514650000001</v>
      </c>
      <c r="AJ421">
        <f>(Table134[[#This Row],[Gross_WW]]-VLOOKUP(C421,  Table4[], 2, TRUE)*Table134[[#This Row],[Budget]])/(Table134[[#This Row],[Budget]]*VLOOKUP(C421,  Table4[], 2, TRUE))</f>
        <v>-0.81143106060606063</v>
      </c>
    </row>
    <row r="422" spans="1:36" x14ac:dyDescent="0.2">
      <c r="A422" t="s">
        <v>7723</v>
      </c>
      <c r="B422" t="s">
        <v>7724</v>
      </c>
      <c r="C422">
        <v>2018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6.9</v>
      </c>
      <c r="O422">
        <v>121731</v>
      </c>
      <c r="P422">
        <v>120</v>
      </c>
      <c r="Q422" t="s">
        <v>6777</v>
      </c>
      <c r="R422" t="s">
        <v>39</v>
      </c>
      <c r="S422">
        <v>0</v>
      </c>
      <c r="T422">
        <v>0</v>
      </c>
      <c r="U422">
        <v>1</v>
      </c>
      <c r="V422">
        <v>30000000</v>
      </c>
      <c r="W422">
        <v>174532921</v>
      </c>
      <c r="X422">
        <v>238532921</v>
      </c>
      <c r="Y422">
        <f>COUNTBLANK(Table134[[#This Row],[Budget]:[Gross_WW]])</f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5</v>
      </c>
      <c r="AH422">
        <f>((Table134[[#This Row],[Gross_WW]]-2*Table134[[#This Row],[Budget]])/(2*Table134[[#This Row],[Budget]]))*100</f>
        <v>297.55486833333333</v>
      </c>
      <c r="AI422">
        <f>(0.555*Table134[[#This Row],[Gross_WW]]-Table134[[#This Row],[Budget]])/Table134[[#This Row],[Budget]]*100</f>
        <v>341.28590385000007</v>
      </c>
      <c r="AJ422">
        <f>(Table134[[#This Row],[Gross_WW]]-VLOOKUP(C422,  Table4[], 2, TRUE)*Table134[[#This Row],[Budget]])/(Table134[[#This Row],[Budget]]*VLOOKUP(C422,  Table4[], 2, TRUE))</f>
        <v>6.9510973666666667</v>
      </c>
    </row>
    <row r="423" spans="1:36" x14ac:dyDescent="0.2">
      <c r="A423" t="s">
        <v>7249</v>
      </c>
      <c r="B423" t="s">
        <v>7250</v>
      </c>
      <c r="C423">
        <v>2011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7.4</v>
      </c>
      <c r="O423">
        <v>453318</v>
      </c>
      <c r="P423">
        <v>118</v>
      </c>
      <c r="Q423" t="s">
        <v>7251</v>
      </c>
      <c r="R423" t="s">
        <v>7252</v>
      </c>
      <c r="S423">
        <v>0</v>
      </c>
      <c r="T423">
        <v>0</v>
      </c>
      <c r="U423">
        <v>1</v>
      </c>
      <c r="V423">
        <v>50000000</v>
      </c>
      <c r="W423">
        <v>84351197</v>
      </c>
      <c r="X423">
        <v>145051197</v>
      </c>
      <c r="Y423">
        <f>COUNTBLANK(Table134[[#This Row],[Budget]:[Gross_WW]])</f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f>((Table134[[#This Row],[Gross_WW]]-2*Table134[[#This Row],[Budget]])/(2*Table134[[#This Row],[Budget]]))*100</f>
        <v>45.051197000000002</v>
      </c>
      <c r="AI423">
        <f>(0.555*Table134[[#This Row],[Gross_WW]]-Table134[[#This Row],[Budget]])/Table134[[#This Row],[Budget]]*100</f>
        <v>61.006828670000012</v>
      </c>
      <c r="AJ423">
        <f>(Table134[[#This Row],[Gross_WW]]-VLOOKUP(C423,  Table4[], 2, TRUE)*Table134[[#This Row],[Budget]])/(Table134[[#This Row],[Budget]]*VLOOKUP(C423,  Table4[], 2, TRUE))</f>
        <v>1.90102394</v>
      </c>
    </row>
    <row r="424" spans="1:36" x14ac:dyDescent="0.2">
      <c r="A424" t="s">
        <v>5496</v>
      </c>
      <c r="B424" t="s">
        <v>5497</v>
      </c>
      <c r="C424">
        <v>2001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6.5</v>
      </c>
      <c r="O424">
        <v>23399</v>
      </c>
      <c r="P424">
        <v>99</v>
      </c>
      <c r="Q424" t="s">
        <v>5498</v>
      </c>
      <c r="R424" t="s">
        <v>2783</v>
      </c>
      <c r="S424">
        <v>1</v>
      </c>
      <c r="T424">
        <v>0</v>
      </c>
      <c r="U424">
        <v>0</v>
      </c>
      <c r="V424">
        <v>13000000</v>
      </c>
      <c r="W424">
        <v>16937988</v>
      </c>
      <c r="X424">
        <v>19937988</v>
      </c>
      <c r="Y424">
        <f>COUNTBLANK(Table134[[#This Row],[Budget]:[Gross_WW]])</f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f>((Table134[[#This Row],[Gross_WW]]-2*Table134[[#This Row],[Budget]])/(2*Table134[[#This Row],[Budget]]))*100</f>
        <v>-23.315430769230769</v>
      </c>
      <c r="AI424">
        <f>(0.555*Table134[[#This Row],[Gross_WW]]-Table134[[#This Row],[Budget]])/Table134[[#This Row],[Budget]]*100</f>
        <v>-14.88012815384614</v>
      </c>
      <c r="AJ424">
        <f>(Table134[[#This Row],[Gross_WW]]-VLOOKUP(C424,  Table4[], 2, TRUE)*Table134[[#This Row],[Budget]])/(Table134[[#This Row],[Budget]]*VLOOKUP(C424,  Table4[], 2, TRUE))</f>
        <v>1.5561523076923076</v>
      </c>
    </row>
    <row r="425" spans="1:36" hidden="1" x14ac:dyDescent="0.2">
      <c r="A425" t="s">
        <v>1306</v>
      </c>
      <c r="B425" t="s">
        <v>1307</v>
      </c>
      <c r="C425">
        <v>1954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7</v>
      </c>
      <c r="O425">
        <v>24711</v>
      </c>
      <c r="P425">
        <v>79</v>
      </c>
      <c r="Q425" t="s">
        <v>1260</v>
      </c>
      <c r="R425" t="s">
        <v>945</v>
      </c>
      <c r="S425">
        <v>0</v>
      </c>
      <c r="T425">
        <v>1</v>
      </c>
      <c r="U425">
        <v>0</v>
      </c>
      <c r="W425">
        <v>1300000</v>
      </c>
      <c r="X425">
        <v>1300000</v>
      </c>
      <c r="Y425">
        <f>COUNTBLANK(Table134[[#This Row],[Budget]:[Gross_WW]])</f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 t="e">
        <f>((Table134[[#This Row],[Gross_WW]]-2*Table134[[#This Row],[Budget]])/(2*Table134[[#This Row],[Budget]]))*100</f>
        <v>#DIV/0!</v>
      </c>
      <c r="AI425" t="e">
        <f>(0.555*Table134[[#This Row],[Gross_WW]]-Table134[[#This Row],[Budget]])/Table134[[#This Row],[Budget]]*100</f>
        <v>#DIV/0!</v>
      </c>
      <c r="AJ425" t="e">
        <f>(Table134[[#This Row],[Gross_WW]]-VLOOKUP(C425,  Table4[], 2, TRUE)*Table134[[#This Row],[Budget]])/(Table134[[#This Row],[Budget]]*VLOOKUP(C425,  Table4[], 2, TRUE))</f>
        <v>#DIV/0!</v>
      </c>
    </row>
    <row r="426" spans="1:36" x14ac:dyDescent="0.2">
      <c r="A426" t="s">
        <v>7721</v>
      </c>
      <c r="B426" t="s">
        <v>7722</v>
      </c>
      <c r="C426">
        <v>2015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7.6</v>
      </c>
      <c r="O426">
        <v>236844</v>
      </c>
      <c r="P426">
        <v>133</v>
      </c>
      <c r="Q426" t="s">
        <v>7417</v>
      </c>
      <c r="R426" t="s">
        <v>620</v>
      </c>
      <c r="S426">
        <v>0</v>
      </c>
      <c r="T426">
        <v>0</v>
      </c>
      <c r="U426">
        <v>1</v>
      </c>
      <c r="V426">
        <v>35000000</v>
      </c>
      <c r="W426">
        <v>109767581</v>
      </c>
      <c r="X426">
        <v>173567581</v>
      </c>
      <c r="Y426">
        <f>COUNTBLANK(Table134[[#This Row],[Budget]:[Gross_WW]])</f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f>((Table134[[#This Row],[Gross_WW]]-2*Table134[[#This Row],[Budget]])/(2*Table134[[#This Row],[Budget]]))*100</f>
        <v>147.95368714285715</v>
      </c>
      <c r="AI426">
        <f>(0.555*Table134[[#This Row],[Gross_WW]]-Table134[[#This Row],[Budget]])/Table134[[#This Row],[Budget]]*100</f>
        <v>175.22859272857147</v>
      </c>
      <c r="AJ426">
        <f>(Table134[[#This Row],[Gross_WW]]-VLOOKUP(C426,  Table4[], 2, TRUE)*Table134[[#This Row],[Budget]])/(Table134[[#This Row],[Budget]]*VLOOKUP(C426,  Table4[], 2, TRUE))</f>
        <v>3.959073742857143</v>
      </c>
    </row>
    <row r="427" spans="1:36" x14ac:dyDescent="0.2">
      <c r="A427" t="s">
        <v>7917</v>
      </c>
      <c r="B427" t="s">
        <v>7918</v>
      </c>
      <c r="C427">
        <v>2018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7.1</v>
      </c>
      <c r="O427">
        <v>94265</v>
      </c>
      <c r="P427">
        <v>130</v>
      </c>
      <c r="Q427" t="s">
        <v>7919</v>
      </c>
      <c r="R427" t="s">
        <v>620</v>
      </c>
      <c r="S427">
        <v>0</v>
      </c>
      <c r="T427">
        <v>0</v>
      </c>
      <c r="U427">
        <v>1</v>
      </c>
      <c r="V427">
        <v>50000000</v>
      </c>
      <c r="W427">
        <v>115715889</v>
      </c>
      <c r="X427">
        <v>214215889</v>
      </c>
      <c r="Y427">
        <f>COUNTBLANK(Table134[[#This Row],[Budget]:[Gross_WW]])</f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f>((Table134[[#This Row],[Gross_WW]]-2*Table134[[#This Row],[Budget]])/(2*Table134[[#This Row],[Budget]]))*100</f>
        <v>114.21588899999999</v>
      </c>
      <c r="AI427">
        <f>(0.555*Table134[[#This Row],[Gross_WW]]-Table134[[#This Row],[Budget]])/Table134[[#This Row],[Budget]]*100</f>
        <v>137.77963679000004</v>
      </c>
      <c r="AJ427">
        <f>(Table134[[#This Row],[Gross_WW]]-VLOOKUP(C427,  Table4[], 2, TRUE)*Table134[[#This Row],[Budget]])/(Table134[[#This Row],[Budget]]*VLOOKUP(C427,  Table4[], 2, TRUE))</f>
        <v>3.2843177799999999</v>
      </c>
    </row>
    <row r="428" spans="1:36" x14ac:dyDescent="0.2">
      <c r="A428" t="s">
        <v>2603</v>
      </c>
      <c r="B428" t="s">
        <v>2604</v>
      </c>
      <c r="C428">
        <v>1982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6.9</v>
      </c>
      <c r="O428">
        <v>40069</v>
      </c>
      <c r="P428">
        <v>120</v>
      </c>
      <c r="Q428" t="s">
        <v>2605</v>
      </c>
      <c r="R428" t="s">
        <v>2606</v>
      </c>
      <c r="S428">
        <v>0</v>
      </c>
      <c r="T428">
        <v>0</v>
      </c>
      <c r="U428">
        <v>1</v>
      </c>
      <c r="V428">
        <v>8000000</v>
      </c>
      <c r="W428">
        <v>21028755</v>
      </c>
      <c r="X428">
        <v>21028755</v>
      </c>
      <c r="Y428">
        <f>COUNTBLANK(Table134[[#This Row],[Budget]:[Gross_WW]])</f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f>((Table134[[#This Row],[Gross_WW]]-2*Table134[[#This Row],[Budget]])/(2*Table134[[#This Row],[Budget]]))*100</f>
        <v>31.429718750000003</v>
      </c>
      <c r="AI428">
        <f>(0.555*Table134[[#This Row],[Gross_WW]]-Table134[[#This Row],[Budget]])/Table134[[#This Row],[Budget]]*100</f>
        <v>45.886987812500003</v>
      </c>
      <c r="AJ428">
        <f>(Table134[[#This Row],[Gross_WW]]-VLOOKUP(C428,  Table4[], 2, TRUE)*Table134[[#This Row],[Budget]])/(Table134[[#This Row],[Budget]]*VLOOKUP(C428,  Table4[], 2, TRUE))</f>
        <v>4.7143355978260866</v>
      </c>
    </row>
    <row r="429" spans="1:36" hidden="1" x14ac:dyDescent="0.2">
      <c r="A429" t="s">
        <v>5959</v>
      </c>
      <c r="B429" t="s">
        <v>5960</v>
      </c>
      <c r="C429">
        <v>2004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6.4</v>
      </c>
      <c r="O429">
        <v>9850</v>
      </c>
      <c r="P429">
        <v>87</v>
      </c>
      <c r="Q429" t="s">
        <v>5961</v>
      </c>
      <c r="R429" t="s">
        <v>5962</v>
      </c>
      <c r="S429">
        <v>0</v>
      </c>
      <c r="T429">
        <v>0</v>
      </c>
      <c r="U429">
        <v>1</v>
      </c>
      <c r="W429">
        <v>929233</v>
      </c>
      <c r="X429">
        <v>1398053</v>
      </c>
      <c r="Y429">
        <f>COUNTBLANK(Table134[[#This Row],[Budget]:[Gross_WW]])</f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 t="e">
        <f>((Table134[[#This Row],[Gross_WW]]-2*Table134[[#This Row],[Budget]])/(2*Table134[[#This Row],[Budget]]))*100</f>
        <v>#DIV/0!</v>
      </c>
      <c r="AI429" t="e">
        <f>(0.555*Table134[[#This Row],[Gross_WW]]-Table134[[#This Row],[Budget]])/Table134[[#This Row],[Budget]]*100</f>
        <v>#DIV/0!</v>
      </c>
      <c r="AJ429" t="e">
        <f>(Table134[[#This Row],[Gross_WW]]-VLOOKUP(C429,  Table4[], 2, TRUE)*Table134[[#This Row],[Budget]])/(Table134[[#This Row],[Budget]]*VLOOKUP(C429,  Table4[], 2, TRUE))</f>
        <v>#DIV/0!</v>
      </c>
    </row>
    <row r="430" spans="1:36" x14ac:dyDescent="0.2">
      <c r="A430" t="s">
        <v>7612</v>
      </c>
      <c r="B430" t="s">
        <v>7613</v>
      </c>
      <c r="C430">
        <v>2015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6.5</v>
      </c>
      <c r="O430">
        <v>124186</v>
      </c>
      <c r="P430">
        <v>119</v>
      </c>
      <c r="Q430" t="s">
        <v>4734</v>
      </c>
      <c r="R430" t="s">
        <v>7614</v>
      </c>
      <c r="S430">
        <v>0</v>
      </c>
      <c r="T430">
        <v>1</v>
      </c>
      <c r="U430">
        <v>0</v>
      </c>
      <c r="V430">
        <v>55000000</v>
      </c>
      <c r="W430">
        <v>31090320</v>
      </c>
      <c r="X430">
        <v>74679822</v>
      </c>
      <c r="Y430">
        <f>COUNTBLANK(Table134[[#This Row],[Budget]:[Gross_WW]])</f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f>((Table134[[#This Row],[Gross_WW]]-2*Table134[[#This Row],[Budget]])/(2*Table134[[#This Row],[Budget]]))*100</f>
        <v>-32.109252727272725</v>
      </c>
      <c r="AI430">
        <f>(0.555*Table134[[#This Row],[Gross_WW]]-Table134[[#This Row],[Budget]])/Table134[[#This Row],[Budget]]*100</f>
        <v>-24.641270527272727</v>
      </c>
      <c r="AJ430">
        <f>(Table134[[#This Row],[Gross_WW]]-VLOOKUP(C430,  Table4[], 2, TRUE)*Table134[[#This Row],[Budget]])/(Table134[[#This Row],[Budget]]*VLOOKUP(C430,  Table4[], 2, TRUE))</f>
        <v>0.35781494545454545</v>
      </c>
    </row>
    <row r="431" spans="1:36" x14ac:dyDescent="0.2">
      <c r="A431" t="s">
        <v>4186</v>
      </c>
      <c r="B431" t="s">
        <v>4187</v>
      </c>
      <c r="C431">
        <v>1995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7.3</v>
      </c>
      <c r="O431">
        <v>96958</v>
      </c>
      <c r="P431">
        <v>116</v>
      </c>
      <c r="Q431" t="s">
        <v>3468</v>
      </c>
      <c r="R431" t="s">
        <v>3273</v>
      </c>
      <c r="S431">
        <v>1</v>
      </c>
      <c r="T431">
        <v>0</v>
      </c>
      <c r="U431">
        <v>0</v>
      </c>
      <c r="V431">
        <v>53000000</v>
      </c>
      <c r="W431">
        <v>91387195</v>
      </c>
      <c r="X431">
        <v>157387195</v>
      </c>
      <c r="Y431">
        <f>COUNTBLANK(Table134[[#This Row],[Budget]:[Gross_WW]])</f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f>((Table134[[#This Row],[Gross_WW]]-2*Table134[[#This Row],[Budget]])/(2*Table134[[#This Row],[Budget]]))*100</f>
        <v>48.478485849056604</v>
      </c>
      <c r="AI431">
        <f>(0.555*Table134[[#This Row],[Gross_WW]]-Table134[[#This Row],[Budget]])/Table134[[#This Row],[Budget]]*100</f>
        <v>64.811119292452844</v>
      </c>
      <c r="AJ431">
        <f>(Table134[[#This Row],[Gross_WW]]-VLOOKUP(C431,  Table4[], 2, TRUE)*Table134[[#This Row],[Budget]])/(Table134[[#This Row],[Budget]]*VLOOKUP(C431,  Table4[], 2, TRUE))</f>
        <v>5.7490220840480273</v>
      </c>
    </row>
    <row r="432" spans="1:36" x14ac:dyDescent="0.2">
      <c r="A432" t="s">
        <v>3956</v>
      </c>
      <c r="B432" t="s">
        <v>3957</v>
      </c>
      <c r="C432">
        <v>1994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7</v>
      </c>
      <c r="O432">
        <v>8597</v>
      </c>
      <c r="P432">
        <v>115</v>
      </c>
      <c r="Q432" t="s">
        <v>3185</v>
      </c>
      <c r="R432" t="s">
        <v>35</v>
      </c>
      <c r="S432">
        <v>0</v>
      </c>
      <c r="T432">
        <v>1</v>
      </c>
      <c r="U432">
        <v>0</v>
      </c>
      <c r="V432">
        <v>14000000</v>
      </c>
      <c r="W432">
        <v>13642861</v>
      </c>
      <c r="X432">
        <v>13642861</v>
      </c>
      <c r="Y432">
        <f>COUNTBLANK(Table134[[#This Row],[Budget]:[Gross_WW]])</f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f>((Table134[[#This Row],[Gross_WW]]-2*Table134[[#This Row],[Budget]])/(2*Table134[[#This Row],[Budget]]))*100</f>
        <v>-51.275496428571429</v>
      </c>
      <c r="AI432">
        <f>(0.555*Table134[[#This Row],[Gross_WW]]-Table134[[#This Row],[Budget]])/Table134[[#This Row],[Budget]]*100</f>
        <v>-45.915801035714281</v>
      </c>
      <c r="AJ432">
        <f>(Table134[[#This Row],[Gross_WW]]-VLOOKUP(C432,  Table4[], 2, TRUE)*Table134[[#This Row],[Budget]])/(Table134[[#This Row],[Budget]]*VLOOKUP(C432,  Table4[], 2, TRUE))</f>
        <v>1.2147501623376624</v>
      </c>
    </row>
    <row r="433" spans="1:36" x14ac:dyDescent="0.2">
      <c r="A433" t="s">
        <v>3062</v>
      </c>
      <c r="B433" t="s">
        <v>3063</v>
      </c>
      <c r="C433">
        <v>1988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6.9</v>
      </c>
      <c r="O433">
        <v>3468</v>
      </c>
      <c r="P433">
        <v>97</v>
      </c>
      <c r="Q433" t="s">
        <v>3064</v>
      </c>
      <c r="R433" t="s">
        <v>39</v>
      </c>
      <c r="S433">
        <v>0</v>
      </c>
      <c r="T433">
        <v>0</v>
      </c>
      <c r="U433">
        <v>1</v>
      </c>
      <c r="V433">
        <v>4000000</v>
      </c>
      <c r="W433">
        <v>16262415</v>
      </c>
      <c r="X433">
        <v>16262415</v>
      </c>
      <c r="Y433">
        <f>COUNTBLANK(Table134[[#This Row],[Budget]:[Gross_WW]])</f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f>((Table134[[#This Row],[Gross_WW]]-2*Table134[[#This Row],[Budget]])/(2*Table134[[#This Row],[Budget]]))*100</f>
        <v>103.28018750000001</v>
      </c>
      <c r="AI433">
        <f>(0.555*Table134[[#This Row],[Gross_WW]]-Table134[[#This Row],[Budget]])/Table134[[#This Row],[Budget]]*100</f>
        <v>125.64100812500003</v>
      </c>
      <c r="AJ433">
        <f>(Table134[[#This Row],[Gross_WW]]-VLOOKUP(C433,  Table4[], 2, TRUE)*Table134[[#This Row],[Budget]])/(Table134[[#This Row],[Budget]]*VLOOKUP(C433,  Table4[], 2, TRUE))</f>
        <v>7.8382690217391309</v>
      </c>
    </row>
    <row r="434" spans="1:36" hidden="1" x14ac:dyDescent="0.2">
      <c r="A434" t="s">
        <v>3575</v>
      </c>
      <c r="B434" t="s">
        <v>3576</v>
      </c>
      <c r="C434">
        <v>1992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6.4</v>
      </c>
      <c r="O434">
        <v>731</v>
      </c>
      <c r="P434">
        <v>103</v>
      </c>
      <c r="Q434" t="s">
        <v>3577</v>
      </c>
      <c r="R434" t="s">
        <v>3578</v>
      </c>
      <c r="S434">
        <v>1</v>
      </c>
      <c r="T434">
        <v>0</v>
      </c>
      <c r="U434">
        <v>0</v>
      </c>
      <c r="W434">
        <v>479676</v>
      </c>
      <c r="X434">
        <v>479676</v>
      </c>
      <c r="Y434">
        <f>COUNTBLANK(Table134[[#This Row],[Budget]:[Gross_WW]])</f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 t="e">
        <f>((Table134[[#This Row],[Gross_WW]]-2*Table134[[#This Row],[Budget]])/(2*Table134[[#This Row],[Budget]]))*100</f>
        <v>#DIV/0!</v>
      </c>
      <c r="AI434" t="e">
        <f>(0.555*Table134[[#This Row],[Gross_WW]]-Table134[[#This Row],[Budget]])/Table134[[#This Row],[Budget]]*100</f>
        <v>#DIV/0!</v>
      </c>
      <c r="AJ434" t="e">
        <f>(Table134[[#This Row],[Gross_WW]]-VLOOKUP(C434,  Table4[], 2, TRUE)*Table134[[#This Row],[Budget]])/(Table134[[#This Row],[Budget]]*VLOOKUP(C434,  Table4[], 2, TRUE))</f>
        <v>#DIV/0!</v>
      </c>
    </row>
    <row r="435" spans="1:36" x14ac:dyDescent="0.2">
      <c r="A435" t="s">
        <v>2949</v>
      </c>
      <c r="B435" t="s">
        <v>2950</v>
      </c>
      <c r="C435">
        <v>1987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7.4</v>
      </c>
      <c r="O435">
        <v>11956</v>
      </c>
      <c r="P435">
        <v>157</v>
      </c>
      <c r="Q435" t="s">
        <v>2951</v>
      </c>
      <c r="R435" t="s">
        <v>35</v>
      </c>
      <c r="S435">
        <v>0</v>
      </c>
      <c r="T435">
        <v>1</v>
      </c>
      <c r="U435">
        <v>0</v>
      </c>
      <c r="V435">
        <v>29000000</v>
      </c>
      <c r="W435">
        <v>5899797</v>
      </c>
      <c r="X435">
        <v>5899797</v>
      </c>
      <c r="Y435">
        <f>COUNTBLANK(Table134[[#This Row],[Budget]:[Gross_WW]])</f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f>((Table134[[#This Row],[Gross_WW]]-2*Table134[[#This Row],[Budget]])/(2*Table134[[#This Row],[Budget]]))*100</f>
        <v>-89.827936206896553</v>
      </c>
      <c r="AI435">
        <f>(0.555*Table134[[#This Row],[Gross_WW]]-Table134[[#This Row],[Budget]])/Table134[[#This Row],[Budget]]*100</f>
        <v>-88.709009189655177</v>
      </c>
      <c r="AJ435">
        <f>(Table134[[#This Row],[Gross_WW]]-VLOOKUP(C435,  Table4[], 2, TRUE)*Table134[[#This Row],[Budget]])/(Table134[[#This Row],[Budget]]*VLOOKUP(C435,  Table4[], 2, TRUE))</f>
        <v>-0.55773635682158917</v>
      </c>
    </row>
    <row r="436" spans="1:36" x14ac:dyDescent="0.2">
      <c r="A436" t="s">
        <v>6049</v>
      </c>
      <c r="B436" t="s">
        <v>6050</v>
      </c>
      <c r="C436">
        <v>2005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5.8</v>
      </c>
      <c r="O436">
        <v>25461</v>
      </c>
      <c r="P436">
        <v>90</v>
      </c>
      <c r="Q436" t="s">
        <v>6051</v>
      </c>
      <c r="R436" t="s">
        <v>5267</v>
      </c>
      <c r="S436">
        <v>0</v>
      </c>
      <c r="T436">
        <v>1</v>
      </c>
      <c r="U436">
        <v>0</v>
      </c>
      <c r="V436">
        <v>1000000</v>
      </c>
      <c r="W436">
        <v>10047674</v>
      </c>
      <c r="X436">
        <v>32586408</v>
      </c>
      <c r="Y436">
        <f>COUNTBLANK(Table134[[#This Row],[Budget]:[Gross_WW]])</f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f>((Table134[[#This Row],[Gross_WW]]-2*Table134[[#This Row],[Budget]])/(2*Table134[[#This Row],[Budget]]))*100</f>
        <v>1529.3203999999998</v>
      </c>
      <c r="AI436">
        <f>(0.555*Table134[[#This Row],[Gross_WW]]-Table134[[#This Row],[Budget]])/Table134[[#This Row],[Budget]]*100</f>
        <v>1708.5456440000003</v>
      </c>
      <c r="AJ436">
        <f>(Table134[[#This Row],[Gross_WW]]-VLOOKUP(C436,  Table4[], 2, TRUE)*Table134[[#This Row],[Budget]])/(Table134[[#This Row],[Budget]]*VLOOKUP(C436,  Table4[], 2, TRUE))</f>
        <v>53.310679999999998</v>
      </c>
    </row>
    <row r="437" spans="1:36" x14ac:dyDescent="0.2">
      <c r="A437" t="s">
        <v>3288</v>
      </c>
      <c r="B437" t="s">
        <v>3289</v>
      </c>
      <c r="C437">
        <v>1990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6.5</v>
      </c>
      <c r="O437">
        <v>52602</v>
      </c>
      <c r="P437">
        <v>85</v>
      </c>
      <c r="Q437" t="s">
        <v>3290</v>
      </c>
      <c r="R437" t="s">
        <v>35</v>
      </c>
      <c r="S437">
        <v>0</v>
      </c>
      <c r="T437">
        <v>1</v>
      </c>
      <c r="U437">
        <v>0</v>
      </c>
      <c r="V437">
        <v>11000000</v>
      </c>
      <c r="W437">
        <v>8266343</v>
      </c>
      <c r="X437">
        <v>8266343</v>
      </c>
      <c r="Y437">
        <f>COUNTBLANK(Table134[[#This Row],[Budget]:[Gross_WW]])</f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f>((Table134[[#This Row],[Gross_WW]]-2*Table134[[#This Row],[Budget]])/(2*Table134[[#This Row],[Budget]]))*100</f>
        <v>-62.425713636363632</v>
      </c>
      <c r="AI437">
        <f>(0.555*Table134[[#This Row],[Gross_WW]]-Table134[[#This Row],[Budget]])/Table134[[#This Row],[Budget]]*100</f>
        <v>-58.292542136363636</v>
      </c>
      <c r="AJ437">
        <f>(Table134[[#This Row],[Gross_WW]]-VLOOKUP(C437,  Table4[], 2, TRUE)*Table134[[#This Row],[Budget]])/(Table134[[#This Row],[Budget]]*VLOOKUP(C437,  Table4[], 2, TRUE))</f>
        <v>0.70792210743801653</v>
      </c>
    </row>
    <row r="438" spans="1:36" x14ac:dyDescent="0.2">
      <c r="A438" t="s">
        <v>6041</v>
      </c>
      <c r="B438" t="s">
        <v>6042</v>
      </c>
      <c r="C438">
        <v>2006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6.5</v>
      </c>
      <c r="O438">
        <v>14923</v>
      </c>
      <c r="P438">
        <v>87</v>
      </c>
      <c r="Q438" t="s">
        <v>6043</v>
      </c>
      <c r="R438" t="s">
        <v>3230</v>
      </c>
      <c r="S438">
        <v>0</v>
      </c>
      <c r="T438">
        <v>1</v>
      </c>
      <c r="U438">
        <v>0</v>
      </c>
      <c r="V438">
        <v>50000000</v>
      </c>
      <c r="W438">
        <v>58360760</v>
      </c>
      <c r="X438">
        <v>69865924</v>
      </c>
      <c r="Y438">
        <f>COUNTBLANK(Table134[[#This Row],[Budget]:[Gross_WW]])</f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40</v>
      </c>
      <c r="AH438">
        <f>((Table134[[#This Row],[Gross_WW]]-2*Table134[[#This Row],[Budget]])/(2*Table134[[#This Row],[Budget]]))*100</f>
        <v>-30.134076</v>
      </c>
      <c r="AI438">
        <f>(0.555*Table134[[#This Row],[Gross_WW]]-Table134[[#This Row],[Budget]])/Table134[[#This Row],[Budget]]*100</f>
        <v>-22.44882436</v>
      </c>
      <c r="AJ438">
        <f>(Table134[[#This Row],[Gross_WW]]-VLOOKUP(C438,  Table4[], 2, TRUE)*Table134[[#This Row],[Budget]])/(Table134[[#This Row],[Budget]]*VLOOKUP(C438,  Table4[], 2, TRUE))</f>
        <v>1.3288641333333333</v>
      </c>
    </row>
    <row r="439" spans="1:36" x14ac:dyDescent="0.2">
      <c r="A439" t="s">
        <v>3422</v>
      </c>
      <c r="B439" t="s">
        <v>3423</v>
      </c>
      <c r="C439">
        <v>1991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5.9</v>
      </c>
      <c r="O439">
        <v>19650</v>
      </c>
      <c r="P439">
        <v>101</v>
      </c>
      <c r="Q439" t="s">
        <v>2780</v>
      </c>
      <c r="R439" t="s">
        <v>39</v>
      </c>
      <c r="S439">
        <v>0</v>
      </c>
      <c r="T439">
        <v>0</v>
      </c>
      <c r="U439">
        <v>1</v>
      </c>
      <c r="V439">
        <v>25000000</v>
      </c>
      <c r="W439">
        <v>33691313</v>
      </c>
      <c r="X439">
        <v>33691313</v>
      </c>
      <c r="Y439">
        <f>COUNTBLANK(Table134[[#This Row],[Budget]:[Gross_WW]])</f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f>((Table134[[#This Row],[Gross_WW]]-2*Table134[[#This Row],[Budget]])/(2*Table134[[#This Row],[Budget]]))*100</f>
        <v>-32.617373999999998</v>
      </c>
      <c r="AI439">
        <f>(0.555*Table134[[#This Row],[Gross_WW]]-Table134[[#This Row],[Budget]])/Table134[[#This Row],[Budget]]*100</f>
        <v>-25.205285140000001</v>
      </c>
      <c r="AJ439">
        <f>(Table134[[#This Row],[Gross_WW]]-VLOOKUP(C439,  Table4[], 2, TRUE)*Table134[[#This Row],[Budget]])/(Table134[[#This Row],[Budget]]*VLOOKUP(C439,  Table4[], 2, TRUE))</f>
        <v>2.0628466363636364</v>
      </c>
    </row>
    <row r="440" spans="1:36" hidden="1" x14ac:dyDescent="0.2">
      <c r="A440" t="s">
        <v>3068</v>
      </c>
      <c r="B440" t="s">
        <v>3069</v>
      </c>
      <c r="C440">
        <v>1988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6.2</v>
      </c>
      <c r="O440">
        <v>9180</v>
      </c>
      <c r="P440">
        <v>96</v>
      </c>
      <c r="Q440" t="s">
        <v>3070</v>
      </c>
      <c r="R440" t="s">
        <v>3071</v>
      </c>
      <c r="S440">
        <v>1</v>
      </c>
      <c r="T440">
        <v>0</v>
      </c>
      <c r="U440">
        <v>0</v>
      </c>
      <c r="W440">
        <v>12706478</v>
      </c>
      <c r="X440">
        <v>12706478</v>
      </c>
      <c r="Y440">
        <f>COUNTBLANK(Table134[[#This Row],[Budget]:[Gross_WW]])</f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39</v>
      </c>
      <c r="AH440" t="e">
        <f>((Table134[[#This Row],[Gross_WW]]-2*Table134[[#This Row],[Budget]])/(2*Table134[[#This Row],[Budget]]))*100</f>
        <v>#DIV/0!</v>
      </c>
      <c r="AI440" t="e">
        <f>(0.555*Table134[[#This Row],[Gross_WW]]-Table134[[#This Row],[Budget]])/Table134[[#This Row],[Budget]]*100</f>
        <v>#DIV/0!</v>
      </c>
      <c r="AJ440" t="e">
        <f>(Table134[[#This Row],[Gross_WW]]-VLOOKUP(C440,  Table4[], 2, TRUE)*Table134[[#This Row],[Budget]])/(Table134[[#This Row],[Budget]]*VLOOKUP(C440,  Table4[], 2, TRUE))</f>
        <v>#DIV/0!</v>
      </c>
    </row>
    <row r="441" spans="1:36" x14ac:dyDescent="0.2">
      <c r="A441" t="s">
        <v>6477</v>
      </c>
      <c r="B441" t="s">
        <v>6478</v>
      </c>
      <c r="C441">
        <v>2007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6.7</v>
      </c>
      <c r="O441">
        <v>95692</v>
      </c>
      <c r="P441">
        <v>98</v>
      </c>
      <c r="Q441" t="s">
        <v>6479</v>
      </c>
      <c r="R441" t="s">
        <v>2783</v>
      </c>
      <c r="S441">
        <v>0</v>
      </c>
      <c r="T441">
        <v>1</v>
      </c>
      <c r="U441">
        <v>0</v>
      </c>
      <c r="V441">
        <v>25000000</v>
      </c>
      <c r="W441">
        <v>47642963</v>
      </c>
      <c r="X441">
        <v>68474305</v>
      </c>
      <c r="Y441">
        <f>COUNTBLANK(Table134[[#This Row],[Budget]:[Gross_WW]])</f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f>((Table134[[#This Row],[Gross_WW]]-2*Table134[[#This Row],[Budget]])/(2*Table134[[#This Row],[Budget]]))*100</f>
        <v>36.948609999999995</v>
      </c>
      <c r="AI441">
        <f>(0.555*Table134[[#This Row],[Gross_WW]]-Table134[[#This Row],[Budget]])/Table134[[#This Row],[Budget]]*100</f>
        <v>52.012957100000023</v>
      </c>
      <c r="AJ441">
        <f>(Table134[[#This Row],[Gross_WW]]-VLOOKUP(C441,  Table4[], 2, TRUE)*Table134[[#This Row],[Budget]])/(Table134[[#This Row],[Budget]]*VLOOKUP(C441,  Table4[], 2, TRUE))</f>
        <v>3.5649536666666668</v>
      </c>
    </row>
    <row r="442" spans="1:36" x14ac:dyDescent="0.2">
      <c r="A442" t="s">
        <v>4643</v>
      </c>
      <c r="B442" t="s">
        <v>4644</v>
      </c>
      <c r="C442">
        <v>1998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7.2</v>
      </c>
      <c r="O442">
        <v>15460</v>
      </c>
      <c r="P442">
        <v>111</v>
      </c>
      <c r="Q442" t="s">
        <v>4645</v>
      </c>
      <c r="R442" t="s">
        <v>4385</v>
      </c>
      <c r="S442">
        <v>0</v>
      </c>
      <c r="T442">
        <v>0</v>
      </c>
      <c r="U442">
        <v>1</v>
      </c>
      <c r="V442">
        <v>8000000</v>
      </c>
      <c r="W442">
        <v>4553271</v>
      </c>
      <c r="X442">
        <v>4553271</v>
      </c>
      <c r="Y442">
        <f>COUNTBLANK(Table134[[#This Row],[Budget]:[Gross_WW]])</f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6</v>
      </c>
      <c r="AH442">
        <f>((Table134[[#This Row],[Gross_WW]]-2*Table134[[#This Row],[Budget]])/(2*Table134[[#This Row],[Budget]]))*100</f>
        <v>-71.542056250000002</v>
      </c>
      <c r="AI442">
        <f>(0.555*Table134[[#This Row],[Gross_WW]]-Table134[[#This Row],[Budget]])/Table134[[#This Row],[Budget]]*100</f>
        <v>-68.411682437500005</v>
      </c>
      <c r="AJ442">
        <f>(Table134[[#This Row],[Gross_WW]]-VLOOKUP(C442,  Table4[], 2, TRUE)*Table134[[#This Row],[Budget]])/(Table134[[#This Row],[Budget]]*VLOOKUP(C442,  Table4[], 2, TRUE))</f>
        <v>0.29354289772727271</v>
      </c>
    </row>
    <row r="443" spans="1:36" x14ac:dyDescent="0.2">
      <c r="A443" t="s">
        <v>3075</v>
      </c>
      <c r="B443" t="s">
        <v>3076</v>
      </c>
      <c r="C443">
        <v>1988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7.6</v>
      </c>
      <c r="O443">
        <v>62015</v>
      </c>
      <c r="P443">
        <v>119</v>
      </c>
      <c r="Q443" t="s">
        <v>2912</v>
      </c>
      <c r="R443" t="s">
        <v>2757</v>
      </c>
      <c r="S443">
        <v>0</v>
      </c>
      <c r="T443">
        <v>0</v>
      </c>
      <c r="U443">
        <v>1</v>
      </c>
      <c r="V443">
        <v>14000000</v>
      </c>
      <c r="W443">
        <v>34670720</v>
      </c>
      <c r="X443">
        <v>34670720</v>
      </c>
      <c r="Y443">
        <f>COUNTBLANK(Table134[[#This Row],[Budget]:[Gross_WW]])</f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3</v>
      </c>
      <c r="AH443">
        <f>((Table134[[#This Row],[Gross_WW]]-2*Table134[[#This Row],[Budget]])/(2*Table134[[#This Row],[Budget]]))*100</f>
        <v>23.824000000000002</v>
      </c>
      <c r="AI443">
        <f>(0.555*Table134[[#This Row],[Gross_WW]]-Table134[[#This Row],[Budget]])/Table134[[#This Row],[Budget]]*100</f>
        <v>37.444640000000014</v>
      </c>
      <c r="AJ443">
        <f>(Table134[[#This Row],[Gross_WW]]-VLOOKUP(C443,  Table4[], 2, TRUE)*Table134[[#This Row],[Budget]])/(Table134[[#This Row],[Budget]]*VLOOKUP(C443,  Table4[], 2, TRUE))</f>
        <v>4.3836521739130436</v>
      </c>
    </row>
    <row r="444" spans="1:36" x14ac:dyDescent="0.2">
      <c r="A444" t="s">
        <v>4194</v>
      </c>
      <c r="B444" t="s">
        <v>4195</v>
      </c>
      <c r="C444">
        <v>1995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6.5</v>
      </c>
      <c r="O444">
        <v>46503</v>
      </c>
      <c r="P444">
        <v>99</v>
      </c>
      <c r="Q444" t="s">
        <v>4196</v>
      </c>
      <c r="R444" t="s">
        <v>3273</v>
      </c>
      <c r="S444">
        <v>1</v>
      </c>
      <c r="T444">
        <v>0</v>
      </c>
      <c r="U444">
        <v>0</v>
      </c>
      <c r="V444">
        <v>23000000</v>
      </c>
      <c r="W444">
        <v>8919401</v>
      </c>
      <c r="X444">
        <v>179519401</v>
      </c>
      <c r="Y444">
        <f>COUNTBLANK(Table134[[#This Row],[Budget]:[Gross_WW]])</f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f>((Table134[[#This Row],[Gross_WW]]-2*Table134[[#This Row],[Budget]])/(2*Table134[[#This Row],[Budget]]))*100</f>
        <v>290.25956739130436</v>
      </c>
      <c r="AI444">
        <f>(0.555*Table134[[#This Row],[Gross_WW]]-Table134[[#This Row],[Budget]])/Table134[[#This Row],[Budget]]*100</f>
        <v>333.18811980434788</v>
      </c>
      <c r="AJ444">
        <f>(Table134[[#This Row],[Gross_WW]]-VLOOKUP(C444,  Table4[], 2, TRUE)*Table134[[#This Row],[Budget]])/(Table134[[#This Row],[Budget]]*VLOOKUP(C444,  Table4[], 2, TRUE))</f>
        <v>16.739071245059289</v>
      </c>
    </row>
    <row r="445" spans="1:36" x14ac:dyDescent="0.2">
      <c r="A445" t="s">
        <v>4646</v>
      </c>
      <c r="B445" t="s">
        <v>4647</v>
      </c>
      <c r="C445">
        <v>1997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5.9</v>
      </c>
      <c r="O445">
        <v>77373</v>
      </c>
      <c r="P445">
        <v>108</v>
      </c>
      <c r="Q445" t="s">
        <v>3061</v>
      </c>
      <c r="R445" t="s">
        <v>35</v>
      </c>
      <c r="S445">
        <v>0</v>
      </c>
      <c r="T445">
        <v>1</v>
      </c>
      <c r="U445">
        <v>0</v>
      </c>
      <c r="V445">
        <v>116000000</v>
      </c>
      <c r="W445">
        <v>67127760</v>
      </c>
      <c r="X445">
        <v>178127760</v>
      </c>
      <c r="Y445">
        <f>COUNTBLANK(Table134[[#This Row],[Budget]:[Gross_WW]])</f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f>((Table134[[#This Row],[Gross_WW]]-2*Table134[[#This Row],[Budget]])/(2*Table134[[#This Row],[Budget]]))*100</f>
        <v>-23.220793103448276</v>
      </c>
      <c r="AI445">
        <f>(0.555*Table134[[#This Row],[Gross_WW]]-Table134[[#This Row],[Budget]])/Table134[[#This Row],[Budget]]*100</f>
        <v>-14.775080344827577</v>
      </c>
      <c r="AJ445">
        <f>(Table134[[#This Row],[Gross_WW]]-VLOOKUP(C445,  Table4[], 2, TRUE)*Table134[[#This Row],[Budget]])/(Table134[[#This Row],[Budget]]*VLOOKUP(C445,  Table4[], 2, TRUE))</f>
        <v>2.48996394984326</v>
      </c>
    </row>
    <row r="446" spans="1:36" x14ac:dyDescent="0.2">
      <c r="A446" t="s">
        <v>936</v>
      </c>
      <c r="B446" t="s">
        <v>937</v>
      </c>
      <c r="C446">
        <v>1947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7.5</v>
      </c>
      <c r="O446">
        <v>16813</v>
      </c>
      <c r="P446">
        <v>106</v>
      </c>
      <c r="Q446" t="s">
        <v>739</v>
      </c>
      <c r="R446" t="s">
        <v>39</v>
      </c>
      <c r="S446">
        <v>0</v>
      </c>
      <c r="T446">
        <v>0</v>
      </c>
      <c r="U446">
        <v>1</v>
      </c>
      <c r="V446">
        <v>1600000</v>
      </c>
      <c r="W446">
        <v>3400000</v>
      </c>
      <c r="X446">
        <v>3400000</v>
      </c>
      <c r="Y446">
        <f>COUNTBLANK(Table134[[#This Row],[Budget]:[Gross_WW]])</f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f>((Table134[[#This Row],[Gross_WW]]-2*Table134[[#This Row],[Budget]])/(2*Table134[[#This Row],[Budget]]))*100</f>
        <v>6.25</v>
      </c>
      <c r="AI446">
        <f>(0.555*Table134[[#This Row],[Gross_WW]]-Table134[[#This Row],[Budget]])/Table134[[#This Row],[Budget]]*100</f>
        <v>17.937500000000014</v>
      </c>
      <c r="AJ446">
        <f>(Table134[[#This Row],[Gross_WW]]-VLOOKUP(C446,  Table4[], 2, TRUE)*Table134[[#This Row],[Budget]])/(Table134[[#This Row],[Budget]]*VLOOKUP(C446,  Table4[], 2, TRUE))</f>
        <v>15.346153846153847</v>
      </c>
    </row>
    <row r="447" spans="1:36" x14ac:dyDescent="0.2">
      <c r="A447" t="s">
        <v>6831</v>
      </c>
      <c r="B447" t="s">
        <v>6832</v>
      </c>
      <c r="C447">
        <v>2012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6.2</v>
      </c>
      <c r="O447">
        <v>238721</v>
      </c>
      <c r="P447">
        <v>113</v>
      </c>
      <c r="Q447" t="s">
        <v>2850</v>
      </c>
      <c r="R447" t="s">
        <v>39</v>
      </c>
      <c r="S447">
        <v>0</v>
      </c>
      <c r="T447">
        <v>0</v>
      </c>
      <c r="U447">
        <v>1</v>
      </c>
      <c r="V447">
        <v>150000000</v>
      </c>
      <c r="W447">
        <v>79727149</v>
      </c>
      <c r="X447">
        <v>245527149</v>
      </c>
      <c r="Y447">
        <f>COUNTBLANK(Table134[[#This Row],[Budget]:[Gross_WW]])</f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f>((Table134[[#This Row],[Gross_WW]]-2*Table134[[#This Row],[Budget]])/(2*Table134[[#This Row],[Budget]]))*100</f>
        <v>-18.157617000000002</v>
      </c>
      <c r="AI447">
        <f>(0.555*Table134[[#This Row],[Gross_WW]]-Table134[[#This Row],[Budget]])/Table134[[#This Row],[Budget]]*100</f>
        <v>-9.154954869999985</v>
      </c>
      <c r="AJ447">
        <f>(Table134[[#This Row],[Gross_WW]]-VLOOKUP(C447,  Table4[], 2, TRUE)*Table134[[#This Row],[Budget]])/(Table134[[#This Row],[Budget]]*VLOOKUP(C447,  Table4[], 2, TRUE))</f>
        <v>0.63684766000000004</v>
      </c>
    </row>
    <row r="448" spans="1:36" x14ac:dyDescent="0.2">
      <c r="A448" t="s">
        <v>6044</v>
      </c>
      <c r="B448" t="s">
        <v>6045</v>
      </c>
      <c r="C448">
        <v>2005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5.6</v>
      </c>
      <c r="O448">
        <v>58439</v>
      </c>
      <c r="P448">
        <v>105</v>
      </c>
      <c r="Q448" t="s">
        <v>6046</v>
      </c>
      <c r="R448" t="s">
        <v>2783</v>
      </c>
      <c r="S448">
        <v>1</v>
      </c>
      <c r="T448">
        <v>0</v>
      </c>
      <c r="U448">
        <v>0</v>
      </c>
      <c r="V448">
        <v>30000000</v>
      </c>
      <c r="W448">
        <v>25473352</v>
      </c>
      <c r="X448">
        <v>68357079</v>
      </c>
      <c r="Y448">
        <f>COUNTBLANK(Table134[[#This Row],[Budget]:[Gross_WW]])</f>
        <v>0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3</v>
      </c>
      <c r="AH448">
        <f>((Table134[[#This Row],[Gross_WW]]-2*Table134[[#This Row],[Budget]])/(2*Table134[[#This Row],[Budget]]))*100</f>
        <v>13.928465000000001</v>
      </c>
      <c r="AI448">
        <f>(0.555*Table134[[#This Row],[Gross_WW]]-Table134[[#This Row],[Budget]])/Table134[[#This Row],[Budget]]*100</f>
        <v>26.460596150000022</v>
      </c>
      <c r="AJ448">
        <f>(Table134[[#This Row],[Gross_WW]]-VLOOKUP(C448,  Table4[], 2, TRUE)*Table134[[#This Row],[Budget]])/(Table134[[#This Row],[Budget]]*VLOOKUP(C448,  Table4[], 2, TRUE))</f>
        <v>2.7976155</v>
      </c>
    </row>
    <row r="449" spans="1:36" x14ac:dyDescent="0.2">
      <c r="A449" t="s">
        <v>3291</v>
      </c>
      <c r="B449" t="s">
        <v>3292</v>
      </c>
      <c r="C449">
        <v>1990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6.4</v>
      </c>
      <c r="O449">
        <v>56058</v>
      </c>
      <c r="P449">
        <v>96</v>
      </c>
      <c r="Q449" t="s">
        <v>3293</v>
      </c>
      <c r="R449" t="s">
        <v>3294</v>
      </c>
      <c r="S449">
        <v>0</v>
      </c>
      <c r="T449">
        <v>1</v>
      </c>
      <c r="U449">
        <v>0</v>
      </c>
      <c r="V449">
        <v>16000000</v>
      </c>
      <c r="W449">
        <v>33878502</v>
      </c>
      <c r="X449">
        <v>48878502</v>
      </c>
      <c r="Y449">
        <f>COUNTBLANK(Table134[[#This Row],[Budget]:[Gross_WW]])</f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f>((Table134[[#This Row],[Gross_WW]]-2*Table134[[#This Row],[Budget]])/(2*Table134[[#This Row],[Budget]]))*100</f>
        <v>52.745318750000003</v>
      </c>
      <c r="AI449">
        <f>(0.555*Table134[[#This Row],[Gross_WW]]-Table134[[#This Row],[Budget]])/Table134[[#This Row],[Budget]]*100</f>
        <v>69.547303812500019</v>
      </c>
      <c r="AJ449">
        <f>(Table134[[#This Row],[Gross_WW]]-VLOOKUP(C449,  Table4[], 2, TRUE)*Table134[[#This Row],[Budget]])/(Table134[[#This Row],[Budget]]*VLOOKUP(C449,  Table4[], 2, TRUE))</f>
        <v>5.9429690340909094</v>
      </c>
    </row>
    <row r="450" spans="1:36" x14ac:dyDescent="0.2">
      <c r="A450" t="s">
        <v>3752</v>
      </c>
      <c r="B450" t="s">
        <v>3753</v>
      </c>
      <c r="C450">
        <v>1993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6.8</v>
      </c>
      <c r="O450">
        <v>47220</v>
      </c>
      <c r="P450">
        <v>110</v>
      </c>
      <c r="Q450" t="s">
        <v>2898</v>
      </c>
      <c r="R450" t="s">
        <v>39</v>
      </c>
      <c r="S450">
        <v>0</v>
      </c>
      <c r="T450">
        <v>0</v>
      </c>
      <c r="U450">
        <v>1</v>
      </c>
      <c r="V450">
        <v>28000000</v>
      </c>
      <c r="W450">
        <v>63270710</v>
      </c>
      <c r="X450">
        <v>63270710</v>
      </c>
      <c r="Y450">
        <f>COUNTBLANK(Table134[[#This Row],[Budget]:[Gross_WW]])</f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f>((Table134[[#This Row],[Gross_WW]]-2*Table134[[#This Row],[Budget]])/(2*Table134[[#This Row],[Budget]]))*100</f>
        <v>12.983410714285714</v>
      </c>
      <c r="AI450">
        <f>(0.555*Table134[[#This Row],[Gross_WW]]-Table134[[#This Row],[Budget]])/Table134[[#This Row],[Budget]]*100</f>
        <v>25.411585892857158</v>
      </c>
      <c r="AJ450">
        <f>(Table134[[#This Row],[Gross_WW]]-VLOOKUP(C450,  Table4[], 2, TRUE)*Table134[[#This Row],[Budget]])/(Table134[[#This Row],[Budget]]*VLOOKUP(C450,  Table4[], 2, TRUE))</f>
        <v>4.1356095779220778</v>
      </c>
    </row>
    <row r="451" spans="1:36" hidden="1" x14ac:dyDescent="0.2">
      <c r="A451" t="s">
        <v>1360</v>
      </c>
      <c r="B451" t="s">
        <v>1361</v>
      </c>
      <c r="C451">
        <v>1955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7</v>
      </c>
      <c r="O451">
        <v>3347</v>
      </c>
      <c r="P451">
        <v>93</v>
      </c>
      <c r="Q451" t="s">
        <v>1133</v>
      </c>
      <c r="R451" t="s">
        <v>376</v>
      </c>
      <c r="S451">
        <v>1</v>
      </c>
      <c r="T451">
        <v>0</v>
      </c>
      <c r="U451">
        <v>0</v>
      </c>
      <c r="W451">
        <v>2150000</v>
      </c>
      <c r="X451">
        <v>2150000</v>
      </c>
      <c r="Y451">
        <f>COUNTBLANK(Table134[[#This Row],[Budget]:[Gross_WW]])</f>
        <v>1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 t="e">
        <f>((Table134[[#This Row],[Gross_WW]]-2*Table134[[#This Row],[Budget]])/(2*Table134[[#This Row],[Budget]]))*100</f>
        <v>#DIV/0!</v>
      </c>
      <c r="AI451" t="e">
        <f>(0.555*Table134[[#This Row],[Gross_WW]]-Table134[[#This Row],[Budget]])/Table134[[#This Row],[Budget]]*100</f>
        <v>#DIV/0!</v>
      </c>
      <c r="AJ451" t="e">
        <f>(Table134[[#This Row],[Gross_WW]]-VLOOKUP(C451,  Table4[], 2, TRUE)*Table134[[#This Row],[Budget]])/(Table134[[#This Row],[Budget]]*VLOOKUP(C451,  Table4[], 2, TRUE))</f>
        <v>#DIV/0!</v>
      </c>
    </row>
    <row r="452" spans="1:36" x14ac:dyDescent="0.2">
      <c r="A452" t="s">
        <v>4401</v>
      </c>
      <c r="B452" t="s">
        <v>4402</v>
      </c>
      <c r="C452">
        <v>1996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5.9</v>
      </c>
      <c r="O452">
        <v>63659</v>
      </c>
      <c r="P452">
        <v>114</v>
      </c>
      <c r="Q452" t="s">
        <v>3769</v>
      </c>
      <c r="R452" t="s">
        <v>35</v>
      </c>
      <c r="S452">
        <v>0</v>
      </c>
      <c r="T452">
        <v>1</v>
      </c>
      <c r="U452">
        <v>0</v>
      </c>
      <c r="V452">
        <v>80000000</v>
      </c>
      <c r="W452">
        <v>33023469</v>
      </c>
      <c r="X452">
        <v>159212469</v>
      </c>
      <c r="Y452">
        <f>COUNTBLANK(Table134[[#This Row],[Budget]:[Gross_WW]])</f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f>((Table134[[#This Row],[Gross_WW]]-2*Table134[[#This Row],[Budget]])/(2*Table134[[#This Row],[Budget]]))*100</f>
        <v>-0.49220687500000004</v>
      </c>
      <c r="AI452">
        <f>(0.555*Table134[[#This Row],[Gross_WW]]-Table134[[#This Row],[Budget]])/Table134[[#This Row],[Budget]]*100</f>
        <v>10.453650368750003</v>
      </c>
      <c r="AJ452">
        <f>(Table134[[#This Row],[Gross_WW]]-VLOOKUP(C452,  Table4[], 2, TRUE)*Table134[[#This Row],[Budget]])/(Table134[[#This Row],[Budget]]*VLOOKUP(C452,  Table4[], 2, TRUE))</f>
        <v>3.5230815056818181</v>
      </c>
    </row>
    <row r="453" spans="1:36" x14ac:dyDescent="0.2">
      <c r="A453" t="s">
        <v>3176</v>
      </c>
      <c r="B453" t="s">
        <v>3177</v>
      </c>
      <c r="C453">
        <v>1989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6.1</v>
      </c>
      <c r="O453">
        <v>3136</v>
      </c>
      <c r="P453">
        <v>102</v>
      </c>
      <c r="Q453" t="s">
        <v>3178</v>
      </c>
      <c r="R453" t="s">
        <v>2757</v>
      </c>
      <c r="S453">
        <v>0</v>
      </c>
      <c r="T453">
        <v>0</v>
      </c>
      <c r="U453">
        <v>1</v>
      </c>
      <c r="V453">
        <v>14500000</v>
      </c>
      <c r="W453">
        <v>8125592</v>
      </c>
      <c r="X453">
        <v>8125592</v>
      </c>
      <c r="Y453">
        <f>COUNTBLANK(Table134[[#This Row],[Budget]:[Gross_WW]])</f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f>((Table134[[#This Row],[Gross_WW]]-2*Table134[[#This Row],[Budget]])/(2*Table134[[#This Row],[Budget]]))*100</f>
        <v>-71.98071724137931</v>
      </c>
      <c r="AI453">
        <f>(0.555*Table134[[#This Row],[Gross_WW]]-Table134[[#This Row],[Budget]])/Table134[[#This Row],[Budget]]*100</f>
        <v>-68.898596137931037</v>
      </c>
      <c r="AJ453">
        <f>(Table134[[#This Row],[Gross_WW]]-VLOOKUP(C453,  Table4[], 2, TRUE)*Table134[[#This Row],[Budget]])/(Table134[[#This Row],[Budget]]*VLOOKUP(C453,  Table4[], 2, TRUE))</f>
        <v>0.21822968515742128</v>
      </c>
    </row>
    <row r="454" spans="1:36" x14ac:dyDescent="0.2">
      <c r="A454" t="s">
        <v>2611</v>
      </c>
      <c r="B454" t="s">
        <v>2612</v>
      </c>
      <c r="C454">
        <v>1982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6.9</v>
      </c>
      <c r="O454">
        <v>19530</v>
      </c>
      <c r="P454">
        <v>88</v>
      </c>
      <c r="Q454" t="s">
        <v>2301</v>
      </c>
      <c r="R454" t="s">
        <v>2613</v>
      </c>
      <c r="S454">
        <v>0</v>
      </c>
      <c r="T454">
        <v>1</v>
      </c>
      <c r="U454">
        <v>0</v>
      </c>
      <c r="V454">
        <v>9000000</v>
      </c>
      <c r="W454">
        <v>18196170</v>
      </c>
      <c r="X454">
        <v>18196170</v>
      </c>
      <c r="Y454">
        <f>COUNTBLANK(Table134[[#This Row],[Budget]:[Gross_WW]])</f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f>((Table134[[#This Row],[Gross_WW]]-2*Table134[[#This Row],[Budget]])/(2*Table134[[#This Row],[Budget]]))*100</f>
        <v>1.0898333333333332</v>
      </c>
      <c r="AI454">
        <f>(0.555*Table134[[#This Row],[Gross_WW]]-Table134[[#This Row],[Budget]])/Table134[[#This Row],[Budget]]*100</f>
        <v>12.209715000000017</v>
      </c>
      <c r="AJ454">
        <f>(Table134[[#This Row],[Gross_WW]]-VLOOKUP(C454,  Table4[], 2, TRUE)*Table134[[#This Row],[Budget]])/(Table134[[#This Row],[Budget]]*VLOOKUP(C454,  Table4[], 2, TRUE))</f>
        <v>3.3952101449275363</v>
      </c>
    </row>
    <row r="455" spans="1:36" x14ac:dyDescent="0.2">
      <c r="A455" t="s">
        <v>3174</v>
      </c>
      <c r="B455" t="s">
        <v>3175</v>
      </c>
      <c r="C455">
        <v>1989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8.1</v>
      </c>
      <c r="O455">
        <v>397207</v>
      </c>
      <c r="P455">
        <v>128</v>
      </c>
      <c r="Q455" t="s">
        <v>2910</v>
      </c>
      <c r="R455" t="s">
        <v>2783</v>
      </c>
      <c r="S455">
        <v>1</v>
      </c>
      <c r="T455">
        <v>0</v>
      </c>
      <c r="U455">
        <v>0</v>
      </c>
      <c r="V455">
        <v>16400000</v>
      </c>
      <c r="W455">
        <v>95860116</v>
      </c>
      <c r="X455">
        <v>235860116</v>
      </c>
      <c r="Y455">
        <f>COUNTBLANK(Table134[[#This Row],[Budget]:[Gross_WW]])</f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f>((Table134[[#This Row],[Gross_WW]]-2*Table134[[#This Row],[Budget]])/(2*Table134[[#This Row],[Budget]]))*100</f>
        <v>619.08571951219506</v>
      </c>
      <c r="AI455">
        <f>(0.555*Table134[[#This Row],[Gross_WW]]-Table134[[#This Row],[Budget]])/Table134[[#This Row],[Budget]]*100</f>
        <v>698.1851486585366</v>
      </c>
      <c r="AJ455">
        <f>(Table134[[#This Row],[Gross_WW]]-VLOOKUP(C455,  Table4[], 2, TRUE)*Table134[[#This Row],[Budget]])/(Table134[[#This Row],[Budget]]*VLOOKUP(C455,  Table4[], 2, TRUE))</f>
        <v>30.264596500530224</v>
      </c>
    </row>
    <row r="456" spans="1:36" x14ac:dyDescent="0.2">
      <c r="A456" t="s">
        <v>4197</v>
      </c>
      <c r="B456" t="s">
        <v>4198</v>
      </c>
      <c r="C456">
        <v>1995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6.9</v>
      </c>
      <c r="O456">
        <v>18829</v>
      </c>
      <c r="P456">
        <v>119</v>
      </c>
      <c r="Q456" t="s">
        <v>4199</v>
      </c>
      <c r="R456" t="s">
        <v>3921</v>
      </c>
      <c r="S456">
        <v>1</v>
      </c>
      <c r="T456">
        <v>0</v>
      </c>
      <c r="U456">
        <v>0</v>
      </c>
      <c r="V456">
        <v>10000000</v>
      </c>
      <c r="W456">
        <v>24147179</v>
      </c>
      <c r="X456">
        <v>24147179</v>
      </c>
      <c r="Y456">
        <f>COUNTBLANK(Table134[[#This Row],[Budget]:[Gross_WW]])</f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f>((Table134[[#This Row],[Gross_WW]]-2*Table134[[#This Row],[Budget]])/(2*Table134[[#This Row],[Budget]]))*100</f>
        <v>20.735894999999999</v>
      </c>
      <c r="AI456">
        <f>(0.555*Table134[[#This Row],[Gross_WW]]-Table134[[#This Row],[Budget]])/Table134[[#This Row],[Budget]]*100</f>
        <v>34.016843450000003</v>
      </c>
      <c r="AJ456">
        <f>(Table134[[#This Row],[Gross_WW]]-VLOOKUP(C456,  Table4[], 2, TRUE)*Table134[[#This Row],[Budget]])/(Table134[[#This Row],[Budget]]*VLOOKUP(C456,  Table4[], 2, TRUE))</f>
        <v>4.4879952272727275</v>
      </c>
    </row>
    <row r="457" spans="1:36" x14ac:dyDescent="0.2">
      <c r="A457" t="s">
        <v>1739</v>
      </c>
      <c r="B457" t="s">
        <v>1740</v>
      </c>
      <c r="C457">
        <v>1964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7.3</v>
      </c>
      <c r="O457">
        <v>4495</v>
      </c>
      <c r="P457">
        <v>116</v>
      </c>
      <c r="Q457" t="s">
        <v>1741</v>
      </c>
      <c r="R457" t="s">
        <v>39</v>
      </c>
      <c r="S457">
        <v>0</v>
      </c>
      <c r="T457">
        <v>0</v>
      </c>
      <c r="U457">
        <v>1</v>
      </c>
      <c r="V457">
        <v>1200000</v>
      </c>
      <c r="Y457">
        <f>COUNTBLANK(Table134[[#This Row],[Budget]:[Gross_WW]])</f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19</v>
      </c>
      <c r="AH457">
        <f>((Table134[[#This Row],[Gross_WW]]-2*Table134[[#This Row],[Budget]])/(2*Table134[[#This Row],[Budget]]))*100</f>
        <v>-100</v>
      </c>
      <c r="AI457">
        <f>(0.555*Table134[[#This Row],[Gross_WW]]-Table134[[#This Row],[Budget]])/Table134[[#This Row],[Budget]]*100</f>
        <v>-100</v>
      </c>
      <c r="AJ457">
        <f>(Table134[[#This Row],[Gross_WW]]-VLOOKUP(C457,  Table4[], 2, TRUE)*Table134[[#This Row],[Budget]])/(Table134[[#This Row],[Budget]]*VLOOKUP(C457,  Table4[], 2, TRUE))</f>
        <v>-1</v>
      </c>
    </row>
    <row r="458" spans="1:36" x14ac:dyDescent="0.2">
      <c r="A458" t="s">
        <v>6370</v>
      </c>
      <c r="B458" t="s">
        <v>6371</v>
      </c>
      <c r="C458">
        <v>2007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6.2</v>
      </c>
      <c r="O458">
        <v>81633</v>
      </c>
      <c r="P458">
        <v>89</v>
      </c>
      <c r="Q458" t="s">
        <v>6372</v>
      </c>
      <c r="R458" t="s">
        <v>35</v>
      </c>
      <c r="S458">
        <v>0</v>
      </c>
      <c r="T458">
        <v>1</v>
      </c>
      <c r="U458">
        <v>0</v>
      </c>
      <c r="V458">
        <v>20000000</v>
      </c>
      <c r="W458">
        <v>16809076</v>
      </c>
      <c r="X458">
        <v>22382047</v>
      </c>
      <c r="Y458">
        <f>COUNTBLANK(Table134[[#This Row],[Budget]:[Gross_WW]])</f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f>((Table134[[#This Row],[Gross_WW]]-2*Table134[[#This Row],[Budget]])/(2*Table134[[#This Row],[Budget]]))*100</f>
        <v>-44.0448825</v>
      </c>
      <c r="AI458">
        <f>(0.555*Table134[[#This Row],[Gross_WW]]-Table134[[#This Row],[Budget]])/Table134[[#This Row],[Budget]]*100</f>
        <v>-37.889819574999997</v>
      </c>
      <c r="AJ458">
        <f>(Table134[[#This Row],[Gross_WW]]-VLOOKUP(C458,  Table4[], 2, TRUE)*Table134[[#This Row],[Budget]])/(Table134[[#This Row],[Budget]]*VLOOKUP(C458,  Table4[], 2, TRUE))</f>
        <v>0.8651705833333333</v>
      </c>
    </row>
    <row r="459" spans="1:36" x14ac:dyDescent="0.2">
      <c r="A459" t="s">
        <v>2888</v>
      </c>
      <c r="B459" t="s">
        <v>2889</v>
      </c>
      <c r="C459">
        <v>1986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5.6</v>
      </c>
      <c r="O459">
        <v>6369</v>
      </c>
      <c r="P459">
        <v>91</v>
      </c>
      <c r="Q459" t="s">
        <v>2890</v>
      </c>
      <c r="R459" t="s">
        <v>39</v>
      </c>
      <c r="S459">
        <v>0</v>
      </c>
      <c r="T459">
        <v>0</v>
      </c>
      <c r="U459">
        <v>1</v>
      </c>
      <c r="V459">
        <v>11000000</v>
      </c>
      <c r="W459">
        <v>8988731</v>
      </c>
      <c r="X459">
        <v>8988731</v>
      </c>
      <c r="Y459">
        <f>COUNTBLANK(Table134[[#This Row],[Budget]:[Gross_WW]])</f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f>((Table134[[#This Row],[Gross_WW]]-2*Table134[[#This Row],[Budget]])/(2*Table134[[#This Row],[Budget]]))*100</f>
        <v>-59.142131818181824</v>
      </c>
      <c r="AI459">
        <f>(0.555*Table134[[#This Row],[Gross_WW]]-Table134[[#This Row],[Budget]])/Table134[[#This Row],[Budget]]*100</f>
        <v>-54.647766318181823</v>
      </c>
      <c r="AJ459">
        <f>(Table134[[#This Row],[Gross_WW]]-VLOOKUP(C459,  Table4[], 2, TRUE)*Table134[[#This Row],[Budget]])/(Table134[[#This Row],[Budget]]*VLOOKUP(C459,  Table4[], 2, TRUE))</f>
        <v>0.77642905138339924</v>
      </c>
    </row>
    <row r="460" spans="1:36" x14ac:dyDescent="0.2">
      <c r="A460" t="s">
        <v>2644</v>
      </c>
      <c r="B460" t="s">
        <v>2645</v>
      </c>
      <c r="C460">
        <v>1983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4.7</v>
      </c>
      <c r="O460">
        <v>3419</v>
      </c>
      <c r="P460">
        <v>99</v>
      </c>
      <c r="Q460" t="s">
        <v>2101</v>
      </c>
      <c r="R460" t="s">
        <v>39</v>
      </c>
      <c r="S460">
        <v>0</v>
      </c>
      <c r="T460">
        <v>0</v>
      </c>
      <c r="U460">
        <v>1</v>
      </c>
      <c r="V460">
        <v>10000000</v>
      </c>
      <c r="W460">
        <v>10369581</v>
      </c>
      <c r="X460">
        <v>10369581</v>
      </c>
      <c r="Y460">
        <f>COUNTBLANK(Table134[[#This Row],[Budget]:[Gross_WW]])</f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f>((Table134[[#This Row],[Gross_WW]]-2*Table134[[#This Row],[Budget]])/(2*Table134[[#This Row],[Budget]]))*100</f>
        <v>-48.152095000000003</v>
      </c>
      <c r="AI460">
        <f>(0.555*Table134[[#This Row],[Gross_WW]]-Table134[[#This Row],[Budget]])/Table134[[#This Row],[Budget]]*100</f>
        <v>-42.448825450000001</v>
      </c>
      <c r="AJ460">
        <f>(Table134[[#This Row],[Gross_WW]]-VLOOKUP(C460,  Table4[], 2, TRUE)*Table134[[#This Row],[Budget]])/(Table134[[#This Row],[Budget]]*VLOOKUP(C460,  Table4[], 2, TRUE))</f>
        <v>1.2542567391304347</v>
      </c>
    </row>
    <row r="461" spans="1:36" x14ac:dyDescent="0.2">
      <c r="A461" t="s">
        <v>3579</v>
      </c>
      <c r="B461" t="s">
        <v>3580</v>
      </c>
      <c r="C461">
        <v>1992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6.6</v>
      </c>
      <c r="O461">
        <v>98187</v>
      </c>
      <c r="P461">
        <v>104</v>
      </c>
      <c r="Q461" t="s">
        <v>2808</v>
      </c>
      <c r="R461" t="s">
        <v>35</v>
      </c>
      <c r="S461">
        <v>0</v>
      </c>
      <c r="T461">
        <v>1</v>
      </c>
      <c r="U461">
        <v>0</v>
      </c>
      <c r="V461">
        <v>55000000</v>
      </c>
      <c r="W461">
        <v>58422650</v>
      </c>
      <c r="X461">
        <v>149022650</v>
      </c>
      <c r="Y461">
        <f>COUNTBLANK(Table134[[#This Row],[Budget]:[Gross_WW]])</f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f>((Table134[[#This Row],[Gross_WW]]-2*Table134[[#This Row],[Budget]])/(2*Table134[[#This Row],[Budget]]))*100</f>
        <v>35.475136363636359</v>
      </c>
      <c r="AI461">
        <f>(0.555*Table134[[#This Row],[Gross_WW]]-Table134[[#This Row],[Budget]])/Table134[[#This Row],[Budget]]*100</f>
        <v>50.377401363636366</v>
      </c>
      <c r="AJ461">
        <f>(Table134[[#This Row],[Gross_WW]]-VLOOKUP(C461,  Table4[], 2, TRUE)*Table134[[#This Row],[Budget]])/(Table134[[#This Row],[Budget]]*VLOOKUP(C461,  Table4[], 2, TRUE))</f>
        <v>5.1579607438016533</v>
      </c>
    </row>
    <row r="462" spans="1:36" x14ac:dyDescent="0.2">
      <c r="A462" t="s">
        <v>6340</v>
      </c>
      <c r="B462" t="s">
        <v>6341</v>
      </c>
      <c r="C462">
        <v>2008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6.4</v>
      </c>
      <c r="O462">
        <v>192765</v>
      </c>
      <c r="P462">
        <v>105</v>
      </c>
      <c r="Q462" t="s">
        <v>4801</v>
      </c>
      <c r="R462" t="s">
        <v>35</v>
      </c>
      <c r="S462">
        <v>0</v>
      </c>
      <c r="T462">
        <v>1</v>
      </c>
      <c r="U462">
        <v>0</v>
      </c>
      <c r="V462">
        <v>45000000</v>
      </c>
      <c r="W462">
        <v>36316032</v>
      </c>
      <c r="X462">
        <v>76014335</v>
      </c>
      <c r="Y462">
        <f>COUNTBLANK(Table134[[#This Row],[Budget]:[Gross_WW]])</f>
        <v>0</v>
      </c>
      <c r="Z462">
        <v>0</v>
      </c>
      <c r="AA462">
        <v>0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33</v>
      </c>
      <c r="AH462">
        <f>((Table134[[#This Row],[Gross_WW]]-2*Table134[[#This Row],[Budget]])/(2*Table134[[#This Row],[Budget]]))*100</f>
        <v>-15.539627777777779</v>
      </c>
      <c r="AI462">
        <f>(0.555*Table134[[#This Row],[Gross_WW]]-Table134[[#This Row],[Budget]])/Table134[[#This Row],[Budget]]*100</f>
        <v>-6.2489868333333236</v>
      </c>
      <c r="AJ462">
        <f>(Table134[[#This Row],[Gross_WW]]-VLOOKUP(C462,  Table4[], 2, TRUE)*Table134[[#This Row],[Budget]])/(Table134[[#This Row],[Budget]]*VLOOKUP(C462,  Table4[], 2, TRUE))</f>
        <v>1.8153457407407407</v>
      </c>
    </row>
    <row r="463" spans="1:36" x14ac:dyDescent="0.2">
      <c r="A463" t="s">
        <v>5557</v>
      </c>
      <c r="B463" t="s">
        <v>5558</v>
      </c>
      <c r="C463">
        <v>2002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6.4</v>
      </c>
      <c r="O463">
        <v>37964</v>
      </c>
      <c r="P463">
        <v>109</v>
      </c>
      <c r="Q463" t="s">
        <v>5559</v>
      </c>
      <c r="R463" t="s">
        <v>39</v>
      </c>
      <c r="S463">
        <v>0</v>
      </c>
      <c r="T463">
        <v>0</v>
      </c>
      <c r="U463">
        <v>1</v>
      </c>
      <c r="V463">
        <v>50000000</v>
      </c>
      <c r="W463">
        <v>8364691</v>
      </c>
      <c r="X463">
        <v>8382938</v>
      </c>
      <c r="Y463">
        <f>COUNTBLANK(Table134[[#This Row],[Budget]:[Gross_WW]])</f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f>((Table134[[#This Row],[Gross_WW]]-2*Table134[[#This Row],[Budget]])/(2*Table134[[#This Row],[Budget]]))*100</f>
        <v>-91.617062000000004</v>
      </c>
      <c r="AI463">
        <f>(0.555*Table134[[#This Row],[Gross_WW]]-Table134[[#This Row],[Budget]])/Table134[[#This Row],[Budget]]*100</f>
        <v>-90.69493881999999</v>
      </c>
      <c r="AJ463">
        <f>(Table134[[#This Row],[Gross_WW]]-VLOOKUP(C463,  Table4[], 2, TRUE)*Table134[[#This Row],[Budget]])/(Table134[[#This Row],[Budget]]*VLOOKUP(C463,  Table4[], 2, TRUE))</f>
        <v>-0.72056873333333338</v>
      </c>
    </row>
    <row r="464" spans="1:36" hidden="1" x14ac:dyDescent="0.2">
      <c r="A464" t="s">
        <v>2614</v>
      </c>
      <c r="B464" t="s">
        <v>2615</v>
      </c>
      <c r="C464">
        <v>1982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7</v>
      </c>
      <c r="O464">
        <v>11335</v>
      </c>
      <c r="P464">
        <v>116</v>
      </c>
      <c r="Q464" t="s">
        <v>1926</v>
      </c>
      <c r="R464" t="s">
        <v>39</v>
      </c>
      <c r="S464">
        <v>0</v>
      </c>
      <c r="T464">
        <v>0</v>
      </c>
      <c r="U464">
        <v>1</v>
      </c>
      <c r="W464">
        <v>19282134</v>
      </c>
      <c r="X464">
        <v>19282134</v>
      </c>
      <c r="Y464">
        <f>COUNTBLANK(Table134[[#This Row],[Budget]:[Gross_WW]])</f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</v>
      </c>
      <c r="AH464" t="e">
        <f>((Table134[[#This Row],[Gross_WW]]-2*Table134[[#This Row],[Budget]])/(2*Table134[[#This Row],[Budget]]))*100</f>
        <v>#DIV/0!</v>
      </c>
      <c r="AI464" t="e">
        <f>(0.555*Table134[[#This Row],[Gross_WW]]-Table134[[#This Row],[Budget]])/Table134[[#This Row],[Budget]]*100</f>
        <v>#DIV/0!</v>
      </c>
      <c r="AJ464" t="e">
        <f>(Table134[[#This Row],[Gross_WW]]-VLOOKUP(C464,  Table4[], 2, TRUE)*Table134[[#This Row],[Budget]])/(Table134[[#This Row],[Budget]]*VLOOKUP(C464,  Table4[], 2, TRUE))</f>
        <v>#DIV/0!</v>
      </c>
    </row>
    <row r="465" spans="1:36" hidden="1" x14ac:dyDescent="0.2">
      <c r="A465" t="s">
        <v>3424</v>
      </c>
      <c r="B465" t="s">
        <v>3425</v>
      </c>
      <c r="C465">
        <v>1991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6.2</v>
      </c>
      <c r="O465">
        <v>6252</v>
      </c>
      <c r="P465">
        <v>104</v>
      </c>
      <c r="Q465" t="s">
        <v>3426</v>
      </c>
      <c r="R465" t="s">
        <v>2783</v>
      </c>
      <c r="S465">
        <v>1</v>
      </c>
      <c r="T465">
        <v>0</v>
      </c>
      <c r="U465">
        <v>0</v>
      </c>
      <c r="W465">
        <v>28738096</v>
      </c>
      <c r="X465">
        <v>28738096</v>
      </c>
      <c r="Y465">
        <f>COUNTBLANK(Table134[[#This Row],[Budget]:[Gross_WW]])</f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 t="e">
        <f>((Table134[[#This Row],[Gross_WW]]-2*Table134[[#This Row],[Budget]])/(2*Table134[[#This Row],[Budget]]))*100</f>
        <v>#DIV/0!</v>
      </c>
      <c r="AI465" t="e">
        <f>(0.555*Table134[[#This Row],[Gross_WW]]-Table134[[#This Row],[Budget]])/Table134[[#This Row],[Budget]]*100</f>
        <v>#DIV/0!</v>
      </c>
      <c r="AJ465" t="e">
        <f>(Table134[[#This Row],[Gross_WW]]-VLOOKUP(C465,  Table4[], 2, TRUE)*Table134[[#This Row],[Budget]])/(Table134[[#This Row],[Budget]]*VLOOKUP(C465,  Table4[], 2, TRUE))</f>
        <v>#DIV/0!</v>
      </c>
    </row>
    <row r="466" spans="1:36" x14ac:dyDescent="0.2">
      <c r="A466" t="s">
        <v>5165</v>
      </c>
      <c r="B466" t="s">
        <v>5166</v>
      </c>
      <c r="C466">
        <v>1999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5.8</v>
      </c>
      <c r="O466">
        <v>119733</v>
      </c>
      <c r="P466">
        <v>105</v>
      </c>
      <c r="Q466" t="s">
        <v>5167</v>
      </c>
      <c r="R466" t="s">
        <v>39</v>
      </c>
      <c r="S466">
        <v>0</v>
      </c>
      <c r="T466">
        <v>0</v>
      </c>
      <c r="U466">
        <v>1</v>
      </c>
      <c r="V466">
        <v>60000000</v>
      </c>
      <c r="W466">
        <v>73648142</v>
      </c>
      <c r="X466">
        <v>164648142</v>
      </c>
      <c r="Y466">
        <f>COUNTBLANK(Table134[[#This Row],[Budget]:[Gross_WW]])</f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f>((Table134[[#This Row],[Gross_WW]]-2*Table134[[#This Row],[Budget]])/(2*Table134[[#This Row],[Budget]]))*100</f>
        <v>37.206784999999996</v>
      </c>
      <c r="AI466">
        <f>(0.555*Table134[[#This Row],[Gross_WW]]-Table134[[#This Row],[Budget]])/Table134[[#This Row],[Budget]]*100</f>
        <v>52.299531350000009</v>
      </c>
      <c r="AJ466">
        <f>(Table134[[#This Row],[Gross_WW]]-VLOOKUP(C466,  Table4[], 2, TRUE)*Table134[[#This Row],[Budget]])/(Table134[[#This Row],[Budget]]*VLOOKUP(C466,  Table4[], 2, TRUE))</f>
        <v>5.2366720454545455</v>
      </c>
    </row>
    <row r="467" spans="1:36" x14ac:dyDescent="0.2">
      <c r="A467" t="s">
        <v>4648</v>
      </c>
      <c r="B467" t="s">
        <v>4649</v>
      </c>
      <c r="C467">
        <v>1998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6.1</v>
      </c>
      <c r="O467">
        <v>32095</v>
      </c>
      <c r="P467">
        <v>106</v>
      </c>
      <c r="Q467" t="s">
        <v>4650</v>
      </c>
      <c r="R467" t="s">
        <v>4651</v>
      </c>
      <c r="S467">
        <v>1</v>
      </c>
      <c r="T467">
        <v>0</v>
      </c>
      <c r="U467">
        <v>0</v>
      </c>
      <c r="V467">
        <v>45000000</v>
      </c>
      <c r="W467">
        <v>11203026</v>
      </c>
      <c r="X467">
        <v>11203026</v>
      </c>
      <c r="Y467">
        <f>COUNTBLANK(Table134[[#This Row],[Budget]:[Gross_WW]])</f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f>((Table134[[#This Row],[Gross_WW]]-2*Table134[[#This Row],[Budget]])/(2*Table134[[#This Row],[Budget]]))*100</f>
        <v>-87.552193333333321</v>
      </c>
      <c r="AI467">
        <f>(0.555*Table134[[#This Row],[Gross_WW]]-Table134[[#This Row],[Budget]])/Table134[[#This Row],[Budget]]*100</f>
        <v>-86.18293460000001</v>
      </c>
      <c r="AJ467">
        <f>(Table134[[#This Row],[Gross_WW]]-VLOOKUP(C467,  Table4[], 2, TRUE)*Table134[[#This Row],[Budget]])/(Table134[[#This Row],[Budget]]*VLOOKUP(C467,  Table4[], 2, TRUE))</f>
        <v>-0.43419060606060605</v>
      </c>
    </row>
    <row r="468" spans="1:36" hidden="1" x14ac:dyDescent="0.2">
      <c r="A468" t="s">
        <v>3427</v>
      </c>
      <c r="B468" t="s">
        <v>3428</v>
      </c>
      <c r="C468">
        <v>1991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7.2</v>
      </c>
      <c r="O468">
        <v>16130</v>
      </c>
      <c r="P468">
        <v>112</v>
      </c>
      <c r="Q468" t="s">
        <v>3429</v>
      </c>
      <c r="R468" t="s">
        <v>3430</v>
      </c>
      <c r="S468">
        <v>0</v>
      </c>
      <c r="T468">
        <v>0</v>
      </c>
      <c r="U468">
        <v>1</v>
      </c>
      <c r="W468">
        <v>16371128</v>
      </c>
      <c r="X468">
        <v>16371128</v>
      </c>
      <c r="Y468">
        <f>COUNTBLANK(Table134[[#This Row],[Budget]:[Gross_WW]])</f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 t="e">
        <f>((Table134[[#This Row],[Gross_WW]]-2*Table134[[#This Row],[Budget]])/(2*Table134[[#This Row],[Budget]]))*100</f>
        <v>#DIV/0!</v>
      </c>
      <c r="AI468" t="e">
        <f>(0.555*Table134[[#This Row],[Gross_WW]]-Table134[[#This Row],[Budget]])/Table134[[#This Row],[Budget]]*100</f>
        <v>#DIV/0!</v>
      </c>
      <c r="AJ468" t="e">
        <f>(Table134[[#This Row],[Gross_WW]]-VLOOKUP(C468,  Table4[], 2, TRUE)*Table134[[#This Row],[Budget]])/(Table134[[#This Row],[Budget]]*VLOOKUP(C468,  Table4[], 2, TRUE))</f>
        <v>#DIV/0!</v>
      </c>
    </row>
    <row r="469" spans="1:36" x14ac:dyDescent="0.2">
      <c r="A469" t="s">
        <v>6642</v>
      </c>
      <c r="B469" t="s">
        <v>6643</v>
      </c>
      <c r="C469">
        <v>2008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7.1</v>
      </c>
      <c r="O469">
        <v>150593</v>
      </c>
      <c r="P469">
        <v>112</v>
      </c>
      <c r="Q469" t="s">
        <v>6644</v>
      </c>
      <c r="R469" t="s">
        <v>35</v>
      </c>
      <c r="S469">
        <v>0</v>
      </c>
      <c r="T469">
        <v>1</v>
      </c>
      <c r="U469">
        <v>0</v>
      </c>
      <c r="V469">
        <v>7000000</v>
      </c>
      <c r="W469">
        <v>32241649</v>
      </c>
      <c r="X469">
        <v>55990299</v>
      </c>
      <c r="Y469">
        <f>COUNTBLANK(Table134[[#This Row],[Budget]:[Gross_WW]])</f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f>((Table134[[#This Row],[Gross_WW]]-2*Table134[[#This Row],[Budget]])/(2*Table134[[#This Row],[Budget]]))*100</f>
        <v>299.93070714285716</v>
      </c>
      <c r="AI469">
        <f>(0.555*Table134[[#This Row],[Gross_WW]]-Table134[[#This Row],[Budget]])/Table134[[#This Row],[Budget]]*100</f>
        <v>343.92308492857148</v>
      </c>
      <c r="AJ469">
        <f>(Table134[[#This Row],[Gross_WW]]-VLOOKUP(C469,  Table4[], 2, TRUE)*Table134[[#This Row],[Budget]])/(Table134[[#This Row],[Budget]]*VLOOKUP(C469,  Table4[], 2, TRUE))</f>
        <v>12.331023571428572</v>
      </c>
    </row>
    <row r="470" spans="1:36" x14ac:dyDescent="0.2">
      <c r="A470" t="s">
        <v>6355</v>
      </c>
      <c r="B470" t="s">
        <v>6356</v>
      </c>
      <c r="C470">
        <v>2006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7</v>
      </c>
      <c r="O470">
        <v>284562</v>
      </c>
      <c r="P470">
        <v>126</v>
      </c>
      <c r="Q470" t="s">
        <v>3468</v>
      </c>
      <c r="R470" t="s">
        <v>2783</v>
      </c>
      <c r="S470">
        <v>1</v>
      </c>
      <c r="T470">
        <v>0</v>
      </c>
      <c r="U470">
        <v>0</v>
      </c>
      <c r="V470">
        <v>75000000</v>
      </c>
      <c r="W470">
        <v>64038616</v>
      </c>
      <c r="X470">
        <v>180557550</v>
      </c>
      <c r="Y470">
        <f>COUNTBLANK(Table134[[#This Row],[Budget]:[Gross_WW]])</f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f>((Table134[[#This Row],[Gross_WW]]-2*Table134[[#This Row],[Budget]])/(2*Table134[[#This Row],[Budget]]))*100</f>
        <v>20.371700000000001</v>
      </c>
      <c r="AI470">
        <f>(0.555*Table134[[#This Row],[Gross_WW]]-Table134[[#This Row],[Budget]])/Table134[[#This Row],[Budget]]*100</f>
        <v>33.612587000000019</v>
      </c>
      <c r="AJ470">
        <f>(Table134[[#This Row],[Gross_WW]]-VLOOKUP(C470,  Table4[], 2, TRUE)*Table134[[#This Row],[Budget]])/(Table134[[#This Row],[Budget]]*VLOOKUP(C470,  Table4[], 2, TRUE))</f>
        <v>3.0123899999999999</v>
      </c>
    </row>
    <row r="471" spans="1:36" x14ac:dyDescent="0.2">
      <c r="A471" t="s">
        <v>2040</v>
      </c>
      <c r="B471" t="s">
        <v>2041</v>
      </c>
      <c r="C471">
        <v>1972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7.7</v>
      </c>
      <c r="O471">
        <v>94633</v>
      </c>
      <c r="P471">
        <v>109</v>
      </c>
      <c r="Q471" t="s">
        <v>2042</v>
      </c>
      <c r="R471" t="s">
        <v>39</v>
      </c>
      <c r="S471">
        <v>0</v>
      </c>
      <c r="T471">
        <v>0</v>
      </c>
      <c r="U471">
        <v>1</v>
      </c>
      <c r="V471">
        <v>2000000</v>
      </c>
      <c r="X471">
        <v>4534</v>
      </c>
      <c r="Y471">
        <f>COUNTBLANK(Table134[[#This Row],[Budget]:[Gross_WW]])</f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2</v>
      </c>
      <c r="AH471">
        <f>((Table134[[#This Row],[Gross_WW]]-2*Table134[[#This Row],[Budget]])/(2*Table134[[#This Row],[Budget]]))*100</f>
        <v>-99.886650000000003</v>
      </c>
      <c r="AI471">
        <f>(0.555*Table134[[#This Row],[Gross_WW]]-Table134[[#This Row],[Budget]])/Table134[[#This Row],[Budget]]*100</f>
        <v>-99.874181499999992</v>
      </c>
      <c r="AJ471">
        <f>(Table134[[#This Row],[Gross_WW]]-VLOOKUP(C471,  Table4[], 2, TRUE)*Table134[[#This Row],[Budget]])/(Table134[[#This Row],[Budget]]*VLOOKUP(C471,  Table4[], 2, TRUE))</f>
        <v>-0.9940342105263158</v>
      </c>
    </row>
    <row r="472" spans="1:36" x14ac:dyDescent="0.2">
      <c r="A472" t="s">
        <v>3758</v>
      </c>
      <c r="B472" t="s">
        <v>3759</v>
      </c>
      <c r="C472">
        <v>1993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6.7</v>
      </c>
      <c r="O472">
        <v>151687</v>
      </c>
      <c r="P472">
        <v>115</v>
      </c>
      <c r="Q472" t="s">
        <v>3760</v>
      </c>
      <c r="R472" t="s">
        <v>39</v>
      </c>
      <c r="S472">
        <v>0</v>
      </c>
      <c r="T472">
        <v>0</v>
      </c>
      <c r="U472">
        <v>1</v>
      </c>
      <c r="V472">
        <v>57000000</v>
      </c>
      <c r="W472">
        <v>58055768</v>
      </c>
      <c r="X472">
        <v>58055768</v>
      </c>
      <c r="Y472">
        <f>COUNTBLANK(Table134[[#This Row],[Budget]:[Gross_WW]])</f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f>((Table134[[#This Row],[Gross_WW]]-2*Table134[[#This Row],[Budget]])/(2*Table134[[#This Row],[Budget]]))*100</f>
        <v>-49.073887719298249</v>
      </c>
      <c r="AI472">
        <f>(0.555*Table134[[#This Row],[Gross_WW]]-Table134[[#This Row],[Budget]])/Table134[[#This Row],[Budget]]*100</f>
        <v>-43.472015368421047</v>
      </c>
      <c r="AJ472">
        <f>(Table134[[#This Row],[Gross_WW]]-VLOOKUP(C472,  Table4[], 2, TRUE)*Table134[[#This Row],[Budget]])/(Table134[[#This Row],[Budget]]*VLOOKUP(C472,  Table4[], 2, TRUE))</f>
        <v>1.3148232854864434</v>
      </c>
    </row>
    <row r="473" spans="1:36" x14ac:dyDescent="0.2">
      <c r="A473" t="s">
        <v>3761</v>
      </c>
      <c r="B473" t="s">
        <v>3762</v>
      </c>
      <c r="C473">
        <v>1993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5.6</v>
      </c>
      <c r="O473">
        <v>53692</v>
      </c>
      <c r="P473">
        <v>94</v>
      </c>
      <c r="Q473" t="s">
        <v>2756</v>
      </c>
      <c r="R473" t="s">
        <v>39</v>
      </c>
      <c r="S473">
        <v>0</v>
      </c>
      <c r="T473">
        <v>0</v>
      </c>
      <c r="U473">
        <v>1</v>
      </c>
      <c r="V473">
        <v>35000000</v>
      </c>
      <c r="W473">
        <v>51270765</v>
      </c>
      <c r="X473">
        <v>117270765</v>
      </c>
      <c r="Y473">
        <f>COUNTBLANK(Table134[[#This Row],[Budget]:[Gross_WW]])</f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42</v>
      </c>
      <c r="AH473">
        <f>((Table134[[#This Row],[Gross_WW]]-2*Table134[[#This Row],[Budget]])/(2*Table134[[#This Row],[Budget]]))*100</f>
        <v>67.52966428571429</v>
      </c>
      <c r="AI473">
        <f>(0.555*Table134[[#This Row],[Gross_WW]]-Table134[[#This Row],[Budget]])/Table134[[#This Row],[Budget]]*100</f>
        <v>85.957927357142864</v>
      </c>
      <c r="AJ473">
        <f>(Table134[[#This Row],[Gross_WW]]-VLOOKUP(C473,  Table4[], 2, TRUE)*Table134[[#This Row],[Budget]])/(Table134[[#This Row],[Budget]]*VLOOKUP(C473,  Table4[], 2, TRUE))</f>
        <v>6.6149847402597404</v>
      </c>
    </row>
    <row r="474" spans="1:36" x14ac:dyDescent="0.2">
      <c r="A474" t="s">
        <v>6106</v>
      </c>
      <c r="B474" t="s">
        <v>6107</v>
      </c>
      <c r="C474">
        <v>2005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6.6</v>
      </c>
      <c r="O474">
        <v>69412</v>
      </c>
      <c r="P474">
        <v>108</v>
      </c>
      <c r="Q474" t="s">
        <v>6108</v>
      </c>
      <c r="R474" t="s">
        <v>6109</v>
      </c>
      <c r="S474">
        <v>1</v>
      </c>
      <c r="T474">
        <v>0</v>
      </c>
      <c r="U474">
        <v>0</v>
      </c>
      <c r="V474">
        <v>22000000</v>
      </c>
      <c r="W474">
        <v>36024076</v>
      </c>
      <c r="X474">
        <v>57479076</v>
      </c>
      <c r="Y474">
        <f>COUNTBLANK(Table134[[#This Row],[Budget]:[Gross_WW]])</f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2</v>
      </c>
      <c r="AH474">
        <f>((Table134[[#This Row],[Gross_WW]]-2*Table134[[#This Row],[Budget]])/(2*Table134[[#This Row],[Budget]]))*100</f>
        <v>30.634263636363634</v>
      </c>
      <c r="AI474">
        <f>(0.555*Table134[[#This Row],[Gross_WW]]-Table134[[#This Row],[Budget]])/Table134[[#This Row],[Budget]]*100</f>
        <v>45.004032636363647</v>
      </c>
      <c r="AJ474">
        <f>(Table134[[#This Row],[Gross_WW]]-VLOOKUP(C474,  Table4[], 2, TRUE)*Table134[[#This Row],[Budget]])/(Table134[[#This Row],[Budget]]*VLOOKUP(C474,  Table4[], 2, TRUE))</f>
        <v>3.3544754545454545</v>
      </c>
    </row>
    <row r="475" spans="1:36" x14ac:dyDescent="0.2">
      <c r="A475" t="s">
        <v>659</v>
      </c>
      <c r="B475" t="s">
        <v>660</v>
      </c>
      <c r="C475">
        <v>1942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6.9</v>
      </c>
      <c r="O475">
        <v>1899</v>
      </c>
      <c r="P475">
        <v>107</v>
      </c>
      <c r="Q475" t="s">
        <v>474</v>
      </c>
      <c r="R475" t="s">
        <v>39</v>
      </c>
      <c r="S475">
        <v>0</v>
      </c>
      <c r="T475">
        <v>0</v>
      </c>
      <c r="U475">
        <v>1</v>
      </c>
      <c r="V475">
        <v>1209000</v>
      </c>
      <c r="W475">
        <v>2000000</v>
      </c>
      <c r="X475">
        <v>3980000</v>
      </c>
      <c r="Y475">
        <f>COUNTBLANK(Table134[[#This Row],[Budget]:[Gross_WW]])</f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f>((Table134[[#This Row],[Gross_WW]]-2*Table134[[#This Row],[Budget]])/(2*Table134[[#This Row],[Budget]]))*100</f>
        <v>64.598842018196862</v>
      </c>
      <c r="AI475">
        <f>(0.555*Table134[[#This Row],[Gross_WW]]-Table134[[#This Row],[Budget]])/Table134[[#This Row],[Budget]]*100</f>
        <v>82.704714640198503</v>
      </c>
      <c r="AJ475">
        <f>(Table134[[#This Row],[Gross_WW]]-VLOOKUP(C475,  Table4[], 2, TRUE)*Table134[[#This Row],[Budget]])/(Table134[[#This Row],[Budget]]*VLOOKUP(C475,  Table4[], 2, TRUE))</f>
        <v>24.322898772030285</v>
      </c>
    </row>
    <row r="476" spans="1:36" x14ac:dyDescent="0.2">
      <c r="A476" t="s">
        <v>7044</v>
      </c>
      <c r="B476" t="s">
        <v>7045</v>
      </c>
      <c r="C476">
        <v>2010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7.6</v>
      </c>
      <c r="O476">
        <v>482604</v>
      </c>
      <c r="P476">
        <v>95</v>
      </c>
      <c r="Q476" t="s">
        <v>7046</v>
      </c>
      <c r="R476" t="s">
        <v>35</v>
      </c>
      <c r="S476">
        <v>0</v>
      </c>
      <c r="T476">
        <v>1</v>
      </c>
      <c r="U476">
        <v>0</v>
      </c>
      <c r="V476">
        <v>69000000</v>
      </c>
      <c r="W476">
        <v>251513985</v>
      </c>
      <c r="X476">
        <v>543113985</v>
      </c>
      <c r="Y476">
        <f>COUNTBLANK(Table134[[#This Row],[Budget]:[Gross_WW]])</f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f>((Table134[[#This Row],[Gross_WW]]-2*Table134[[#This Row],[Budget]])/(2*Table134[[#This Row],[Budget]]))*100</f>
        <v>293.5608586956522</v>
      </c>
      <c r="AI476">
        <f>(0.555*Table134[[#This Row],[Gross_WW]]-Table134[[#This Row],[Budget]])/Table134[[#This Row],[Budget]]*100</f>
        <v>336.85255315217393</v>
      </c>
      <c r="AJ476">
        <f>(Table134[[#This Row],[Gross_WW]]-VLOOKUP(C476,  Table4[], 2, TRUE)*Table134[[#This Row],[Budget]])/(Table134[[#This Row],[Budget]]*VLOOKUP(C476,  Table4[], 2, TRUE))</f>
        <v>6.8712171739130437</v>
      </c>
    </row>
    <row r="477" spans="1:36" x14ac:dyDescent="0.2">
      <c r="A477" t="s">
        <v>7345</v>
      </c>
      <c r="B477" t="s">
        <v>7346</v>
      </c>
      <c r="C477">
        <v>2013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7.3</v>
      </c>
      <c r="O477">
        <v>357319</v>
      </c>
      <c r="P477">
        <v>98</v>
      </c>
      <c r="Q477" t="s">
        <v>7046</v>
      </c>
      <c r="R477" t="s">
        <v>35</v>
      </c>
      <c r="S477">
        <v>0</v>
      </c>
      <c r="T477">
        <v>1</v>
      </c>
      <c r="U477">
        <v>0</v>
      </c>
      <c r="V477">
        <v>76000000</v>
      </c>
      <c r="W477">
        <v>368065385</v>
      </c>
      <c r="X477">
        <v>970766005</v>
      </c>
      <c r="Y477">
        <f>COUNTBLANK(Table134[[#This Row],[Budget]:[Gross_WW]])</f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f>((Table134[[#This Row],[Gross_WW]]-2*Table134[[#This Row],[Budget]])/(2*Table134[[#This Row],[Budget]]))*100</f>
        <v>538.66184539473682</v>
      </c>
      <c r="AI477">
        <f>(0.555*Table134[[#This Row],[Gross_WW]]-Table134[[#This Row],[Budget]])/Table134[[#This Row],[Budget]]*100</f>
        <v>608.91464838815807</v>
      </c>
      <c r="AJ477">
        <f>(Table134[[#This Row],[Gross_WW]]-VLOOKUP(C477,  Table4[], 2, TRUE)*Table134[[#This Row],[Budget]])/(Table134[[#This Row],[Budget]]*VLOOKUP(C477,  Table4[], 2, TRUE))</f>
        <v>11.773236907894736</v>
      </c>
    </row>
    <row r="478" spans="1:36" x14ac:dyDescent="0.2">
      <c r="A478" t="s">
        <v>7751</v>
      </c>
      <c r="B478" t="s">
        <v>7752</v>
      </c>
      <c r="C478">
        <v>2017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6.3</v>
      </c>
      <c r="O478">
        <v>104178</v>
      </c>
      <c r="P478">
        <v>89</v>
      </c>
      <c r="Q478" t="s">
        <v>7558</v>
      </c>
      <c r="R478" t="s">
        <v>7559</v>
      </c>
      <c r="S478">
        <v>0</v>
      </c>
      <c r="T478">
        <v>1</v>
      </c>
      <c r="U478">
        <v>0</v>
      </c>
      <c r="V478">
        <v>80000000</v>
      </c>
      <c r="W478">
        <v>264624300</v>
      </c>
      <c r="X478">
        <v>1034799409</v>
      </c>
      <c r="Y478">
        <f>COUNTBLANK(Table134[[#This Row],[Budget]:[Gross_WW]])</f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f>((Table134[[#This Row],[Gross_WW]]-2*Table134[[#This Row],[Budget]])/(2*Table134[[#This Row],[Budget]]))*100</f>
        <v>546.74963062500001</v>
      </c>
      <c r="AI478">
        <f>(0.555*Table134[[#This Row],[Gross_WW]]-Table134[[#This Row],[Budget]])/Table134[[#This Row],[Budget]]*100</f>
        <v>617.89208999375001</v>
      </c>
      <c r="AJ478">
        <f>(Table134[[#This Row],[Gross_WW]]-VLOOKUP(C478,  Table4[], 2, TRUE)*Table134[[#This Row],[Budget]])/(Table134[[#This Row],[Budget]]*VLOOKUP(C478,  Table4[], 2, TRUE))</f>
        <v>11.9349926125</v>
      </c>
    </row>
    <row r="479" spans="1:36" hidden="1" x14ac:dyDescent="0.2">
      <c r="A479" t="s">
        <v>1310</v>
      </c>
      <c r="B479" t="s">
        <v>1311</v>
      </c>
      <c r="C479">
        <v>1954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6.7</v>
      </c>
      <c r="O479">
        <v>1108</v>
      </c>
      <c r="P479">
        <v>95</v>
      </c>
      <c r="Q479" t="s">
        <v>441</v>
      </c>
      <c r="R479" t="s">
        <v>945</v>
      </c>
      <c r="S479">
        <v>0</v>
      </c>
      <c r="T479">
        <v>1</v>
      </c>
      <c r="U479">
        <v>0</v>
      </c>
      <c r="W479">
        <v>1500000</v>
      </c>
      <c r="X479">
        <v>1500000</v>
      </c>
      <c r="Y479">
        <f>COUNTBLANK(Table134[[#This Row],[Budget]:[Gross_WW]])</f>
        <v>1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15</v>
      </c>
      <c r="AH479" t="e">
        <f>((Table134[[#This Row],[Gross_WW]]-2*Table134[[#This Row],[Budget]])/(2*Table134[[#This Row],[Budget]]))*100</f>
        <v>#DIV/0!</v>
      </c>
      <c r="AI479" t="e">
        <f>(0.555*Table134[[#This Row],[Gross_WW]]-Table134[[#This Row],[Budget]])/Table134[[#This Row],[Budget]]*100</f>
        <v>#DIV/0!</v>
      </c>
      <c r="AJ479" t="e">
        <f>(Table134[[#This Row],[Gross_WW]]-VLOOKUP(C479,  Table4[], 2, TRUE)*Table134[[#This Row],[Budget]])/(Table134[[#This Row],[Budget]]*VLOOKUP(C479,  Table4[], 2, TRUE))</f>
        <v>#DIV/0!</v>
      </c>
    </row>
    <row r="480" spans="1:36" x14ac:dyDescent="0.2">
      <c r="A480" t="s">
        <v>439</v>
      </c>
      <c r="B480" t="s">
        <v>440</v>
      </c>
      <c r="C480">
        <v>1939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7.7</v>
      </c>
      <c r="O480">
        <v>9544</v>
      </c>
      <c r="P480">
        <v>95</v>
      </c>
      <c r="Q480" t="s">
        <v>441</v>
      </c>
      <c r="R480" t="s">
        <v>35</v>
      </c>
      <c r="S480">
        <v>0</v>
      </c>
      <c r="T480">
        <v>1</v>
      </c>
      <c r="U480">
        <v>0</v>
      </c>
      <c r="V480">
        <v>765000</v>
      </c>
      <c r="W480">
        <v>1600000</v>
      </c>
      <c r="X480">
        <v>1600000</v>
      </c>
      <c r="Y480">
        <f>COUNTBLANK(Table134[[#This Row],[Budget]:[Gross_WW]])</f>
        <v>0</v>
      </c>
      <c r="Z480">
        <v>0</v>
      </c>
      <c r="AA480">
        <v>0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7</v>
      </c>
      <c r="AH480">
        <f>((Table134[[#This Row],[Gross_WW]]-2*Table134[[#This Row],[Budget]])/(2*Table134[[#This Row],[Budget]]))*100</f>
        <v>4.5751633986928102</v>
      </c>
      <c r="AI480">
        <f>(0.555*Table134[[#This Row],[Gross_WW]]-Table134[[#This Row],[Budget]])/Table134[[#This Row],[Budget]]*100</f>
        <v>16.078431372549034</v>
      </c>
      <c r="AJ480">
        <f>(Table134[[#This Row],[Gross_WW]]-VLOOKUP(C480,  Table4[], 2, TRUE)*Table134[[#This Row],[Budget]])/(Table134[[#This Row],[Budget]]*VLOOKUP(C480,  Table4[], 2, TRUE))</f>
        <v>4.503955968352253</v>
      </c>
    </row>
    <row r="481" spans="1:36" x14ac:dyDescent="0.2">
      <c r="A481" t="s">
        <v>5366</v>
      </c>
      <c r="B481" t="s">
        <v>5367</v>
      </c>
      <c r="C481">
        <v>1999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5.7</v>
      </c>
      <c r="O481">
        <v>68618</v>
      </c>
      <c r="P481">
        <v>88</v>
      </c>
      <c r="Q481" t="s">
        <v>5368</v>
      </c>
      <c r="R481" t="s">
        <v>5369</v>
      </c>
      <c r="S481">
        <v>1</v>
      </c>
      <c r="T481">
        <v>0</v>
      </c>
      <c r="U481">
        <v>0</v>
      </c>
      <c r="V481">
        <v>17000000</v>
      </c>
      <c r="W481">
        <v>65538755</v>
      </c>
      <c r="X481">
        <v>92938755</v>
      </c>
      <c r="Y481">
        <f>COUNTBLANK(Table134[[#This Row],[Budget]:[Gross_WW]])</f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f>((Table134[[#This Row],[Gross_WW]]-2*Table134[[#This Row],[Budget]])/(2*Table134[[#This Row],[Budget]]))*100</f>
        <v>173.34927941176471</v>
      </c>
      <c r="AI481">
        <f>(0.555*Table134[[#This Row],[Gross_WW]]-Table134[[#This Row],[Budget]])/Table134[[#This Row],[Budget]]*100</f>
        <v>203.41770014705887</v>
      </c>
      <c r="AJ481">
        <f>(Table134[[#This Row],[Gross_WW]]-VLOOKUP(C481,  Table4[], 2, TRUE)*Table134[[#This Row],[Budget]])/(Table134[[#This Row],[Budget]]*VLOOKUP(C481,  Table4[], 2, TRUE))</f>
        <v>11.424967245989304</v>
      </c>
    </row>
    <row r="482" spans="1:36" x14ac:dyDescent="0.2">
      <c r="A482" t="s">
        <v>7035</v>
      </c>
      <c r="B482" t="s">
        <v>7036</v>
      </c>
      <c r="C482">
        <v>2010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6.2</v>
      </c>
      <c r="O482">
        <v>125521</v>
      </c>
      <c r="P482">
        <v>80</v>
      </c>
      <c r="Q482" t="s">
        <v>7037</v>
      </c>
      <c r="R482" t="s">
        <v>35</v>
      </c>
      <c r="S482">
        <v>0</v>
      </c>
      <c r="T482">
        <v>1</v>
      </c>
      <c r="U482">
        <v>0</v>
      </c>
      <c r="V482">
        <v>10000000</v>
      </c>
      <c r="W482">
        <v>33601190</v>
      </c>
      <c r="X482">
        <v>62695489</v>
      </c>
      <c r="Y482">
        <f>COUNTBLANK(Table134[[#This Row],[Budget]:[Gross_WW]])</f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f>((Table134[[#This Row],[Gross_WW]]-2*Table134[[#This Row],[Budget]])/(2*Table134[[#This Row],[Budget]]))*100</f>
        <v>213.47744500000002</v>
      </c>
      <c r="AI482">
        <f>(0.555*Table134[[#This Row],[Gross_WW]]-Table134[[#This Row],[Budget]])/Table134[[#This Row],[Budget]]*100</f>
        <v>247.95996395000003</v>
      </c>
      <c r="AJ482">
        <f>(Table134[[#This Row],[Gross_WW]]-VLOOKUP(C482,  Table4[], 2, TRUE)*Table134[[#This Row],[Budget]])/(Table134[[#This Row],[Budget]]*VLOOKUP(C482,  Table4[], 2, TRUE))</f>
        <v>5.2695489000000002</v>
      </c>
    </row>
    <row r="483" spans="1:36" x14ac:dyDescent="0.2">
      <c r="A483" t="s">
        <v>246</v>
      </c>
      <c r="B483" t="s">
        <v>247</v>
      </c>
      <c r="C483">
        <v>1935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6.1</v>
      </c>
      <c r="O483">
        <v>319</v>
      </c>
      <c r="P483">
        <v>85</v>
      </c>
      <c r="Q483" t="s">
        <v>48</v>
      </c>
      <c r="R483" t="s">
        <v>39</v>
      </c>
      <c r="S483">
        <v>0</v>
      </c>
      <c r="T483">
        <v>0</v>
      </c>
      <c r="U483">
        <v>1</v>
      </c>
      <c r="V483">
        <v>385000</v>
      </c>
      <c r="W483">
        <v>1685000</v>
      </c>
      <c r="X483">
        <v>1685000</v>
      </c>
      <c r="Y483">
        <f>COUNTBLANK(Table134[[#This Row],[Budget]:[Gross_WW]])</f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f>((Table134[[#This Row],[Gross_WW]]-2*Table134[[#This Row],[Budget]])/(2*Table134[[#This Row],[Budget]]))*100</f>
        <v>118.83116883116882</v>
      </c>
      <c r="AI483">
        <f>(0.555*Table134[[#This Row],[Gross_WW]]-Table134[[#This Row],[Budget]])/Table134[[#This Row],[Budget]]*100</f>
        <v>142.90259740259742</v>
      </c>
      <c r="AJ483">
        <f>(Table134[[#This Row],[Gross_WW]]-VLOOKUP(C483,  Table4[], 2, TRUE)*Table134[[#This Row],[Budget]])/(Table134[[#This Row],[Budget]]*VLOOKUP(C483,  Table4[], 2, TRUE))</f>
        <v>10.51742993848257</v>
      </c>
    </row>
    <row r="484" spans="1:36" x14ac:dyDescent="0.2">
      <c r="A484" t="s">
        <v>4403</v>
      </c>
      <c r="B484" t="s">
        <v>4404</v>
      </c>
      <c r="C484">
        <v>1996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5.5</v>
      </c>
      <c r="O484">
        <v>12897</v>
      </c>
      <c r="P484">
        <v>107</v>
      </c>
      <c r="Q484" t="s">
        <v>3224</v>
      </c>
      <c r="R484" t="s">
        <v>4405</v>
      </c>
      <c r="S484">
        <v>0</v>
      </c>
      <c r="T484">
        <v>0</v>
      </c>
      <c r="U484">
        <v>1</v>
      </c>
      <c r="V484">
        <v>45000000</v>
      </c>
      <c r="W484">
        <v>17100266</v>
      </c>
      <c r="X484">
        <v>17100266</v>
      </c>
      <c r="Y484">
        <f>COUNTBLANK(Table134[[#This Row],[Budget]:[Gross_WW]])</f>
        <v>0</v>
      </c>
      <c r="Z484">
        <v>0</v>
      </c>
      <c r="AA484">
        <v>0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41</v>
      </c>
      <c r="AH484">
        <f>((Table134[[#This Row],[Gross_WW]]-2*Table134[[#This Row],[Budget]])/(2*Table134[[#This Row],[Budget]]))*100</f>
        <v>-80.999704444444447</v>
      </c>
      <c r="AI484">
        <f>(0.555*Table134[[#This Row],[Gross_WW]]-Table134[[#This Row],[Budget]])/Table134[[#This Row],[Budget]]*100</f>
        <v>-78.909671933333328</v>
      </c>
      <c r="AJ484">
        <f>(Table134[[#This Row],[Gross_WW]]-VLOOKUP(C484,  Table4[], 2, TRUE)*Table134[[#This Row],[Budget]])/(Table134[[#This Row],[Budget]]*VLOOKUP(C484,  Table4[], 2, TRUE))</f>
        <v>-0.13635020202020201</v>
      </c>
    </row>
    <row r="485" spans="1:36" x14ac:dyDescent="0.2">
      <c r="A485" t="s">
        <v>1312</v>
      </c>
      <c r="B485" t="s">
        <v>1313</v>
      </c>
      <c r="C485">
        <v>1954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8.1999999999999993</v>
      </c>
      <c r="O485">
        <v>148260</v>
      </c>
      <c r="P485">
        <v>105</v>
      </c>
      <c r="Q485" t="s">
        <v>706</v>
      </c>
      <c r="R485" t="s">
        <v>39</v>
      </c>
      <c r="S485">
        <v>0</v>
      </c>
      <c r="T485">
        <v>0</v>
      </c>
      <c r="U485">
        <v>1</v>
      </c>
      <c r="V485">
        <v>1400000</v>
      </c>
      <c r="W485">
        <v>12562</v>
      </c>
      <c r="X485">
        <v>18816</v>
      </c>
      <c r="Y485">
        <f>COUNTBLANK(Table134[[#This Row],[Budget]:[Gross_WW]])</f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</v>
      </c>
      <c r="AH485">
        <f>((Table134[[#This Row],[Gross_WW]]-2*Table134[[#This Row],[Budget]])/(2*Table134[[#This Row],[Budget]]))*100</f>
        <v>-99.328000000000003</v>
      </c>
      <c r="AI485">
        <f>(0.555*Table134[[#This Row],[Gross_WW]]-Table134[[#This Row],[Budget]])/Table134[[#This Row],[Budget]]*100</f>
        <v>-99.254080000000016</v>
      </c>
      <c r="AJ485">
        <f>(Table134[[#This Row],[Gross_WW]]-VLOOKUP(C485,  Table4[], 2, TRUE)*Table134[[#This Row],[Budget]])/(Table134[[#This Row],[Budget]]*VLOOKUP(C485,  Table4[], 2, TRUE))</f>
        <v>-0.91600000000000004</v>
      </c>
    </row>
    <row r="486" spans="1:36" x14ac:dyDescent="0.2">
      <c r="A486" t="s">
        <v>3295</v>
      </c>
      <c r="B486" t="s">
        <v>3296</v>
      </c>
      <c r="C486">
        <v>1990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6.1</v>
      </c>
      <c r="O486">
        <v>55323</v>
      </c>
      <c r="P486">
        <v>105</v>
      </c>
      <c r="Q486" t="s">
        <v>3297</v>
      </c>
      <c r="R486" t="s">
        <v>2783</v>
      </c>
      <c r="S486">
        <v>1</v>
      </c>
      <c r="T486">
        <v>0</v>
      </c>
      <c r="U486">
        <v>0</v>
      </c>
      <c r="V486">
        <v>47000000</v>
      </c>
      <c r="W486">
        <v>103738726</v>
      </c>
      <c r="X486">
        <v>162738726</v>
      </c>
      <c r="Y486">
        <f>COUNTBLANK(Table134[[#This Row],[Budget]:[Gross_WW]])</f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59</v>
      </c>
      <c r="AH486">
        <f>((Table134[[#This Row],[Gross_WW]]-2*Table134[[#This Row],[Budget]])/(2*Table134[[#This Row],[Budget]]))*100</f>
        <v>73.126304255319155</v>
      </c>
      <c r="AI486">
        <f>(0.555*Table134[[#This Row],[Gross_WW]]-Table134[[#This Row],[Budget]])/Table134[[#This Row],[Budget]]*100</f>
        <v>92.170197723404272</v>
      </c>
      <c r="AJ486">
        <f>(Table134[[#This Row],[Gross_WW]]-VLOOKUP(C486,  Table4[], 2, TRUE)*Table134[[#This Row],[Budget]])/(Table134[[#This Row],[Budget]]*VLOOKUP(C486,  Table4[], 2, TRUE))</f>
        <v>6.86937746615087</v>
      </c>
    </row>
    <row r="487" spans="1:36" x14ac:dyDescent="0.2">
      <c r="A487" t="s">
        <v>7033</v>
      </c>
      <c r="B487" t="s">
        <v>7034</v>
      </c>
      <c r="C487">
        <v>2009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4.8</v>
      </c>
      <c r="O487">
        <v>36404</v>
      </c>
      <c r="P487">
        <v>103</v>
      </c>
      <c r="Q487" t="s">
        <v>5759</v>
      </c>
      <c r="R487" t="s">
        <v>2273</v>
      </c>
      <c r="S487">
        <v>0</v>
      </c>
      <c r="T487">
        <v>0</v>
      </c>
      <c r="U487">
        <v>1</v>
      </c>
      <c r="V487">
        <v>58000000</v>
      </c>
      <c r="W487">
        <v>29580087</v>
      </c>
      <c r="X487">
        <v>85280250</v>
      </c>
      <c r="Y487">
        <f>COUNTBLANK(Table134[[#This Row],[Budget]:[Gross_WW]])</f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f>((Table134[[#This Row],[Gross_WW]]-2*Table134[[#This Row],[Budget]])/(2*Table134[[#This Row],[Budget]]))*100</f>
        <v>-26.482543103448275</v>
      </c>
      <c r="AI487">
        <f>(0.555*Table134[[#This Row],[Gross_WW]]-Table134[[#This Row],[Budget]])/Table134[[#This Row],[Budget]]*100</f>
        <v>-18.395622844827571</v>
      </c>
      <c r="AJ487">
        <f>(Table134[[#This Row],[Gross_WW]]-VLOOKUP(C487,  Table4[], 2, TRUE)*Table134[[#This Row],[Budget]])/(Table134[[#This Row],[Budget]]*VLOOKUP(C487,  Table4[], 2, TRUE))</f>
        <v>1.4505818965517241</v>
      </c>
    </row>
    <row r="488" spans="1:36" x14ac:dyDescent="0.2">
      <c r="A488" t="s">
        <v>5863</v>
      </c>
      <c r="B488" t="s">
        <v>5864</v>
      </c>
      <c r="C488">
        <v>2004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6</v>
      </c>
      <c r="O488">
        <v>25937</v>
      </c>
      <c r="P488">
        <v>86</v>
      </c>
      <c r="Q488" t="s">
        <v>5865</v>
      </c>
      <c r="R488" t="s">
        <v>5866</v>
      </c>
      <c r="S488">
        <v>1</v>
      </c>
      <c r="T488">
        <v>0</v>
      </c>
      <c r="U488">
        <v>0</v>
      </c>
      <c r="V488">
        <v>25000000</v>
      </c>
      <c r="W488">
        <v>14161590</v>
      </c>
      <c r="X488">
        <v>27685016</v>
      </c>
      <c r="Y488">
        <f>COUNTBLANK(Table134[[#This Row],[Budget]:[Gross_WW]])</f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f>((Table134[[#This Row],[Gross_WW]]-2*Table134[[#This Row],[Budget]])/(2*Table134[[#This Row],[Budget]]))*100</f>
        <v>-44.629967999999998</v>
      </c>
      <c r="AI488">
        <f>(0.555*Table134[[#This Row],[Gross_WW]]-Table134[[#This Row],[Budget]])/Table134[[#This Row],[Budget]]*100</f>
        <v>-38.539264479999993</v>
      </c>
      <c r="AJ488">
        <f>(Table134[[#This Row],[Gross_WW]]-VLOOKUP(C488,  Table4[], 2, TRUE)*Table134[[#This Row],[Budget]])/(Table134[[#This Row],[Budget]]*VLOOKUP(C488,  Table4[], 2, TRUE))</f>
        <v>0.84566773333333334</v>
      </c>
    </row>
    <row r="489" spans="1:36" x14ac:dyDescent="0.2">
      <c r="A489" t="s">
        <v>1990</v>
      </c>
      <c r="B489" t="s">
        <v>1991</v>
      </c>
      <c r="C489">
        <v>1971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7.7</v>
      </c>
      <c r="O489">
        <v>137560</v>
      </c>
      <c r="P489">
        <v>102</v>
      </c>
      <c r="Q489" t="s">
        <v>930</v>
      </c>
      <c r="R489" t="s">
        <v>1992</v>
      </c>
      <c r="S489">
        <v>0</v>
      </c>
      <c r="T489">
        <v>0</v>
      </c>
      <c r="U489">
        <v>1</v>
      </c>
      <c r="V489">
        <v>4000000</v>
      </c>
      <c r="W489">
        <v>35976000</v>
      </c>
      <c r="X489">
        <v>35976000</v>
      </c>
      <c r="Y489">
        <f>COUNTBLANK(Table134[[#This Row],[Budget]:[Gross_WW]])</f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f>((Table134[[#This Row],[Gross_WW]]-2*Table134[[#This Row],[Budget]])/(2*Table134[[#This Row],[Budget]]))*100</f>
        <v>349.7</v>
      </c>
      <c r="AI489">
        <f>(0.555*Table134[[#This Row],[Gross_WW]]-Table134[[#This Row],[Budget]])/Table134[[#This Row],[Budget]]*100</f>
        <v>399.16700000000003</v>
      </c>
      <c r="AJ489">
        <f>(Table134[[#This Row],[Gross_WW]]-VLOOKUP(C489,  Table4[], 2, TRUE)*Table134[[#This Row],[Budget]])/(Table134[[#This Row],[Budget]]*VLOOKUP(C489,  Table4[], 2, TRUE))</f>
        <v>22.668421052631579</v>
      </c>
    </row>
    <row r="490" spans="1:36" x14ac:dyDescent="0.2">
      <c r="A490" t="s">
        <v>5718</v>
      </c>
      <c r="B490" t="s">
        <v>5719</v>
      </c>
      <c r="C490">
        <v>2002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7.3</v>
      </c>
      <c r="O490">
        <v>39642</v>
      </c>
      <c r="P490">
        <v>97</v>
      </c>
      <c r="Q490" t="s">
        <v>2912</v>
      </c>
      <c r="R490" t="s">
        <v>5720</v>
      </c>
      <c r="S490">
        <v>1</v>
      </c>
      <c r="T490">
        <v>0</v>
      </c>
      <c r="U490">
        <v>0</v>
      </c>
      <c r="V490">
        <v>10000000</v>
      </c>
      <c r="W490">
        <v>8112414</v>
      </c>
      <c r="X490">
        <v>13904766</v>
      </c>
      <c r="Y490">
        <f>COUNTBLANK(Table134[[#This Row],[Budget]:[Gross_WW]])</f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f>((Table134[[#This Row],[Gross_WW]]-2*Table134[[#This Row],[Budget]])/(2*Table134[[#This Row],[Budget]]))*100</f>
        <v>-30.476170000000003</v>
      </c>
      <c r="AI490">
        <f>(0.555*Table134[[#This Row],[Gross_WW]]-Table134[[#This Row],[Budget]])/Table134[[#This Row],[Budget]]*100</f>
        <v>-22.828548699999992</v>
      </c>
      <c r="AJ490">
        <f>(Table134[[#This Row],[Gross_WW]]-VLOOKUP(C490,  Table4[], 2, TRUE)*Table134[[#This Row],[Budget]])/(Table134[[#This Row],[Budget]]*VLOOKUP(C490,  Table4[], 2, TRUE))</f>
        <v>1.317461</v>
      </c>
    </row>
    <row r="491" spans="1:36" x14ac:dyDescent="0.2">
      <c r="A491" t="s">
        <v>3962</v>
      </c>
      <c r="B491" t="s">
        <v>3963</v>
      </c>
      <c r="C491">
        <v>1994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6.1</v>
      </c>
      <c r="O491">
        <v>44502</v>
      </c>
      <c r="P491">
        <v>128</v>
      </c>
      <c r="Q491" t="s">
        <v>2871</v>
      </c>
      <c r="R491" t="s">
        <v>39</v>
      </c>
      <c r="S491">
        <v>0</v>
      </c>
      <c r="T491">
        <v>0</v>
      </c>
      <c r="U491">
        <v>1</v>
      </c>
      <c r="V491">
        <v>55000000</v>
      </c>
      <c r="W491">
        <v>83015089</v>
      </c>
      <c r="X491">
        <v>214015089</v>
      </c>
      <c r="Y491">
        <f>COUNTBLANK(Table134[[#This Row],[Budget]:[Gross_WW]])</f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f>((Table134[[#This Row],[Gross_WW]]-2*Table134[[#This Row],[Budget]])/(2*Table134[[#This Row],[Budget]]))*100</f>
        <v>94.559171818181824</v>
      </c>
      <c r="AI491">
        <f>(0.555*Table134[[#This Row],[Gross_WW]]-Table134[[#This Row],[Budget]])/Table134[[#This Row],[Budget]]*100</f>
        <v>115.96068071818183</v>
      </c>
      <c r="AJ491">
        <f>(Table134[[#This Row],[Gross_WW]]-VLOOKUP(C491,  Table4[], 2, TRUE)*Table134[[#This Row],[Budget]])/(Table134[[#This Row],[Budget]]*VLOOKUP(C491,  Table4[], 2, TRUE))</f>
        <v>7.8435987190082646</v>
      </c>
    </row>
    <row r="492" spans="1:36" x14ac:dyDescent="0.2">
      <c r="A492" t="s">
        <v>2952</v>
      </c>
      <c r="B492" t="s">
        <v>2953</v>
      </c>
      <c r="C492">
        <v>1987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5</v>
      </c>
      <c r="O492">
        <v>1949</v>
      </c>
      <c r="P492">
        <v>86</v>
      </c>
      <c r="Q492" t="s">
        <v>2233</v>
      </c>
      <c r="R492" t="s">
        <v>39</v>
      </c>
      <c r="S492">
        <v>0</v>
      </c>
      <c r="T492">
        <v>0</v>
      </c>
      <c r="U492">
        <v>1</v>
      </c>
      <c r="V492">
        <v>5000000</v>
      </c>
      <c r="W492">
        <v>10348437</v>
      </c>
      <c r="X492">
        <v>10348437</v>
      </c>
      <c r="Y492">
        <f>COUNTBLANK(Table134[[#This Row],[Budget]:[Gross_WW]])</f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f>((Table134[[#This Row],[Gross_WW]]-2*Table134[[#This Row],[Budget]])/(2*Table134[[#This Row],[Budget]]))*100</f>
        <v>3.4843699999999997</v>
      </c>
      <c r="AI492">
        <f>(0.555*Table134[[#This Row],[Gross_WW]]-Table134[[#This Row],[Budget]])/Table134[[#This Row],[Budget]]*100</f>
        <v>14.867650700000004</v>
      </c>
      <c r="AJ492">
        <f>(Table134[[#This Row],[Gross_WW]]-VLOOKUP(C492,  Table4[], 2, TRUE)*Table134[[#This Row],[Budget]])/(Table134[[#This Row],[Budget]]*VLOOKUP(C492,  Table4[], 2, TRUE))</f>
        <v>3.4993204347826086</v>
      </c>
    </row>
    <row r="493" spans="1:36" hidden="1" x14ac:dyDescent="0.2">
      <c r="A493" t="s">
        <v>3179</v>
      </c>
      <c r="B493" t="s">
        <v>3180</v>
      </c>
      <c r="C493">
        <v>1989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6.4</v>
      </c>
      <c r="O493">
        <v>2067</v>
      </c>
      <c r="P493">
        <v>98</v>
      </c>
      <c r="Q493" t="s">
        <v>3181</v>
      </c>
      <c r="R493" t="s">
        <v>3182</v>
      </c>
      <c r="S493">
        <v>1</v>
      </c>
      <c r="T493">
        <v>0</v>
      </c>
      <c r="U493">
        <v>0</v>
      </c>
      <c r="W493">
        <v>7723506</v>
      </c>
      <c r="X493">
        <v>7723506</v>
      </c>
      <c r="Y493">
        <f>COUNTBLANK(Table134[[#This Row],[Budget]:[Gross_WW]])</f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 t="e">
        <f>((Table134[[#This Row],[Gross_WW]]-2*Table134[[#This Row],[Budget]])/(2*Table134[[#This Row],[Budget]]))*100</f>
        <v>#DIV/0!</v>
      </c>
      <c r="AI493" t="e">
        <f>(0.555*Table134[[#This Row],[Gross_WW]]-Table134[[#This Row],[Budget]])/Table134[[#This Row],[Budget]]*100</f>
        <v>#DIV/0!</v>
      </c>
      <c r="AJ493" t="e">
        <f>(Table134[[#This Row],[Gross_WW]]-VLOOKUP(C493,  Table4[], 2, TRUE)*Table134[[#This Row],[Budget]])/(Table134[[#This Row],[Budget]]*VLOOKUP(C493,  Table4[], 2, TRUE))</f>
        <v>#DIV/0!</v>
      </c>
    </row>
    <row r="494" spans="1:36" x14ac:dyDescent="0.2">
      <c r="A494" t="s">
        <v>3183</v>
      </c>
      <c r="B494" t="s">
        <v>3184</v>
      </c>
      <c r="C494">
        <v>1989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7.9</v>
      </c>
      <c r="O494">
        <v>79992</v>
      </c>
      <c r="P494">
        <v>120</v>
      </c>
      <c r="Q494" t="s">
        <v>3185</v>
      </c>
      <c r="R494" t="s">
        <v>3186</v>
      </c>
      <c r="S494">
        <v>0</v>
      </c>
      <c r="T494">
        <v>1</v>
      </c>
      <c r="U494">
        <v>0</v>
      </c>
      <c r="V494">
        <v>6500000</v>
      </c>
      <c r="W494">
        <v>27545445</v>
      </c>
      <c r="X494">
        <v>37313222</v>
      </c>
      <c r="Y494">
        <f>COUNTBLANK(Table134[[#This Row],[Budget]:[Gross_WW]])</f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f>((Table134[[#This Row],[Gross_WW]]-2*Table134[[#This Row],[Budget]])/(2*Table134[[#This Row],[Budget]]))*100</f>
        <v>187.02478461538462</v>
      </c>
      <c r="AI494">
        <f>(0.555*Table134[[#This Row],[Gross_WW]]-Table134[[#This Row],[Budget]])/Table134[[#This Row],[Budget]]*100</f>
        <v>218.59751092307692</v>
      </c>
      <c r="AJ494">
        <f>(Table134[[#This Row],[Gross_WW]]-VLOOKUP(C494,  Table4[], 2, TRUE)*Table134[[#This Row],[Budget]])/(Table134[[#This Row],[Budget]]*VLOOKUP(C494,  Table4[], 2, TRUE))</f>
        <v>11.479338461538461</v>
      </c>
    </row>
    <row r="495" spans="1:36" x14ac:dyDescent="0.2">
      <c r="A495" t="s">
        <v>3431</v>
      </c>
      <c r="B495" t="s">
        <v>3432</v>
      </c>
      <c r="C495">
        <v>1991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6.2</v>
      </c>
      <c r="O495">
        <v>31755</v>
      </c>
      <c r="P495">
        <v>104</v>
      </c>
      <c r="Q495" t="s">
        <v>3336</v>
      </c>
      <c r="R495" t="s">
        <v>39</v>
      </c>
      <c r="S495">
        <v>0</v>
      </c>
      <c r="T495">
        <v>0</v>
      </c>
      <c r="U495">
        <v>1</v>
      </c>
      <c r="V495">
        <v>17000000</v>
      </c>
      <c r="W495">
        <v>54830779</v>
      </c>
      <c r="X495">
        <v>54830779</v>
      </c>
      <c r="Y495">
        <f>COUNTBLANK(Table134[[#This Row],[Budget]:[Gross_WW]])</f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12</v>
      </c>
      <c r="AH495">
        <f>((Table134[[#This Row],[Gross_WW]]-2*Table134[[#This Row],[Budget]])/(2*Table134[[#This Row],[Budget]]))*100</f>
        <v>61.266997058823527</v>
      </c>
      <c r="AI495">
        <f>(0.555*Table134[[#This Row],[Gross_WW]]-Table134[[#This Row],[Budget]])/Table134[[#This Row],[Budget]]*100</f>
        <v>79.006366735294137</v>
      </c>
      <c r="AJ495">
        <f>(Table134[[#This Row],[Gross_WW]]-VLOOKUP(C495,  Table4[], 2, TRUE)*Table134[[#This Row],[Budget]])/(Table134[[#This Row],[Budget]]*VLOOKUP(C495,  Table4[], 2, TRUE))</f>
        <v>6.3303180481283423</v>
      </c>
    </row>
    <row r="496" spans="1:36" x14ac:dyDescent="0.2">
      <c r="A496" t="s">
        <v>6947</v>
      </c>
      <c r="B496" t="s">
        <v>6948</v>
      </c>
      <c r="C496">
        <v>2016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7.5</v>
      </c>
      <c r="O496">
        <v>560915</v>
      </c>
      <c r="P496">
        <v>115</v>
      </c>
      <c r="Q496" t="s">
        <v>6949</v>
      </c>
      <c r="R496" t="s">
        <v>6654</v>
      </c>
      <c r="S496">
        <v>1</v>
      </c>
      <c r="T496">
        <v>0</v>
      </c>
      <c r="U496">
        <v>0</v>
      </c>
      <c r="V496">
        <v>165000000</v>
      </c>
      <c r="W496">
        <v>232641920</v>
      </c>
      <c r="X496">
        <v>677718395</v>
      </c>
      <c r="Y496">
        <f>COUNTBLANK(Table134[[#This Row],[Budget]:[Gross_WW]])</f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53</v>
      </c>
      <c r="AH496">
        <f>((Table134[[#This Row],[Gross_WW]]-2*Table134[[#This Row],[Budget]])/(2*Table134[[#This Row],[Budget]]))*100</f>
        <v>105.36921060606062</v>
      </c>
      <c r="AI496">
        <f>(0.555*Table134[[#This Row],[Gross_WW]]-Table134[[#This Row],[Budget]])/Table134[[#This Row],[Budget]]*100</f>
        <v>127.95982377272728</v>
      </c>
      <c r="AJ496">
        <f>(Table134[[#This Row],[Gross_WW]]-VLOOKUP(C496,  Table4[], 2, TRUE)*Table134[[#This Row],[Budget]])/(Table134[[#This Row],[Budget]]*VLOOKUP(C496,  Table4[], 2, TRUE))</f>
        <v>3.1073842121212123</v>
      </c>
    </row>
    <row r="497" spans="1:36" x14ac:dyDescent="0.2">
      <c r="A497" t="s">
        <v>442</v>
      </c>
      <c r="B497" t="s">
        <v>443</v>
      </c>
      <c r="C497">
        <v>1939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7.1</v>
      </c>
      <c r="O497">
        <v>4407</v>
      </c>
      <c r="P497">
        <v>104</v>
      </c>
      <c r="Q497" t="s">
        <v>45</v>
      </c>
      <c r="R497" t="s">
        <v>39</v>
      </c>
      <c r="S497">
        <v>0</v>
      </c>
      <c r="T497">
        <v>0</v>
      </c>
      <c r="U497">
        <v>1</v>
      </c>
      <c r="V497">
        <v>1000000</v>
      </c>
      <c r="W497">
        <v>2352000</v>
      </c>
      <c r="X497">
        <v>2352000</v>
      </c>
      <c r="Y497">
        <f>COUNTBLANK(Table134[[#This Row],[Budget]:[Gross_WW]])</f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f>((Table134[[#This Row],[Gross_WW]]-2*Table134[[#This Row],[Budget]])/(2*Table134[[#This Row],[Budget]]))*100</f>
        <v>17.599999999999998</v>
      </c>
      <c r="AI497">
        <f>(0.555*Table134[[#This Row],[Gross_WW]]-Table134[[#This Row],[Budget]])/Table134[[#This Row],[Budget]]*100</f>
        <v>30.536000000000001</v>
      </c>
      <c r="AJ497">
        <f>(Table134[[#This Row],[Gross_WW]]-VLOOKUP(C497,  Table4[], 2, TRUE)*Table134[[#This Row],[Budget]])/(Table134[[#This Row],[Budget]]*VLOOKUP(C497,  Table4[], 2, TRUE))</f>
        <v>5.189473684210526</v>
      </c>
    </row>
    <row r="498" spans="1:36" x14ac:dyDescent="0.2">
      <c r="A498" t="s">
        <v>2195</v>
      </c>
      <c r="B498" t="s">
        <v>2196</v>
      </c>
      <c r="C498">
        <v>1975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8</v>
      </c>
      <c r="O498">
        <v>226078</v>
      </c>
      <c r="P498">
        <v>125</v>
      </c>
      <c r="Q498" t="s">
        <v>1926</v>
      </c>
      <c r="R498" t="s">
        <v>39</v>
      </c>
      <c r="S498">
        <v>0</v>
      </c>
      <c r="T498">
        <v>0</v>
      </c>
      <c r="U498">
        <v>1</v>
      </c>
      <c r="V498">
        <v>1800000</v>
      </c>
      <c r="W498">
        <v>50000000</v>
      </c>
      <c r="X498">
        <v>50000000</v>
      </c>
      <c r="Y498">
        <f>COUNTBLANK(Table134[[#This Row],[Budget]:[Gross_WW]])</f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f>((Table134[[#This Row],[Gross_WW]]-2*Table134[[#This Row],[Budget]])/(2*Table134[[#This Row],[Budget]]))*100</f>
        <v>1288.8888888888889</v>
      </c>
      <c r="AI498">
        <f>(0.555*Table134[[#This Row],[Gross_WW]]-Table134[[#This Row],[Budget]])/Table134[[#This Row],[Budget]]*100</f>
        <v>1441.6666666666667</v>
      </c>
      <c r="AJ498">
        <f>(Table134[[#This Row],[Gross_WW]]-VLOOKUP(C498,  Table4[], 2, TRUE)*Table134[[#This Row],[Budget]])/(Table134[[#This Row],[Budget]]*VLOOKUP(C498,  Table4[], 2, TRUE))</f>
        <v>72.099415204678365</v>
      </c>
    </row>
    <row r="499" spans="1:36" hidden="1" x14ac:dyDescent="0.2">
      <c r="A499" t="s">
        <v>3436</v>
      </c>
      <c r="B499" t="s">
        <v>3437</v>
      </c>
      <c r="C499">
        <v>1991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7.4</v>
      </c>
      <c r="O499">
        <v>7876</v>
      </c>
      <c r="P499">
        <v>94</v>
      </c>
      <c r="Q499" t="s">
        <v>3438</v>
      </c>
      <c r="R499" t="s">
        <v>39</v>
      </c>
      <c r="S499">
        <v>0</v>
      </c>
      <c r="T499">
        <v>0</v>
      </c>
      <c r="U499">
        <v>1</v>
      </c>
      <c r="W499">
        <v>394631</v>
      </c>
      <c r="X499">
        <v>394631</v>
      </c>
      <c r="Y499">
        <f>COUNTBLANK(Table134[[#This Row],[Budget]:[Gross_WW]])</f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 t="e">
        <f>((Table134[[#This Row],[Gross_WW]]-2*Table134[[#This Row],[Budget]])/(2*Table134[[#This Row],[Budget]]))*100</f>
        <v>#DIV/0!</v>
      </c>
      <c r="AI499" t="e">
        <f>(0.555*Table134[[#This Row],[Gross_WW]]-Table134[[#This Row],[Budget]])/Table134[[#This Row],[Budget]]*100</f>
        <v>#DIV/0!</v>
      </c>
      <c r="AJ499" t="e">
        <f>(Table134[[#This Row],[Gross_WW]]-VLOOKUP(C499,  Table4[], 2, TRUE)*Table134[[#This Row],[Budget]])/(Table134[[#This Row],[Budget]]*VLOOKUP(C499,  Table4[], 2, TRUE))</f>
        <v>#DIV/0!</v>
      </c>
    </row>
    <row r="500" spans="1:36" x14ac:dyDescent="0.2">
      <c r="A500" t="s">
        <v>7243</v>
      </c>
      <c r="B500" t="s">
        <v>7244</v>
      </c>
      <c r="C500">
        <v>2011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6.9</v>
      </c>
      <c r="O500">
        <v>21585</v>
      </c>
      <c r="P500">
        <v>113</v>
      </c>
      <c r="Q500" t="s">
        <v>7245</v>
      </c>
      <c r="R500" t="s">
        <v>5181</v>
      </c>
      <c r="S500">
        <v>0</v>
      </c>
      <c r="T500">
        <v>0</v>
      </c>
      <c r="U500">
        <v>1</v>
      </c>
      <c r="V500">
        <v>37000000</v>
      </c>
      <c r="W500">
        <v>72286779</v>
      </c>
      <c r="X500">
        <v>95943453</v>
      </c>
      <c r="Y500">
        <f>COUNTBLANK(Table134[[#This Row],[Budget]:[Gross_WW]])</f>
        <v>0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f>((Table134[[#This Row],[Gross_WW]]-2*Table134[[#This Row],[Budget]])/(2*Table134[[#This Row],[Budget]]))*100</f>
        <v>29.653314864864868</v>
      </c>
      <c r="AI500">
        <f>(0.555*Table134[[#This Row],[Gross_WW]]-Table134[[#This Row],[Budget]])/Table134[[#This Row],[Budget]]*100</f>
        <v>43.915179500000015</v>
      </c>
      <c r="AJ500">
        <f>(Table134[[#This Row],[Gross_WW]]-VLOOKUP(C500,  Table4[], 2, TRUE)*Table134[[#This Row],[Budget]])/(Table134[[#This Row],[Budget]]*VLOOKUP(C500,  Table4[], 2, TRUE))</f>
        <v>1.5930662972972973</v>
      </c>
    </row>
    <row r="501" spans="1:36" x14ac:dyDescent="0.2">
      <c r="A501" t="s">
        <v>7693</v>
      </c>
      <c r="B501" t="s">
        <v>7694</v>
      </c>
      <c r="C501">
        <v>2014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6.4</v>
      </c>
      <c r="O501">
        <v>7950</v>
      </c>
      <c r="P501">
        <v>107</v>
      </c>
      <c r="Q501" t="s">
        <v>7245</v>
      </c>
      <c r="R501" t="s">
        <v>5181</v>
      </c>
      <c r="S501">
        <v>0</v>
      </c>
      <c r="T501">
        <v>0</v>
      </c>
      <c r="U501">
        <v>1</v>
      </c>
      <c r="V501">
        <v>36000000</v>
      </c>
      <c r="W501">
        <v>42024533</v>
      </c>
      <c r="X501">
        <v>57824533</v>
      </c>
      <c r="Y501">
        <f>COUNTBLANK(Table134[[#This Row],[Budget]:[Gross_WW]])</f>
        <v>0</v>
      </c>
      <c r="Z501">
        <v>1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f>((Table134[[#This Row],[Gross_WW]]-2*Table134[[#This Row],[Budget]])/(2*Table134[[#This Row],[Budget]]))*100</f>
        <v>-19.68814861111111</v>
      </c>
      <c r="AI501">
        <f>(0.555*Table134[[#This Row],[Gross_WW]]-Table134[[#This Row],[Budget]])/Table134[[#This Row],[Budget]]*100</f>
        <v>-10.85384495833333</v>
      </c>
      <c r="AJ501">
        <f>(Table134[[#This Row],[Gross_WW]]-VLOOKUP(C501,  Table4[], 2, TRUE)*Table134[[#This Row],[Budget]])/(Table134[[#This Row],[Budget]]*VLOOKUP(C501,  Table4[], 2, TRUE))</f>
        <v>0.60623702777777777</v>
      </c>
    </row>
    <row r="502" spans="1:36" x14ac:dyDescent="0.2">
      <c r="A502" t="s">
        <v>4406</v>
      </c>
      <c r="B502" t="s">
        <v>4407</v>
      </c>
      <c r="C502">
        <v>1996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6.6</v>
      </c>
      <c r="O502">
        <v>46239</v>
      </c>
      <c r="P502">
        <v>89</v>
      </c>
      <c r="Q502" t="s">
        <v>4408</v>
      </c>
      <c r="R502" t="s">
        <v>4409</v>
      </c>
      <c r="S502">
        <v>1</v>
      </c>
      <c r="T502">
        <v>0</v>
      </c>
      <c r="U502">
        <v>0</v>
      </c>
      <c r="V502">
        <v>3800000</v>
      </c>
      <c r="W502">
        <v>20109115</v>
      </c>
      <c r="X502">
        <v>20949601</v>
      </c>
      <c r="Y502">
        <f>COUNTBLANK(Table134[[#This Row],[Budget]:[Gross_WW]])</f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f>((Table134[[#This Row],[Gross_WW]]-2*Table134[[#This Row],[Budget]])/(2*Table134[[#This Row],[Budget]]))*100</f>
        <v>175.65264473684209</v>
      </c>
      <c r="AI502">
        <f>(0.555*Table134[[#This Row],[Gross_WW]]-Table134[[#This Row],[Budget]])/Table134[[#This Row],[Budget]]*100</f>
        <v>205.97443565789479</v>
      </c>
      <c r="AJ502">
        <f>(Table134[[#This Row],[Gross_WW]]-VLOOKUP(C502,  Table4[], 2, TRUE)*Table134[[#This Row],[Budget]])/(Table134[[#This Row],[Budget]]*VLOOKUP(C502,  Table4[], 2, TRUE))</f>
        <v>11.52966566985646</v>
      </c>
    </row>
    <row r="503" spans="1:36" x14ac:dyDescent="0.2">
      <c r="A503" t="s">
        <v>6503</v>
      </c>
      <c r="B503" t="s">
        <v>6504</v>
      </c>
      <c r="C503">
        <v>2008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6</v>
      </c>
      <c r="O503">
        <v>70696</v>
      </c>
      <c r="P503">
        <v>113</v>
      </c>
      <c r="Q503" t="s">
        <v>6505</v>
      </c>
      <c r="R503" t="s">
        <v>5267</v>
      </c>
      <c r="S503">
        <v>0</v>
      </c>
      <c r="T503">
        <v>1</v>
      </c>
      <c r="U503">
        <v>0</v>
      </c>
      <c r="V503">
        <v>30000000</v>
      </c>
      <c r="W503">
        <v>11008770</v>
      </c>
      <c r="X503">
        <v>22472631</v>
      </c>
      <c r="Y503">
        <f>COUNTBLANK(Table134[[#This Row],[Budget]:[Gross_WW]])</f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f>((Table134[[#This Row],[Gross_WW]]-2*Table134[[#This Row],[Budget]])/(2*Table134[[#This Row],[Budget]]))*100</f>
        <v>-62.545614999999998</v>
      </c>
      <c r="AI503">
        <f>(0.555*Table134[[#This Row],[Gross_WW]]-Table134[[#This Row],[Budget]])/Table134[[#This Row],[Budget]]*100</f>
        <v>-58.42563264999999</v>
      </c>
      <c r="AJ503">
        <f>(Table134[[#This Row],[Gross_WW]]-VLOOKUP(C503,  Table4[], 2, TRUE)*Table134[[#This Row],[Budget]])/(Table134[[#This Row],[Budget]]*VLOOKUP(C503,  Table4[], 2, TRUE))</f>
        <v>0.24847949999999999</v>
      </c>
    </row>
    <row r="504" spans="1:36" x14ac:dyDescent="0.2">
      <c r="A504" t="s">
        <v>3763</v>
      </c>
      <c r="B504" t="s">
        <v>3764</v>
      </c>
      <c r="C504">
        <v>1994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3.8</v>
      </c>
      <c r="O504">
        <v>10734</v>
      </c>
      <c r="P504">
        <v>96</v>
      </c>
      <c r="Q504" t="s">
        <v>3765</v>
      </c>
      <c r="R504" t="s">
        <v>3766</v>
      </c>
      <c r="S504">
        <v>0</v>
      </c>
      <c r="T504">
        <v>1</v>
      </c>
      <c r="U504">
        <v>0</v>
      </c>
      <c r="V504">
        <v>7850000</v>
      </c>
      <c r="W504">
        <v>2341309</v>
      </c>
      <c r="X504">
        <v>2341309</v>
      </c>
      <c r="Y504">
        <f>COUNTBLANK(Table134[[#This Row],[Budget]:[Gross_WW]])</f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7</v>
      </c>
      <c r="AH504">
        <f>((Table134[[#This Row],[Gross_WW]]-2*Table134[[#This Row],[Budget]])/(2*Table134[[#This Row],[Budget]]))*100</f>
        <v>-85.087203821656061</v>
      </c>
      <c r="AI504">
        <f>(0.555*Table134[[#This Row],[Gross_WW]]-Table134[[#This Row],[Budget]])/Table134[[#This Row],[Budget]]*100</f>
        <v>-83.446796242038218</v>
      </c>
      <c r="AJ504">
        <f>(Table134[[#This Row],[Gross_WW]]-VLOOKUP(C504,  Table4[], 2, TRUE)*Table134[[#This Row],[Budget]])/(Table134[[#This Row],[Budget]]*VLOOKUP(C504,  Table4[], 2, TRUE))</f>
        <v>-0.32214562825709325</v>
      </c>
    </row>
    <row r="505" spans="1:36" x14ac:dyDescent="0.2">
      <c r="A505" t="s">
        <v>5445</v>
      </c>
      <c r="B505" t="s">
        <v>5446</v>
      </c>
      <c r="C505">
        <v>2001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5.5</v>
      </c>
      <c r="O505">
        <v>7906</v>
      </c>
      <c r="P505">
        <v>88</v>
      </c>
      <c r="Q505" t="s">
        <v>5447</v>
      </c>
      <c r="R505" t="s">
        <v>5448</v>
      </c>
      <c r="S505">
        <v>1</v>
      </c>
      <c r="T505">
        <v>0</v>
      </c>
      <c r="U505">
        <v>0</v>
      </c>
      <c r="V505">
        <v>24000000</v>
      </c>
      <c r="W505">
        <v>29831583</v>
      </c>
      <c r="X505">
        <v>31603059</v>
      </c>
      <c r="Y505">
        <f>COUNTBLANK(Table134[[#This Row],[Budget]:[Gross_WW]])</f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44</v>
      </c>
      <c r="AH505">
        <f>((Table134[[#This Row],[Gross_WW]]-2*Table134[[#This Row],[Budget]])/(2*Table134[[#This Row],[Budget]]))*100</f>
        <v>-34.160293750000001</v>
      </c>
      <c r="AI505">
        <f>(0.555*Table134[[#This Row],[Gross_WW]]-Table134[[#This Row],[Budget]])/Table134[[#This Row],[Budget]]*100</f>
        <v>-26.917926062499998</v>
      </c>
      <c r="AJ505">
        <f>(Table134[[#This Row],[Gross_WW]]-VLOOKUP(C505,  Table4[], 2, TRUE)*Table134[[#This Row],[Budget]])/(Table134[[#This Row],[Budget]]*VLOOKUP(C505,  Table4[], 2, TRUE))</f>
        <v>1.194656875</v>
      </c>
    </row>
    <row r="506" spans="1:36" x14ac:dyDescent="0.2">
      <c r="A506" t="s">
        <v>2891</v>
      </c>
      <c r="B506" t="s">
        <v>2892</v>
      </c>
      <c r="C506">
        <v>1986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6.2</v>
      </c>
      <c r="O506">
        <v>14992</v>
      </c>
      <c r="P506">
        <v>103</v>
      </c>
      <c r="Q506" t="s">
        <v>2080</v>
      </c>
      <c r="R506" t="s">
        <v>2783</v>
      </c>
      <c r="S506">
        <v>1</v>
      </c>
      <c r="T506">
        <v>0</v>
      </c>
      <c r="U506">
        <v>0</v>
      </c>
      <c r="V506">
        <v>14000000</v>
      </c>
      <c r="W506">
        <v>62134225</v>
      </c>
      <c r="X506">
        <v>62134225</v>
      </c>
      <c r="Y506">
        <f>COUNTBLANK(Table134[[#This Row],[Budget]:[Gross_WW]])</f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54</v>
      </c>
      <c r="AH506">
        <f>((Table134[[#This Row],[Gross_WW]]-2*Table134[[#This Row],[Budget]])/(2*Table134[[#This Row],[Budget]]))*100</f>
        <v>121.90794642857144</v>
      </c>
      <c r="AI506">
        <f>(0.555*Table134[[#This Row],[Gross_WW]]-Table134[[#This Row],[Budget]])/Table134[[#This Row],[Budget]]*100</f>
        <v>146.3178205357143</v>
      </c>
      <c r="AJ506">
        <f>(Table134[[#This Row],[Gross_WW]]-VLOOKUP(C506,  Table4[], 2, TRUE)*Table134[[#This Row],[Budget]])/(Table134[[#This Row],[Budget]]*VLOOKUP(C506,  Table4[], 2, TRUE))</f>
        <v>8.6481715838509317</v>
      </c>
    </row>
    <row r="507" spans="1:36" x14ac:dyDescent="0.2">
      <c r="A507" t="s">
        <v>5315</v>
      </c>
      <c r="B507" t="s">
        <v>5316</v>
      </c>
      <c r="C507">
        <v>2000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5</v>
      </c>
      <c r="O507">
        <v>13953</v>
      </c>
      <c r="P507">
        <v>91</v>
      </c>
      <c r="Q507" t="s">
        <v>5317</v>
      </c>
      <c r="R507" t="s">
        <v>5318</v>
      </c>
      <c r="S507">
        <v>1</v>
      </c>
      <c r="T507">
        <v>0</v>
      </c>
      <c r="U507">
        <v>0</v>
      </c>
      <c r="V507">
        <v>11000000</v>
      </c>
      <c r="W507">
        <v>20069008</v>
      </c>
      <c r="X507">
        <v>24419914</v>
      </c>
      <c r="Y507">
        <f>COUNTBLANK(Table134[[#This Row],[Budget]:[Gross_WW]])</f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f>((Table134[[#This Row],[Gross_WW]]-2*Table134[[#This Row],[Budget]])/(2*Table134[[#This Row],[Budget]]))*100</f>
        <v>10.99960909090909</v>
      </c>
      <c r="AI507">
        <f>(0.555*Table134[[#This Row],[Gross_WW]]-Table134[[#This Row],[Budget]])/Table134[[#This Row],[Budget]]*100</f>
        <v>23.209566090909103</v>
      </c>
      <c r="AJ507">
        <f>(Table134[[#This Row],[Gross_WW]]-VLOOKUP(C507,  Table4[], 2, TRUE)*Table134[[#This Row],[Budget]])/(Table134[[#This Row],[Budget]]*VLOOKUP(C507,  Table4[], 2, TRUE))</f>
        <v>2.6999869696969698</v>
      </c>
    </row>
    <row r="508" spans="1:36" hidden="1" x14ac:dyDescent="0.2">
      <c r="A508" t="s">
        <v>3584</v>
      </c>
      <c r="B508" t="s">
        <v>3585</v>
      </c>
      <c r="C508">
        <v>1992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5.2</v>
      </c>
      <c r="O508">
        <v>5533</v>
      </c>
      <c r="P508">
        <v>95</v>
      </c>
      <c r="Q508" t="s">
        <v>3586</v>
      </c>
      <c r="R508" t="s">
        <v>3587</v>
      </c>
      <c r="S508">
        <v>0</v>
      </c>
      <c r="T508">
        <v>1</v>
      </c>
      <c r="U508">
        <v>0</v>
      </c>
      <c r="W508">
        <v>8403433</v>
      </c>
      <c r="X508">
        <v>8403433</v>
      </c>
      <c r="Y508">
        <f>COUNTBLANK(Table134[[#This Row],[Budget]:[Gross_WW]])</f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 t="e">
        <f>((Table134[[#This Row],[Gross_WW]]-2*Table134[[#This Row],[Budget]])/(2*Table134[[#This Row],[Budget]]))*100</f>
        <v>#DIV/0!</v>
      </c>
      <c r="AI508" t="e">
        <f>(0.555*Table134[[#This Row],[Gross_WW]]-Table134[[#This Row],[Budget]])/Table134[[#This Row],[Budget]]*100</f>
        <v>#DIV/0!</v>
      </c>
      <c r="AJ508" t="e">
        <f>(Table134[[#This Row],[Gross_WW]]-VLOOKUP(C508,  Table4[], 2, TRUE)*Table134[[#This Row],[Budget]])/(Table134[[#This Row],[Budget]]*VLOOKUP(C508,  Table4[], 2, TRUE))</f>
        <v>#DIV/0!</v>
      </c>
    </row>
    <row r="509" spans="1:36" x14ac:dyDescent="0.2">
      <c r="A509" t="s">
        <v>206</v>
      </c>
      <c r="B509" t="s">
        <v>207</v>
      </c>
      <c r="C509">
        <v>1934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6.3</v>
      </c>
      <c r="O509">
        <v>264</v>
      </c>
      <c r="P509">
        <v>61</v>
      </c>
      <c r="Q509" t="s">
        <v>198</v>
      </c>
      <c r="R509" t="s">
        <v>39</v>
      </c>
      <c r="S509">
        <v>0</v>
      </c>
      <c r="T509">
        <v>0</v>
      </c>
      <c r="U509">
        <v>1</v>
      </c>
      <c r="V509">
        <v>167000</v>
      </c>
      <c r="Y509">
        <f>COUNTBLANK(Table134[[#This Row],[Budget]:[Gross_WW]])</f>
        <v>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f>((Table134[[#This Row],[Gross_WW]]-2*Table134[[#This Row],[Budget]])/(2*Table134[[#This Row],[Budget]]))*100</f>
        <v>-100</v>
      </c>
      <c r="AI509">
        <f>(0.555*Table134[[#This Row],[Gross_WW]]-Table134[[#This Row],[Budget]])/Table134[[#This Row],[Budget]]*100</f>
        <v>-100</v>
      </c>
      <c r="AJ509">
        <f>(Table134[[#This Row],[Gross_WW]]-VLOOKUP(C509,  Table4[], 2, TRUE)*Table134[[#This Row],[Budget]])/(Table134[[#This Row],[Budget]]*VLOOKUP(C509,  Table4[], 2, TRUE))</f>
        <v>-1</v>
      </c>
    </row>
    <row r="510" spans="1:36" x14ac:dyDescent="0.2">
      <c r="A510" t="s">
        <v>61</v>
      </c>
      <c r="B510" t="s">
        <v>62</v>
      </c>
      <c r="C510">
        <v>1931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7.5</v>
      </c>
      <c r="O510">
        <v>43818</v>
      </c>
      <c r="P510">
        <v>75</v>
      </c>
      <c r="Q510" t="s">
        <v>63</v>
      </c>
      <c r="R510" t="s">
        <v>35</v>
      </c>
      <c r="S510">
        <v>0</v>
      </c>
      <c r="T510">
        <v>1</v>
      </c>
      <c r="U510">
        <v>0</v>
      </c>
      <c r="V510">
        <v>355000</v>
      </c>
      <c r="W510">
        <v>84758</v>
      </c>
      <c r="X510">
        <v>84758</v>
      </c>
      <c r="Y510">
        <f>COUNTBLANK(Table134[[#This Row],[Budget]:[Gross_WW]])</f>
        <v>0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7</v>
      </c>
      <c r="AH510">
        <f>((Table134[[#This Row],[Gross_WW]]-2*Table134[[#This Row],[Budget]])/(2*Table134[[#This Row],[Budget]]))*100</f>
        <v>-88.062253521126763</v>
      </c>
      <c r="AI510">
        <f>(0.555*Table134[[#This Row],[Gross_WW]]-Table134[[#This Row],[Budget]])/Table134[[#This Row],[Budget]]*100</f>
        <v>-86.749101408450699</v>
      </c>
      <c r="AJ510">
        <f>(Table134[[#This Row],[Gross_WW]]-VLOOKUP(C510,  Table4[], 2, TRUE)*Table134[[#This Row],[Budget]])/(Table134[[#This Row],[Budget]]*VLOOKUP(C510,  Table4[], 2, TRUE))</f>
        <v>-0.37169755374351371</v>
      </c>
    </row>
    <row r="511" spans="1:36" x14ac:dyDescent="0.2">
      <c r="A511" t="s">
        <v>2392</v>
      </c>
      <c r="B511" t="s">
        <v>62</v>
      </c>
      <c r="C511">
        <v>1979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6.5</v>
      </c>
      <c r="O511">
        <v>8670</v>
      </c>
      <c r="P511">
        <v>109</v>
      </c>
      <c r="Q511" t="s">
        <v>2229</v>
      </c>
      <c r="R511" t="s">
        <v>2244</v>
      </c>
      <c r="S511">
        <v>0</v>
      </c>
      <c r="T511">
        <v>1</v>
      </c>
      <c r="U511">
        <v>0</v>
      </c>
      <c r="V511">
        <v>12164000</v>
      </c>
      <c r="W511">
        <v>20158970</v>
      </c>
      <c r="X511">
        <v>20158970</v>
      </c>
      <c r="Y511">
        <f>COUNTBLANK(Table134[[#This Row],[Budget]:[Gross_WW]])</f>
        <v>0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55</v>
      </c>
      <c r="AH511">
        <f>((Table134[[#This Row],[Gross_WW]]-2*Table134[[#This Row],[Budget]])/(2*Table134[[#This Row],[Budget]]))*100</f>
        <v>-17.136756001315355</v>
      </c>
      <c r="AI511">
        <f>(0.555*Table134[[#This Row],[Gross_WW]]-Table134[[#This Row],[Budget]])/Table134[[#This Row],[Budget]]*100</f>
        <v>-8.0217991614600326</v>
      </c>
      <c r="AJ511">
        <f>(Table134[[#This Row],[Gross_WW]]-VLOOKUP(C511,  Table4[], 2, TRUE)*Table134[[#This Row],[Budget]])/(Table134[[#This Row],[Budget]]*VLOOKUP(C511,  Table4[], 2, TRUE))</f>
        <v>3.3612233683518231</v>
      </c>
    </row>
    <row r="512" spans="1:36" x14ac:dyDescent="0.2">
      <c r="A512" t="s">
        <v>6636</v>
      </c>
      <c r="B512" t="s">
        <v>6637</v>
      </c>
      <c r="C512">
        <v>2014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6.3</v>
      </c>
      <c r="O512">
        <v>171267</v>
      </c>
      <c r="P512">
        <v>92</v>
      </c>
      <c r="Q512" t="s">
        <v>6638</v>
      </c>
      <c r="R512" t="s">
        <v>35</v>
      </c>
      <c r="S512">
        <v>0</v>
      </c>
      <c r="T512">
        <v>1</v>
      </c>
      <c r="U512">
        <v>0</v>
      </c>
      <c r="V512">
        <v>70000000</v>
      </c>
      <c r="W512">
        <v>56280355</v>
      </c>
      <c r="X512">
        <v>217124280</v>
      </c>
      <c r="Y512">
        <f>COUNTBLANK(Table134[[#This Row],[Budget]:[Gross_WW]])</f>
        <v>0</v>
      </c>
      <c r="Z512">
        <v>1</v>
      </c>
      <c r="AA512">
        <v>0</v>
      </c>
      <c r="AB512">
        <v>1</v>
      </c>
      <c r="AC512">
        <v>0</v>
      </c>
      <c r="AD512">
        <v>1</v>
      </c>
      <c r="AE512">
        <v>0</v>
      </c>
      <c r="AF512">
        <v>0</v>
      </c>
      <c r="AG512">
        <v>73</v>
      </c>
      <c r="AH512">
        <f>((Table134[[#This Row],[Gross_WW]]-2*Table134[[#This Row],[Budget]])/(2*Table134[[#This Row],[Budget]]))*100</f>
        <v>55.088771428571427</v>
      </c>
      <c r="AI512">
        <f>(0.555*Table134[[#This Row],[Gross_WW]]-Table134[[#This Row],[Budget]])/Table134[[#This Row],[Budget]]*100</f>
        <v>72.1485362857143</v>
      </c>
      <c r="AJ512">
        <f>(Table134[[#This Row],[Gross_WW]]-VLOOKUP(C512,  Table4[], 2, TRUE)*Table134[[#This Row],[Budget]])/(Table134[[#This Row],[Budget]]*VLOOKUP(C512,  Table4[], 2, TRUE))</f>
        <v>2.1017754285714285</v>
      </c>
    </row>
    <row r="513" spans="1:36" x14ac:dyDescent="0.2">
      <c r="A513" t="s">
        <v>6870</v>
      </c>
      <c r="B513" t="s">
        <v>6871</v>
      </c>
      <c r="C513">
        <v>2009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6.5</v>
      </c>
      <c r="O513">
        <v>182396</v>
      </c>
      <c r="P513">
        <v>99</v>
      </c>
      <c r="Q513" t="s">
        <v>3293</v>
      </c>
      <c r="R513" t="s">
        <v>35</v>
      </c>
      <c r="S513">
        <v>0</v>
      </c>
      <c r="T513">
        <v>1</v>
      </c>
      <c r="U513">
        <v>0</v>
      </c>
      <c r="V513">
        <v>30000000</v>
      </c>
      <c r="W513">
        <v>42100625</v>
      </c>
      <c r="X513">
        <v>90842646</v>
      </c>
      <c r="Y513">
        <f>COUNTBLANK(Table134[[#This Row],[Budget]:[Gross_WW]])</f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f>((Table134[[#This Row],[Gross_WW]]-2*Table134[[#This Row],[Budget]])/(2*Table134[[#This Row],[Budget]]))*100</f>
        <v>51.404409999999999</v>
      </c>
      <c r="AI513">
        <f>(0.555*Table134[[#This Row],[Gross_WW]]-Table134[[#This Row],[Budget]])/Table134[[#This Row],[Budget]]*100</f>
        <v>68.058895100000001</v>
      </c>
      <c r="AJ513">
        <f>(Table134[[#This Row],[Gross_WW]]-VLOOKUP(C513,  Table4[], 2, TRUE)*Table134[[#This Row],[Budget]])/(Table134[[#This Row],[Budget]]*VLOOKUP(C513,  Table4[], 2, TRUE))</f>
        <v>4.046813666666667</v>
      </c>
    </row>
    <row r="514" spans="1:36" x14ac:dyDescent="0.2">
      <c r="A514" t="s">
        <v>2954</v>
      </c>
      <c r="B514" t="s">
        <v>2955</v>
      </c>
      <c r="C514">
        <v>1987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6</v>
      </c>
      <c r="O514">
        <v>30515</v>
      </c>
      <c r="P514">
        <v>106</v>
      </c>
      <c r="Q514" t="s">
        <v>2956</v>
      </c>
      <c r="R514" t="s">
        <v>2957</v>
      </c>
      <c r="S514">
        <v>0</v>
      </c>
      <c r="T514">
        <v>1</v>
      </c>
      <c r="U514">
        <v>0</v>
      </c>
      <c r="V514">
        <v>20000000</v>
      </c>
      <c r="W514">
        <v>57387516</v>
      </c>
      <c r="X514">
        <v>66673516</v>
      </c>
      <c r="Y514">
        <f>COUNTBLANK(Table134[[#This Row],[Budget]:[Gross_WW]])</f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f>((Table134[[#This Row],[Gross_WW]]-2*Table134[[#This Row],[Budget]])/(2*Table134[[#This Row],[Budget]]))*100</f>
        <v>66.683790000000002</v>
      </c>
      <c r="AI514">
        <f>(0.555*Table134[[#This Row],[Gross_WW]]-Table134[[#This Row],[Budget]])/Table134[[#This Row],[Budget]]*100</f>
        <v>85.019006900000022</v>
      </c>
      <c r="AJ514">
        <f>(Table134[[#This Row],[Gross_WW]]-VLOOKUP(C514,  Table4[], 2, TRUE)*Table134[[#This Row],[Budget]])/(Table134[[#This Row],[Budget]]*VLOOKUP(C514,  Table4[], 2, TRUE))</f>
        <v>6.247121304347826</v>
      </c>
    </row>
    <row r="515" spans="1:36" x14ac:dyDescent="0.2">
      <c r="A515" t="s">
        <v>3767</v>
      </c>
      <c r="B515" t="s">
        <v>3768</v>
      </c>
      <c r="C515">
        <v>1993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7</v>
      </c>
      <c r="O515">
        <v>26350</v>
      </c>
      <c r="P515">
        <v>120</v>
      </c>
      <c r="Q515" t="s">
        <v>3769</v>
      </c>
      <c r="R515" t="s">
        <v>3770</v>
      </c>
      <c r="S515">
        <v>0</v>
      </c>
      <c r="T515">
        <v>1</v>
      </c>
      <c r="U515">
        <v>0</v>
      </c>
      <c r="V515">
        <v>14000000</v>
      </c>
      <c r="W515">
        <v>35113743</v>
      </c>
      <c r="X515">
        <v>63513743</v>
      </c>
      <c r="Y515">
        <f>COUNTBLANK(Table134[[#This Row],[Budget]:[Gross_WW]])</f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f>((Table134[[#This Row],[Gross_WW]]-2*Table134[[#This Row],[Budget]])/(2*Table134[[#This Row],[Budget]]))*100</f>
        <v>126.83479642857142</v>
      </c>
      <c r="AI515">
        <f>(0.555*Table134[[#This Row],[Gross_WW]]-Table134[[#This Row],[Budget]])/Table134[[#This Row],[Budget]]*100</f>
        <v>151.78662403571431</v>
      </c>
      <c r="AJ515">
        <f>(Table134[[#This Row],[Gross_WW]]-VLOOKUP(C515,  Table4[], 2, TRUE)*Table134[[#This Row],[Budget]])/(Table134[[#This Row],[Budget]]*VLOOKUP(C515,  Table4[], 2, TRUE))</f>
        <v>9.3106725649350643</v>
      </c>
    </row>
    <row r="516" spans="1:36" x14ac:dyDescent="0.2">
      <c r="A516" t="s">
        <v>5537</v>
      </c>
      <c r="B516" t="s">
        <v>5538</v>
      </c>
      <c r="C516">
        <v>2002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6.1</v>
      </c>
      <c r="O516">
        <v>35789</v>
      </c>
      <c r="P516">
        <v>104</v>
      </c>
      <c r="Q516" t="s">
        <v>3915</v>
      </c>
      <c r="R516" t="s">
        <v>35</v>
      </c>
      <c r="S516">
        <v>0</v>
      </c>
      <c r="T516">
        <v>1</v>
      </c>
      <c r="U516">
        <v>0</v>
      </c>
      <c r="V516">
        <v>60000000</v>
      </c>
      <c r="W516">
        <v>30323400</v>
      </c>
      <c r="X516">
        <v>52323400</v>
      </c>
      <c r="Y516">
        <f>COUNTBLANK(Table134[[#This Row],[Budget]:[Gross_WW]])</f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f>((Table134[[#This Row],[Gross_WW]]-2*Table134[[#This Row],[Budget]])/(2*Table134[[#This Row],[Budget]]))*100</f>
        <v>-56.397166666666664</v>
      </c>
      <c r="AI516">
        <f>(0.555*Table134[[#This Row],[Gross_WW]]-Table134[[#This Row],[Budget]])/Table134[[#This Row],[Budget]]*100</f>
        <v>-51.600854999999989</v>
      </c>
      <c r="AJ516">
        <f>(Table134[[#This Row],[Gross_WW]]-VLOOKUP(C516,  Table4[], 2, TRUE)*Table134[[#This Row],[Budget]])/(Table134[[#This Row],[Budget]]*VLOOKUP(C516,  Table4[], 2, TRUE))</f>
        <v>0.45342777777777776</v>
      </c>
    </row>
    <row r="517" spans="1:36" x14ac:dyDescent="0.2">
      <c r="A517" t="s">
        <v>4410</v>
      </c>
      <c r="B517" t="s">
        <v>4411</v>
      </c>
      <c r="C517">
        <v>1996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6.5</v>
      </c>
      <c r="O517">
        <v>88807</v>
      </c>
      <c r="P517">
        <v>103</v>
      </c>
      <c r="Q517" t="s">
        <v>3769</v>
      </c>
      <c r="R517" t="s">
        <v>35</v>
      </c>
      <c r="S517">
        <v>0</v>
      </c>
      <c r="T517">
        <v>1</v>
      </c>
      <c r="U517">
        <v>0</v>
      </c>
      <c r="V517">
        <v>57000000</v>
      </c>
      <c r="W517">
        <v>51367375</v>
      </c>
      <c r="X517">
        <v>115267375</v>
      </c>
      <c r="Y517">
        <f>COUNTBLANK(Table134[[#This Row],[Budget]:[Gross_WW]])</f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f>((Table134[[#This Row],[Gross_WW]]-2*Table134[[#This Row],[Budget]])/(2*Table134[[#This Row],[Budget]]))*100</f>
        <v>1.1117324561403508</v>
      </c>
      <c r="AI517">
        <f>(0.555*Table134[[#This Row],[Gross_WW]]-Table134[[#This Row],[Budget]])/Table134[[#This Row],[Budget]]*100</f>
        <v>12.234023026315803</v>
      </c>
      <c r="AJ517">
        <f>(Table134[[#This Row],[Gross_WW]]-VLOOKUP(C517,  Table4[], 2, TRUE)*Table134[[#This Row],[Budget]])/(Table134[[#This Row],[Budget]]*VLOOKUP(C517,  Table4[], 2, TRUE))</f>
        <v>3.5959878389154705</v>
      </c>
    </row>
    <row r="518" spans="1:36" x14ac:dyDescent="0.2">
      <c r="A518" t="s">
        <v>2527</v>
      </c>
      <c r="B518" t="s">
        <v>2528</v>
      </c>
      <c r="C518">
        <v>1981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6.7</v>
      </c>
      <c r="O518">
        <v>14205</v>
      </c>
      <c r="P518">
        <v>108</v>
      </c>
      <c r="Q518" t="s">
        <v>2529</v>
      </c>
      <c r="R518" t="s">
        <v>2483</v>
      </c>
      <c r="S518">
        <v>1</v>
      </c>
      <c r="T518">
        <v>0</v>
      </c>
      <c r="U518">
        <v>0</v>
      </c>
      <c r="V518">
        <v>18000000</v>
      </c>
      <c r="W518">
        <v>14110013</v>
      </c>
      <c r="X518">
        <v>14110013</v>
      </c>
      <c r="Y518">
        <f>COUNTBLANK(Table134[[#This Row],[Budget]:[Gross_WW]])</f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f>((Table134[[#This Row],[Gross_WW]]-2*Table134[[#This Row],[Budget]])/(2*Table134[[#This Row],[Budget]]))*100</f>
        <v>-60.805519444444442</v>
      </c>
      <c r="AI518">
        <f>(0.555*Table134[[#This Row],[Gross_WW]]-Table134[[#This Row],[Budget]])/Table134[[#This Row],[Budget]]*100</f>
        <v>-56.49412658333334</v>
      </c>
      <c r="AJ518">
        <f>(Table134[[#This Row],[Gross_WW]]-VLOOKUP(C518,  Table4[], 2, TRUE)*Table134[[#This Row],[Budget]])/(Table134[[#This Row],[Budget]]*VLOOKUP(C518,  Table4[], 2, TRUE))</f>
        <v>0.70410785024154587</v>
      </c>
    </row>
    <row r="519" spans="1:36" x14ac:dyDescent="0.2">
      <c r="A519" t="s">
        <v>7182</v>
      </c>
      <c r="B519" t="s">
        <v>7183</v>
      </c>
      <c r="C519">
        <v>2011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6</v>
      </c>
      <c r="O519">
        <v>61548</v>
      </c>
      <c r="P519">
        <v>84</v>
      </c>
      <c r="Q519" t="s">
        <v>3810</v>
      </c>
      <c r="R519" t="s">
        <v>7184</v>
      </c>
      <c r="S519">
        <v>0</v>
      </c>
      <c r="T519">
        <v>0</v>
      </c>
      <c r="U519">
        <v>1</v>
      </c>
      <c r="V519">
        <v>50000000</v>
      </c>
      <c r="W519">
        <v>21302340</v>
      </c>
      <c r="X519">
        <v>39984400</v>
      </c>
      <c r="Y519">
        <f>COUNTBLANK(Table134[[#This Row],[Budget]:[Gross_WW]])</f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f>((Table134[[#This Row],[Gross_WW]]-2*Table134[[#This Row],[Budget]])/(2*Table134[[#This Row],[Budget]]))*100</f>
        <v>-60.015599999999999</v>
      </c>
      <c r="AI519">
        <f>(0.555*Table134[[#This Row],[Gross_WW]]-Table134[[#This Row],[Budget]])/Table134[[#This Row],[Budget]]*100</f>
        <v>-55.617315999999995</v>
      </c>
      <c r="AJ519">
        <f>(Table134[[#This Row],[Gross_WW]]-VLOOKUP(C519,  Table4[], 2, TRUE)*Table134[[#This Row],[Budget]])/(Table134[[#This Row],[Budget]]*VLOOKUP(C519,  Table4[], 2, TRUE))</f>
        <v>-0.20031199999999999</v>
      </c>
    </row>
    <row r="520" spans="1:36" x14ac:dyDescent="0.2">
      <c r="A520" t="s">
        <v>5679</v>
      </c>
      <c r="B520" t="s">
        <v>5680</v>
      </c>
      <c r="C520">
        <v>2003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5.5</v>
      </c>
      <c r="O520">
        <v>86653</v>
      </c>
      <c r="P520">
        <v>136</v>
      </c>
      <c r="Q520" t="s">
        <v>2512</v>
      </c>
      <c r="R520" t="s">
        <v>4109</v>
      </c>
      <c r="S520">
        <v>0</v>
      </c>
      <c r="T520">
        <v>0</v>
      </c>
      <c r="U520">
        <v>1</v>
      </c>
      <c r="V520">
        <v>68000000</v>
      </c>
      <c r="W520">
        <v>33715436</v>
      </c>
      <c r="X520">
        <v>81240406</v>
      </c>
      <c r="Y520">
        <f>COUNTBLANK(Table134[[#This Row],[Budget]:[Gross_WW]])</f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2</v>
      </c>
      <c r="AH520">
        <f>((Table134[[#This Row],[Gross_WW]]-2*Table134[[#This Row],[Budget]])/(2*Table134[[#This Row],[Budget]]))*100</f>
        <v>-40.264407352941177</v>
      </c>
      <c r="AI520">
        <f>(0.555*Table134[[#This Row],[Gross_WW]]-Table134[[#This Row],[Budget]])/Table134[[#This Row],[Budget]]*100</f>
        <v>-33.693492161764702</v>
      </c>
      <c r="AJ520">
        <f>(Table134[[#This Row],[Gross_WW]]-VLOOKUP(C520,  Table4[], 2, TRUE)*Table134[[#This Row],[Budget]])/(Table134[[#This Row],[Budget]]*VLOOKUP(C520,  Table4[], 2, TRUE))</f>
        <v>0.99118642156862746</v>
      </c>
    </row>
    <row r="521" spans="1:36" x14ac:dyDescent="0.2">
      <c r="A521" t="s">
        <v>3389</v>
      </c>
      <c r="B521" t="s">
        <v>3390</v>
      </c>
      <c r="C521">
        <v>1990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7.8</v>
      </c>
      <c r="O521">
        <v>22682</v>
      </c>
      <c r="P521">
        <v>119</v>
      </c>
      <c r="Q521" t="s">
        <v>3391</v>
      </c>
      <c r="R521" t="s">
        <v>39</v>
      </c>
      <c r="S521">
        <v>0</v>
      </c>
      <c r="T521">
        <v>0</v>
      </c>
      <c r="U521">
        <v>1</v>
      </c>
      <c r="V521">
        <v>1963207</v>
      </c>
      <c r="W521">
        <v>64431625</v>
      </c>
      <c r="X521">
        <v>84431625</v>
      </c>
      <c r="Y521">
        <f>COUNTBLANK(Table134[[#This Row],[Budget]:[Gross_WW]])</f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f>((Table134[[#This Row],[Gross_WW]]-2*Table134[[#This Row],[Budget]])/(2*Table134[[#This Row],[Budget]]))*100</f>
        <v>2050.3495301310563</v>
      </c>
      <c r="AI521">
        <f>(0.555*Table134[[#This Row],[Gross_WW]]-Table134[[#This Row],[Budget]])/Table134[[#This Row],[Budget]]*100</f>
        <v>2286.8879784454725</v>
      </c>
      <c r="AJ521">
        <f>(Table134[[#This Row],[Gross_WW]]-VLOOKUP(C521,  Table4[], 2, TRUE)*Table134[[#This Row],[Budget]])/(Table134[[#This Row],[Budget]]*VLOOKUP(C521,  Table4[], 2, TRUE))</f>
        <v>96.743160460502551</v>
      </c>
    </row>
    <row r="522" spans="1:36" x14ac:dyDescent="0.2">
      <c r="A522" t="s">
        <v>3189</v>
      </c>
      <c r="B522" t="s">
        <v>3190</v>
      </c>
      <c r="C522">
        <v>1989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7.4</v>
      </c>
      <c r="O522">
        <v>94205</v>
      </c>
      <c r="P522">
        <v>99</v>
      </c>
      <c r="Q522" t="s">
        <v>3191</v>
      </c>
      <c r="R522" t="s">
        <v>3192</v>
      </c>
      <c r="S522">
        <v>0</v>
      </c>
      <c r="T522">
        <v>0</v>
      </c>
      <c r="U522">
        <v>1</v>
      </c>
      <c r="V522">
        <v>7500000</v>
      </c>
      <c r="W522">
        <v>106593296</v>
      </c>
      <c r="X522">
        <v>145793296</v>
      </c>
      <c r="Y522">
        <f>COUNTBLANK(Table134[[#This Row],[Budget]:[Gross_WW]])</f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f>((Table134[[#This Row],[Gross_WW]]-2*Table134[[#This Row],[Budget]])/(2*Table134[[#This Row],[Budget]]))*100</f>
        <v>871.95530666666662</v>
      </c>
      <c r="AI522">
        <f>(0.555*Table134[[#This Row],[Gross_WW]]-Table134[[#This Row],[Budget]])/Table134[[#This Row],[Budget]]*100</f>
        <v>978.87039040000002</v>
      </c>
      <c r="AJ522">
        <f>(Table134[[#This Row],[Gross_WW]]-VLOOKUP(C522,  Table4[], 2, TRUE)*Table134[[#This Row],[Budget]])/(Table134[[#This Row],[Budget]]*VLOOKUP(C522,  Table4[], 2, TRUE))</f>
        <v>41.258926376811594</v>
      </c>
    </row>
    <row r="523" spans="1:36" x14ac:dyDescent="0.2">
      <c r="A523" t="s">
        <v>3298</v>
      </c>
      <c r="B523" t="s">
        <v>3299</v>
      </c>
      <c r="C523">
        <v>1990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6.9</v>
      </c>
      <c r="O523">
        <v>24106</v>
      </c>
      <c r="P523">
        <v>74</v>
      </c>
      <c r="Q523" t="s">
        <v>3300</v>
      </c>
      <c r="R523" t="s">
        <v>3301</v>
      </c>
      <c r="S523">
        <v>1</v>
      </c>
      <c r="T523">
        <v>0</v>
      </c>
      <c r="U523">
        <v>0</v>
      </c>
      <c r="V523">
        <v>20000000</v>
      </c>
      <c r="W523">
        <v>18115724</v>
      </c>
      <c r="X523">
        <v>18115724</v>
      </c>
      <c r="Y523">
        <f>COUNTBLANK(Table134[[#This Row],[Budget]:[Gross_WW]])</f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f>((Table134[[#This Row],[Gross_WW]]-2*Table134[[#This Row],[Budget]])/(2*Table134[[#This Row],[Budget]]))*100</f>
        <v>-54.710689999999992</v>
      </c>
      <c r="AI523">
        <f>(0.555*Table134[[#This Row],[Gross_WW]]-Table134[[#This Row],[Budget]])/Table134[[#This Row],[Budget]]*100</f>
        <v>-49.728865899999995</v>
      </c>
      <c r="AJ523">
        <f>(Table134[[#This Row],[Gross_WW]]-VLOOKUP(C523,  Table4[], 2, TRUE)*Table134[[#This Row],[Budget]])/(Table134[[#This Row],[Budget]]*VLOOKUP(C523,  Table4[], 2, TRUE))</f>
        <v>1.058605</v>
      </c>
    </row>
    <row r="524" spans="1:36" x14ac:dyDescent="0.2">
      <c r="A524" t="s">
        <v>5194</v>
      </c>
      <c r="B524" t="s">
        <v>5195</v>
      </c>
      <c r="C524">
        <v>1999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3.9</v>
      </c>
      <c r="O524">
        <v>9405</v>
      </c>
      <c r="P524">
        <v>77</v>
      </c>
      <c r="Q524" t="s">
        <v>2769</v>
      </c>
      <c r="R524" t="s">
        <v>35</v>
      </c>
      <c r="S524">
        <v>0</v>
      </c>
      <c r="T524">
        <v>1</v>
      </c>
      <c r="U524">
        <v>0</v>
      </c>
      <c r="V524">
        <v>70000000</v>
      </c>
      <c r="W524">
        <v>9974410</v>
      </c>
      <c r="X524">
        <v>9974410</v>
      </c>
      <c r="Y524">
        <f>COUNTBLANK(Table134[[#This Row],[Budget]:[Gross_WW]])</f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f>((Table134[[#This Row],[Gross_WW]]-2*Table134[[#This Row],[Budget]])/(2*Table134[[#This Row],[Budget]]))*100</f>
        <v>-92.875421428571428</v>
      </c>
      <c r="AI524">
        <f>(0.555*Table134[[#This Row],[Gross_WW]]-Table134[[#This Row],[Budget]])/Table134[[#This Row],[Budget]]*100</f>
        <v>-92.091717785714295</v>
      </c>
      <c r="AJ524">
        <f>(Table134[[#This Row],[Gross_WW]]-VLOOKUP(C524,  Table4[], 2, TRUE)*Table134[[#This Row],[Budget]])/(Table134[[#This Row],[Budget]]*VLOOKUP(C524,  Table4[], 2, TRUE))</f>
        <v>-0.67615551948051944</v>
      </c>
    </row>
    <row r="525" spans="1:36" x14ac:dyDescent="0.2">
      <c r="A525" t="s">
        <v>6981</v>
      </c>
      <c r="B525" t="s">
        <v>6982</v>
      </c>
      <c r="C525">
        <v>2010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6.5</v>
      </c>
      <c r="O525">
        <v>313889</v>
      </c>
      <c r="P525">
        <v>95</v>
      </c>
      <c r="Q525" t="s">
        <v>6865</v>
      </c>
      <c r="R525" t="s">
        <v>39</v>
      </c>
      <c r="S525">
        <v>0</v>
      </c>
      <c r="T525">
        <v>0</v>
      </c>
      <c r="U525">
        <v>1</v>
      </c>
      <c r="V525">
        <v>65000000</v>
      </c>
      <c r="W525">
        <v>100539043</v>
      </c>
      <c r="X525">
        <v>211780824</v>
      </c>
      <c r="Y525">
        <f>COUNTBLANK(Table134[[#This Row],[Budget]:[Gross_WW]])</f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f>((Table134[[#This Row],[Gross_WW]]-2*Table134[[#This Row],[Budget]])/(2*Table134[[#This Row],[Budget]]))*100</f>
        <v>62.908326153846147</v>
      </c>
      <c r="AI525">
        <f>(0.555*Table134[[#This Row],[Gross_WW]]-Table134[[#This Row],[Budget]])/Table134[[#This Row],[Budget]]*100</f>
        <v>80.828242030769232</v>
      </c>
      <c r="AJ525">
        <f>(Table134[[#This Row],[Gross_WW]]-VLOOKUP(C525,  Table4[], 2, TRUE)*Table134[[#This Row],[Budget]])/(Table134[[#This Row],[Budget]]*VLOOKUP(C525,  Table4[], 2, TRUE))</f>
        <v>2.2581665230769232</v>
      </c>
    </row>
    <row r="526" spans="1:36" x14ac:dyDescent="0.2">
      <c r="A526" t="s">
        <v>5091</v>
      </c>
      <c r="B526" t="s">
        <v>5092</v>
      </c>
      <c r="C526">
        <v>2000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6.1</v>
      </c>
      <c r="O526">
        <v>8952</v>
      </c>
      <c r="P526">
        <v>112</v>
      </c>
      <c r="Q526" t="s">
        <v>5093</v>
      </c>
      <c r="R526" t="s">
        <v>3273</v>
      </c>
      <c r="S526">
        <v>1</v>
      </c>
      <c r="T526">
        <v>0</v>
      </c>
      <c r="U526">
        <v>0</v>
      </c>
      <c r="V526">
        <v>21000000</v>
      </c>
      <c r="W526">
        <v>4739023</v>
      </c>
      <c r="X526">
        <v>6620242</v>
      </c>
      <c r="Y526">
        <f>COUNTBLANK(Table134[[#This Row],[Budget]:[Gross_WW]])</f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f>((Table134[[#This Row],[Gross_WW]]-2*Table134[[#This Row],[Budget]])/(2*Table134[[#This Row],[Budget]]))*100</f>
        <v>-84.237519047619045</v>
      </c>
      <c r="AI526">
        <f>(0.555*Table134[[#This Row],[Gross_WW]]-Table134[[#This Row],[Budget]])/Table134[[#This Row],[Budget]]*100</f>
        <v>-82.503646142857136</v>
      </c>
      <c r="AJ526">
        <f>(Table134[[#This Row],[Gross_WW]]-VLOOKUP(C526,  Table4[], 2, TRUE)*Table134[[#This Row],[Budget]])/(Table134[[#This Row],[Budget]]*VLOOKUP(C526,  Table4[], 2, TRUE))</f>
        <v>-0.47458396825396826</v>
      </c>
    </row>
    <row r="527" spans="1:36" x14ac:dyDescent="0.2">
      <c r="A527" t="s">
        <v>7497</v>
      </c>
      <c r="B527" t="s">
        <v>7498</v>
      </c>
      <c r="C527">
        <v>2014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5.6</v>
      </c>
      <c r="O527">
        <v>123973</v>
      </c>
      <c r="P527">
        <v>109</v>
      </c>
      <c r="Q527" t="s">
        <v>5282</v>
      </c>
      <c r="R527" t="s">
        <v>35</v>
      </c>
      <c r="S527">
        <v>0</v>
      </c>
      <c r="T527">
        <v>1</v>
      </c>
      <c r="U527">
        <v>0</v>
      </c>
      <c r="V527">
        <v>40000000</v>
      </c>
      <c r="W527">
        <v>86208010</v>
      </c>
      <c r="X527">
        <v>169837010</v>
      </c>
      <c r="Y527">
        <f>COUNTBLANK(Table134[[#This Row],[Budget]:[Gross_WW]])</f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f>((Table134[[#This Row],[Gross_WW]]-2*Table134[[#This Row],[Budget]])/(2*Table134[[#This Row],[Budget]]))*100</f>
        <v>112.2962625</v>
      </c>
      <c r="AI527">
        <f>(0.555*Table134[[#This Row],[Gross_WW]]-Table134[[#This Row],[Budget]])/Table134[[#This Row],[Budget]]*100</f>
        <v>135.64885137500002</v>
      </c>
      <c r="AJ527">
        <f>(Table134[[#This Row],[Gross_WW]]-VLOOKUP(C527,  Table4[], 2, TRUE)*Table134[[#This Row],[Budget]])/(Table134[[#This Row],[Budget]]*VLOOKUP(C527,  Table4[], 2, TRUE))</f>
        <v>3.24592525</v>
      </c>
    </row>
    <row r="528" spans="1:36" x14ac:dyDescent="0.2">
      <c r="A528" t="s">
        <v>572</v>
      </c>
      <c r="B528" t="s">
        <v>573</v>
      </c>
      <c r="C528">
        <v>1941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7.2</v>
      </c>
      <c r="O528">
        <v>114195</v>
      </c>
      <c r="P528">
        <v>64</v>
      </c>
      <c r="Q528" t="s">
        <v>574</v>
      </c>
      <c r="R528" t="s">
        <v>376</v>
      </c>
      <c r="S528">
        <v>1</v>
      </c>
      <c r="T528">
        <v>0</v>
      </c>
      <c r="U528">
        <v>0</v>
      </c>
      <c r="V528">
        <v>950000</v>
      </c>
      <c r="W528">
        <v>1300000</v>
      </c>
      <c r="X528">
        <v>1300000</v>
      </c>
      <c r="Y528">
        <f>COUNTBLANK(Table134[[#This Row],[Budget]:[Gross_WW]])</f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2</v>
      </c>
      <c r="AH528">
        <f>((Table134[[#This Row],[Gross_WW]]-2*Table134[[#This Row],[Budget]])/(2*Table134[[#This Row],[Budget]]))*100</f>
        <v>-31.578947368421051</v>
      </c>
      <c r="AI528">
        <f>(0.555*Table134[[#This Row],[Gross_WW]]-Table134[[#This Row],[Budget]])/Table134[[#This Row],[Budget]]*100</f>
        <v>-24.052631578947356</v>
      </c>
      <c r="AJ528">
        <f>(Table134[[#This Row],[Gross_WW]]-VLOOKUP(C528,  Table4[], 2, TRUE)*Table134[[#This Row],[Budget]])/(Table134[[#This Row],[Budget]]*VLOOKUP(C528,  Table4[], 2, TRUE))</f>
        <v>9.526315789473685</v>
      </c>
    </row>
    <row r="529" spans="1:36" x14ac:dyDescent="0.2">
      <c r="A529" t="s">
        <v>7881</v>
      </c>
      <c r="B529" t="s">
        <v>7882</v>
      </c>
      <c r="C529">
        <v>2017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7.9</v>
      </c>
      <c r="O529">
        <v>509684</v>
      </c>
      <c r="P529">
        <v>106</v>
      </c>
      <c r="Q529" t="s">
        <v>5998</v>
      </c>
      <c r="R529" t="s">
        <v>7883</v>
      </c>
      <c r="S529">
        <v>0</v>
      </c>
      <c r="T529">
        <v>0</v>
      </c>
      <c r="U529">
        <v>1</v>
      </c>
      <c r="V529">
        <v>100000000</v>
      </c>
      <c r="W529">
        <v>189740665</v>
      </c>
      <c r="X529">
        <v>526940665</v>
      </c>
      <c r="Y529">
        <f>COUNTBLANK(Table134[[#This Row],[Budget]:[Gross_WW]])</f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f>((Table134[[#This Row],[Gross_WW]]-2*Table134[[#This Row],[Budget]])/(2*Table134[[#This Row],[Budget]]))*100</f>
        <v>163.47033250000001</v>
      </c>
      <c r="AI529">
        <f>(0.555*Table134[[#This Row],[Gross_WW]]-Table134[[#This Row],[Budget]])/Table134[[#This Row],[Budget]]*100</f>
        <v>192.45206907500005</v>
      </c>
      <c r="AJ529">
        <f>(Table134[[#This Row],[Gross_WW]]-VLOOKUP(C529,  Table4[], 2, TRUE)*Table134[[#This Row],[Budget]])/(Table134[[#This Row],[Budget]]*VLOOKUP(C529,  Table4[], 2, TRUE))</f>
        <v>4.2694066499999996</v>
      </c>
    </row>
    <row r="530" spans="1:36" x14ac:dyDescent="0.2">
      <c r="A530" t="s">
        <v>5560</v>
      </c>
      <c r="B530" t="s">
        <v>5561</v>
      </c>
      <c r="C530">
        <v>2003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5.9</v>
      </c>
      <c r="O530">
        <v>53773</v>
      </c>
      <c r="P530">
        <v>89</v>
      </c>
      <c r="Q530" t="s">
        <v>5559</v>
      </c>
      <c r="R530" t="s">
        <v>3859</v>
      </c>
      <c r="S530">
        <v>1</v>
      </c>
      <c r="T530">
        <v>0</v>
      </c>
      <c r="U530">
        <v>0</v>
      </c>
      <c r="V530">
        <v>40000000</v>
      </c>
      <c r="W530">
        <v>9692135</v>
      </c>
      <c r="X530">
        <v>19322135</v>
      </c>
      <c r="Y530">
        <f>COUNTBLANK(Table134[[#This Row],[Budget]:[Gross_WW]])</f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f>((Table134[[#This Row],[Gross_WW]]-2*Table134[[#This Row],[Budget]])/(2*Table134[[#This Row],[Budget]]))*100</f>
        <v>-75.847331250000011</v>
      </c>
      <c r="AI530">
        <f>(0.555*Table134[[#This Row],[Gross_WW]]-Table134[[#This Row],[Budget]])/Table134[[#This Row],[Budget]]*100</f>
        <v>-73.190537687499997</v>
      </c>
      <c r="AJ530">
        <f>(Table134[[#This Row],[Gross_WW]]-VLOOKUP(C530,  Table4[], 2, TRUE)*Table134[[#This Row],[Budget]])/(Table134[[#This Row],[Budget]]*VLOOKUP(C530,  Table4[], 2, TRUE))</f>
        <v>-0.19491104166666667</v>
      </c>
    </row>
    <row r="531" spans="1:36" x14ac:dyDescent="0.2">
      <c r="A531" t="s">
        <v>6885</v>
      </c>
      <c r="B531" t="s">
        <v>6886</v>
      </c>
      <c r="C531">
        <v>2009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6.1</v>
      </c>
      <c r="O531">
        <v>46135</v>
      </c>
      <c r="P531">
        <v>125</v>
      </c>
      <c r="Q531" t="s">
        <v>6409</v>
      </c>
      <c r="R531" t="s">
        <v>35</v>
      </c>
      <c r="S531">
        <v>0</v>
      </c>
      <c r="T531">
        <v>1</v>
      </c>
      <c r="U531">
        <v>0</v>
      </c>
      <c r="V531">
        <v>60000000</v>
      </c>
      <c r="W531">
        <v>40572825</v>
      </c>
      <c r="X531">
        <v>78176181</v>
      </c>
      <c r="Y531">
        <f>COUNTBLANK(Table134[[#This Row],[Budget]:[Gross_WW]])</f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f>((Table134[[#This Row],[Gross_WW]]-2*Table134[[#This Row],[Budget]])/(2*Table134[[#This Row],[Budget]]))*100</f>
        <v>-34.853182500000003</v>
      </c>
      <c r="AI531">
        <f>(0.555*Table134[[#This Row],[Gross_WW]]-Table134[[#This Row],[Budget]])/Table134[[#This Row],[Budget]]*100</f>
        <v>-27.687032574999993</v>
      </c>
      <c r="AJ531">
        <f>(Table134[[#This Row],[Gross_WW]]-VLOOKUP(C531,  Table4[], 2, TRUE)*Table134[[#This Row],[Budget]])/(Table134[[#This Row],[Budget]]*VLOOKUP(C531,  Table4[], 2, TRUE))</f>
        <v>1.1715605833333333</v>
      </c>
    </row>
    <row r="532" spans="1:36" x14ac:dyDescent="0.2">
      <c r="A532" t="s">
        <v>2616</v>
      </c>
      <c r="B532" t="s">
        <v>2617</v>
      </c>
      <c r="C532">
        <v>1982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7.8</v>
      </c>
      <c r="O532">
        <v>353981</v>
      </c>
      <c r="P532">
        <v>115</v>
      </c>
      <c r="Q532" t="s">
        <v>2168</v>
      </c>
      <c r="R532" t="s">
        <v>35</v>
      </c>
      <c r="S532">
        <v>0</v>
      </c>
      <c r="T532">
        <v>1</v>
      </c>
      <c r="U532">
        <v>0</v>
      </c>
      <c r="V532">
        <v>10500000</v>
      </c>
      <c r="W532">
        <v>435110554</v>
      </c>
      <c r="X532">
        <v>793482178</v>
      </c>
      <c r="Y532">
        <f>COUNTBLANK(Table134[[#This Row],[Budget]:[Gross_WW]])</f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f>((Table134[[#This Row],[Gross_WW]]-2*Table134[[#This Row],[Budget]])/(2*Table134[[#This Row],[Budget]]))*100</f>
        <v>3678.4865619047623</v>
      </c>
      <c r="AI532">
        <f>(0.555*Table134[[#This Row],[Gross_WW]]-Table134[[#This Row],[Budget]])/Table134[[#This Row],[Budget]]*100</f>
        <v>4094.120083714286</v>
      </c>
      <c r="AJ532">
        <f>(Table134[[#This Row],[Gross_WW]]-VLOOKUP(C532,  Table4[], 2, TRUE)*Table134[[#This Row],[Budget]])/(Table134[[#This Row],[Budget]]*VLOOKUP(C532,  Table4[], 2, TRUE))</f>
        <v>163.28202443064183</v>
      </c>
    </row>
    <row r="533" spans="1:36" x14ac:dyDescent="0.2">
      <c r="A533" t="s">
        <v>444</v>
      </c>
      <c r="B533" t="s">
        <v>445</v>
      </c>
      <c r="C533">
        <v>1939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7.3</v>
      </c>
      <c r="O533">
        <v>2665</v>
      </c>
      <c r="P533">
        <v>92</v>
      </c>
      <c r="Q533" t="s">
        <v>198</v>
      </c>
      <c r="R533" t="s">
        <v>147</v>
      </c>
      <c r="S533">
        <v>0</v>
      </c>
      <c r="T533">
        <v>0</v>
      </c>
      <c r="U533">
        <v>1</v>
      </c>
      <c r="V533">
        <v>735000</v>
      </c>
      <c r="W533">
        <v>1570000</v>
      </c>
      <c r="X533">
        <v>1570000</v>
      </c>
      <c r="Y533">
        <f>COUNTBLANK(Table134[[#This Row],[Budget]:[Gross_WW]])</f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f>((Table134[[#This Row],[Gross_WW]]-2*Table134[[#This Row],[Budget]])/(2*Table134[[#This Row],[Budget]]))*100</f>
        <v>6.8027210884353746</v>
      </c>
      <c r="AI533">
        <f>(0.555*Table134[[#This Row],[Gross_WW]]-Table134[[#This Row],[Budget]])/Table134[[#This Row],[Budget]]*100</f>
        <v>18.551020408163282</v>
      </c>
      <c r="AJ533">
        <f>(Table134[[#This Row],[Gross_WW]]-VLOOKUP(C533,  Table4[], 2, TRUE)*Table134[[#This Row],[Budget]])/(Table134[[#This Row],[Budget]]*VLOOKUP(C533,  Table4[], 2, TRUE))</f>
        <v>4.6211958467597567</v>
      </c>
    </row>
    <row r="534" spans="1:36" x14ac:dyDescent="0.2">
      <c r="A534" t="s">
        <v>2146</v>
      </c>
      <c r="B534" t="s">
        <v>2147</v>
      </c>
      <c r="C534">
        <v>1974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5.9</v>
      </c>
      <c r="O534">
        <v>13118</v>
      </c>
      <c r="P534">
        <v>122</v>
      </c>
      <c r="Q534" t="s">
        <v>2148</v>
      </c>
      <c r="R534" t="s">
        <v>35</v>
      </c>
      <c r="S534">
        <v>0</v>
      </c>
      <c r="T534">
        <v>1</v>
      </c>
      <c r="U534">
        <v>0</v>
      </c>
      <c r="V534">
        <v>7000000</v>
      </c>
      <c r="W534">
        <v>79666653</v>
      </c>
      <c r="X534">
        <v>79666653</v>
      </c>
      <c r="Y534">
        <f>COUNTBLANK(Table134[[#This Row],[Budget]:[Gross_WW]])</f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f>((Table134[[#This Row],[Gross_WW]]-2*Table134[[#This Row],[Budget]])/(2*Table134[[#This Row],[Budget]]))*100</f>
        <v>469.04752142857149</v>
      </c>
      <c r="AI534">
        <f>(0.555*Table134[[#This Row],[Gross_WW]]-Table134[[#This Row],[Budget]])/Table134[[#This Row],[Budget]]*100</f>
        <v>531.64274878571439</v>
      </c>
      <c r="AJ534">
        <f>(Table134[[#This Row],[Gross_WW]]-VLOOKUP(C534,  Table4[], 2, TRUE)*Table134[[#This Row],[Budget]])/(Table134[[#This Row],[Budget]]*VLOOKUP(C534,  Table4[], 2, TRUE))</f>
        <v>28.949869548872179</v>
      </c>
    </row>
    <row r="535" spans="1:36" hidden="1" x14ac:dyDescent="0.2">
      <c r="A535" t="s">
        <v>1362</v>
      </c>
      <c r="B535" t="s">
        <v>1363</v>
      </c>
      <c r="C535">
        <v>1955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7.9</v>
      </c>
      <c r="O535">
        <v>38451</v>
      </c>
      <c r="P535">
        <v>118</v>
      </c>
      <c r="Q535" t="s">
        <v>1178</v>
      </c>
      <c r="R535" t="s">
        <v>39</v>
      </c>
      <c r="S535">
        <v>0</v>
      </c>
      <c r="T535">
        <v>0</v>
      </c>
      <c r="U535">
        <v>1</v>
      </c>
      <c r="X535">
        <v>24079</v>
      </c>
      <c r="Y535">
        <f>COUNTBLANK(Table134[[#This Row],[Budget]:[Gross_WW]])</f>
        <v>2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3</v>
      </c>
      <c r="AH535" t="e">
        <f>((Table134[[#This Row],[Gross_WW]]-2*Table134[[#This Row],[Budget]])/(2*Table134[[#This Row],[Budget]]))*100</f>
        <v>#DIV/0!</v>
      </c>
      <c r="AI535" t="e">
        <f>(0.555*Table134[[#This Row],[Gross_WW]]-Table134[[#This Row],[Budget]])/Table134[[#This Row],[Budget]]*100</f>
        <v>#DIV/0!</v>
      </c>
      <c r="AJ535" t="e">
        <f>(Table134[[#This Row],[Gross_WW]]-VLOOKUP(C535,  Table4[], 2, TRUE)*Table134[[#This Row],[Budget]])/(Table134[[#This Row],[Budget]]*VLOOKUP(C535,  Table4[], 2, TRUE))</f>
        <v>#DIV/0!</v>
      </c>
    </row>
    <row r="536" spans="1:36" x14ac:dyDescent="0.2">
      <c r="A536" t="s">
        <v>6557</v>
      </c>
      <c r="B536" t="s">
        <v>6558</v>
      </c>
      <c r="C536">
        <v>2007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7.6</v>
      </c>
      <c r="O536">
        <v>220434</v>
      </c>
      <c r="P536">
        <v>100</v>
      </c>
      <c r="Q536" t="s">
        <v>2717</v>
      </c>
      <c r="R536" t="s">
        <v>6559</v>
      </c>
      <c r="S536">
        <v>0</v>
      </c>
      <c r="T536">
        <v>1</v>
      </c>
      <c r="U536">
        <v>0</v>
      </c>
      <c r="V536">
        <v>25000000</v>
      </c>
      <c r="W536">
        <v>17266000</v>
      </c>
      <c r="X536">
        <v>56107312</v>
      </c>
      <c r="Y536">
        <f>COUNTBLANK(Table134[[#This Row],[Budget]:[Gross_WW]])</f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f>((Table134[[#This Row],[Gross_WW]]-2*Table134[[#This Row],[Budget]])/(2*Table134[[#This Row],[Budget]]))*100</f>
        <v>12.214624000000001</v>
      </c>
      <c r="AI536">
        <f>(0.555*Table134[[#This Row],[Gross_WW]]-Table134[[#This Row],[Budget]])/Table134[[#This Row],[Budget]]*100</f>
        <v>24.558232640000018</v>
      </c>
      <c r="AJ536">
        <f>(Table134[[#This Row],[Gross_WW]]-VLOOKUP(C536,  Table4[], 2, TRUE)*Table134[[#This Row],[Budget]])/(Table134[[#This Row],[Budget]]*VLOOKUP(C536,  Table4[], 2, TRUE))</f>
        <v>2.7404874666666665</v>
      </c>
    </row>
    <row r="537" spans="1:36" x14ac:dyDescent="0.2">
      <c r="A537" t="s">
        <v>4412</v>
      </c>
      <c r="B537" t="s">
        <v>4413</v>
      </c>
      <c r="C537">
        <v>1996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2.7</v>
      </c>
      <c r="O537">
        <v>8010</v>
      </c>
      <c r="P537">
        <v>94</v>
      </c>
      <c r="Q537" t="s">
        <v>4414</v>
      </c>
      <c r="R537" t="s">
        <v>4415</v>
      </c>
      <c r="S537">
        <v>0</v>
      </c>
      <c r="T537">
        <v>1</v>
      </c>
      <c r="U537">
        <v>0</v>
      </c>
      <c r="V537">
        <v>24000000</v>
      </c>
      <c r="W537">
        <v>4422380</v>
      </c>
      <c r="X537">
        <v>4422380</v>
      </c>
      <c r="Y537">
        <f>COUNTBLANK(Table134[[#This Row],[Budget]:[Gross_WW]])</f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1</v>
      </c>
      <c r="AG537">
        <v>0</v>
      </c>
      <c r="AH537">
        <f>((Table134[[#This Row],[Gross_WW]]-2*Table134[[#This Row],[Budget]])/(2*Table134[[#This Row],[Budget]]))*100</f>
        <v>-90.786708333333337</v>
      </c>
      <c r="AI537">
        <f>(0.555*Table134[[#This Row],[Gross_WW]]-Table134[[#This Row],[Budget]])/Table134[[#This Row],[Budget]]*100</f>
        <v>-89.77324625</v>
      </c>
      <c r="AJ537">
        <f>(Table134[[#This Row],[Gross_WW]]-VLOOKUP(C537,  Table4[], 2, TRUE)*Table134[[#This Row],[Budget]])/(Table134[[#This Row],[Budget]]*VLOOKUP(C537,  Table4[], 2, TRUE))</f>
        <v>-0.58121401515151516</v>
      </c>
    </row>
    <row r="538" spans="1:36" x14ac:dyDescent="0.2">
      <c r="A538" t="s">
        <v>3964</v>
      </c>
      <c r="B538" t="s">
        <v>3965</v>
      </c>
      <c r="C538">
        <v>1994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7.8</v>
      </c>
      <c r="O538">
        <v>161058</v>
      </c>
      <c r="P538">
        <v>127</v>
      </c>
      <c r="Q538" t="s">
        <v>2850</v>
      </c>
      <c r="R538" t="s">
        <v>2783</v>
      </c>
      <c r="S538">
        <v>1</v>
      </c>
      <c r="T538">
        <v>0</v>
      </c>
      <c r="U538">
        <v>0</v>
      </c>
      <c r="V538">
        <v>18000000</v>
      </c>
      <c r="W538">
        <v>5887457</v>
      </c>
      <c r="X538">
        <v>5887457</v>
      </c>
      <c r="Y538">
        <f>COUNTBLANK(Table134[[#This Row],[Budget]:[Gross_WW]])</f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1</v>
      </c>
      <c r="AG538">
        <v>0</v>
      </c>
      <c r="AH538">
        <f>((Table134[[#This Row],[Gross_WW]]-2*Table134[[#This Row],[Budget]])/(2*Table134[[#This Row],[Budget]]))*100</f>
        <v>-83.645952777777779</v>
      </c>
      <c r="AI538">
        <f>(0.555*Table134[[#This Row],[Gross_WW]]-Table134[[#This Row],[Budget]])/Table134[[#This Row],[Budget]]*100</f>
        <v>-81.847007583333337</v>
      </c>
      <c r="AJ538">
        <f>(Table134[[#This Row],[Gross_WW]]-VLOOKUP(C538,  Table4[], 2, TRUE)*Table134[[#This Row],[Budget]])/(Table134[[#This Row],[Budget]]*VLOOKUP(C538,  Table4[], 2, TRUE))</f>
        <v>-0.25663421717171719</v>
      </c>
    </row>
    <row r="539" spans="1:36" x14ac:dyDescent="0.2">
      <c r="A539" t="s">
        <v>4416</v>
      </c>
      <c r="B539" t="s">
        <v>4417</v>
      </c>
      <c r="C539">
        <v>1996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5.2</v>
      </c>
      <c r="O539">
        <v>9032</v>
      </c>
      <c r="P539">
        <v>100</v>
      </c>
      <c r="Q539" t="s">
        <v>2948</v>
      </c>
      <c r="R539" t="s">
        <v>3848</v>
      </c>
      <c r="S539">
        <v>1</v>
      </c>
      <c r="T539">
        <v>0</v>
      </c>
      <c r="U539">
        <v>0</v>
      </c>
      <c r="V539">
        <v>30000000</v>
      </c>
      <c r="W539">
        <v>31387164</v>
      </c>
      <c r="X539">
        <v>31387164</v>
      </c>
      <c r="Y539">
        <f>COUNTBLANK(Table134[[#This Row],[Budget]:[Gross_WW]])</f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f>((Table134[[#This Row],[Gross_WW]]-2*Table134[[#This Row],[Budget]])/(2*Table134[[#This Row],[Budget]]))*100</f>
        <v>-47.68806</v>
      </c>
      <c r="AI539">
        <f>(0.555*Table134[[#This Row],[Gross_WW]]-Table134[[#This Row],[Budget]])/Table134[[#This Row],[Budget]]*100</f>
        <v>-41.933746599999985</v>
      </c>
      <c r="AJ539">
        <f>(Table134[[#This Row],[Gross_WW]]-VLOOKUP(C539,  Table4[], 2, TRUE)*Table134[[#This Row],[Budget]])/(Table134[[#This Row],[Budget]]*VLOOKUP(C539,  Table4[], 2, TRUE))</f>
        <v>1.3778154545454546</v>
      </c>
    </row>
    <row r="540" spans="1:36" x14ac:dyDescent="0.2">
      <c r="A540" t="s">
        <v>6975</v>
      </c>
      <c r="B540" t="s">
        <v>6976</v>
      </c>
      <c r="C540">
        <v>2010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6.6</v>
      </c>
      <c r="O540">
        <v>87366</v>
      </c>
      <c r="P540">
        <v>117</v>
      </c>
      <c r="Q540" t="s">
        <v>6884</v>
      </c>
      <c r="R540" t="s">
        <v>39</v>
      </c>
      <c r="S540">
        <v>0</v>
      </c>
      <c r="T540">
        <v>0</v>
      </c>
      <c r="U540">
        <v>1</v>
      </c>
      <c r="V540">
        <v>80000000</v>
      </c>
      <c r="W540">
        <v>43313890</v>
      </c>
      <c r="X540">
        <v>81126522</v>
      </c>
      <c r="Y540">
        <f>COUNTBLANK(Table134[[#This Row],[Budget]:[Gross_WW]])</f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f>((Table134[[#This Row],[Gross_WW]]-2*Table134[[#This Row],[Budget]])/(2*Table134[[#This Row],[Budget]]))*100</f>
        <v>-49.29592375</v>
      </c>
      <c r="AI540">
        <f>(0.555*Table134[[#This Row],[Gross_WW]]-Table134[[#This Row],[Budget]])/Table134[[#This Row],[Budget]]*100</f>
        <v>-43.718475362500001</v>
      </c>
      <c r="AJ540">
        <f>(Table134[[#This Row],[Gross_WW]]-VLOOKUP(C540,  Table4[], 2, TRUE)*Table134[[#This Row],[Budget]])/(Table134[[#This Row],[Budget]]*VLOOKUP(C540,  Table4[], 2, TRUE))</f>
        <v>1.4081524999999999E-2</v>
      </c>
    </row>
    <row r="541" spans="1:36" x14ac:dyDescent="0.2">
      <c r="A541" t="s">
        <v>7309</v>
      </c>
      <c r="B541" t="s">
        <v>7310</v>
      </c>
      <c r="C541">
        <v>2014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7.9</v>
      </c>
      <c r="O541">
        <v>573248</v>
      </c>
      <c r="P541">
        <v>113</v>
      </c>
      <c r="Q541" t="s">
        <v>4558</v>
      </c>
      <c r="R541" t="s">
        <v>39</v>
      </c>
      <c r="S541">
        <v>0</v>
      </c>
      <c r="T541">
        <v>0</v>
      </c>
      <c r="U541">
        <v>1</v>
      </c>
      <c r="V541">
        <v>178000000</v>
      </c>
      <c r="W541">
        <v>100206256</v>
      </c>
      <c r="X541">
        <v>370541256</v>
      </c>
      <c r="Y541">
        <f>COUNTBLANK(Table134[[#This Row],[Budget]:[Gross_WW]])</f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10</v>
      </c>
      <c r="AH541">
        <f>((Table134[[#This Row],[Gross_WW]]-2*Table134[[#This Row],[Budget]])/(2*Table134[[#This Row],[Budget]]))*100</f>
        <v>4.0846224719101123</v>
      </c>
      <c r="AI541">
        <f>(0.555*Table134[[#This Row],[Gross_WW]]-Table134[[#This Row],[Budget]])/Table134[[#This Row],[Budget]]*100</f>
        <v>15.533930943820232</v>
      </c>
      <c r="AJ541">
        <f>(Table134[[#This Row],[Gross_WW]]-VLOOKUP(C541,  Table4[], 2, TRUE)*Table134[[#This Row],[Budget]])/(Table134[[#This Row],[Budget]]*VLOOKUP(C541,  Table4[], 2, TRUE))</f>
        <v>1.0816924494382023</v>
      </c>
    </row>
    <row r="542" spans="1:36" x14ac:dyDescent="0.2">
      <c r="A542" t="s">
        <v>5060</v>
      </c>
      <c r="B542" t="s">
        <v>5061</v>
      </c>
      <c r="C542">
        <v>1999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6.1</v>
      </c>
      <c r="O542">
        <v>40480</v>
      </c>
      <c r="P542">
        <v>122</v>
      </c>
      <c r="Q542" t="s">
        <v>2627</v>
      </c>
      <c r="R542" t="s">
        <v>3230</v>
      </c>
      <c r="S542">
        <v>0</v>
      </c>
      <c r="T542">
        <v>1</v>
      </c>
      <c r="U542">
        <v>0</v>
      </c>
      <c r="V542">
        <v>80000000</v>
      </c>
      <c r="W542">
        <v>22431897</v>
      </c>
      <c r="X542">
        <v>35242897</v>
      </c>
      <c r="Y542">
        <f>COUNTBLANK(Table134[[#This Row],[Budget]:[Gross_WW]])</f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5</v>
      </c>
      <c r="AH542">
        <f>((Table134[[#This Row],[Gross_WW]]-2*Table134[[#This Row],[Budget]])/(2*Table134[[#This Row],[Budget]]))*100</f>
        <v>-77.97318937499999</v>
      </c>
      <c r="AI542">
        <f>(0.555*Table134[[#This Row],[Gross_WW]]-Table134[[#This Row],[Budget]])/Table134[[#This Row],[Budget]]*100</f>
        <v>-75.550240206249995</v>
      </c>
      <c r="AJ542">
        <f>(Table134[[#This Row],[Gross_WW]]-VLOOKUP(C542,  Table4[], 2, TRUE)*Table134[[#This Row],[Budget]])/(Table134[[#This Row],[Budget]]*VLOOKUP(C542,  Table4[], 2, TRUE))</f>
        <v>1.2186647727272727E-3</v>
      </c>
    </row>
    <row r="543" spans="1:36" x14ac:dyDescent="0.2">
      <c r="A543" t="s">
        <v>5598</v>
      </c>
      <c r="B543" t="s">
        <v>5599</v>
      </c>
      <c r="C543">
        <v>2002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5.4</v>
      </c>
      <c r="O543">
        <v>51313</v>
      </c>
      <c r="P543">
        <v>99</v>
      </c>
      <c r="Q543" t="s">
        <v>5600</v>
      </c>
      <c r="R543" t="s">
        <v>39</v>
      </c>
      <c r="S543">
        <v>0</v>
      </c>
      <c r="T543">
        <v>0</v>
      </c>
      <c r="U543">
        <v>1</v>
      </c>
      <c r="V543">
        <v>30000000</v>
      </c>
      <c r="W543">
        <v>17322606</v>
      </c>
      <c r="X543">
        <v>45867333</v>
      </c>
      <c r="Y543">
        <f>COUNTBLANK(Table134[[#This Row],[Budget]:[Gross_WW]])</f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f>((Table134[[#This Row],[Gross_WW]]-2*Table134[[#This Row],[Budget]])/(2*Table134[[#This Row],[Budget]]))*100</f>
        <v>-23.554444999999998</v>
      </c>
      <c r="AI543">
        <f>(0.555*Table134[[#This Row],[Gross_WW]]-Table134[[#This Row],[Budget]])/Table134[[#This Row],[Budget]]*100</f>
        <v>-15.145433949999996</v>
      </c>
      <c r="AJ543">
        <f>(Table134[[#This Row],[Gross_WW]]-VLOOKUP(C543,  Table4[], 2, TRUE)*Table134[[#This Row],[Budget]])/(Table134[[#This Row],[Budget]]*VLOOKUP(C543,  Table4[], 2, TRUE))</f>
        <v>1.5481851666666666</v>
      </c>
    </row>
    <row r="544" spans="1:36" x14ac:dyDescent="0.2">
      <c r="A544" t="s">
        <v>5035</v>
      </c>
      <c r="B544" t="s">
        <v>5036</v>
      </c>
      <c r="C544">
        <v>1998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7.4</v>
      </c>
      <c r="O544">
        <v>89006</v>
      </c>
      <c r="P544">
        <v>124</v>
      </c>
      <c r="Q544" t="s">
        <v>5037</v>
      </c>
      <c r="R544" t="s">
        <v>2533</v>
      </c>
      <c r="S544">
        <v>0</v>
      </c>
      <c r="T544">
        <v>1</v>
      </c>
      <c r="U544">
        <v>0</v>
      </c>
      <c r="V544">
        <v>30000000</v>
      </c>
      <c r="W544">
        <v>30082699</v>
      </c>
      <c r="X544">
        <v>82150642</v>
      </c>
      <c r="Y544">
        <f>COUNTBLANK(Table134[[#This Row],[Budget]:[Gross_WW]])</f>
        <v>0</v>
      </c>
      <c r="Z544" s="4">
        <v>1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1</v>
      </c>
      <c r="AG544">
        <v>0</v>
      </c>
      <c r="AH544">
        <f>((Table134[[#This Row],[Gross_WW]]-2*Table134[[#This Row],[Budget]])/(2*Table134[[#This Row],[Budget]]))*100</f>
        <v>36.91773666666667</v>
      </c>
      <c r="AI544">
        <f>(0.555*Table134[[#This Row],[Gross_WW]]-Table134[[#This Row],[Budget]])/Table134[[#This Row],[Budget]]*100</f>
        <v>51.978687700000002</v>
      </c>
      <c r="AJ544">
        <f>(Table134[[#This Row],[Gross_WW]]-VLOOKUP(C544,  Table4[], 2, TRUE)*Table134[[#This Row],[Budget]])/(Table134[[#This Row],[Budget]]*VLOOKUP(C544,  Table4[], 2, TRUE))</f>
        <v>5.2235334848484847</v>
      </c>
    </row>
    <row r="545" spans="1:36" x14ac:dyDescent="0.2">
      <c r="A545" t="s">
        <v>6183</v>
      </c>
      <c r="B545" t="s">
        <v>6184</v>
      </c>
      <c r="C545">
        <v>2007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6.8</v>
      </c>
      <c r="O545">
        <v>64536</v>
      </c>
      <c r="P545">
        <v>114</v>
      </c>
      <c r="Q545" t="s">
        <v>5037</v>
      </c>
      <c r="R545" t="s">
        <v>35</v>
      </c>
      <c r="S545">
        <v>0</v>
      </c>
      <c r="T545">
        <v>1</v>
      </c>
      <c r="U545">
        <v>0</v>
      </c>
      <c r="V545">
        <v>55000000</v>
      </c>
      <c r="W545">
        <v>16383509</v>
      </c>
      <c r="X545">
        <v>75782758</v>
      </c>
      <c r="Y545">
        <f>COUNTBLANK(Table134[[#This Row],[Budget]:[Gross_WW]])</f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f>((Table134[[#This Row],[Gross_WW]]-2*Table134[[#This Row],[Budget]])/(2*Table134[[#This Row],[Budget]]))*100</f>
        <v>-31.106583636363638</v>
      </c>
      <c r="AI545">
        <f>(0.555*Table134[[#This Row],[Gross_WW]]-Table134[[#This Row],[Budget]])/Table134[[#This Row],[Budget]]*100</f>
        <v>-23.528307836363627</v>
      </c>
      <c r="AJ545">
        <f>(Table134[[#This Row],[Gross_WW]]-VLOOKUP(C545,  Table4[], 2, TRUE)*Table134[[#This Row],[Budget]])/(Table134[[#This Row],[Budget]]*VLOOKUP(C545,  Table4[], 2, TRUE))</f>
        <v>1.2964472121212121</v>
      </c>
    </row>
    <row r="546" spans="1:36" x14ac:dyDescent="0.2">
      <c r="A546" t="s">
        <v>4418</v>
      </c>
      <c r="B546" t="s">
        <v>4419</v>
      </c>
      <c r="C546">
        <v>1996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6.6</v>
      </c>
      <c r="O546">
        <v>34458</v>
      </c>
      <c r="P546">
        <v>120</v>
      </c>
      <c r="Q546" t="s">
        <v>4420</v>
      </c>
      <c r="R546" t="s">
        <v>3859</v>
      </c>
      <c r="S546">
        <v>1</v>
      </c>
      <c r="T546">
        <v>0</v>
      </c>
      <c r="U546">
        <v>0</v>
      </c>
      <c r="V546">
        <v>6000000</v>
      </c>
      <c r="W546">
        <v>22231658</v>
      </c>
      <c r="X546">
        <v>22231658</v>
      </c>
      <c r="Y546">
        <f>COUNTBLANK(Table134[[#This Row],[Budget]:[Gross_WW]])</f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181</v>
      </c>
      <c r="AH546">
        <f>((Table134[[#This Row],[Gross_WW]]-2*Table134[[#This Row],[Budget]])/(2*Table134[[#This Row],[Budget]]))*100</f>
        <v>85.263816666666671</v>
      </c>
      <c r="AI546">
        <f>(0.555*Table134[[#This Row],[Gross_WW]]-Table134[[#This Row],[Budget]])/Table134[[#This Row],[Budget]]*100</f>
        <v>105.64283650000002</v>
      </c>
      <c r="AJ546">
        <f>(Table134[[#This Row],[Gross_WW]]-VLOOKUP(C546,  Table4[], 2, TRUE)*Table134[[#This Row],[Budget]])/(Table134[[#This Row],[Budget]]*VLOOKUP(C546,  Table4[], 2, TRUE))</f>
        <v>7.421082575757576</v>
      </c>
    </row>
    <row r="547" spans="1:36" x14ac:dyDescent="0.2">
      <c r="A547" t="s">
        <v>5541</v>
      </c>
      <c r="B547" t="s">
        <v>5542</v>
      </c>
      <c r="C547">
        <v>2002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6</v>
      </c>
      <c r="O547">
        <v>7126</v>
      </c>
      <c r="P547">
        <v>90</v>
      </c>
      <c r="Q547" t="s">
        <v>5543</v>
      </c>
      <c r="R547" t="s">
        <v>5544</v>
      </c>
      <c r="S547">
        <v>0</v>
      </c>
      <c r="T547">
        <v>1</v>
      </c>
      <c r="U547">
        <v>0</v>
      </c>
      <c r="V547">
        <v>4000000</v>
      </c>
      <c r="W547">
        <v>17600423</v>
      </c>
      <c r="X547">
        <v>18591272</v>
      </c>
      <c r="Y547">
        <f>COUNTBLANK(Table134[[#This Row],[Budget]:[Gross_WW]])</f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1</v>
      </c>
      <c r="AG547">
        <v>0</v>
      </c>
      <c r="AH547">
        <f>((Table134[[#This Row],[Gross_WW]]-2*Table134[[#This Row],[Budget]])/(2*Table134[[#This Row],[Budget]]))*100</f>
        <v>132.39089999999999</v>
      </c>
      <c r="AI547">
        <f>(0.555*Table134[[#This Row],[Gross_WW]]-Table134[[#This Row],[Budget]])/Table134[[#This Row],[Budget]]*100</f>
        <v>157.95389900000004</v>
      </c>
      <c r="AJ547">
        <f>(Table134[[#This Row],[Gross_WW]]-VLOOKUP(C547,  Table4[], 2, TRUE)*Table134[[#This Row],[Budget]])/(Table134[[#This Row],[Budget]]*VLOOKUP(C547,  Table4[], 2, TRUE))</f>
        <v>6.746363333333333</v>
      </c>
    </row>
    <row r="548" spans="1:36" x14ac:dyDescent="0.2">
      <c r="A548" t="s">
        <v>2958</v>
      </c>
      <c r="B548" t="s">
        <v>2959</v>
      </c>
      <c r="C548">
        <v>1987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7.8</v>
      </c>
      <c r="O548">
        <v>110283</v>
      </c>
      <c r="P548">
        <v>153</v>
      </c>
      <c r="Q548" t="s">
        <v>2168</v>
      </c>
      <c r="R548" t="s">
        <v>2714</v>
      </c>
      <c r="S548">
        <v>0</v>
      </c>
      <c r="T548">
        <v>0</v>
      </c>
      <c r="U548">
        <v>1</v>
      </c>
      <c r="V548">
        <v>35000000</v>
      </c>
      <c r="W548">
        <v>22238696</v>
      </c>
      <c r="X548">
        <v>22238696</v>
      </c>
      <c r="Y548">
        <f>COUNTBLANK(Table134[[#This Row],[Budget]:[Gross_WW]])</f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1</v>
      </c>
      <c r="AF548">
        <v>0</v>
      </c>
      <c r="AG548">
        <v>3</v>
      </c>
      <c r="AH548">
        <f>((Table134[[#This Row],[Gross_WW]]-2*Table134[[#This Row],[Budget]])/(2*Table134[[#This Row],[Budget]]))*100</f>
        <v>-68.230434285714281</v>
      </c>
      <c r="AI548">
        <f>(0.555*Table134[[#This Row],[Gross_WW]]-Table134[[#This Row],[Budget]])/Table134[[#This Row],[Budget]]*100</f>
        <v>-64.735782057142856</v>
      </c>
      <c r="AJ548">
        <f>(Table134[[#This Row],[Gross_WW]]-VLOOKUP(C548,  Table4[], 2, TRUE)*Table134[[#This Row],[Budget]])/(Table134[[#This Row],[Budget]]*VLOOKUP(C548,  Table4[], 2, TRUE))</f>
        <v>0.38128546583850931</v>
      </c>
    </row>
    <row r="549" spans="1:36" hidden="1" x14ac:dyDescent="0.2">
      <c r="A549" t="s">
        <v>4200</v>
      </c>
      <c r="B549" t="s">
        <v>4201</v>
      </c>
      <c r="C549">
        <v>1995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6.7</v>
      </c>
      <c r="O549">
        <v>47380</v>
      </c>
      <c r="P549">
        <v>90</v>
      </c>
      <c r="Q549" t="s">
        <v>3604</v>
      </c>
      <c r="R549" t="s">
        <v>4202</v>
      </c>
      <c r="S549">
        <v>0</v>
      </c>
      <c r="T549">
        <v>0</v>
      </c>
      <c r="U549">
        <v>1</v>
      </c>
      <c r="W549">
        <v>273188</v>
      </c>
      <c r="X549">
        <v>273188</v>
      </c>
      <c r="Y549">
        <f>COUNTBLANK(Table134[[#This Row],[Budget]:[Gross_WW]])</f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 t="e">
        <f>((Table134[[#This Row],[Gross_WW]]-2*Table134[[#This Row],[Budget]])/(2*Table134[[#This Row],[Budget]]))*100</f>
        <v>#DIV/0!</v>
      </c>
      <c r="AI549" t="e">
        <f>(0.555*Table134[[#This Row],[Gross_WW]]-Table134[[#This Row],[Budget]])/Table134[[#This Row],[Budget]]*100</f>
        <v>#DIV/0!</v>
      </c>
      <c r="AJ549" t="e">
        <f>(Table134[[#This Row],[Gross_WW]]-VLOOKUP(C549,  Table4[], 2, TRUE)*Table134[[#This Row],[Budget]])/(Table134[[#This Row],[Budget]]*VLOOKUP(C549,  Table4[], 2, TRUE))</f>
        <v>#DIV/0!</v>
      </c>
    </row>
    <row r="550" spans="1:36" x14ac:dyDescent="0.2">
      <c r="A550" t="s">
        <v>3588</v>
      </c>
      <c r="B550" t="s">
        <v>3589</v>
      </c>
      <c r="C550">
        <v>1992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5.8</v>
      </c>
      <c r="O550">
        <v>36044</v>
      </c>
      <c r="P550">
        <v>88</v>
      </c>
      <c r="Q550" t="s">
        <v>3590</v>
      </c>
      <c r="R550" t="s">
        <v>3591</v>
      </c>
      <c r="S550">
        <v>1</v>
      </c>
      <c r="T550">
        <v>0</v>
      </c>
      <c r="U550">
        <v>0</v>
      </c>
      <c r="V550">
        <v>7000000</v>
      </c>
      <c r="W550">
        <v>40693477</v>
      </c>
      <c r="X550">
        <v>40693477</v>
      </c>
      <c r="Y550">
        <f>COUNTBLANK(Table134[[#This Row],[Budget]:[Gross_WW]])</f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1</v>
      </c>
      <c r="AG550">
        <v>1</v>
      </c>
      <c r="AH550">
        <f>((Table134[[#This Row],[Gross_WW]]-2*Table134[[#This Row],[Budget]])/(2*Table134[[#This Row],[Budget]]))*100</f>
        <v>190.66769285714287</v>
      </c>
      <c r="AI550">
        <f>(0.555*Table134[[#This Row],[Gross_WW]]-Table134[[#This Row],[Budget]])/Table134[[#This Row],[Budget]]*100</f>
        <v>222.6411390714286</v>
      </c>
      <c r="AJ550">
        <f>(Table134[[#This Row],[Gross_WW]]-VLOOKUP(C550,  Table4[], 2, TRUE)*Table134[[#This Row],[Budget]])/(Table134[[#This Row],[Budget]]*VLOOKUP(C550,  Table4[], 2, TRUE))</f>
        <v>12.212167857142857</v>
      </c>
    </row>
    <row r="551" spans="1:36" hidden="1" x14ac:dyDescent="0.2">
      <c r="A551" t="s">
        <v>2530</v>
      </c>
      <c r="B551" t="s">
        <v>2531</v>
      </c>
      <c r="C551">
        <v>1981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4.9000000000000004</v>
      </c>
      <c r="O551">
        <v>6809</v>
      </c>
      <c r="P551">
        <v>116</v>
      </c>
      <c r="Q551" t="s">
        <v>2532</v>
      </c>
      <c r="R551" t="s">
        <v>2533</v>
      </c>
      <c r="S551">
        <v>0</v>
      </c>
      <c r="T551">
        <v>1</v>
      </c>
      <c r="U551">
        <v>0</v>
      </c>
      <c r="W551">
        <v>31184024</v>
      </c>
      <c r="X551">
        <v>32492674</v>
      </c>
      <c r="Y551">
        <f>COUNTBLANK(Table134[[#This Row],[Budget]:[Gross_WW]])</f>
        <v>1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2</v>
      </c>
      <c r="AH551" t="e">
        <f>((Table134[[#This Row],[Gross_WW]]-2*Table134[[#This Row],[Budget]])/(2*Table134[[#This Row],[Budget]]))*100</f>
        <v>#DIV/0!</v>
      </c>
      <c r="AI551" t="e">
        <f>(0.555*Table134[[#This Row],[Gross_WW]]-Table134[[#This Row],[Budget]])/Table134[[#This Row],[Budget]]*100</f>
        <v>#DIV/0!</v>
      </c>
      <c r="AJ551" t="e">
        <f>(Table134[[#This Row],[Gross_WW]]-VLOOKUP(C551,  Table4[], 2, TRUE)*Table134[[#This Row],[Budget]])/(Table134[[#This Row],[Budget]]*VLOOKUP(C551,  Table4[], 2, TRUE))</f>
        <v>#DIV/0!</v>
      </c>
    </row>
    <row r="552" spans="1:36" x14ac:dyDescent="0.2">
      <c r="A552" t="s">
        <v>7568</v>
      </c>
      <c r="B552" t="s">
        <v>2531</v>
      </c>
      <c r="C552">
        <v>2014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6.3</v>
      </c>
      <c r="O552">
        <v>39218</v>
      </c>
      <c r="P552">
        <v>104</v>
      </c>
      <c r="Q552" t="s">
        <v>7569</v>
      </c>
      <c r="R552" t="s">
        <v>7063</v>
      </c>
      <c r="S552">
        <v>0</v>
      </c>
      <c r="T552">
        <v>1</v>
      </c>
      <c r="U552">
        <v>0</v>
      </c>
      <c r="V552">
        <v>20000000</v>
      </c>
      <c r="W552">
        <v>23438250</v>
      </c>
      <c r="X552">
        <v>34718173</v>
      </c>
      <c r="Y552">
        <f>COUNTBLANK(Table134[[#This Row],[Budget]:[Gross_WW]])</f>
        <v>0</v>
      </c>
      <c r="Z552">
        <v>0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33</v>
      </c>
      <c r="AH552">
        <f>((Table134[[#This Row],[Gross_WW]]-2*Table134[[#This Row],[Budget]])/(2*Table134[[#This Row],[Budget]]))*100</f>
        <v>-13.2045675</v>
      </c>
      <c r="AI552">
        <f>(0.555*Table134[[#This Row],[Gross_WW]]-Table134[[#This Row],[Budget]])/Table134[[#This Row],[Budget]]*100</f>
        <v>-3.6570699249999969</v>
      </c>
      <c r="AJ552">
        <f>(Table134[[#This Row],[Gross_WW]]-VLOOKUP(C552,  Table4[], 2, TRUE)*Table134[[#This Row],[Budget]])/(Table134[[#This Row],[Budget]]*VLOOKUP(C552,  Table4[], 2, TRUE))</f>
        <v>0.73590865000000005</v>
      </c>
    </row>
    <row r="553" spans="1:36" x14ac:dyDescent="0.2">
      <c r="A553" t="s">
        <v>4891</v>
      </c>
      <c r="B553" t="s">
        <v>4892</v>
      </c>
      <c r="C553">
        <v>1998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7.3</v>
      </c>
      <c r="O553">
        <v>220449</v>
      </c>
      <c r="P553">
        <v>132</v>
      </c>
      <c r="Q553" t="s">
        <v>3468</v>
      </c>
      <c r="R553" t="s">
        <v>2783</v>
      </c>
      <c r="S553">
        <v>1</v>
      </c>
      <c r="T553">
        <v>0</v>
      </c>
      <c r="U553">
        <v>0</v>
      </c>
      <c r="V553">
        <v>90000000</v>
      </c>
      <c r="W553">
        <v>111549836</v>
      </c>
      <c r="X553">
        <v>250849789</v>
      </c>
      <c r="Y553">
        <f>COUNTBLANK(Table134[[#This Row],[Budget]:[Gross_WW]])</f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1</v>
      </c>
      <c r="AG553">
        <v>0</v>
      </c>
      <c r="AH553">
        <f>((Table134[[#This Row],[Gross_WW]]-2*Table134[[#This Row],[Budget]])/(2*Table134[[#This Row],[Budget]]))*100</f>
        <v>39.360993888888892</v>
      </c>
      <c r="AI553">
        <f>(0.555*Table134[[#This Row],[Gross_WW]]-Table134[[#This Row],[Budget]])/Table134[[#This Row],[Budget]]*100</f>
        <v>54.690703216666684</v>
      </c>
      <c r="AJ553">
        <f>(Table134[[#This Row],[Gross_WW]]-VLOOKUP(C553,  Table4[], 2, TRUE)*Table134[[#This Row],[Budget]])/(Table134[[#This Row],[Budget]]*VLOOKUP(C553,  Table4[], 2, TRUE))</f>
        <v>5.334590631313131</v>
      </c>
    </row>
    <row r="554" spans="1:36" x14ac:dyDescent="0.2">
      <c r="A554" t="s">
        <v>2096</v>
      </c>
      <c r="B554" t="s">
        <v>2097</v>
      </c>
      <c r="C554">
        <v>1973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7.7</v>
      </c>
      <c r="O554">
        <v>92369</v>
      </c>
      <c r="P554">
        <v>102</v>
      </c>
      <c r="Q554" t="s">
        <v>2098</v>
      </c>
      <c r="R554" t="s">
        <v>39</v>
      </c>
      <c r="S554">
        <v>0</v>
      </c>
      <c r="T554">
        <v>0</v>
      </c>
      <c r="U554">
        <v>1</v>
      </c>
      <c r="V554">
        <v>850000</v>
      </c>
      <c r="W554">
        <v>90000000</v>
      </c>
      <c r="X554">
        <v>90000000</v>
      </c>
      <c r="Y554">
        <f>COUNTBLANK(Table134[[#This Row],[Budget]:[Gross_WW]])</f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f>((Table134[[#This Row],[Gross_WW]]-2*Table134[[#This Row],[Budget]])/(2*Table134[[#This Row],[Budget]]))*100</f>
        <v>5194.1176470588234</v>
      </c>
      <c r="AI554">
        <f>(0.555*Table134[[#This Row],[Gross_WW]]-Table134[[#This Row],[Budget]])/Table134[[#This Row],[Budget]]*100</f>
        <v>5776.4705882352946</v>
      </c>
      <c r="AJ554">
        <f>(Table134[[#This Row],[Gross_WW]]-VLOOKUP(C554,  Table4[], 2, TRUE)*Table134[[#This Row],[Budget]])/(Table134[[#This Row],[Budget]]*VLOOKUP(C554,  Table4[], 2, TRUE))</f>
        <v>277.63777089783281</v>
      </c>
    </row>
    <row r="555" spans="1:36" x14ac:dyDescent="0.2">
      <c r="A555" t="s">
        <v>7343</v>
      </c>
      <c r="B555" t="s">
        <v>7344</v>
      </c>
      <c r="C555">
        <v>2015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6.6</v>
      </c>
      <c r="O555">
        <v>73831</v>
      </c>
      <c r="P555">
        <v>104</v>
      </c>
      <c r="Q555" t="s">
        <v>4914</v>
      </c>
      <c r="R555" t="s">
        <v>39</v>
      </c>
      <c r="S555">
        <v>0</v>
      </c>
      <c r="T555">
        <v>0</v>
      </c>
      <c r="U555">
        <v>1</v>
      </c>
      <c r="V555">
        <v>30000000</v>
      </c>
      <c r="W555">
        <v>32363404</v>
      </c>
      <c r="X555">
        <v>49263404</v>
      </c>
      <c r="Y555">
        <f>COUNTBLANK(Table134[[#This Row],[Budget]:[Gross_WW]])</f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4</v>
      </c>
      <c r="AH555">
        <f>((Table134[[#This Row],[Gross_WW]]-2*Table134[[#This Row],[Budget]])/(2*Table134[[#This Row],[Budget]]))*100</f>
        <v>-17.894326666666664</v>
      </c>
      <c r="AI555">
        <f>(0.555*Table134[[#This Row],[Gross_WW]]-Table134[[#This Row],[Budget]])/Table134[[#This Row],[Budget]]*100</f>
        <v>-8.8627025999999915</v>
      </c>
      <c r="AJ555">
        <f>(Table134[[#This Row],[Gross_WW]]-VLOOKUP(C555,  Table4[], 2, TRUE)*Table134[[#This Row],[Budget]])/(Table134[[#This Row],[Budget]]*VLOOKUP(C555,  Table4[], 2, TRUE))</f>
        <v>0.64211346666666669</v>
      </c>
    </row>
    <row r="556" spans="1:36" x14ac:dyDescent="0.2">
      <c r="A556" t="s">
        <v>5807</v>
      </c>
      <c r="B556" t="s">
        <v>5808</v>
      </c>
      <c r="C556">
        <v>2004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4.8</v>
      </c>
      <c r="O556">
        <v>29268</v>
      </c>
      <c r="P556">
        <v>99</v>
      </c>
      <c r="Q556" t="s">
        <v>2871</v>
      </c>
      <c r="R556" t="s">
        <v>4856</v>
      </c>
      <c r="S556">
        <v>0</v>
      </c>
      <c r="T556">
        <v>0</v>
      </c>
      <c r="U556">
        <v>1</v>
      </c>
      <c r="V556">
        <v>40000000</v>
      </c>
      <c r="W556">
        <v>13562325</v>
      </c>
      <c r="X556">
        <v>14494036</v>
      </c>
      <c r="Y556">
        <f>COUNTBLANK(Table134[[#This Row],[Budget]:[Gross_WW]])</f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f>((Table134[[#This Row],[Gross_WW]]-2*Table134[[#This Row],[Budget]])/(2*Table134[[#This Row],[Budget]]))*100</f>
        <v>-81.882454999999993</v>
      </c>
      <c r="AI556">
        <f>(0.555*Table134[[#This Row],[Gross_WW]]-Table134[[#This Row],[Budget]])/Table134[[#This Row],[Budget]]*100</f>
        <v>-79.889525050000003</v>
      </c>
      <c r="AJ556">
        <f>(Table134[[#This Row],[Gross_WW]]-VLOOKUP(C556,  Table4[], 2, TRUE)*Table134[[#This Row],[Budget]])/(Table134[[#This Row],[Budget]]*VLOOKUP(C556,  Table4[], 2, TRUE))</f>
        <v>-0.39608183333333336</v>
      </c>
    </row>
    <row r="557" spans="1:36" x14ac:dyDescent="0.2">
      <c r="A557" t="s">
        <v>4423</v>
      </c>
      <c r="B557" t="s">
        <v>4424</v>
      </c>
      <c r="C557">
        <v>1996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6.1</v>
      </c>
      <c r="O557">
        <v>100347</v>
      </c>
      <c r="P557">
        <v>115</v>
      </c>
      <c r="Q557" t="s">
        <v>4425</v>
      </c>
      <c r="R557" t="s">
        <v>4426</v>
      </c>
      <c r="S557">
        <v>0</v>
      </c>
      <c r="T557">
        <v>0</v>
      </c>
      <c r="U557">
        <v>1</v>
      </c>
      <c r="V557">
        <v>100000000</v>
      </c>
      <c r="W557">
        <v>101295562</v>
      </c>
      <c r="X557">
        <v>242295562</v>
      </c>
      <c r="Y557">
        <f>COUNTBLANK(Table134[[#This Row],[Budget]:[Gross_WW]])</f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f>((Table134[[#This Row],[Gross_WW]]-2*Table134[[#This Row],[Budget]])/(2*Table134[[#This Row],[Budget]]))*100</f>
        <v>21.147780999999998</v>
      </c>
      <c r="AI557">
        <f>(0.555*Table134[[#This Row],[Gross_WW]]-Table134[[#This Row],[Budget]])/Table134[[#This Row],[Budget]]*100</f>
        <v>34.474036910000031</v>
      </c>
      <c r="AJ557">
        <f>(Table134[[#This Row],[Gross_WW]]-VLOOKUP(C557,  Table4[], 2, TRUE)*Table134[[#This Row],[Budget]])/(Table134[[#This Row],[Budget]]*VLOOKUP(C557,  Table4[], 2, TRUE))</f>
        <v>4.5067173181818179</v>
      </c>
    </row>
    <row r="558" spans="1:36" x14ac:dyDescent="0.2">
      <c r="A558" t="s">
        <v>2960</v>
      </c>
      <c r="B558" t="s">
        <v>2961</v>
      </c>
      <c r="C558">
        <v>1987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5.5</v>
      </c>
      <c r="O558">
        <v>10525</v>
      </c>
      <c r="P558">
        <v>92</v>
      </c>
      <c r="Q558" t="s">
        <v>2962</v>
      </c>
      <c r="R558" t="s">
        <v>2963</v>
      </c>
      <c r="S558">
        <v>1</v>
      </c>
      <c r="T558">
        <v>0</v>
      </c>
      <c r="U558">
        <v>0</v>
      </c>
      <c r="V558">
        <v>3000000</v>
      </c>
      <c r="W558">
        <v>23509382</v>
      </c>
      <c r="X558">
        <v>23509382</v>
      </c>
      <c r="Y558">
        <f>COUNTBLANK(Table134[[#This Row],[Budget]:[Gross_WW]])</f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f>((Table134[[#This Row],[Gross_WW]]-2*Table134[[#This Row],[Budget]])/(2*Table134[[#This Row],[Budget]]))*100</f>
        <v>291.82303333333334</v>
      </c>
      <c r="AI558">
        <f>(0.555*Table134[[#This Row],[Gross_WW]]-Table134[[#This Row],[Budget]])/Table134[[#This Row],[Budget]]*100</f>
        <v>334.92356700000005</v>
      </c>
      <c r="AJ558">
        <f>(Table134[[#This Row],[Gross_WW]]-VLOOKUP(C558,  Table4[], 2, TRUE)*Table134[[#This Row],[Budget]])/(Table134[[#This Row],[Budget]]*VLOOKUP(C558,  Table4[], 2, TRUE))</f>
        <v>16.035784057971014</v>
      </c>
    </row>
    <row r="559" spans="1:36" hidden="1" x14ac:dyDescent="0.2">
      <c r="A559" t="s">
        <v>3302</v>
      </c>
      <c r="B559" t="s">
        <v>3303</v>
      </c>
      <c r="C559">
        <v>1990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5.4</v>
      </c>
      <c r="O559">
        <v>8636</v>
      </c>
      <c r="P559">
        <v>81</v>
      </c>
      <c r="Q559" t="s">
        <v>2962</v>
      </c>
      <c r="R559" t="s">
        <v>2783</v>
      </c>
      <c r="S559">
        <v>1</v>
      </c>
      <c r="T559">
        <v>0</v>
      </c>
      <c r="U559">
        <v>0</v>
      </c>
      <c r="W559">
        <v>25029569</v>
      </c>
      <c r="X559">
        <v>25029569</v>
      </c>
      <c r="Y559">
        <f>COUNTBLANK(Table134[[#This Row],[Budget]:[Gross_WW]])</f>
        <v>1</v>
      </c>
      <c r="Z559" s="4">
        <v>1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1</v>
      </c>
      <c r="AG559">
        <v>0</v>
      </c>
      <c r="AH559" t="e">
        <f>((Table134[[#This Row],[Gross_WW]]-2*Table134[[#This Row],[Budget]])/(2*Table134[[#This Row],[Budget]]))*100</f>
        <v>#DIV/0!</v>
      </c>
      <c r="AI559" t="e">
        <f>(0.555*Table134[[#This Row],[Gross_WW]]-Table134[[#This Row],[Budget]])/Table134[[#This Row],[Budget]]*100</f>
        <v>#DIV/0!</v>
      </c>
      <c r="AJ559" t="e">
        <f>(Table134[[#This Row],[Gross_WW]]-VLOOKUP(C559,  Table4[], 2, TRUE)*Table134[[#This Row],[Budget]])/(Table134[[#This Row],[Budget]]*VLOOKUP(C559,  Table4[], 2, TRUE))</f>
        <v>#DIV/0!</v>
      </c>
    </row>
    <row r="560" spans="1:36" x14ac:dyDescent="0.2">
      <c r="A560" t="s">
        <v>3079</v>
      </c>
      <c r="B560" t="s">
        <v>3080</v>
      </c>
      <c r="C560">
        <v>1988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5.6</v>
      </c>
      <c r="O560">
        <v>9723</v>
      </c>
      <c r="P560">
        <v>95</v>
      </c>
      <c r="Q560" t="s">
        <v>2962</v>
      </c>
      <c r="R560" t="s">
        <v>2783</v>
      </c>
      <c r="S560">
        <v>1</v>
      </c>
      <c r="T560">
        <v>0</v>
      </c>
      <c r="U560">
        <v>0</v>
      </c>
      <c r="V560">
        <v>6000000</v>
      </c>
      <c r="W560">
        <v>28202109</v>
      </c>
      <c r="X560">
        <v>28202109</v>
      </c>
      <c r="Y560">
        <f>COUNTBLANK(Table134[[#This Row],[Budget]:[Gross_WW]])</f>
        <v>0</v>
      </c>
      <c r="Z560" s="4">
        <v>1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1</v>
      </c>
      <c r="AG560">
        <v>0</v>
      </c>
      <c r="AH560">
        <f>((Table134[[#This Row],[Gross_WW]]-2*Table134[[#This Row],[Budget]])/(2*Table134[[#This Row],[Budget]]))*100</f>
        <v>135.01757499999999</v>
      </c>
      <c r="AI560">
        <f>(0.555*Table134[[#This Row],[Gross_WW]]-Table134[[#This Row],[Budget]])/Table134[[#This Row],[Budget]]*100</f>
        <v>160.86950825000002</v>
      </c>
      <c r="AJ560">
        <f>(Table134[[#This Row],[Gross_WW]]-VLOOKUP(C560,  Table4[], 2, TRUE)*Table134[[#This Row],[Budget]])/(Table134[[#This Row],[Budget]]*VLOOKUP(C560,  Table4[], 2, TRUE))</f>
        <v>9.2181554347826093</v>
      </c>
    </row>
    <row r="561" spans="1:36" hidden="1" x14ac:dyDescent="0.2">
      <c r="A561" t="s">
        <v>3443</v>
      </c>
      <c r="B561" t="s">
        <v>3444</v>
      </c>
      <c r="C561">
        <v>1991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5.8</v>
      </c>
      <c r="O561">
        <v>10293</v>
      </c>
      <c r="P561">
        <v>91</v>
      </c>
      <c r="Q561" t="s">
        <v>2962</v>
      </c>
      <c r="R561" t="s">
        <v>2783</v>
      </c>
      <c r="S561">
        <v>1</v>
      </c>
      <c r="T561">
        <v>0</v>
      </c>
      <c r="U561">
        <v>0</v>
      </c>
      <c r="W561">
        <v>14143280</v>
      </c>
      <c r="X561">
        <v>14143280</v>
      </c>
      <c r="Y561">
        <f>COUNTBLANK(Table134[[#This Row],[Budget]:[Gross_WW]])</f>
        <v>1</v>
      </c>
      <c r="Z561" s="4">
        <v>1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1</v>
      </c>
      <c r="AG561">
        <v>0</v>
      </c>
      <c r="AH561" t="e">
        <f>((Table134[[#This Row],[Gross_WW]]-2*Table134[[#This Row],[Budget]])/(2*Table134[[#This Row],[Budget]]))*100</f>
        <v>#DIV/0!</v>
      </c>
      <c r="AI561" t="e">
        <f>(0.555*Table134[[#This Row],[Gross_WW]]-Table134[[#This Row],[Budget]])/Table134[[#This Row],[Budget]]*100</f>
        <v>#DIV/0!</v>
      </c>
      <c r="AJ561" t="e">
        <f>(Table134[[#This Row],[Gross_WW]]-VLOOKUP(C561,  Table4[], 2, TRUE)*Table134[[#This Row],[Budget]])/(Table134[[#This Row],[Budget]]*VLOOKUP(C561,  Table4[], 2, TRUE))</f>
        <v>#DIV/0!</v>
      </c>
    </row>
    <row r="562" spans="1:36" hidden="1" x14ac:dyDescent="0.2">
      <c r="A562" t="s">
        <v>2199</v>
      </c>
      <c r="B562" t="s">
        <v>2200</v>
      </c>
      <c r="C562">
        <v>1975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6.4</v>
      </c>
      <c r="O562">
        <v>8755</v>
      </c>
      <c r="P562">
        <v>97</v>
      </c>
      <c r="Q562" t="s">
        <v>2201</v>
      </c>
      <c r="R562" t="s">
        <v>376</v>
      </c>
      <c r="S562">
        <v>1</v>
      </c>
      <c r="T562">
        <v>0</v>
      </c>
      <c r="U562">
        <v>0</v>
      </c>
      <c r="W562">
        <v>20000000</v>
      </c>
      <c r="X562">
        <v>20000000</v>
      </c>
      <c r="Y562">
        <f>COUNTBLANK(Table134[[#This Row],[Budget]:[Gross_WW]])</f>
        <v>1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7</v>
      </c>
      <c r="AH562" t="e">
        <f>((Table134[[#This Row],[Gross_WW]]-2*Table134[[#This Row],[Budget]])/(2*Table134[[#This Row],[Budget]]))*100</f>
        <v>#DIV/0!</v>
      </c>
      <c r="AI562" t="e">
        <f>(0.555*Table134[[#This Row],[Gross_WW]]-Table134[[#This Row],[Budget]])/Table134[[#This Row],[Budget]]*100</f>
        <v>#DIV/0!</v>
      </c>
      <c r="AJ562" t="e">
        <f>(Table134[[#This Row],[Gross_WW]]-VLOOKUP(C562,  Table4[], 2, TRUE)*Table134[[#This Row],[Budget]])/(Table134[[#This Row],[Budget]]*VLOOKUP(C562,  Table4[], 2, TRUE))</f>
        <v>#DIV/0!</v>
      </c>
    </row>
    <row r="563" spans="1:36" x14ac:dyDescent="0.2">
      <c r="A563" t="s">
        <v>5860</v>
      </c>
      <c r="B563" t="s">
        <v>5861</v>
      </c>
      <c r="C563">
        <v>2004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8.3000000000000007</v>
      </c>
      <c r="O563">
        <v>866860</v>
      </c>
      <c r="P563">
        <v>108</v>
      </c>
      <c r="Q563" t="s">
        <v>5862</v>
      </c>
      <c r="R563" t="s">
        <v>5459</v>
      </c>
      <c r="S563">
        <v>0</v>
      </c>
      <c r="T563">
        <v>1</v>
      </c>
      <c r="U563">
        <v>0</v>
      </c>
      <c r="V563">
        <v>20000000</v>
      </c>
      <c r="W563">
        <v>34400301</v>
      </c>
      <c r="X563">
        <v>74036715</v>
      </c>
      <c r="Y563">
        <f>COUNTBLANK(Table134[[#This Row],[Budget]:[Gross_WW]])</f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f>((Table134[[#This Row],[Gross_WW]]-2*Table134[[#This Row],[Budget]])/(2*Table134[[#This Row],[Budget]]))*100</f>
        <v>85.091787500000009</v>
      </c>
      <c r="AI563">
        <f>(0.555*Table134[[#This Row],[Gross_WW]]-Table134[[#This Row],[Budget]])/Table134[[#This Row],[Budget]]*100</f>
        <v>105.45188412500002</v>
      </c>
      <c r="AJ563">
        <f>(Table134[[#This Row],[Gross_WW]]-VLOOKUP(C563,  Table4[], 2, TRUE)*Table134[[#This Row],[Budget]])/(Table134[[#This Row],[Budget]]*VLOOKUP(C563,  Table4[], 2, TRUE))</f>
        <v>5.1697262500000001</v>
      </c>
    </row>
    <row r="564" spans="1:36" hidden="1" x14ac:dyDescent="0.2">
      <c r="A564" t="s">
        <v>3771</v>
      </c>
      <c r="B564" t="s">
        <v>3772</v>
      </c>
      <c r="C564">
        <v>1993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6.2</v>
      </c>
      <c r="O564">
        <v>1928</v>
      </c>
      <c r="P564">
        <v>99</v>
      </c>
      <c r="Q564" t="s">
        <v>3773</v>
      </c>
      <c r="R564" t="s">
        <v>3006</v>
      </c>
      <c r="S564">
        <v>1</v>
      </c>
      <c r="T564">
        <v>0</v>
      </c>
      <c r="U564">
        <v>0</v>
      </c>
      <c r="W564">
        <v>296081</v>
      </c>
      <c r="X564">
        <v>296081</v>
      </c>
      <c r="Y564">
        <f>COUNTBLANK(Table134[[#This Row],[Budget]:[Gross_WW]])</f>
        <v>1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82</v>
      </c>
      <c r="AH564" t="e">
        <f>((Table134[[#This Row],[Gross_WW]]-2*Table134[[#This Row],[Budget]])/(2*Table134[[#This Row],[Budget]]))*100</f>
        <v>#DIV/0!</v>
      </c>
      <c r="AI564" t="e">
        <f>(0.555*Table134[[#This Row],[Gross_WW]]-Table134[[#This Row],[Budget]])/Table134[[#This Row],[Budget]]*100</f>
        <v>#DIV/0!</v>
      </c>
      <c r="AJ564" t="e">
        <f>(Table134[[#This Row],[Gross_WW]]-VLOOKUP(C564,  Table4[], 2, TRUE)*Table134[[#This Row],[Budget]])/(Table134[[#This Row],[Budget]]*VLOOKUP(C564,  Table4[], 2, TRUE))</f>
        <v>#DIV/0!</v>
      </c>
    </row>
    <row r="565" spans="1:36" x14ac:dyDescent="0.2">
      <c r="A565" t="s">
        <v>6178</v>
      </c>
      <c r="B565" t="s">
        <v>6179</v>
      </c>
      <c r="C565">
        <v>2007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5.4</v>
      </c>
      <c r="O565">
        <v>135056</v>
      </c>
      <c r="P565">
        <v>96</v>
      </c>
      <c r="Q565" t="s">
        <v>3915</v>
      </c>
      <c r="R565" t="s">
        <v>35</v>
      </c>
      <c r="S565">
        <v>0</v>
      </c>
      <c r="T565">
        <v>1</v>
      </c>
      <c r="U565">
        <v>0</v>
      </c>
      <c r="V565">
        <v>175000000</v>
      </c>
      <c r="W565">
        <v>100462298</v>
      </c>
      <c r="X565">
        <v>174440724</v>
      </c>
      <c r="Y565">
        <f>COUNTBLANK(Table134[[#This Row],[Budget]:[Gross_WW]])</f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f>((Table134[[#This Row],[Gross_WW]]-2*Table134[[#This Row],[Budget]])/(2*Table134[[#This Row],[Budget]]))*100</f>
        <v>-50.159793142857147</v>
      </c>
      <c r="AI565">
        <f>(0.555*Table134[[#This Row],[Gross_WW]]-Table134[[#This Row],[Budget]])/Table134[[#This Row],[Budget]]*100</f>
        <v>-44.677370388571426</v>
      </c>
      <c r="AJ565">
        <f>(Table134[[#This Row],[Gross_WW]]-VLOOKUP(C565,  Table4[], 2, TRUE)*Table134[[#This Row],[Budget]])/(Table134[[#This Row],[Budget]]*VLOOKUP(C565,  Table4[], 2, TRUE))</f>
        <v>0.6613402285714286</v>
      </c>
    </row>
    <row r="566" spans="1:36" x14ac:dyDescent="0.2">
      <c r="A566" t="s">
        <v>7651</v>
      </c>
      <c r="B566" t="s">
        <v>7652</v>
      </c>
      <c r="C566">
        <v>2015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7.1</v>
      </c>
      <c r="O566">
        <v>188872</v>
      </c>
      <c r="P566">
        <v>121</v>
      </c>
      <c r="Q566" t="s">
        <v>7002</v>
      </c>
      <c r="R566" t="s">
        <v>2913</v>
      </c>
      <c r="S566">
        <v>0</v>
      </c>
      <c r="T566">
        <v>1</v>
      </c>
      <c r="U566">
        <v>0</v>
      </c>
      <c r="V566">
        <v>55000000</v>
      </c>
      <c r="W566">
        <v>43482270</v>
      </c>
      <c r="X566">
        <v>203427584</v>
      </c>
      <c r="Y566">
        <f>COUNTBLANK(Table134[[#This Row],[Budget]:[Gross_WW]])</f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f>((Table134[[#This Row],[Gross_WW]]-2*Table134[[#This Row],[Budget]])/(2*Table134[[#This Row],[Budget]]))*100</f>
        <v>84.934167272727265</v>
      </c>
      <c r="AI566">
        <f>(0.555*Table134[[#This Row],[Gross_WW]]-Table134[[#This Row],[Budget]])/Table134[[#This Row],[Budget]]*100</f>
        <v>105.27692567272729</v>
      </c>
      <c r="AJ566">
        <f>(Table134[[#This Row],[Gross_WW]]-VLOOKUP(C566,  Table4[], 2, TRUE)*Table134[[#This Row],[Budget]])/(Table134[[#This Row],[Budget]]*VLOOKUP(C566,  Table4[], 2, TRUE))</f>
        <v>2.6986833454545454</v>
      </c>
    </row>
    <row r="567" spans="1:36" x14ac:dyDescent="0.2">
      <c r="A567" t="s">
        <v>2336</v>
      </c>
      <c r="B567" t="s">
        <v>2337</v>
      </c>
      <c r="C567">
        <v>1978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6.4</v>
      </c>
      <c r="O567">
        <v>22202</v>
      </c>
      <c r="P567">
        <v>114</v>
      </c>
      <c r="Q567" t="s">
        <v>2236</v>
      </c>
      <c r="R567" t="s">
        <v>39</v>
      </c>
      <c r="S567">
        <v>0</v>
      </c>
      <c r="T567">
        <v>0</v>
      </c>
      <c r="U567">
        <v>1</v>
      </c>
      <c r="V567">
        <v>5000000</v>
      </c>
      <c r="W567">
        <v>85196485</v>
      </c>
      <c r="X567">
        <v>85196485</v>
      </c>
      <c r="Y567">
        <f>COUNTBLANK(Table134[[#This Row],[Budget]:[Gross_WW]])</f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1</v>
      </c>
      <c r="AG567">
        <v>0</v>
      </c>
      <c r="AH567">
        <f>((Table134[[#This Row],[Gross_WW]]-2*Table134[[#This Row],[Budget]])/(2*Table134[[#This Row],[Budget]]))*100</f>
        <v>751.96484999999996</v>
      </c>
      <c r="AI567">
        <f>(0.555*Table134[[#This Row],[Gross_WW]]-Table134[[#This Row],[Budget]])/Table134[[#This Row],[Budget]]*100</f>
        <v>845.68098350000014</v>
      </c>
      <c r="AJ567">
        <f>(Table134[[#This Row],[Gross_WW]]-VLOOKUP(C567,  Table4[], 2, TRUE)*Table134[[#This Row],[Budget]])/(Table134[[#This Row],[Budget]]*VLOOKUP(C567,  Table4[], 2, TRUE))</f>
        <v>43.840255263157893</v>
      </c>
    </row>
    <row r="568" spans="1:36" x14ac:dyDescent="0.2">
      <c r="A568" t="s">
        <v>3081</v>
      </c>
      <c r="B568" t="s">
        <v>3082</v>
      </c>
      <c r="C568">
        <v>1988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6.2</v>
      </c>
      <c r="O568">
        <v>2815</v>
      </c>
      <c r="P568">
        <v>127</v>
      </c>
      <c r="Q568" t="s">
        <v>3083</v>
      </c>
      <c r="R568" t="s">
        <v>3084</v>
      </c>
      <c r="S568">
        <v>0</v>
      </c>
      <c r="T568">
        <v>0</v>
      </c>
      <c r="U568">
        <v>1</v>
      </c>
      <c r="V568">
        <v>22000000</v>
      </c>
      <c r="W568">
        <v>12638294</v>
      </c>
      <c r="X568">
        <v>12638294</v>
      </c>
      <c r="Y568">
        <f>COUNTBLANK(Table134[[#This Row],[Budget]:[Gross_WW]])</f>
        <v>0</v>
      </c>
      <c r="Z568" s="4">
        <v>0</v>
      </c>
      <c r="AA568" s="4">
        <v>0</v>
      </c>
      <c r="AB568" s="4">
        <v>1</v>
      </c>
      <c r="AC568" s="4">
        <v>0</v>
      </c>
      <c r="AD568" s="4">
        <v>0</v>
      </c>
      <c r="AE568" s="4">
        <v>0</v>
      </c>
      <c r="AF568" s="4">
        <v>0</v>
      </c>
      <c r="AG568">
        <v>7</v>
      </c>
      <c r="AH568">
        <f>((Table134[[#This Row],[Gross_WW]]-2*Table134[[#This Row],[Budget]])/(2*Table134[[#This Row],[Budget]]))*100</f>
        <v>-71.276604545454546</v>
      </c>
      <c r="AI568">
        <f>(0.555*Table134[[#This Row],[Gross_WW]]-Table134[[#This Row],[Budget]])/Table134[[#This Row],[Budget]]*100</f>
        <v>-68.117031045454539</v>
      </c>
      <c r="AJ568">
        <f>(Table134[[#This Row],[Gross_WW]]-VLOOKUP(C568,  Table4[], 2, TRUE)*Table134[[#This Row],[Budget]])/(Table134[[#This Row],[Budget]]*VLOOKUP(C568,  Table4[], 2, TRUE))</f>
        <v>0.24884328063241107</v>
      </c>
    </row>
    <row r="569" spans="1:36" x14ac:dyDescent="0.2">
      <c r="A569" t="s">
        <v>6568</v>
      </c>
      <c r="B569" t="s">
        <v>6569</v>
      </c>
      <c r="C569">
        <v>2009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7.1</v>
      </c>
      <c r="O569">
        <v>57492</v>
      </c>
      <c r="P569">
        <v>99</v>
      </c>
      <c r="Q569" t="s">
        <v>6570</v>
      </c>
      <c r="R569" t="s">
        <v>3859</v>
      </c>
      <c r="S569">
        <v>1</v>
      </c>
      <c r="T569">
        <v>0</v>
      </c>
      <c r="U569">
        <v>0</v>
      </c>
      <c r="V569">
        <v>21000000</v>
      </c>
      <c r="W569">
        <v>9208876</v>
      </c>
      <c r="X569">
        <v>16443609</v>
      </c>
      <c r="Y569">
        <f>COUNTBLANK(Table134[[#This Row],[Budget]:[Gross_WW]])</f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19</v>
      </c>
      <c r="AH569">
        <f>((Table134[[#This Row],[Gross_WW]]-2*Table134[[#This Row],[Budget]])/(2*Table134[[#This Row],[Budget]]))*100</f>
        <v>-60.848550000000003</v>
      </c>
      <c r="AI569">
        <f>(0.555*Table134[[#This Row],[Gross_WW]]-Table134[[#This Row],[Budget]])/Table134[[#This Row],[Budget]]*100</f>
        <v>-56.541890499999994</v>
      </c>
      <c r="AJ569">
        <f>(Table134[[#This Row],[Gross_WW]]-VLOOKUP(C569,  Table4[], 2, TRUE)*Table134[[#This Row],[Budget]])/(Table134[[#This Row],[Budget]]*VLOOKUP(C569,  Table4[], 2, TRUE))</f>
        <v>0.30504833333333331</v>
      </c>
    </row>
    <row r="570" spans="1:36" x14ac:dyDescent="0.2">
      <c r="A570" t="s">
        <v>4427</v>
      </c>
      <c r="B570" t="s">
        <v>4428</v>
      </c>
      <c r="C570">
        <v>1996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6.7</v>
      </c>
      <c r="O570">
        <v>34360</v>
      </c>
      <c r="P570">
        <v>101</v>
      </c>
      <c r="Q570" t="s">
        <v>3227</v>
      </c>
      <c r="R570" t="s">
        <v>3859</v>
      </c>
      <c r="S570">
        <v>1</v>
      </c>
      <c r="T570">
        <v>0</v>
      </c>
      <c r="U570">
        <v>0</v>
      </c>
      <c r="V570">
        <v>20000000</v>
      </c>
      <c r="W570">
        <v>9759200</v>
      </c>
      <c r="X570">
        <v>9759200</v>
      </c>
      <c r="Y570">
        <f>COUNTBLANK(Table134[[#This Row],[Budget]:[Gross_WW]])</f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1</v>
      </c>
      <c r="AG570">
        <v>0</v>
      </c>
      <c r="AH570">
        <f>((Table134[[#This Row],[Gross_WW]]-2*Table134[[#This Row],[Budget]])/(2*Table134[[#This Row],[Budget]]))*100</f>
        <v>-75.602000000000004</v>
      </c>
      <c r="AI570">
        <f>(0.555*Table134[[#This Row],[Gross_WW]]-Table134[[#This Row],[Budget]])/Table134[[#This Row],[Budget]]*100</f>
        <v>-72.918220000000005</v>
      </c>
      <c r="AJ570">
        <f>(Table134[[#This Row],[Gross_WW]]-VLOOKUP(C570,  Table4[], 2, TRUE)*Table134[[#This Row],[Budget]])/(Table134[[#This Row],[Budget]]*VLOOKUP(C570,  Table4[], 2, TRUE))</f>
        <v>0.109</v>
      </c>
    </row>
    <row r="571" spans="1:36" x14ac:dyDescent="0.2">
      <c r="A571" t="s">
        <v>6132</v>
      </c>
      <c r="B571" t="s">
        <v>6133</v>
      </c>
      <c r="C571">
        <v>2005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7.4</v>
      </c>
      <c r="O571">
        <v>55794</v>
      </c>
      <c r="P571">
        <v>106</v>
      </c>
      <c r="Q571" t="s">
        <v>6134</v>
      </c>
      <c r="R571" t="s">
        <v>5962</v>
      </c>
      <c r="S571">
        <v>0</v>
      </c>
      <c r="T571">
        <v>0</v>
      </c>
      <c r="U571">
        <v>1</v>
      </c>
      <c r="V571">
        <v>7000000</v>
      </c>
      <c r="W571">
        <v>1712337</v>
      </c>
      <c r="X571">
        <v>3601974</v>
      </c>
      <c r="Y571">
        <f>COUNTBLANK(Table134[[#This Row],[Budget]:[Gross_WW]])</f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0</v>
      </c>
      <c r="AG571">
        <v>3</v>
      </c>
      <c r="AH571">
        <f>((Table134[[#This Row],[Gross_WW]]-2*Table134[[#This Row],[Budget]])/(2*Table134[[#This Row],[Budget]]))*100</f>
        <v>-74.271614285714278</v>
      </c>
      <c r="AI571">
        <f>(0.555*Table134[[#This Row],[Gross_WW]]-Table134[[#This Row],[Budget]])/Table134[[#This Row],[Budget]]*100</f>
        <v>-71.441491857142864</v>
      </c>
      <c r="AJ571">
        <f>(Table134[[#This Row],[Gross_WW]]-VLOOKUP(C571,  Table4[], 2, TRUE)*Table134[[#This Row],[Budget]])/(Table134[[#This Row],[Budget]]*VLOOKUP(C571,  Table4[], 2, TRUE))</f>
        <v>-0.14238714285714285</v>
      </c>
    </row>
    <row r="572" spans="1:36" x14ac:dyDescent="0.2">
      <c r="A572" t="s">
        <v>4429</v>
      </c>
      <c r="B572" t="s">
        <v>4430</v>
      </c>
      <c r="C572">
        <v>1996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6.3</v>
      </c>
      <c r="O572">
        <v>32990</v>
      </c>
      <c r="P572">
        <v>135</v>
      </c>
      <c r="Q572" t="s">
        <v>2630</v>
      </c>
      <c r="R572" t="s">
        <v>3273</v>
      </c>
      <c r="S572">
        <v>1</v>
      </c>
      <c r="T572">
        <v>0</v>
      </c>
      <c r="U572">
        <v>0</v>
      </c>
      <c r="V572">
        <v>55000000</v>
      </c>
      <c r="W572">
        <v>50047179</v>
      </c>
      <c r="X572">
        <v>141047179</v>
      </c>
      <c r="Y572">
        <f>COUNTBLANK(Table134[[#This Row],[Budget]:[Gross_WW]])</f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1</v>
      </c>
      <c r="AG572">
        <v>0</v>
      </c>
      <c r="AH572">
        <f>((Table134[[#This Row],[Gross_WW]]-2*Table134[[#This Row],[Budget]])/(2*Table134[[#This Row],[Budget]]))*100</f>
        <v>28.22470818181818</v>
      </c>
      <c r="AI572">
        <f>(0.555*Table134[[#This Row],[Gross_WW]]-Table134[[#This Row],[Budget]])/Table134[[#This Row],[Budget]]*100</f>
        <v>42.329426081818205</v>
      </c>
      <c r="AJ572">
        <f>(Table134[[#This Row],[Gross_WW]]-VLOOKUP(C572,  Table4[], 2, TRUE)*Table134[[#This Row],[Budget]])/(Table134[[#This Row],[Budget]]*VLOOKUP(C572,  Table4[], 2, TRUE))</f>
        <v>4.8283958264462807</v>
      </c>
    </row>
    <row r="573" spans="1:36" x14ac:dyDescent="0.2">
      <c r="A573" t="s">
        <v>153</v>
      </c>
      <c r="B573" t="s">
        <v>154</v>
      </c>
      <c r="C573">
        <v>1933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6.6</v>
      </c>
      <c r="O573">
        <v>1131</v>
      </c>
      <c r="P573">
        <v>67</v>
      </c>
      <c r="Q573" t="s">
        <v>126</v>
      </c>
      <c r="R573" t="s">
        <v>39</v>
      </c>
      <c r="S573">
        <v>0</v>
      </c>
      <c r="T573">
        <v>0</v>
      </c>
      <c r="U573">
        <v>1</v>
      </c>
      <c r="V573">
        <v>93000</v>
      </c>
      <c r="W573">
        <v>283000</v>
      </c>
      <c r="X573">
        <v>283000</v>
      </c>
      <c r="Y573">
        <f>COUNTBLANK(Table134[[#This Row],[Budget]:[Gross_WW]])</f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f>((Table134[[#This Row],[Gross_WW]]-2*Table134[[#This Row],[Budget]])/(2*Table134[[#This Row],[Budget]]))*100</f>
        <v>52.1505376344086</v>
      </c>
      <c r="AI573">
        <f>(0.555*Table134[[#This Row],[Gross_WW]]-Table134[[#This Row],[Budget]])/Table134[[#This Row],[Budget]]*100</f>
        <v>68.887096774193552</v>
      </c>
      <c r="AJ573">
        <f>(Table134[[#This Row],[Gross_WW]]-VLOOKUP(C573,  Table4[], 2, TRUE)*Table134[[#This Row],[Budget]])/(Table134[[#This Row],[Budget]]*VLOOKUP(C573,  Table4[], 2, TRUE))</f>
        <v>7.0079230333899263</v>
      </c>
    </row>
    <row r="574" spans="1:36" x14ac:dyDescent="0.2">
      <c r="A574" t="s">
        <v>2534</v>
      </c>
      <c r="B574" t="s">
        <v>2535</v>
      </c>
      <c r="C574">
        <v>1981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7.4</v>
      </c>
      <c r="O574">
        <v>55325</v>
      </c>
      <c r="P574">
        <v>140</v>
      </c>
      <c r="Q574" t="s">
        <v>2042</v>
      </c>
      <c r="R574" t="s">
        <v>2407</v>
      </c>
      <c r="S574">
        <v>0</v>
      </c>
      <c r="T574">
        <v>0</v>
      </c>
      <c r="U574">
        <v>1</v>
      </c>
      <c r="V574">
        <v>11000000</v>
      </c>
      <c r="W574">
        <v>34967437</v>
      </c>
      <c r="X574">
        <v>34971136</v>
      </c>
      <c r="Y574">
        <f>COUNTBLANK(Table134[[#This Row],[Budget]:[Gross_WW]])</f>
        <v>0</v>
      </c>
      <c r="Z574" s="4">
        <v>0</v>
      </c>
      <c r="AA574" s="4">
        <v>0</v>
      </c>
      <c r="AB574" s="4">
        <v>1</v>
      </c>
      <c r="AC574" s="4">
        <v>0</v>
      </c>
      <c r="AD574" s="4">
        <v>0</v>
      </c>
      <c r="AE574" s="4">
        <v>0</v>
      </c>
      <c r="AF574" s="4">
        <v>0</v>
      </c>
      <c r="AG574">
        <v>497</v>
      </c>
      <c r="AH574">
        <f>((Table134[[#This Row],[Gross_WW]]-2*Table134[[#This Row],[Budget]])/(2*Table134[[#This Row],[Budget]]))*100</f>
        <v>58.959709090909094</v>
      </c>
      <c r="AI574">
        <f>(0.555*Table134[[#This Row],[Gross_WW]]-Table134[[#This Row],[Budget]])/Table134[[#This Row],[Budget]]*100</f>
        <v>76.445277090909087</v>
      </c>
      <c r="AJ574">
        <f>(Table134[[#This Row],[Gross_WW]]-VLOOKUP(C574,  Table4[], 2, TRUE)*Table134[[#This Row],[Budget]])/(Table134[[#This Row],[Budget]]*VLOOKUP(C574,  Table4[], 2, TRUE))</f>
        <v>5.9112916996047433</v>
      </c>
    </row>
    <row r="575" spans="1:36" x14ac:dyDescent="0.2">
      <c r="A575" t="s">
        <v>4431</v>
      </c>
      <c r="B575" t="s">
        <v>4432</v>
      </c>
      <c r="C575">
        <v>1996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6.4</v>
      </c>
      <c r="O575">
        <v>48685</v>
      </c>
      <c r="P575">
        <v>133</v>
      </c>
      <c r="Q575" t="s">
        <v>4433</v>
      </c>
      <c r="R575" t="s">
        <v>39</v>
      </c>
      <c r="S575">
        <v>0</v>
      </c>
      <c r="T575">
        <v>0</v>
      </c>
      <c r="U575">
        <v>1</v>
      </c>
      <c r="V575">
        <v>55000000</v>
      </c>
      <c r="W575">
        <v>56569216</v>
      </c>
      <c r="X575">
        <v>121969216</v>
      </c>
      <c r="Y575">
        <f>COUNTBLANK(Table134[[#This Row],[Budget]:[Gross_WW]])</f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1</v>
      </c>
      <c r="AG575">
        <v>0</v>
      </c>
      <c r="AH575">
        <f>((Table134[[#This Row],[Gross_WW]]-2*Table134[[#This Row],[Budget]])/(2*Table134[[#This Row],[Budget]]))*100</f>
        <v>10.881105454545455</v>
      </c>
      <c r="AI575">
        <f>(0.555*Table134[[#This Row],[Gross_WW]]-Table134[[#This Row],[Budget]])/Table134[[#This Row],[Budget]]*100</f>
        <v>23.078027054545473</v>
      </c>
      <c r="AJ575">
        <f>(Table134[[#This Row],[Gross_WW]]-VLOOKUP(C575,  Table4[], 2, TRUE)*Table134[[#This Row],[Budget]])/(Table134[[#This Row],[Budget]]*VLOOKUP(C575,  Table4[], 2, TRUE))</f>
        <v>4.040050247933884</v>
      </c>
    </row>
    <row r="576" spans="1:36" x14ac:dyDescent="0.2">
      <c r="A576" t="s">
        <v>5464</v>
      </c>
      <c r="B576" t="s">
        <v>5465</v>
      </c>
      <c r="C576">
        <v>2001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5.6</v>
      </c>
      <c r="O576">
        <v>31229</v>
      </c>
      <c r="P576">
        <v>101</v>
      </c>
      <c r="Q576" t="s">
        <v>5229</v>
      </c>
      <c r="R576" t="s">
        <v>39</v>
      </c>
      <c r="S576">
        <v>0</v>
      </c>
      <c r="T576">
        <v>0</v>
      </c>
      <c r="U576">
        <v>1</v>
      </c>
      <c r="V576">
        <v>50000000</v>
      </c>
      <c r="W576">
        <v>51758599</v>
      </c>
      <c r="X576">
        <v>79958599</v>
      </c>
      <c r="Y576">
        <f>COUNTBLANK(Table134[[#This Row],[Budget]:[Gross_WW]])</f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11</v>
      </c>
      <c r="AH576">
        <f>((Table134[[#This Row],[Gross_WW]]-2*Table134[[#This Row],[Budget]])/(2*Table134[[#This Row],[Budget]]))*100</f>
        <v>-20.041401</v>
      </c>
      <c r="AI576">
        <f>(0.555*Table134[[#This Row],[Gross_WW]]-Table134[[#This Row],[Budget]])/Table134[[#This Row],[Budget]]*100</f>
        <v>-11.245955110000001</v>
      </c>
      <c r="AJ576">
        <f>(Table134[[#This Row],[Gross_WW]]-VLOOKUP(C576,  Table4[], 2, TRUE)*Table134[[#This Row],[Budget]])/(Table134[[#This Row],[Budget]]*VLOOKUP(C576,  Table4[], 2, TRUE))</f>
        <v>1.6652866333333334</v>
      </c>
    </row>
    <row r="577" spans="1:36" x14ac:dyDescent="0.2">
      <c r="A577" t="s">
        <v>2282</v>
      </c>
      <c r="B577" t="s">
        <v>2283</v>
      </c>
      <c r="C577">
        <v>1977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3.8</v>
      </c>
      <c r="O577">
        <v>20776</v>
      </c>
      <c r="P577">
        <v>117</v>
      </c>
      <c r="Q577" t="s">
        <v>2042</v>
      </c>
      <c r="R577" t="s">
        <v>39</v>
      </c>
      <c r="S577">
        <v>0</v>
      </c>
      <c r="T577">
        <v>0</v>
      </c>
      <c r="U577">
        <v>1</v>
      </c>
      <c r="V577">
        <v>14000000</v>
      </c>
      <c r="W577">
        <v>30749142</v>
      </c>
      <c r="X577">
        <v>30749142</v>
      </c>
      <c r="Y577">
        <f>COUNTBLANK(Table134[[#This Row],[Budget]:[Gross_WW]])</f>
        <v>0</v>
      </c>
      <c r="Z577" s="4">
        <v>1</v>
      </c>
      <c r="AA577" s="4">
        <v>0</v>
      </c>
      <c r="AB577" s="4">
        <v>1</v>
      </c>
      <c r="AC577" s="4">
        <v>0</v>
      </c>
      <c r="AD577" s="4">
        <v>0</v>
      </c>
      <c r="AE577" s="4">
        <v>0</v>
      </c>
      <c r="AF577" s="4">
        <v>0</v>
      </c>
      <c r="AG577">
        <v>6</v>
      </c>
      <c r="AH577">
        <f>((Table134[[#This Row],[Gross_WW]]-2*Table134[[#This Row],[Budget]])/(2*Table134[[#This Row],[Budget]]))*100</f>
        <v>9.818364285714285</v>
      </c>
      <c r="AI577">
        <f>(0.555*Table134[[#This Row],[Gross_WW]]-Table134[[#This Row],[Budget]])/Table134[[#This Row],[Budget]]*100</f>
        <v>21.898384357142874</v>
      </c>
      <c r="AJ577">
        <f>(Table134[[#This Row],[Gross_WW]]-VLOOKUP(C577,  Table4[], 2, TRUE)*Table134[[#This Row],[Budget]])/(Table134[[#This Row],[Budget]]*VLOOKUP(C577,  Table4[], 2, TRUE))</f>
        <v>4.7799139097744359</v>
      </c>
    </row>
    <row r="578" spans="1:36" x14ac:dyDescent="0.2">
      <c r="A578" t="s">
        <v>6969</v>
      </c>
      <c r="B578" t="s">
        <v>6970</v>
      </c>
      <c r="C578">
        <v>2009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6.1</v>
      </c>
      <c r="O578">
        <v>43640</v>
      </c>
      <c r="P578">
        <v>92</v>
      </c>
      <c r="Q578" t="s">
        <v>6971</v>
      </c>
      <c r="R578" t="s">
        <v>6972</v>
      </c>
      <c r="S578">
        <v>1</v>
      </c>
      <c r="T578">
        <v>0</v>
      </c>
      <c r="U578">
        <v>0</v>
      </c>
      <c r="V578">
        <v>8000000</v>
      </c>
      <c r="W578">
        <v>10823158</v>
      </c>
      <c r="X578">
        <v>10848783</v>
      </c>
      <c r="Y578">
        <f>COUNTBLANK(Table134[[#This Row],[Budget]:[Gross_WW]])</f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f>((Table134[[#This Row],[Gross_WW]]-2*Table134[[#This Row],[Budget]])/(2*Table134[[#This Row],[Budget]]))*100</f>
        <v>-32.195106250000002</v>
      </c>
      <c r="AI578">
        <f>(0.555*Table134[[#This Row],[Gross_WW]]-Table134[[#This Row],[Budget]])/Table134[[#This Row],[Budget]]*100</f>
        <v>-24.736567937499995</v>
      </c>
      <c r="AJ578">
        <f>(Table134[[#This Row],[Gross_WW]]-VLOOKUP(C578,  Table4[], 2, TRUE)*Table134[[#This Row],[Budget]])/(Table134[[#This Row],[Budget]]*VLOOKUP(C578,  Table4[], 2, TRUE))</f>
        <v>1.2601631250000001</v>
      </c>
    </row>
    <row r="579" spans="1:36" x14ac:dyDescent="0.2">
      <c r="A579" t="s">
        <v>4434</v>
      </c>
      <c r="B579" t="s">
        <v>4435</v>
      </c>
      <c r="C579">
        <v>1996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6.2</v>
      </c>
      <c r="O579">
        <v>16505</v>
      </c>
      <c r="P579">
        <v>118</v>
      </c>
      <c r="Q579" t="s">
        <v>2375</v>
      </c>
      <c r="R579" t="s">
        <v>4109</v>
      </c>
      <c r="S579">
        <v>0</v>
      </c>
      <c r="T579">
        <v>0</v>
      </c>
      <c r="U579">
        <v>1</v>
      </c>
      <c r="V579">
        <v>38000000</v>
      </c>
      <c r="W579">
        <v>17380126</v>
      </c>
      <c r="X579">
        <v>17380126</v>
      </c>
      <c r="Y579">
        <f>COUNTBLANK(Table134[[#This Row],[Budget]:[Gross_WW]])</f>
        <v>0</v>
      </c>
      <c r="Z579" s="4">
        <v>0</v>
      </c>
      <c r="AA579" s="4">
        <v>0</v>
      </c>
      <c r="AB579" s="4">
        <v>1</v>
      </c>
      <c r="AC579" s="4">
        <v>0</v>
      </c>
      <c r="AD579" s="4">
        <v>0</v>
      </c>
      <c r="AE579" s="4">
        <v>0</v>
      </c>
      <c r="AF579" s="4">
        <v>0</v>
      </c>
      <c r="AG579">
        <v>5</v>
      </c>
      <c r="AH579">
        <f>((Table134[[#This Row],[Gross_WW]]-2*Table134[[#This Row],[Budget]])/(2*Table134[[#This Row],[Budget]]))*100</f>
        <v>-77.131413157894741</v>
      </c>
      <c r="AI579">
        <f>(0.555*Table134[[#This Row],[Gross_WW]]-Table134[[#This Row],[Budget]])/Table134[[#This Row],[Budget]]*100</f>
        <v>-74.615868605263159</v>
      </c>
      <c r="AJ579">
        <f>(Table134[[#This Row],[Gross_WW]]-VLOOKUP(C579,  Table4[], 2, TRUE)*Table134[[#This Row],[Budget]])/(Table134[[#This Row],[Budget]]*VLOOKUP(C579,  Table4[], 2, TRUE))</f>
        <v>3.9481220095693777E-2</v>
      </c>
    </row>
    <row r="580" spans="1:36" x14ac:dyDescent="0.2">
      <c r="A580" t="s">
        <v>6461</v>
      </c>
      <c r="B580" t="s">
        <v>6462</v>
      </c>
      <c r="C580">
        <v>2011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6.9</v>
      </c>
      <c r="O580">
        <v>95390</v>
      </c>
      <c r="P580">
        <v>129</v>
      </c>
      <c r="Q580" t="s">
        <v>5495</v>
      </c>
      <c r="R580" t="s">
        <v>39</v>
      </c>
      <c r="S580">
        <v>0</v>
      </c>
      <c r="T580">
        <v>0</v>
      </c>
      <c r="U580">
        <v>1</v>
      </c>
      <c r="V580">
        <v>40000000</v>
      </c>
      <c r="W580">
        <v>31847881</v>
      </c>
      <c r="X580">
        <v>55247881</v>
      </c>
      <c r="Y580">
        <f>COUNTBLANK(Table134[[#This Row],[Budget]:[Gross_WW]])</f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6</v>
      </c>
      <c r="AH580">
        <f>((Table134[[#This Row],[Gross_WW]]-2*Table134[[#This Row],[Budget]])/(2*Table134[[#This Row],[Budget]]))*100</f>
        <v>-30.940148750000002</v>
      </c>
      <c r="AI580">
        <f>(0.555*Table134[[#This Row],[Gross_WW]]-Table134[[#This Row],[Budget]])/Table134[[#This Row],[Budget]]*100</f>
        <v>-23.343565112499995</v>
      </c>
      <c r="AJ580">
        <f>(Table134[[#This Row],[Gross_WW]]-VLOOKUP(C580,  Table4[], 2, TRUE)*Table134[[#This Row],[Budget]])/(Table134[[#This Row],[Budget]]*VLOOKUP(C580,  Table4[], 2, TRUE))</f>
        <v>0.38119702500000002</v>
      </c>
    </row>
    <row r="581" spans="1:36" x14ac:dyDescent="0.2">
      <c r="A581" t="s">
        <v>4893</v>
      </c>
      <c r="B581" t="s">
        <v>4894</v>
      </c>
      <c r="C581">
        <v>1999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7.4</v>
      </c>
      <c r="O581">
        <v>286456</v>
      </c>
      <c r="P581">
        <v>159</v>
      </c>
      <c r="Q581" t="s">
        <v>1606</v>
      </c>
      <c r="R581" t="s">
        <v>39</v>
      </c>
      <c r="S581">
        <v>0</v>
      </c>
      <c r="T581">
        <v>0</v>
      </c>
      <c r="U581">
        <v>1</v>
      </c>
      <c r="V581">
        <v>65000000</v>
      </c>
      <c r="W581">
        <v>55691208</v>
      </c>
      <c r="X581">
        <v>162238658</v>
      </c>
      <c r="Y581">
        <f>COUNTBLANK(Table134[[#This Row],[Budget]:[Gross_WW]])</f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73</v>
      </c>
      <c r="AH581">
        <f>((Table134[[#This Row],[Gross_WW]]-2*Table134[[#This Row],[Budget]])/(2*Table134[[#This Row],[Budget]]))*100</f>
        <v>24.798967692307691</v>
      </c>
      <c r="AI581">
        <f>(0.555*Table134[[#This Row],[Gross_WW]]-Table134[[#This Row],[Budget]])/Table134[[#This Row],[Budget]]*100</f>
        <v>38.526854138461559</v>
      </c>
      <c r="AJ581">
        <f>(Table134[[#This Row],[Gross_WW]]-VLOOKUP(C581,  Table4[], 2, TRUE)*Table134[[#This Row],[Budget]])/(Table134[[#This Row],[Budget]]*VLOOKUP(C581,  Table4[], 2, TRUE))</f>
        <v>4.6726803496503493</v>
      </c>
    </row>
    <row r="582" spans="1:36" x14ac:dyDescent="0.2">
      <c r="A582" t="s">
        <v>4654</v>
      </c>
      <c r="B582" t="s">
        <v>4655</v>
      </c>
      <c r="C582">
        <v>1997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7.3</v>
      </c>
      <c r="O582">
        <v>337823</v>
      </c>
      <c r="P582">
        <v>138</v>
      </c>
      <c r="Q582" t="s">
        <v>3803</v>
      </c>
      <c r="R582" t="s">
        <v>3848</v>
      </c>
      <c r="S582">
        <v>1</v>
      </c>
      <c r="T582">
        <v>0</v>
      </c>
      <c r="U582">
        <v>0</v>
      </c>
      <c r="V582">
        <v>80000000</v>
      </c>
      <c r="W582">
        <v>112276146</v>
      </c>
      <c r="X582">
        <v>245676146</v>
      </c>
      <c r="Y582">
        <f>COUNTBLANK(Table134[[#This Row],[Budget]:[Gross_WW]])</f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f>((Table134[[#This Row],[Gross_WW]]-2*Table134[[#This Row],[Budget]])/(2*Table134[[#This Row],[Budget]]))*100</f>
        <v>53.547591250000004</v>
      </c>
      <c r="AI582">
        <f>(0.555*Table134[[#This Row],[Gross_WW]]-Table134[[#This Row],[Budget]])/Table134[[#This Row],[Budget]]*100</f>
        <v>70.437826287500002</v>
      </c>
      <c r="AJ582">
        <f>(Table134[[#This Row],[Gross_WW]]-VLOOKUP(C582,  Table4[], 2, TRUE)*Table134[[#This Row],[Budget]])/(Table134[[#This Row],[Budget]]*VLOOKUP(C582,  Table4[], 2, TRUE))</f>
        <v>5.979435965909091</v>
      </c>
    </row>
    <row r="583" spans="1:36" x14ac:dyDescent="0.2">
      <c r="A583" t="s">
        <v>4206</v>
      </c>
      <c r="B583" t="s">
        <v>4207</v>
      </c>
      <c r="C583">
        <v>1995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4.3</v>
      </c>
      <c r="O583">
        <v>11735</v>
      </c>
      <c r="P583">
        <v>91</v>
      </c>
      <c r="Q583" t="s">
        <v>4208</v>
      </c>
      <c r="R583" t="s">
        <v>39</v>
      </c>
      <c r="S583">
        <v>0</v>
      </c>
      <c r="T583">
        <v>0</v>
      </c>
      <c r="U583">
        <v>1</v>
      </c>
      <c r="V583">
        <v>50000000</v>
      </c>
      <c r="W583">
        <v>11534477</v>
      </c>
      <c r="X583">
        <v>11534477</v>
      </c>
      <c r="Y583">
        <f>COUNTBLANK(Table134[[#This Row],[Budget]:[Gross_WW]])</f>
        <v>0</v>
      </c>
      <c r="Z583" s="4">
        <v>0</v>
      </c>
      <c r="AA583" s="4">
        <v>0</v>
      </c>
      <c r="AB583" s="4">
        <v>1</v>
      </c>
      <c r="AC583" s="4">
        <v>0</v>
      </c>
      <c r="AD583" s="4">
        <v>1</v>
      </c>
      <c r="AE583" s="4">
        <v>0</v>
      </c>
      <c r="AF583" s="4">
        <v>0</v>
      </c>
      <c r="AG583">
        <v>9</v>
      </c>
      <c r="AH583">
        <f>((Table134[[#This Row],[Gross_WW]]-2*Table134[[#This Row],[Budget]])/(2*Table134[[#This Row],[Budget]]))*100</f>
        <v>-88.465523000000005</v>
      </c>
      <c r="AI583">
        <f>(0.555*Table134[[#This Row],[Gross_WW]]-Table134[[#This Row],[Budget]])/Table134[[#This Row],[Budget]]*100</f>
        <v>-87.196730529999996</v>
      </c>
      <c r="AJ583">
        <f>(Table134[[#This Row],[Gross_WW]]-VLOOKUP(C583,  Table4[], 2, TRUE)*Table134[[#This Row],[Budget]])/(Table134[[#This Row],[Budget]]*VLOOKUP(C583,  Table4[], 2, TRUE))</f>
        <v>-0.47570559090909093</v>
      </c>
    </row>
    <row r="584" spans="1:36" x14ac:dyDescent="0.2">
      <c r="A584" t="s">
        <v>4436</v>
      </c>
      <c r="B584" t="s">
        <v>4437</v>
      </c>
      <c r="C584">
        <v>1996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5.9</v>
      </c>
      <c r="O584">
        <v>1909</v>
      </c>
      <c r="P584">
        <v>91</v>
      </c>
      <c r="Q584" t="s">
        <v>2080</v>
      </c>
      <c r="R584" t="s">
        <v>3859</v>
      </c>
      <c r="S584">
        <v>1</v>
      </c>
      <c r="T584">
        <v>0</v>
      </c>
      <c r="U584">
        <v>0</v>
      </c>
      <c r="V584">
        <v>13000000</v>
      </c>
      <c r="W584">
        <v>2104439</v>
      </c>
      <c r="X584">
        <v>2104439</v>
      </c>
      <c r="Y584">
        <f>COUNTBLANK(Table134[[#This Row],[Budget]:[Gross_WW]])</f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f>((Table134[[#This Row],[Gross_WW]]-2*Table134[[#This Row],[Budget]])/(2*Table134[[#This Row],[Budget]]))*100</f>
        <v>-91.906003846153851</v>
      </c>
      <c r="AI584">
        <f>(0.555*Table134[[#This Row],[Gross_WW]]-Table134[[#This Row],[Budget]])/Table134[[#This Row],[Budget]]*100</f>
        <v>-91.015664269230768</v>
      </c>
      <c r="AJ584">
        <f>(Table134[[#This Row],[Gross_WW]]-VLOOKUP(C584,  Table4[], 2, TRUE)*Table134[[#This Row],[Budget]])/(Table134[[#This Row],[Budget]]*VLOOKUP(C584,  Table4[], 2, TRUE))</f>
        <v>-0.63209108391608393</v>
      </c>
    </row>
    <row r="585" spans="1:36" x14ac:dyDescent="0.2">
      <c r="A585" t="s">
        <v>3774</v>
      </c>
      <c r="B585" t="s">
        <v>3775</v>
      </c>
      <c r="C585">
        <v>1993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7.6</v>
      </c>
      <c r="O585">
        <v>162476</v>
      </c>
      <c r="P585">
        <v>113</v>
      </c>
      <c r="Q585" t="s">
        <v>2557</v>
      </c>
      <c r="R585" t="s">
        <v>3631</v>
      </c>
      <c r="S585">
        <v>0</v>
      </c>
      <c r="T585">
        <v>0</v>
      </c>
      <c r="U585">
        <v>1</v>
      </c>
      <c r="V585">
        <v>25000000</v>
      </c>
      <c r="W585">
        <v>40903593</v>
      </c>
      <c r="X585">
        <v>40903593</v>
      </c>
      <c r="Y585">
        <f>COUNTBLANK(Table134[[#This Row],[Budget]:[Gross_WW]])</f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1</v>
      </c>
      <c r="AG585">
        <v>0</v>
      </c>
      <c r="AH585">
        <f>((Table134[[#This Row],[Gross_WW]]-2*Table134[[#This Row],[Budget]])/(2*Table134[[#This Row],[Budget]]))*100</f>
        <v>-18.192813999999998</v>
      </c>
      <c r="AI585">
        <f>(0.555*Table134[[#This Row],[Gross_WW]]-Table134[[#This Row],[Budget]])/Table134[[#This Row],[Budget]]*100</f>
        <v>-9.194023539999991</v>
      </c>
      <c r="AJ585">
        <f>(Table134[[#This Row],[Gross_WW]]-VLOOKUP(C585,  Table4[], 2, TRUE)*Table134[[#This Row],[Budget]])/(Table134[[#This Row],[Budget]]*VLOOKUP(C585,  Table4[], 2, TRUE))</f>
        <v>2.7185084545454545</v>
      </c>
    </row>
    <row r="586" spans="1:36" x14ac:dyDescent="0.2">
      <c r="A586" t="s">
        <v>2237</v>
      </c>
      <c r="B586" t="s">
        <v>2238</v>
      </c>
      <c r="C586">
        <v>1976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6.8</v>
      </c>
      <c r="O586">
        <v>19467</v>
      </c>
      <c r="P586">
        <v>120</v>
      </c>
      <c r="Q586" t="s">
        <v>706</v>
      </c>
      <c r="R586" t="s">
        <v>35</v>
      </c>
      <c r="S586">
        <v>0</v>
      </c>
      <c r="T586">
        <v>1</v>
      </c>
      <c r="U586">
        <v>0</v>
      </c>
      <c r="V586">
        <v>4490375</v>
      </c>
      <c r="W586">
        <v>13200000</v>
      </c>
      <c r="X586">
        <v>13200000</v>
      </c>
      <c r="Y586">
        <f>COUNTBLANK(Table134[[#This Row],[Budget]:[Gross_WW]])</f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4</v>
      </c>
      <c r="AH586">
        <f>((Table134[[#This Row],[Gross_WW]]-2*Table134[[#This Row],[Budget]])/(2*Table134[[#This Row],[Budget]]))*100</f>
        <v>46.981042785958856</v>
      </c>
      <c r="AI586">
        <f>(0.555*Table134[[#This Row],[Gross_WW]]-Table134[[#This Row],[Budget]])/Table134[[#This Row],[Budget]]*100</f>
        <v>63.148957492414347</v>
      </c>
      <c r="AJ586">
        <f>(Table134[[#This Row],[Gross_WW]]-VLOOKUP(C586,  Table4[], 2, TRUE)*Table134[[#This Row],[Budget]])/(Table134[[#This Row],[Budget]]*VLOOKUP(C586,  Table4[], 2, TRUE))</f>
        <v>6.7358443571557292</v>
      </c>
    </row>
    <row r="587" spans="1:36" x14ac:dyDescent="0.2">
      <c r="A587" t="s">
        <v>2815</v>
      </c>
      <c r="B587" t="s">
        <v>2816</v>
      </c>
      <c r="C587">
        <v>1985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6.8</v>
      </c>
      <c r="O587">
        <v>7107</v>
      </c>
      <c r="P587">
        <v>91</v>
      </c>
      <c r="Q587" t="s">
        <v>2817</v>
      </c>
      <c r="R587" t="s">
        <v>39</v>
      </c>
      <c r="S587">
        <v>0</v>
      </c>
      <c r="T587">
        <v>0</v>
      </c>
      <c r="U587">
        <v>1</v>
      </c>
      <c r="V587">
        <v>4000000</v>
      </c>
      <c r="W587">
        <v>91666</v>
      </c>
      <c r="X587">
        <v>91666</v>
      </c>
      <c r="Y587">
        <f>COUNTBLANK(Table134[[#This Row],[Budget]:[Gross_WW]])</f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f>((Table134[[#This Row],[Gross_WW]]-2*Table134[[#This Row],[Budget]])/(2*Table134[[#This Row],[Budget]]))*100</f>
        <v>-98.854174999999998</v>
      </c>
      <c r="AI587">
        <f>(0.555*Table134[[#This Row],[Gross_WW]]-Table134[[#This Row],[Budget]])/Table134[[#This Row],[Budget]]*100</f>
        <v>-98.728134249999997</v>
      </c>
      <c r="AJ587">
        <f>(Table134[[#This Row],[Gross_WW]]-VLOOKUP(C587,  Table4[], 2, TRUE)*Table134[[#This Row],[Budget]])/(Table134[[#This Row],[Budget]]*VLOOKUP(C587,  Table4[], 2, TRUE))</f>
        <v>-0.9501815217391304</v>
      </c>
    </row>
    <row r="588" spans="1:36" x14ac:dyDescent="0.2">
      <c r="A588" t="s">
        <v>7729</v>
      </c>
      <c r="B588" t="s">
        <v>7730</v>
      </c>
      <c r="C588">
        <v>2016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7.3</v>
      </c>
      <c r="O588">
        <v>388406</v>
      </c>
      <c r="P588">
        <v>132</v>
      </c>
      <c r="Q588" t="s">
        <v>6011</v>
      </c>
      <c r="R588" t="s">
        <v>7731</v>
      </c>
      <c r="S588">
        <v>0</v>
      </c>
      <c r="T588">
        <v>0</v>
      </c>
      <c r="U588">
        <v>1</v>
      </c>
      <c r="V588">
        <v>180000000</v>
      </c>
      <c r="W588">
        <v>234037575</v>
      </c>
      <c r="X588">
        <v>814037575</v>
      </c>
      <c r="Y588">
        <f>COUNTBLANK(Table134[[#This Row],[Budget]:[Gross_WW]])</f>
        <v>0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15</v>
      </c>
      <c r="AH588">
        <f>((Table134[[#This Row],[Gross_WW]]-2*Table134[[#This Row],[Budget]])/(2*Table134[[#This Row],[Budget]]))*100</f>
        <v>126.12154861111111</v>
      </c>
      <c r="AI588">
        <f>(0.555*Table134[[#This Row],[Gross_WW]]-Table134[[#This Row],[Budget]])/Table134[[#This Row],[Budget]]*100</f>
        <v>150.99491895833336</v>
      </c>
      <c r="AJ588">
        <f>(Table134[[#This Row],[Gross_WW]]-VLOOKUP(C588,  Table4[], 2, TRUE)*Table134[[#This Row],[Budget]])/(Table134[[#This Row],[Budget]]*VLOOKUP(C588,  Table4[], 2, TRUE))</f>
        <v>3.5224309722222222</v>
      </c>
    </row>
    <row r="589" spans="1:36" x14ac:dyDescent="0.2">
      <c r="A589" t="s">
        <v>7824</v>
      </c>
      <c r="B589" t="s">
        <v>7825</v>
      </c>
      <c r="C589">
        <v>2018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6.6</v>
      </c>
      <c r="O589">
        <v>198455</v>
      </c>
      <c r="P589">
        <v>134</v>
      </c>
      <c r="Q589" t="s">
        <v>6011</v>
      </c>
      <c r="R589" t="s">
        <v>7731</v>
      </c>
      <c r="S589">
        <v>0</v>
      </c>
      <c r="T589">
        <v>0</v>
      </c>
      <c r="U589">
        <v>1</v>
      </c>
      <c r="V589">
        <v>200000000</v>
      </c>
      <c r="W589">
        <v>159555901</v>
      </c>
      <c r="X589">
        <v>654855901</v>
      </c>
      <c r="Y589">
        <f>COUNTBLANK(Table134[[#This Row],[Budget]:[Gross_WW]])</f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f>((Table134[[#This Row],[Gross_WW]]-2*Table134[[#This Row],[Budget]])/(2*Table134[[#This Row],[Budget]]))*100</f>
        <v>63.713975249999997</v>
      </c>
      <c r="AI589">
        <f>(0.555*Table134[[#This Row],[Gross_WW]]-Table134[[#This Row],[Budget]])/Table134[[#This Row],[Budget]]*100</f>
        <v>81.722512527500001</v>
      </c>
      <c r="AJ589">
        <f>(Table134[[#This Row],[Gross_WW]]-VLOOKUP(C589,  Table4[], 2, TRUE)*Table134[[#This Row],[Budget]])/(Table134[[#This Row],[Budget]]*VLOOKUP(C589,  Table4[], 2, TRUE))</f>
        <v>2.274279505</v>
      </c>
    </row>
    <row r="590" spans="1:36" x14ac:dyDescent="0.2">
      <c r="A590" t="s">
        <v>3592</v>
      </c>
      <c r="B590" t="s">
        <v>3593</v>
      </c>
      <c r="C590">
        <v>1992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6.6</v>
      </c>
      <c r="O590">
        <v>56722</v>
      </c>
      <c r="P590">
        <v>140</v>
      </c>
      <c r="Q590" t="s">
        <v>2627</v>
      </c>
      <c r="R590" t="s">
        <v>3058</v>
      </c>
      <c r="S590">
        <v>0</v>
      </c>
      <c r="T590">
        <v>1</v>
      </c>
      <c r="U590">
        <v>0</v>
      </c>
      <c r="V590">
        <v>60000000</v>
      </c>
      <c r="W590">
        <v>58883840</v>
      </c>
      <c r="X590">
        <v>137783840</v>
      </c>
      <c r="Y590">
        <f>COUNTBLANK(Table134[[#This Row],[Budget]:[Gross_WW]])</f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1</v>
      </c>
      <c r="AG590">
        <v>0</v>
      </c>
      <c r="AH590">
        <f>((Table134[[#This Row],[Gross_WW]]-2*Table134[[#This Row],[Budget]])/(2*Table134[[#This Row],[Budget]]))*100</f>
        <v>14.819866666666668</v>
      </c>
      <c r="AI590">
        <f>(0.555*Table134[[#This Row],[Gross_WW]]-Table134[[#This Row],[Budget]])/Table134[[#This Row],[Budget]]*100</f>
        <v>27.450052000000003</v>
      </c>
      <c r="AJ590">
        <f>(Table134[[#This Row],[Gross_WW]]-VLOOKUP(C590,  Table4[], 2, TRUE)*Table134[[#This Row],[Budget]])/(Table134[[#This Row],[Budget]]*VLOOKUP(C590,  Table4[], 2, TRUE))</f>
        <v>4.2190848484848482</v>
      </c>
    </row>
    <row r="591" spans="1:36" x14ac:dyDescent="0.2">
      <c r="A591" t="s">
        <v>6760</v>
      </c>
      <c r="B591" t="s">
        <v>6761</v>
      </c>
      <c r="C591">
        <v>2009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6.6</v>
      </c>
      <c r="O591">
        <v>252379</v>
      </c>
      <c r="P591">
        <v>107</v>
      </c>
      <c r="Q591" t="s">
        <v>6203</v>
      </c>
      <c r="R591" t="s">
        <v>35</v>
      </c>
      <c r="S591">
        <v>0</v>
      </c>
      <c r="T591">
        <v>1</v>
      </c>
      <c r="U591">
        <v>0</v>
      </c>
      <c r="V591">
        <v>85000000</v>
      </c>
      <c r="W591">
        <v>155064265</v>
      </c>
      <c r="X591">
        <v>360364265</v>
      </c>
      <c r="Y591">
        <f>COUNTBLANK(Table134[[#This Row],[Budget]:[Gross_WW]])</f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f>((Table134[[#This Row],[Gross_WW]]-2*Table134[[#This Row],[Budget]])/(2*Table134[[#This Row],[Budget]]))*100</f>
        <v>111.97897941176471</v>
      </c>
      <c r="AI591">
        <f>(0.555*Table134[[#This Row],[Gross_WW]]-Table134[[#This Row],[Budget]])/Table134[[#This Row],[Budget]]*100</f>
        <v>135.29666714705883</v>
      </c>
      <c r="AJ591">
        <f>(Table134[[#This Row],[Gross_WW]]-VLOOKUP(C591,  Table4[], 2, TRUE)*Table134[[#This Row],[Budget]])/(Table134[[#This Row],[Budget]]*VLOOKUP(C591,  Table4[], 2, TRUE))</f>
        <v>6.0659659803921571</v>
      </c>
    </row>
    <row r="592" spans="1:36" x14ac:dyDescent="0.2">
      <c r="A592" t="s">
        <v>7274</v>
      </c>
      <c r="B592" t="s">
        <v>7275</v>
      </c>
      <c r="C592">
        <v>2011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7.3</v>
      </c>
      <c r="O592">
        <v>341225</v>
      </c>
      <c r="P592">
        <v>130</v>
      </c>
      <c r="Q592" t="s">
        <v>6203</v>
      </c>
      <c r="R592" t="s">
        <v>35</v>
      </c>
      <c r="S592">
        <v>0</v>
      </c>
      <c r="T592">
        <v>1</v>
      </c>
      <c r="U592">
        <v>0</v>
      </c>
      <c r="V592">
        <v>125000000</v>
      </c>
      <c r="W592">
        <v>209837675</v>
      </c>
      <c r="X592">
        <v>626137675</v>
      </c>
      <c r="Y592">
        <f>COUNTBLANK(Table134[[#This Row],[Budget]:[Gross_WW]])</f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f>((Table134[[#This Row],[Gross_WW]]-2*Table134[[#This Row],[Budget]])/(2*Table134[[#This Row],[Budget]]))*100</f>
        <v>150.45507000000001</v>
      </c>
      <c r="AI592">
        <f>(0.555*Table134[[#This Row],[Gross_WW]]-Table134[[#This Row],[Budget]])/Table134[[#This Row],[Budget]]*100</f>
        <v>178.00512770000006</v>
      </c>
      <c r="AJ592">
        <f>(Table134[[#This Row],[Gross_WW]]-VLOOKUP(C592,  Table4[], 2, TRUE)*Table134[[#This Row],[Budget]])/(Table134[[#This Row],[Budget]]*VLOOKUP(C592,  Table4[], 2, TRUE))</f>
        <v>4.0091013999999996</v>
      </c>
    </row>
    <row r="593" spans="1:36" x14ac:dyDescent="0.2">
      <c r="A593" t="s">
        <v>2618</v>
      </c>
      <c r="B593" t="s">
        <v>2619</v>
      </c>
      <c r="C593">
        <v>1982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7.2</v>
      </c>
      <c r="O593">
        <v>88864</v>
      </c>
      <c r="P593">
        <v>90</v>
      </c>
      <c r="Q593" t="s">
        <v>2620</v>
      </c>
      <c r="R593" t="s">
        <v>2621</v>
      </c>
      <c r="S593">
        <v>0</v>
      </c>
      <c r="T593">
        <v>1</v>
      </c>
      <c r="U593">
        <v>0</v>
      </c>
      <c r="V593">
        <v>4500000</v>
      </c>
      <c r="W593">
        <v>27092880</v>
      </c>
      <c r="X593">
        <v>27092880</v>
      </c>
      <c r="Y593">
        <f>COUNTBLANK(Table134[[#This Row],[Budget]:[Gross_WW]])</f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f>((Table134[[#This Row],[Gross_WW]]-2*Table134[[#This Row],[Budget]])/(2*Table134[[#This Row],[Budget]]))*100</f>
        <v>201.03200000000001</v>
      </c>
      <c r="AI593">
        <f>(0.555*Table134[[#This Row],[Gross_WW]]-Table134[[#This Row],[Budget]])/Table134[[#This Row],[Budget]]*100</f>
        <v>234.14552000000003</v>
      </c>
      <c r="AJ593">
        <f>(Table134[[#This Row],[Gross_WW]]-VLOOKUP(C593,  Table4[], 2, TRUE)*Table134[[#This Row],[Budget]])/(Table134[[#This Row],[Budget]]*VLOOKUP(C593,  Table4[], 2, TRUE))</f>
        <v>12.088347826086956</v>
      </c>
    </row>
    <row r="594" spans="1:36" x14ac:dyDescent="0.2">
      <c r="A594" t="s">
        <v>7146</v>
      </c>
      <c r="B594" t="s">
        <v>7147</v>
      </c>
      <c r="C594">
        <v>2010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6.4</v>
      </c>
      <c r="O594">
        <v>96798</v>
      </c>
      <c r="P594">
        <v>98</v>
      </c>
      <c r="Q594" t="s">
        <v>7148</v>
      </c>
      <c r="R594" t="s">
        <v>7149</v>
      </c>
      <c r="S594">
        <v>0</v>
      </c>
      <c r="T594">
        <v>0</v>
      </c>
      <c r="U594">
        <v>1</v>
      </c>
      <c r="V594">
        <v>24000000</v>
      </c>
      <c r="W594">
        <v>23240020</v>
      </c>
      <c r="X594">
        <v>35626958</v>
      </c>
      <c r="Y594">
        <f>COUNTBLANK(Table134[[#This Row],[Budget]:[Gross_WW]])</f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f>((Table134[[#This Row],[Gross_WW]]-2*Table134[[#This Row],[Budget]])/(2*Table134[[#This Row],[Budget]]))*100</f>
        <v>-25.777170833333336</v>
      </c>
      <c r="AI594">
        <f>(0.555*Table134[[#This Row],[Gross_WW]]-Table134[[#This Row],[Budget]])/Table134[[#This Row],[Budget]]*100</f>
        <v>-17.612659624999992</v>
      </c>
      <c r="AJ594">
        <f>(Table134[[#This Row],[Gross_WW]]-VLOOKUP(C594,  Table4[], 2, TRUE)*Table134[[#This Row],[Budget]])/(Table134[[#This Row],[Budget]]*VLOOKUP(C594,  Table4[], 2, TRUE))</f>
        <v>0.48445658333333336</v>
      </c>
    </row>
    <row r="595" spans="1:36" x14ac:dyDescent="0.2">
      <c r="A595" t="s">
        <v>7446</v>
      </c>
      <c r="B595" t="s">
        <v>7447</v>
      </c>
      <c r="C595">
        <v>2017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5.5</v>
      </c>
      <c r="O595">
        <v>16477</v>
      </c>
      <c r="P595">
        <v>113</v>
      </c>
      <c r="Q595" t="s">
        <v>7448</v>
      </c>
      <c r="R595" t="s">
        <v>5181</v>
      </c>
      <c r="S595">
        <v>0</v>
      </c>
      <c r="T595">
        <v>0</v>
      </c>
      <c r="U595">
        <v>1</v>
      </c>
      <c r="V595">
        <v>25000000</v>
      </c>
      <c r="W595">
        <v>17501244</v>
      </c>
      <c r="X595">
        <v>25601244</v>
      </c>
      <c r="Y595">
        <f>COUNTBLANK(Table134[[#This Row],[Budget]:[Gross_WW]])</f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1</v>
      </c>
      <c r="AG595">
        <v>0</v>
      </c>
      <c r="AH595">
        <f>((Table134[[#This Row],[Gross_WW]]-2*Table134[[#This Row],[Budget]])/(2*Table134[[#This Row],[Budget]]))*100</f>
        <v>-48.797511999999998</v>
      </c>
      <c r="AI595">
        <f>(0.555*Table134[[#This Row],[Gross_WW]]-Table134[[#This Row],[Budget]])/Table134[[#This Row],[Budget]]*100</f>
        <v>-43.165238319999993</v>
      </c>
      <c r="AJ595">
        <f>(Table134[[#This Row],[Gross_WW]]-VLOOKUP(C595,  Table4[], 2, TRUE)*Table134[[#This Row],[Budget]])/(Table134[[#This Row],[Budget]]*VLOOKUP(C595,  Table4[], 2, TRUE))</f>
        <v>2.404976E-2</v>
      </c>
    </row>
    <row r="596" spans="1:36" hidden="1" x14ac:dyDescent="0.2">
      <c r="A596" t="s">
        <v>3779</v>
      </c>
      <c r="B596" t="s">
        <v>3780</v>
      </c>
      <c r="C596">
        <v>1993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4.9000000000000004</v>
      </c>
      <c r="O596">
        <v>2756</v>
      </c>
      <c r="P596">
        <v>95</v>
      </c>
      <c r="Q596" t="s">
        <v>3663</v>
      </c>
      <c r="R596" t="s">
        <v>3273</v>
      </c>
      <c r="S596">
        <v>1</v>
      </c>
      <c r="T596">
        <v>0</v>
      </c>
      <c r="U596">
        <v>0</v>
      </c>
      <c r="W596">
        <v>3418141</v>
      </c>
      <c r="X596">
        <v>3418141</v>
      </c>
      <c r="Y596">
        <f>COUNTBLANK(Table134[[#This Row],[Budget]:[Gross_WW]])</f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 t="e">
        <f>((Table134[[#This Row],[Gross_WW]]-2*Table134[[#This Row],[Budget]])/(2*Table134[[#This Row],[Budget]]))*100</f>
        <v>#DIV/0!</v>
      </c>
      <c r="AI596" t="e">
        <f>(0.555*Table134[[#This Row],[Gross_WW]]-Table134[[#This Row],[Budget]])/Table134[[#This Row],[Budget]]*100</f>
        <v>#DIV/0!</v>
      </c>
      <c r="AJ596" t="e">
        <f>(Table134[[#This Row],[Gross_WW]]-VLOOKUP(C596,  Table4[], 2, TRUE)*Table134[[#This Row],[Budget]])/(Table134[[#This Row],[Budget]]*VLOOKUP(C596,  Table4[], 2, TRUE))</f>
        <v>#DIV/0!</v>
      </c>
    </row>
    <row r="597" spans="1:36" x14ac:dyDescent="0.2">
      <c r="A597" t="s">
        <v>3445</v>
      </c>
      <c r="B597" t="s">
        <v>3446</v>
      </c>
      <c r="C597">
        <v>1991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6.5</v>
      </c>
      <c r="O597">
        <v>65703</v>
      </c>
      <c r="P597">
        <v>105</v>
      </c>
      <c r="Q597" t="s">
        <v>2752</v>
      </c>
      <c r="R597" t="s">
        <v>2783</v>
      </c>
      <c r="S597">
        <v>1</v>
      </c>
      <c r="T597">
        <v>0</v>
      </c>
      <c r="U597">
        <v>0</v>
      </c>
      <c r="V597">
        <v>20000000</v>
      </c>
      <c r="W597">
        <v>129000000</v>
      </c>
      <c r="X597">
        <v>129000000</v>
      </c>
      <c r="Y597">
        <f>COUNTBLANK(Table134[[#This Row],[Budget]:[Gross_WW]])</f>
        <v>0</v>
      </c>
      <c r="Z597">
        <v>1</v>
      </c>
      <c r="AA597">
        <v>0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41</v>
      </c>
      <c r="AH597">
        <f>((Table134[[#This Row],[Gross_WW]]-2*Table134[[#This Row],[Budget]])/(2*Table134[[#This Row],[Budget]]))*100</f>
        <v>222.5</v>
      </c>
      <c r="AI597">
        <f>(0.555*Table134[[#This Row],[Gross_WW]]-Table134[[#This Row],[Budget]])/Table134[[#This Row],[Budget]]*100</f>
        <v>257.97500000000002</v>
      </c>
      <c r="AJ597">
        <f>(Table134[[#This Row],[Gross_WW]]-VLOOKUP(C597,  Table4[], 2, TRUE)*Table134[[#This Row],[Budget]])/(Table134[[#This Row],[Budget]]*VLOOKUP(C597,  Table4[], 2, TRUE))</f>
        <v>13.659090909090908</v>
      </c>
    </row>
    <row r="598" spans="1:36" x14ac:dyDescent="0.2">
      <c r="A598" t="s">
        <v>4209</v>
      </c>
      <c r="B598" t="s">
        <v>4210</v>
      </c>
      <c r="C598">
        <v>1995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6</v>
      </c>
      <c r="O598">
        <v>32789</v>
      </c>
      <c r="P598">
        <v>106</v>
      </c>
      <c r="Q598" t="s">
        <v>2752</v>
      </c>
      <c r="R598" t="s">
        <v>4211</v>
      </c>
      <c r="S598">
        <v>1</v>
      </c>
      <c r="T598">
        <v>0</v>
      </c>
      <c r="U598">
        <v>0</v>
      </c>
      <c r="V598">
        <v>30000000</v>
      </c>
      <c r="W598">
        <v>76594107</v>
      </c>
      <c r="X598">
        <v>76594107</v>
      </c>
      <c r="Y598">
        <f>COUNTBLANK(Table134[[#This Row],[Budget]:[Gross_WW]])</f>
        <v>0</v>
      </c>
      <c r="Z598" s="4">
        <v>1</v>
      </c>
      <c r="AA598" s="4">
        <v>0</v>
      </c>
      <c r="AB598" s="4">
        <v>0</v>
      </c>
      <c r="AC598" s="4">
        <v>0</v>
      </c>
      <c r="AD598" s="4">
        <v>1</v>
      </c>
      <c r="AE598" s="4">
        <v>0</v>
      </c>
      <c r="AF598" s="4">
        <v>0</v>
      </c>
      <c r="AG598">
        <v>44</v>
      </c>
      <c r="AH598">
        <f>((Table134[[#This Row],[Gross_WW]]-2*Table134[[#This Row],[Budget]])/(2*Table134[[#This Row],[Budget]]))*100</f>
        <v>27.656845000000001</v>
      </c>
      <c r="AI598">
        <f>(0.555*Table134[[#This Row],[Gross_WW]]-Table134[[#This Row],[Budget]])/Table134[[#This Row],[Budget]]*100</f>
        <v>41.699097950000017</v>
      </c>
      <c r="AJ598">
        <f>(Table134[[#This Row],[Gross_WW]]-VLOOKUP(C598,  Table4[], 2, TRUE)*Table134[[#This Row],[Budget]])/(Table134[[#This Row],[Budget]]*VLOOKUP(C598,  Table4[], 2, TRUE))</f>
        <v>4.8025838636363636</v>
      </c>
    </row>
    <row r="599" spans="1:36" x14ac:dyDescent="0.2">
      <c r="A599" t="s">
        <v>4656</v>
      </c>
      <c r="B599" t="s">
        <v>4657</v>
      </c>
      <c r="C599">
        <v>1997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5.3</v>
      </c>
      <c r="O599">
        <v>14138</v>
      </c>
      <c r="P599">
        <v>98</v>
      </c>
      <c r="Q599" t="s">
        <v>2898</v>
      </c>
      <c r="R599" t="s">
        <v>3678</v>
      </c>
      <c r="S599">
        <v>0</v>
      </c>
      <c r="T599">
        <v>0</v>
      </c>
      <c r="U599">
        <v>1</v>
      </c>
      <c r="V599">
        <v>85000000</v>
      </c>
      <c r="W599">
        <v>28598376</v>
      </c>
      <c r="X599">
        <v>28598376</v>
      </c>
      <c r="Y599">
        <f>COUNTBLANK(Table134[[#This Row],[Budget]:[Gross_WW]])</f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14</v>
      </c>
      <c r="AH599">
        <f>((Table134[[#This Row],[Gross_WW]]-2*Table134[[#This Row],[Budget]])/(2*Table134[[#This Row],[Budget]]))*100</f>
        <v>-83.177425882352935</v>
      </c>
      <c r="AI599">
        <f>(0.555*Table134[[#This Row],[Gross_WW]]-Table134[[#This Row],[Budget]])/Table134[[#This Row],[Budget]]*100</f>
        <v>-81.326942729411755</v>
      </c>
      <c r="AJ599">
        <f>(Table134[[#This Row],[Gross_WW]]-VLOOKUP(C599,  Table4[], 2, TRUE)*Table134[[#This Row],[Budget]])/(Table134[[#This Row],[Budget]]*VLOOKUP(C599,  Table4[], 2, TRUE))</f>
        <v>-0.23533754010695188</v>
      </c>
    </row>
    <row r="600" spans="1:36" x14ac:dyDescent="0.2">
      <c r="A600" t="s">
        <v>4438</v>
      </c>
      <c r="B600" t="s">
        <v>4439</v>
      </c>
      <c r="C600">
        <v>1996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6.3</v>
      </c>
      <c r="O600">
        <v>38648</v>
      </c>
      <c r="P600">
        <v>97</v>
      </c>
      <c r="Q600" t="s">
        <v>3021</v>
      </c>
      <c r="R600" t="s">
        <v>3230</v>
      </c>
      <c r="S600">
        <v>0</v>
      </c>
      <c r="T600">
        <v>1</v>
      </c>
      <c r="U600">
        <v>0</v>
      </c>
      <c r="V600">
        <v>6500000</v>
      </c>
      <c r="W600">
        <v>20831000</v>
      </c>
      <c r="X600">
        <v>20831000</v>
      </c>
      <c r="Y600">
        <f>COUNTBLANK(Table134[[#This Row],[Budget]:[Gross_WW]])</f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f>((Table134[[#This Row],[Gross_WW]]-2*Table134[[#This Row],[Budget]])/(2*Table134[[#This Row],[Budget]]))*100</f>
        <v>60.238461538461543</v>
      </c>
      <c r="AI600">
        <f>(0.555*Table134[[#This Row],[Gross_WW]]-Table134[[#This Row],[Budget]])/Table134[[#This Row],[Budget]]*100</f>
        <v>77.864692307692337</v>
      </c>
      <c r="AJ600">
        <f>(Table134[[#This Row],[Gross_WW]]-VLOOKUP(C600,  Table4[], 2, TRUE)*Table134[[#This Row],[Budget]])/(Table134[[#This Row],[Budget]]*VLOOKUP(C600,  Table4[], 2, TRUE))</f>
        <v>6.2835664335664339</v>
      </c>
    </row>
    <row r="601" spans="1:36" x14ac:dyDescent="0.2">
      <c r="A601" t="s">
        <v>4895</v>
      </c>
      <c r="B601" t="s">
        <v>4896</v>
      </c>
      <c r="C601">
        <v>1998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7.6</v>
      </c>
      <c r="O601">
        <v>250343</v>
      </c>
      <c r="P601">
        <v>118</v>
      </c>
      <c r="Q601" t="s">
        <v>4340</v>
      </c>
      <c r="R601" t="s">
        <v>4897</v>
      </c>
      <c r="S601">
        <v>0</v>
      </c>
      <c r="T601">
        <v>1</v>
      </c>
      <c r="U601">
        <v>0</v>
      </c>
      <c r="V601">
        <v>18500000</v>
      </c>
      <c r="W601">
        <v>10680275</v>
      </c>
      <c r="X601">
        <v>10680275</v>
      </c>
      <c r="Y601">
        <f>COUNTBLANK(Table134[[#This Row],[Budget]:[Gross_WW]])</f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1</v>
      </c>
      <c r="AG601">
        <v>0</v>
      </c>
      <c r="AH601">
        <f>((Table134[[#This Row],[Gross_WW]]-2*Table134[[#This Row],[Budget]])/(2*Table134[[#This Row],[Budget]]))*100</f>
        <v>-71.134391891891894</v>
      </c>
      <c r="AI601">
        <f>(0.555*Table134[[#This Row],[Gross_WW]]-Table134[[#This Row],[Budget]])/Table134[[#This Row],[Budget]]*100</f>
        <v>-67.959175000000002</v>
      </c>
      <c r="AJ601">
        <f>(Table134[[#This Row],[Gross_WW]]-VLOOKUP(C601,  Table4[], 2, TRUE)*Table134[[#This Row],[Budget]])/(Table134[[#This Row],[Budget]]*VLOOKUP(C601,  Table4[], 2, TRUE))</f>
        <v>0.31207309582309584</v>
      </c>
    </row>
    <row r="602" spans="1:36" x14ac:dyDescent="0.2">
      <c r="A602" t="s">
        <v>3781</v>
      </c>
      <c r="B602" t="s">
        <v>3782</v>
      </c>
      <c r="C602">
        <v>1993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7.1</v>
      </c>
      <c r="O602">
        <v>20475</v>
      </c>
      <c r="P602">
        <v>122</v>
      </c>
      <c r="Q602" t="s">
        <v>2910</v>
      </c>
      <c r="R602" t="s">
        <v>3783</v>
      </c>
      <c r="S602">
        <v>0</v>
      </c>
      <c r="T602">
        <v>0</v>
      </c>
      <c r="U602">
        <v>1</v>
      </c>
      <c r="V602">
        <v>20000000</v>
      </c>
      <c r="W602">
        <v>6995302</v>
      </c>
      <c r="X602">
        <v>6995302</v>
      </c>
      <c r="Y602">
        <f>COUNTBLANK(Table134[[#This Row],[Budget]:[Gross_WW]])</f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f>((Table134[[#This Row],[Gross_WW]]-2*Table134[[#This Row],[Budget]])/(2*Table134[[#This Row],[Budget]]))*100</f>
        <v>-82.511745000000005</v>
      </c>
      <c r="AI602">
        <f>(0.555*Table134[[#This Row],[Gross_WW]]-Table134[[#This Row],[Budget]])/Table134[[#This Row],[Budget]]*100</f>
        <v>-80.588036950000003</v>
      </c>
      <c r="AJ602">
        <f>(Table134[[#This Row],[Gross_WW]]-VLOOKUP(C602,  Table4[], 2, TRUE)*Table134[[#This Row],[Budget]])/(Table134[[#This Row],[Budget]]*VLOOKUP(C602,  Table4[], 2, TRUE))</f>
        <v>-0.20507931818181818</v>
      </c>
    </row>
    <row r="603" spans="1:36" hidden="1" x14ac:dyDescent="0.2">
      <c r="A603" t="s">
        <v>4212</v>
      </c>
      <c r="B603" t="s">
        <v>4213</v>
      </c>
      <c r="C603">
        <v>1995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6.1</v>
      </c>
      <c r="O603">
        <v>484</v>
      </c>
      <c r="P603">
        <v>116</v>
      </c>
      <c r="Q603" t="s">
        <v>4214</v>
      </c>
      <c r="R603" t="s">
        <v>2783</v>
      </c>
      <c r="S603">
        <v>1</v>
      </c>
      <c r="T603">
        <v>0</v>
      </c>
      <c r="U603">
        <v>0</v>
      </c>
      <c r="W603">
        <v>293274</v>
      </c>
      <c r="X603">
        <v>293274</v>
      </c>
      <c r="Y603">
        <f>COUNTBLANK(Table134[[#This Row],[Budget]:[Gross_WW]])</f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41</v>
      </c>
      <c r="AH603" t="e">
        <f>((Table134[[#This Row],[Gross_WW]]-2*Table134[[#This Row],[Budget]])/(2*Table134[[#This Row],[Budget]]))*100</f>
        <v>#DIV/0!</v>
      </c>
      <c r="AI603" t="e">
        <f>(0.555*Table134[[#This Row],[Gross_WW]]-Table134[[#This Row],[Budget]])/Table134[[#This Row],[Budget]]*100</f>
        <v>#DIV/0!</v>
      </c>
      <c r="AJ603" t="e">
        <f>(Table134[[#This Row],[Gross_WW]]-VLOOKUP(C603,  Table4[], 2, TRUE)*Table134[[#This Row],[Budget]])/(Table134[[#This Row],[Budget]]*VLOOKUP(C603,  Table4[], 2, TRUE))</f>
        <v>#DIV/0!</v>
      </c>
    </row>
    <row r="604" spans="1:36" hidden="1" x14ac:dyDescent="0.2">
      <c r="A604" t="s">
        <v>3085</v>
      </c>
      <c r="B604" t="s">
        <v>3086</v>
      </c>
      <c r="C604">
        <v>1988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5.5</v>
      </c>
      <c r="O604">
        <v>2824</v>
      </c>
      <c r="P604">
        <v>82</v>
      </c>
      <c r="Q604" t="s">
        <v>3087</v>
      </c>
      <c r="R604" t="s">
        <v>39</v>
      </c>
      <c r="S604">
        <v>0</v>
      </c>
      <c r="T604">
        <v>0</v>
      </c>
      <c r="U604">
        <v>1</v>
      </c>
      <c r="W604">
        <v>3838793</v>
      </c>
      <c r="X604">
        <v>3838793</v>
      </c>
      <c r="Y604">
        <f>COUNTBLANK(Table134[[#This Row],[Budget]:[Gross_WW]])</f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 t="e">
        <f>((Table134[[#This Row],[Gross_WW]]-2*Table134[[#This Row],[Budget]])/(2*Table134[[#This Row],[Budget]]))*100</f>
        <v>#DIV/0!</v>
      </c>
      <c r="AI604" t="e">
        <f>(0.555*Table134[[#This Row],[Gross_WW]]-Table134[[#This Row],[Budget]])/Table134[[#This Row],[Budget]]*100</f>
        <v>#DIV/0!</v>
      </c>
      <c r="AJ604" t="e">
        <f>(Table134[[#This Row],[Gross_WW]]-VLOOKUP(C604,  Table4[], 2, TRUE)*Table134[[#This Row],[Budget]])/(Table134[[#This Row],[Budget]]*VLOOKUP(C604,  Table4[], 2, TRUE))</f>
        <v>#DIV/0!</v>
      </c>
    </row>
    <row r="605" spans="1:36" x14ac:dyDescent="0.2">
      <c r="A605" t="s">
        <v>3193</v>
      </c>
      <c r="B605" t="s">
        <v>3194</v>
      </c>
      <c r="C605">
        <v>1989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7.5</v>
      </c>
      <c r="O605">
        <v>103655</v>
      </c>
      <c r="P605">
        <v>107</v>
      </c>
      <c r="Q605" t="s">
        <v>3195</v>
      </c>
      <c r="R605" t="s">
        <v>3196</v>
      </c>
      <c r="S605">
        <v>0</v>
      </c>
      <c r="T605">
        <v>1</v>
      </c>
      <c r="U605">
        <v>0</v>
      </c>
      <c r="V605">
        <v>15000000</v>
      </c>
      <c r="W605">
        <v>84400000</v>
      </c>
      <c r="X605">
        <v>84400000</v>
      </c>
      <c r="Y605">
        <f>COUNTBLANK(Table134[[#This Row],[Budget]:[Gross_WW]])</f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7</v>
      </c>
      <c r="AH605">
        <f>((Table134[[#This Row],[Gross_WW]]-2*Table134[[#This Row],[Budget]])/(2*Table134[[#This Row],[Budget]]))*100</f>
        <v>181.33333333333331</v>
      </c>
      <c r="AI605">
        <f>(0.555*Table134[[#This Row],[Gross_WW]]-Table134[[#This Row],[Budget]])/Table134[[#This Row],[Budget]]*100</f>
        <v>212.28000000000006</v>
      </c>
      <c r="AJ605">
        <f>(Table134[[#This Row],[Gross_WW]]-VLOOKUP(C605,  Table4[], 2, TRUE)*Table134[[#This Row],[Budget]])/(Table134[[#This Row],[Budget]]*VLOOKUP(C605,  Table4[], 2, TRUE))</f>
        <v>11.231884057971014</v>
      </c>
    </row>
    <row r="606" spans="1:36" x14ac:dyDescent="0.2">
      <c r="A606" t="s">
        <v>4658</v>
      </c>
      <c r="B606" t="s">
        <v>4659</v>
      </c>
      <c r="C606">
        <v>1997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6.4</v>
      </c>
      <c r="O606">
        <v>22473</v>
      </c>
      <c r="P606">
        <v>93</v>
      </c>
      <c r="Q606" t="s">
        <v>2749</v>
      </c>
      <c r="R606" t="s">
        <v>35</v>
      </c>
      <c r="S606">
        <v>0</v>
      </c>
      <c r="T606">
        <v>1</v>
      </c>
      <c r="U606">
        <v>0</v>
      </c>
      <c r="V606">
        <v>25000000</v>
      </c>
      <c r="W606">
        <v>9381260</v>
      </c>
      <c r="X606">
        <v>9381260</v>
      </c>
      <c r="Y606">
        <f>COUNTBLANK(Table134[[#This Row],[Budget]:[Gross_WW]])</f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f>((Table134[[#This Row],[Gross_WW]]-2*Table134[[#This Row],[Budget]])/(2*Table134[[#This Row],[Budget]]))*100</f>
        <v>-81.237479999999991</v>
      </c>
      <c r="AI606">
        <f>(0.555*Table134[[#This Row],[Gross_WW]]-Table134[[#This Row],[Budget]])/Table134[[#This Row],[Budget]]*100</f>
        <v>-79.173602799999998</v>
      </c>
      <c r="AJ606">
        <f>(Table134[[#This Row],[Gross_WW]]-VLOOKUP(C606,  Table4[], 2, TRUE)*Table134[[#This Row],[Budget]])/(Table134[[#This Row],[Budget]]*VLOOKUP(C606,  Table4[], 2, TRUE))</f>
        <v>-0.14715818181818183</v>
      </c>
    </row>
    <row r="607" spans="1:36" x14ac:dyDescent="0.2">
      <c r="A607" t="s">
        <v>7843</v>
      </c>
      <c r="B607" t="s">
        <v>7844</v>
      </c>
      <c r="C607">
        <v>2017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4.5999999999999996</v>
      </c>
      <c r="O607">
        <v>86839</v>
      </c>
      <c r="P607">
        <v>118</v>
      </c>
      <c r="Q607" t="s">
        <v>3021</v>
      </c>
      <c r="R607" t="s">
        <v>35</v>
      </c>
      <c r="S607">
        <v>0</v>
      </c>
      <c r="T607">
        <v>1</v>
      </c>
      <c r="U607">
        <v>0</v>
      </c>
      <c r="V607">
        <v>55000000</v>
      </c>
      <c r="W607">
        <v>114581250</v>
      </c>
      <c r="X607">
        <v>381545846</v>
      </c>
      <c r="Y607">
        <f>COUNTBLANK(Table134[[#This Row],[Budget]:[Gross_WW]])</f>
        <v>0</v>
      </c>
      <c r="Z607">
        <v>1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5</v>
      </c>
      <c r="AH607">
        <f>((Table134[[#This Row],[Gross_WW]]-2*Table134[[#This Row],[Budget]])/(2*Table134[[#This Row],[Budget]]))*100</f>
        <v>246.85986</v>
      </c>
      <c r="AI607">
        <f>(0.555*Table134[[#This Row],[Gross_WW]]-Table134[[#This Row],[Budget]])/Table134[[#This Row],[Budget]]*100</f>
        <v>285.01444460000005</v>
      </c>
      <c r="AJ607">
        <f>(Table134[[#This Row],[Gross_WW]]-VLOOKUP(C607,  Table4[], 2, TRUE)*Table134[[#This Row],[Budget]])/(Table134[[#This Row],[Budget]]*VLOOKUP(C607,  Table4[], 2, TRUE))</f>
        <v>5.9371972</v>
      </c>
    </row>
    <row r="608" spans="1:36" x14ac:dyDescent="0.2">
      <c r="A608" t="s">
        <v>7845</v>
      </c>
      <c r="B608" t="s">
        <v>7846</v>
      </c>
      <c r="C608">
        <v>2018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4.5</v>
      </c>
      <c r="O608">
        <v>50249</v>
      </c>
      <c r="P608">
        <v>105</v>
      </c>
      <c r="Q608" t="s">
        <v>3021</v>
      </c>
      <c r="R608" t="s">
        <v>7771</v>
      </c>
      <c r="S608">
        <v>0</v>
      </c>
      <c r="T608">
        <v>1</v>
      </c>
      <c r="U608">
        <v>0</v>
      </c>
      <c r="V608">
        <v>55000000</v>
      </c>
      <c r="W608">
        <v>100407760</v>
      </c>
      <c r="X608">
        <v>371985018</v>
      </c>
      <c r="Y608">
        <f>COUNTBLANK(Table134[[#This Row],[Budget]:[Gross_WW]])</f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6</v>
      </c>
      <c r="AH608">
        <f>((Table134[[#This Row],[Gross_WW]]-2*Table134[[#This Row],[Budget]])/(2*Table134[[#This Row],[Budget]]))*100</f>
        <v>238.16819818181818</v>
      </c>
      <c r="AI608">
        <f>(0.555*Table134[[#This Row],[Gross_WW]]-Table134[[#This Row],[Budget]])/Table134[[#This Row],[Budget]]*100</f>
        <v>275.36669998181821</v>
      </c>
      <c r="AJ608">
        <f>(Table134[[#This Row],[Gross_WW]]-VLOOKUP(C608,  Table4[], 2, TRUE)*Table134[[#This Row],[Budget]])/(Table134[[#This Row],[Budget]]*VLOOKUP(C608,  Table4[], 2, TRUE))</f>
        <v>5.7633639636363636</v>
      </c>
    </row>
    <row r="609" spans="1:36" x14ac:dyDescent="0.2">
      <c r="A609" t="s">
        <v>7570</v>
      </c>
      <c r="B609" t="s">
        <v>7571</v>
      </c>
      <c r="C609">
        <v>2015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4.0999999999999996</v>
      </c>
      <c r="O609">
        <v>288482</v>
      </c>
      <c r="P609">
        <v>125</v>
      </c>
      <c r="Q609" t="s">
        <v>7572</v>
      </c>
      <c r="R609" t="s">
        <v>5459</v>
      </c>
      <c r="S609">
        <v>0</v>
      </c>
      <c r="T609">
        <v>1</v>
      </c>
      <c r="U609">
        <v>0</v>
      </c>
      <c r="V609">
        <v>40000000</v>
      </c>
      <c r="W609">
        <v>166167230</v>
      </c>
      <c r="X609">
        <v>569651467</v>
      </c>
      <c r="Y609">
        <f>COUNTBLANK(Table134[[#This Row],[Budget]:[Gross_WW]])</f>
        <v>0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4</v>
      </c>
      <c r="AH609">
        <f>((Table134[[#This Row],[Gross_WW]]-2*Table134[[#This Row],[Budget]])/(2*Table134[[#This Row],[Budget]]))*100</f>
        <v>612.06433374999995</v>
      </c>
      <c r="AI609">
        <f>(0.555*Table134[[#This Row],[Gross_WW]]-Table134[[#This Row],[Budget]])/Table134[[#This Row],[Budget]]*100</f>
        <v>690.39141046249995</v>
      </c>
      <c r="AJ609">
        <f>(Table134[[#This Row],[Gross_WW]]-VLOOKUP(C609,  Table4[], 2, TRUE)*Table134[[#This Row],[Budget]])/(Table134[[#This Row],[Budget]]*VLOOKUP(C609,  Table4[], 2, TRUE))</f>
        <v>13.241286675</v>
      </c>
    </row>
    <row r="610" spans="1:36" x14ac:dyDescent="0.2">
      <c r="A610" t="s">
        <v>6836</v>
      </c>
      <c r="B610" t="s">
        <v>6837</v>
      </c>
      <c r="C610">
        <v>2009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5.6</v>
      </c>
      <c r="O610">
        <v>31380</v>
      </c>
      <c r="P610">
        <v>105</v>
      </c>
      <c r="Q610" t="s">
        <v>6838</v>
      </c>
      <c r="R610" t="s">
        <v>5267</v>
      </c>
      <c r="S610">
        <v>0</v>
      </c>
      <c r="T610">
        <v>1</v>
      </c>
      <c r="U610">
        <v>0</v>
      </c>
      <c r="V610">
        <v>25000000</v>
      </c>
      <c r="W610">
        <v>23091010</v>
      </c>
      <c r="X610">
        <v>32482728</v>
      </c>
      <c r="Y610">
        <f>COUNTBLANK(Table134[[#This Row],[Budget]:[Gross_WW]])</f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1</v>
      </c>
      <c r="AG610">
        <v>0</v>
      </c>
      <c r="AH610">
        <f>((Table134[[#This Row],[Gross_WW]]-2*Table134[[#This Row],[Budget]])/(2*Table134[[#This Row],[Budget]]))*100</f>
        <v>-35.034544000000004</v>
      </c>
      <c r="AI610">
        <f>(0.555*Table134[[#This Row],[Gross_WW]]-Table134[[#This Row],[Budget]])/Table134[[#This Row],[Budget]]*100</f>
        <v>-27.88834383999999</v>
      </c>
      <c r="AJ610">
        <f>(Table134[[#This Row],[Gross_WW]]-VLOOKUP(C610,  Table4[], 2, TRUE)*Table134[[#This Row],[Budget]])/(Table134[[#This Row],[Budget]]*VLOOKUP(C610,  Table4[], 2, TRUE))</f>
        <v>1.1655152</v>
      </c>
    </row>
    <row r="611" spans="1:36" x14ac:dyDescent="0.2">
      <c r="A611" t="s">
        <v>3594</v>
      </c>
      <c r="B611" t="s">
        <v>3595</v>
      </c>
      <c r="C611">
        <v>1992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5.9</v>
      </c>
      <c r="O611">
        <v>12721</v>
      </c>
      <c r="P611">
        <v>124</v>
      </c>
      <c r="Q611" t="s">
        <v>3015</v>
      </c>
      <c r="R611" t="s">
        <v>39</v>
      </c>
      <c r="S611">
        <v>0</v>
      </c>
      <c r="T611">
        <v>0</v>
      </c>
      <c r="U611">
        <v>1</v>
      </c>
      <c r="V611">
        <v>32000000</v>
      </c>
      <c r="W611">
        <v>28590665</v>
      </c>
      <c r="X611">
        <v>28590665</v>
      </c>
      <c r="Y611">
        <f>COUNTBLANK(Table134[[#This Row],[Budget]:[Gross_WW]])</f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1</v>
      </c>
      <c r="AG611">
        <v>0</v>
      </c>
      <c r="AH611">
        <f>((Table134[[#This Row],[Gross_WW]]-2*Table134[[#This Row],[Budget]])/(2*Table134[[#This Row],[Budget]]))*100</f>
        <v>-55.327085937500001</v>
      </c>
      <c r="AI611">
        <f>(0.555*Table134[[#This Row],[Gross_WW]]-Table134[[#This Row],[Budget]])/Table134[[#This Row],[Budget]]*100</f>
        <v>-50.413065390625</v>
      </c>
      <c r="AJ611">
        <f>(Table134[[#This Row],[Gross_WW]]-VLOOKUP(C611,  Table4[], 2, TRUE)*Table134[[#This Row],[Budget]])/(Table134[[#This Row],[Budget]]*VLOOKUP(C611,  Table4[], 2, TRUE))</f>
        <v>1.030587002840909</v>
      </c>
    </row>
    <row r="612" spans="1:36" x14ac:dyDescent="0.2">
      <c r="A612" t="s">
        <v>7301</v>
      </c>
      <c r="B612" t="s">
        <v>7302</v>
      </c>
      <c r="C612">
        <v>2011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5.8</v>
      </c>
      <c r="O612">
        <v>102377</v>
      </c>
      <c r="P612">
        <v>92</v>
      </c>
      <c r="Q612" t="s">
        <v>7303</v>
      </c>
      <c r="R612" t="s">
        <v>5604</v>
      </c>
      <c r="S612">
        <v>0</v>
      </c>
      <c r="T612">
        <v>0</v>
      </c>
      <c r="U612">
        <v>1</v>
      </c>
      <c r="V612">
        <v>40000000</v>
      </c>
      <c r="W612">
        <v>42587643</v>
      </c>
      <c r="X612">
        <v>157887643</v>
      </c>
      <c r="Y612">
        <f>COUNTBLANK(Table134[[#This Row],[Budget]:[Gross_WW]])</f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f>((Table134[[#This Row],[Gross_WW]]-2*Table134[[#This Row],[Budget]])/(2*Table134[[#This Row],[Budget]]))*100</f>
        <v>97.359553750000003</v>
      </c>
      <c r="AI612">
        <f>(0.555*Table134[[#This Row],[Gross_WW]]-Table134[[#This Row],[Budget]])/Table134[[#This Row],[Budget]]*100</f>
        <v>119.06910466250002</v>
      </c>
      <c r="AJ612">
        <f>(Table134[[#This Row],[Gross_WW]]-VLOOKUP(C612,  Table4[], 2, TRUE)*Table134[[#This Row],[Budget]])/(Table134[[#This Row],[Budget]]*VLOOKUP(C612,  Table4[], 2, TRUE))</f>
        <v>2.9471910750000001</v>
      </c>
    </row>
    <row r="613" spans="1:36" x14ac:dyDescent="0.2">
      <c r="A613" t="s">
        <v>7552</v>
      </c>
      <c r="B613" t="s">
        <v>7553</v>
      </c>
      <c r="C613">
        <v>2016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7.3</v>
      </c>
      <c r="O613">
        <v>227071</v>
      </c>
      <c r="P613">
        <v>97</v>
      </c>
      <c r="Q613" t="s">
        <v>5564</v>
      </c>
      <c r="R613" t="s">
        <v>4337</v>
      </c>
      <c r="S613">
        <v>1</v>
      </c>
      <c r="T613">
        <v>0</v>
      </c>
      <c r="U613">
        <v>0</v>
      </c>
      <c r="V613">
        <v>200000000</v>
      </c>
      <c r="W613">
        <v>486295561</v>
      </c>
      <c r="X613">
        <v>1028570889</v>
      </c>
      <c r="Y613">
        <f>COUNTBLANK(Table134[[#This Row],[Budget]:[Gross_WW]])</f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f>((Table134[[#This Row],[Gross_WW]]-2*Table134[[#This Row],[Budget]])/(2*Table134[[#This Row],[Budget]]))*100</f>
        <v>157.14272225000002</v>
      </c>
      <c r="AI613">
        <f>(0.555*Table134[[#This Row],[Gross_WW]]-Table134[[#This Row],[Budget]])/Table134[[#This Row],[Budget]]*100</f>
        <v>185.42842169750006</v>
      </c>
      <c r="AJ613">
        <f>(Table134[[#This Row],[Gross_WW]]-VLOOKUP(C613,  Table4[], 2, TRUE)*Table134[[#This Row],[Budget]])/(Table134[[#This Row],[Budget]]*VLOOKUP(C613,  Table4[], 2, TRUE))</f>
        <v>4.1428544450000002</v>
      </c>
    </row>
    <row r="614" spans="1:36" x14ac:dyDescent="0.2">
      <c r="A614" t="s">
        <v>5562</v>
      </c>
      <c r="B614" t="s">
        <v>5563</v>
      </c>
      <c r="C614">
        <v>2003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8.1</v>
      </c>
      <c r="O614">
        <v>909740</v>
      </c>
      <c r="P614">
        <v>100</v>
      </c>
      <c r="Q614" t="s">
        <v>5564</v>
      </c>
      <c r="R614" t="s">
        <v>4337</v>
      </c>
      <c r="S614">
        <v>1</v>
      </c>
      <c r="T614">
        <v>0</v>
      </c>
      <c r="U614">
        <v>0</v>
      </c>
      <c r="V614">
        <v>94000000</v>
      </c>
      <c r="W614">
        <v>380843261</v>
      </c>
      <c r="X614">
        <v>940343261</v>
      </c>
      <c r="Y614">
        <f>COUNTBLANK(Table134[[#This Row],[Budget]:[Gross_WW]])</f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f>((Table134[[#This Row],[Gross_WW]]-2*Table134[[#This Row],[Budget]])/(2*Table134[[#This Row],[Budget]]))*100</f>
        <v>400.18258563829789</v>
      </c>
      <c r="AI614">
        <f>(0.555*Table134[[#This Row],[Gross_WW]]-Table134[[#This Row],[Budget]])/Table134[[#This Row],[Budget]]*100</f>
        <v>455.20267005851071</v>
      </c>
      <c r="AJ614">
        <f>(Table134[[#This Row],[Gross_WW]]-VLOOKUP(C614,  Table4[], 2, TRUE)*Table134[[#This Row],[Budget]])/(Table134[[#This Row],[Budget]]*VLOOKUP(C614,  Table4[], 2, TRUE))</f>
        <v>15.672752854609929</v>
      </c>
    </row>
    <row r="615" spans="1:36" x14ac:dyDescent="0.2">
      <c r="A615" t="s">
        <v>5737</v>
      </c>
      <c r="B615" t="s">
        <v>5738</v>
      </c>
      <c r="C615">
        <v>2004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7.7</v>
      </c>
      <c r="O615">
        <v>194357</v>
      </c>
      <c r="P615">
        <v>106</v>
      </c>
      <c r="Q615" t="s">
        <v>5739</v>
      </c>
      <c r="R615" t="s">
        <v>3859</v>
      </c>
      <c r="S615">
        <v>1</v>
      </c>
      <c r="T615">
        <v>0</v>
      </c>
      <c r="U615">
        <v>0</v>
      </c>
      <c r="V615">
        <v>25000000</v>
      </c>
      <c r="W615">
        <v>51680613</v>
      </c>
      <c r="X615">
        <v>116650613</v>
      </c>
      <c r="Y615">
        <f>COUNTBLANK(Table134[[#This Row],[Budget]:[Gross_WW]])</f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6</v>
      </c>
      <c r="AH615">
        <f>((Table134[[#This Row],[Gross_WW]]-2*Table134[[#This Row],[Budget]])/(2*Table134[[#This Row],[Budget]]))*100</f>
        <v>133.30122600000001</v>
      </c>
      <c r="AI615">
        <f>(0.555*Table134[[#This Row],[Gross_WW]]-Table134[[#This Row],[Budget]])/Table134[[#This Row],[Budget]]*100</f>
        <v>158.96436086</v>
      </c>
      <c r="AJ615">
        <f>(Table134[[#This Row],[Gross_WW]]-VLOOKUP(C615,  Table4[], 2, TRUE)*Table134[[#This Row],[Budget]])/(Table134[[#This Row],[Budget]]*VLOOKUP(C615,  Table4[], 2, TRUE))</f>
        <v>6.7767075333333331</v>
      </c>
    </row>
    <row r="616" spans="1:36" x14ac:dyDescent="0.2">
      <c r="A616" t="s">
        <v>1886</v>
      </c>
      <c r="B616" t="s">
        <v>1887</v>
      </c>
      <c r="C616">
        <v>1968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6.2</v>
      </c>
      <c r="O616">
        <v>3193</v>
      </c>
      <c r="P616">
        <v>141</v>
      </c>
      <c r="Q616" t="s">
        <v>1888</v>
      </c>
      <c r="R616" t="s">
        <v>1832</v>
      </c>
      <c r="S616">
        <v>0</v>
      </c>
      <c r="T616">
        <v>0</v>
      </c>
      <c r="U616">
        <v>1</v>
      </c>
      <c r="V616">
        <v>3500000</v>
      </c>
      <c r="W616">
        <v>11600000</v>
      </c>
      <c r="X616">
        <v>11600000</v>
      </c>
      <c r="Y616">
        <f>COUNTBLANK(Table134[[#This Row],[Budget]:[Gross_WW]])</f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21</v>
      </c>
      <c r="AH616">
        <f>((Table134[[#This Row],[Gross_WW]]-2*Table134[[#This Row],[Budget]])/(2*Table134[[#This Row],[Budget]]))*100</f>
        <v>65.714285714285708</v>
      </c>
      <c r="AI616">
        <f>(0.555*Table134[[#This Row],[Gross_WW]]-Table134[[#This Row],[Budget]])/Table134[[#This Row],[Budget]]*100</f>
        <v>83.942857142857179</v>
      </c>
      <c r="AJ616">
        <f>(Table134[[#This Row],[Gross_WW]]-VLOOKUP(C616,  Table4[], 2, TRUE)*Table134[[#This Row],[Budget]])/(Table134[[#This Row],[Budget]]*VLOOKUP(C616,  Table4[], 2, TRUE))</f>
        <v>12.257142857142858</v>
      </c>
    </row>
    <row r="617" spans="1:36" x14ac:dyDescent="0.2">
      <c r="A617" t="s">
        <v>3304</v>
      </c>
      <c r="B617" t="s">
        <v>3305</v>
      </c>
      <c r="C617">
        <v>1990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4.8</v>
      </c>
      <c r="O617">
        <v>5675</v>
      </c>
      <c r="P617">
        <v>85</v>
      </c>
      <c r="Q617" t="s">
        <v>3306</v>
      </c>
      <c r="R617" t="s">
        <v>3307</v>
      </c>
      <c r="S617">
        <v>1</v>
      </c>
      <c r="T617">
        <v>0</v>
      </c>
      <c r="U617">
        <v>0</v>
      </c>
      <c r="V617">
        <v>22000000</v>
      </c>
      <c r="W617">
        <v>14760451</v>
      </c>
      <c r="X617">
        <v>14760451</v>
      </c>
      <c r="Y617">
        <f>COUNTBLANK(Table134[[#This Row],[Budget]:[Gross_WW]])</f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1</v>
      </c>
      <c r="AG617">
        <v>0</v>
      </c>
      <c r="AH617">
        <f>((Table134[[#This Row],[Gross_WW]]-2*Table134[[#This Row],[Budget]])/(2*Table134[[#This Row],[Budget]]))*100</f>
        <v>-66.453520454545455</v>
      </c>
      <c r="AI617">
        <f>(0.555*Table134[[#This Row],[Gross_WW]]-Table134[[#This Row],[Budget]])/Table134[[#This Row],[Budget]]*100</f>
        <v>-62.763407704545457</v>
      </c>
      <c r="AJ617">
        <f>(Table134[[#This Row],[Gross_WW]]-VLOOKUP(C617,  Table4[], 2, TRUE)*Table134[[#This Row],[Budget]])/(Table134[[#This Row],[Budget]]*VLOOKUP(C617,  Table4[], 2, TRUE))</f>
        <v>0.52483997933884297</v>
      </c>
    </row>
    <row r="618" spans="1:36" x14ac:dyDescent="0.2">
      <c r="A618" t="s">
        <v>4660</v>
      </c>
      <c r="B618" t="s">
        <v>4661</v>
      </c>
      <c r="C618">
        <v>1997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5.0999999999999996</v>
      </c>
      <c r="O618">
        <v>16121</v>
      </c>
      <c r="P618">
        <v>105</v>
      </c>
      <c r="Q618" t="s">
        <v>4662</v>
      </c>
      <c r="R618" t="s">
        <v>39</v>
      </c>
      <c r="S618">
        <v>0</v>
      </c>
      <c r="T618">
        <v>0</v>
      </c>
      <c r="U618">
        <v>1</v>
      </c>
      <c r="V618">
        <v>60000000</v>
      </c>
      <c r="W618">
        <v>16228448</v>
      </c>
      <c r="X618">
        <v>16228448</v>
      </c>
      <c r="Y618">
        <f>COUNTBLANK(Table134[[#This Row],[Budget]:[Gross_WW]])</f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f>((Table134[[#This Row],[Gross_WW]]-2*Table134[[#This Row],[Budget]])/(2*Table134[[#This Row],[Budget]]))*100</f>
        <v>-86.476293333333331</v>
      </c>
      <c r="AI618">
        <f>(0.555*Table134[[#This Row],[Gross_WW]]-Table134[[#This Row],[Budget]])/Table134[[#This Row],[Budget]]*100</f>
        <v>-84.988685599999997</v>
      </c>
      <c r="AJ618">
        <f>(Table134[[#This Row],[Gross_WW]]-VLOOKUP(C618,  Table4[], 2, TRUE)*Table134[[#This Row],[Budget]])/(Table134[[#This Row],[Budget]]*VLOOKUP(C618,  Table4[], 2, TRUE))</f>
        <v>-0.38528606060606063</v>
      </c>
    </row>
    <row r="619" spans="1:36" hidden="1" x14ac:dyDescent="0.2">
      <c r="A619" t="s">
        <v>4663</v>
      </c>
      <c r="B619" t="s">
        <v>4664</v>
      </c>
      <c r="C619">
        <v>1997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7.2</v>
      </c>
      <c r="O619">
        <v>3971</v>
      </c>
      <c r="P619">
        <v>103</v>
      </c>
      <c r="Q619" t="s">
        <v>4665</v>
      </c>
      <c r="R619" t="s">
        <v>3694</v>
      </c>
      <c r="S619">
        <v>1</v>
      </c>
      <c r="T619">
        <v>0</v>
      </c>
      <c r="U619">
        <v>0</v>
      </c>
      <c r="W619">
        <v>785482</v>
      </c>
      <c r="X619">
        <v>3136765</v>
      </c>
      <c r="Y619">
        <f>COUNTBLANK(Table134[[#This Row],[Budget]:[Gross_WW]])</f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 t="e">
        <f>((Table134[[#This Row],[Gross_WW]]-2*Table134[[#This Row],[Budget]])/(2*Table134[[#This Row],[Budget]]))*100</f>
        <v>#DIV/0!</v>
      </c>
      <c r="AI619" t="e">
        <f>(0.555*Table134[[#This Row],[Gross_WW]]-Table134[[#This Row],[Budget]])/Table134[[#This Row],[Budget]]*100</f>
        <v>#DIV/0!</v>
      </c>
      <c r="AJ619" t="e">
        <f>(Table134[[#This Row],[Gross_WW]]-VLOOKUP(C619,  Table4[], 2, TRUE)*Table134[[#This Row],[Budget]])/(Table134[[#This Row],[Budget]]*VLOOKUP(C619,  Table4[], 2, TRUE))</f>
        <v>#DIV/0!</v>
      </c>
    </row>
    <row r="620" spans="1:36" x14ac:dyDescent="0.2">
      <c r="A620" t="s">
        <v>2738</v>
      </c>
      <c r="B620" t="s">
        <v>2739</v>
      </c>
      <c r="C620">
        <v>1984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6.1</v>
      </c>
      <c r="O620">
        <v>28133</v>
      </c>
      <c r="P620">
        <v>114</v>
      </c>
      <c r="Q620" t="s">
        <v>2740</v>
      </c>
      <c r="R620" t="s">
        <v>2548</v>
      </c>
      <c r="S620">
        <v>0</v>
      </c>
      <c r="T620">
        <v>1</v>
      </c>
      <c r="U620">
        <v>0</v>
      </c>
      <c r="V620">
        <v>15000000</v>
      </c>
      <c r="W620">
        <v>17080167</v>
      </c>
      <c r="X620">
        <v>17080167</v>
      </c>
      <c r="Y620">
        <f>COUNTBLANK(Table134[[#This Row],[Budget]:[Gross_WW]])</f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4</v>
      </c>
      <c r="AH620">
        <f>((Table134[[#This Row],[Gross_WW]]-2*Table134[[#This Row],[Budget]])/(2*Table134[[#This Row],[Budget]]))*100</f>
        <v>-43.066110000000002</v>
      </c>
      <c r="AI620">
        <f>(0.555*Table134[[#This Row],[Gross_WW]]-Table134[[#This Row],[Budget]])/Table134[[#This Row],[Budget]]*100</f>
        <v>-36.8033821</v>
      </c>
      <c r="AJ620">
        <f>(Table134[[#This Row],[Gross_WW]]-VLOOKUP(C620,  Table4[], 2, TRUE)*Table134[[#This Row],[Budget]])/(Table134[[#This Row],[Budget]]*VLOOKUP(C620,  Table4[], 2, TRUE))</f>
        <v>1.4753865217391304</v>
      </c>
    </row>
    <row r="621" spans="1:36" x14ac:dyDescent="0.2">
      <c r="A621" t="s">
        <v>6155</v>
      </c>
      <c r="B621" t="s">
        <v>6156</v>
      </c>
      <c r="C621">
        <v>2006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5.8</v>
      </c>
      <c r="O621">
        <v>54875</v>
      </c>
      <c r="P621">
        <v>105</v>
      </c>
      <c r="Q621" t="s">
        <v>5938</v>
      </c>
      <c r="R621" t="s">
        <v>39</v>
      </c>
      <c r="S621">
        <v>0</v>
      </c>
      <c r="T621">
        <v>0</v>
      </c>
      <c r="U621">
        <v>1</v>
      </c>
      <c r="V621">
        <v>50000000</v>
      </c>
      <c r="W621">
        <v>48751189</v>
      </c>
      <c r="X621">
        <v>82751189</v>
      </c>
      <c r="Y621">
        <f>COUNTBLANK(Table134[[#This Row],[Budget]:[Gross_WW]])</f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f>((Table134[[#This Row],[Gross_WW]]-2*Table134[[#This Row],[Budget]])/(2*Table134[[#This Row],[Budget]]))*100</f>
        <v>-17.248811</v>
      </c>
      <c r="AI621">
        <f>(0.555*Table134[[#This Row],[Gross_WW]]-Table134[[#This Row],[Budget]])/Table134[[#This Row],[Budget]]*100</f>
        <v>-8.1461802099999936</v>
      </c>
      <c r="AJ621">
        <f>(Table134[[#This Row],[Gross_WW]]-VLOOKUP(C621,  Table4[], 2, TRUE)*Table134[[#This Row],[Budget]])/(Table134[[#This Row],[Budget]]*VLOOKUP(C621,  Table4[], 2, TRUE))</f>
        <v>1.7583729666666668</v>
      </c>
    </row>
    <row r="622" spans="1:36" x14ac:dyDescent="0.2">
      <c r="A622" t="s">
        <v>4440</v>
      </c>
      <c r="B622" t="s">
        <v>4441</v>
      </c>
      <c r="C622">
        <v>1996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5.2</v>
      </c>
      <c r="O622">
        <v>9794</v>
      </c>
      <c r="P622">
        <v>101</v>
      </c>
      <c r="Q622" t="s">
        <v>4442</v>
      </c>
      <c r="R622" t="s">
        <v>3921</v>
      </c>
      <c r="S622">
        <v>1</v>
      </c>
      <c r="T622">
        <v>0</v>
      </c>
      <c r="U622">
        <v>0</v>
      </c>
      <c r="V622">
        <v>15000000</v>
      </c>
      <c r="W622">
        <v>26491793</v>
      </c>
      <c r="X622">
        <v>26491793</v>
      </c>
      <c r="Y622">
        <f>COUNTBLANK(Table134[[#This Row],[Budget]:[Gross_WW]])</f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1</v>
      </c>
      <c r="AG622">
        <v>0</v>
      </c>
      <c r="AH622">
        <f>((Table134[[#This Row],[Gross_WW]]-2*Table134[[#This Row],[Budget]])/(2*Table134[[#This Row],[Budget]]))*100</f>
        <v>-11.694023333333334</v>
      </c>
      <c r="AI622">
        <f>(0.555*Table134[[#This Row],[Gross_WW]]-Table134[[#This Row],[Budget]])/Table134[[#This Row],[Budget]]*100</f>
        <v>-1.9803658999999862</v>
      </c>
      <c r="AJ622">
        <f>(Table134[[#This Row],[Gross_WW]]-VLOOKUP(C622,  Table4[], 2, TRUE)*Table134[[#This Row],[Budget]])/(Table134[[#This Row],[Budget]]*VLOOKUP(C622,  Table4[], 2, TRUE))</f>
        <v>3.0139080303030301</v>
      </c>
    </row>
    <row r="623" spans="1:36" x14ac:dyDescent="0.2">
      <c r="A623" t="s">
        <v>6952</v>
      </c>
      <c r="B623" t="s">
        <v>6953</v>
      </c>
      <c r="C623">
        <v>2018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7.3</v>
      </c>
      <c r="O623">
        <v>149330</v>
      </c>
      <c r="P623">
        <v>141</v>
      </c>
      <c r="Q623" t="s">
        <v>6954</v>
      </c>
      <c r="R623" t="s">
        <v>35</v>
      </c>
      <c r="S623">
        <v>0</v>
      </c>
      <c r="T623">
        <v>1</v>
      </c>
      <c r="U623">
        <v>0</v>
      </c>
      <c r="V623">
        <v>59000000</v>
      </c>
      <c r="W623">
        <v>44936545</v>
      </c>
      <c r="X623">
        <v>105697415</v>
      </c>
      <c r="Y623">
        <f>COUNTBLANK(Table134[[#This Row],[Budget]:[Gross_WW]])</f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0</v>
      </c>
      <c r="AG623">
        <v>13</v>
      </c>
      <c r="AH623">
        <f>((Table134[[#This Row],[Gross_WW]]-2*Table134[[#This Row],[Budget]])/(2*Table134[[#This Row],[Budget]]))*100</f>
        <v>-10.425919491525423</v>
      </c>
      <c r="AI623">
        <f>(0.555*Table134[[#This Row],[Gross_WW]]-Table134[[#This Row],[Budget]])/Table134[[#This Row],[Budget]]*100</f>
        <v>-0.57277063559321528</v>
      </c>
      <c r="AJ623">
        <f>(Table134[[#This Row],[Gross_WW]]-VLOOKUP(C623,  Table4[], 2, TRUE)*Table134[[#This Row],[Budget]])/(Table134[[#This Row],[Budget]]*VLOOKUP(C623,  Table4[], 2, TRUE))</f>
        <v>0.79148161016949148</v>
      </c>
    </row>
    <row r="624" spans="1:36" x14ac:dyDescent="0.2">
      <c r="A624" t="s">
        <v>7745</v>
      </c>
      <c r="B624" t="s">
        <v>7746</v>
      </c>
      <c r="C624">
        <v>2017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5.6</v>
      </c>
      <c r="O624">
        <v>37656</v>
      </c>
      <c r="P624">
        <v>91</v>
      </c>
      <c r="Q624" t="s">
        <v>7747</v>
      </c>
      <c r="R624" t="s">
        <v>5604</v>
      </c>
      <c r="S624">
        <v>0</v>
      </c>
      <c r="T624">
        <v>0</v>
      </c>
      <c r="U624">
        <v>1</v>
      </c>
      <c r="V624">
        <v>22000000</v>
      </c>
      <c r="W624">
        <v>32187017</v>
      </c>
      <c r="X624">
        <v>41087017</v>
      </c>
      <c r="Y624">
        <f>COUNTBLANK(Table134[[#This Row],[Budget]:[Gross_WW]])</f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f>((Table134[[#This Row],[Gross_WW]]-2*Table134[[#This Row],[Budget]])/(2*Table134[[#This Row],[Budget]]))*100</f>
        <v>-6.6204159090909087</v>
      </c>
      <c r="AI624">
        <f>(0.555*Table134[[#This Row],[Gross_WW]]-Table134[[#This Row],[Budget]])/Table134[[#This Row],[Budget]]*100</f>
        <v>3.6513383409091014</v>
      </c>
      <c r="AJ624">
        <f>(Table134[[#This Row],[Gross_WW]]-VLOOKUP(C624,  Table4[], 2, TRUE)*Table134[[#This Row],[Budget]])/(Table134[[#This Row],[Budget]]*VLOOKUP(C624,  Table4[], 2, TRUE))</f>
        <v>0.8675916818181818</v>
      </c>
    </row>
    <row r="625" spans="1:36" x14ac:dyDescent="0.2">
      <c r="A625" t="s">
        <v>6212</v>
      </c>
      <c r="B625" t="s">
        <v>6213</v>
      </c>
      <c r="C625">
        <v>2006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7.1</v>
      </c>
      <c r="O625">
        <v>114241</v>
      </c>
      <c r="P625">
        <v>135</v>
      </c>
      <c r="Q625" t="s">
        <v>2004</v>
      </c>
      <c r="R625" t="s">
        <v>4856</v>
      </c>
      <c r="S625">
        <v>0</v>
      </c>
      <c r="T625">
        <v>0</v>
      </c>
      <c r="U625">
        <v>1</v>
      </c>
      <c r="V625">
        <v>90000000</v>
      </c>
      <c r="W625">
        <v>33602376</v>
      </c>
      <c r="X625">
        <v>65900249</v>
      </c>
      <c r="Y625">
        <f>COUNTBLANK(Table134[[#This Row],[Budget]:[Gross_WW]])</f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6</v>
      </c>
      <c r="AH625">
        <f>((Table134[[#This Row],[Gross_WW]]-2*Table134[[#This Row],[Budget]])/(2*Table134[[#This Row],[Budget]]))*100</f>
        <v>-63.388750555555553</v>
      </c>
      <c r="AI625">
        <f>(0.555*Table134[[#This Row],[Gross_WW]]-Table134[[#This Row],[Budget]])/Table134[[#This Row],[Budget]]*100</f>
        <v>-59.361513116666664</v>
      </c>
      <c r="AJ625">
        <f>(Table134[[#This Row],[Gross_WW]]-VLOOKUP(C625,  Table4[], 2, TRUE)*Table134[[#This Row],[Budget]])/(Table134[[#This Row],[Budget]]*VLOOKUP(C625,  Table4[], 2, TRUE))</f>
        <v>0.22037498148148149</v>
      </c>
    </row>
    <row r="626" spans="1:36" x14ac:dyDescent="0.2">
      <c r="A626" t="s">
        <v>1035</v>
      </c>
      <c r="B626" t="s">
        <v>1036</v>
      </c>
      <c r="C626">
        <v>1949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7</v>
      </c>
      <c r="O626">
        <v>2266</v>
      </c>
      <c r="P626">
        <v>94</v>
      </c>
      <c r="Q626" t="s">
        <v>45</v>
      </c>
      <c r="R626" t="s">
        <v>972</v>
      </c>
      <c r="S626">
        <v>0</v>
      </c>
      <c r="T626">
        <v>0</v>
      </c>
      <c r="U626">
        <v>1</v>
      </c>
      <c r="V626">
        <v>1528000</v>
      </c>
      <c r="W626">
        <v>2896000</v>
      </c>
      <c r="X626">
        <v>2896000</v>
      </c>
      <c r="Y626">
        <f>COUNTBLANK(Table134[[#This Row],[Budget]:[Gross_WW]])</f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</v>
      </c>
      <c r="AH626">
        <f>((Table134[[#This Row],[Gross_WW]]-2*Table134[[#This Row],[Budget]])/(2*Table134[[#This Row],[Budget]]))*100</f>
        <v>-5.2356020942408374</v>
      </c>
      <c r="AI626">
        <f>(0.555*Table134[[#This Row],[Gross_WW]]-Table134[[#This Row],[Budget]])/Table134[[#This Row],[Budget]]*100</f>
        <v>5.1884816753926852</v>
      </c>
      <c r="AJ626">
        <f>(Table134[[#This Row],[Gross_WW]]-VLOOKUP(C626,  Table4[], 2, TRUE)*Table134[[#This Row],[Budget]])/(Table134[[#This Row],[Budget]]*VLOOKUP(C626,  Table4[], 2, TRUE))</f>
        <v>13.579138139347563</v>
      </c>
    </row>
    <row r="627" spans="1:36" x14ac:dyDescent="0.2">
      <c r="A627" t="s">
        <v>6810</v>
      </c>
      <c r="B627" t="s">
        <v>6811</v>
      </c>
      <c r="C627">
        <v>2008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7</v>
      </c>
      <c r="O627">
        <v>16206</v>
      </c>
      <c r="P627">
        <v>119</v>
      </c>
      <c r="Q627" t="s">
        <v>6812</v>
      </c>
      <c r="R627" t="s">
        <v>35</v>
      </c>
      <c r="S627">
        <v>0</v>
      </c>
      <c r="T627">
        <v>1</v>
      </c>
      <c r="U627">
        <v>0</v>
      </c>
      <c r="V627">
        <v>20000000</v>
      </c>
      <c r="W627">
        <v>4442377</v>
      </c>
      <c r="X627">
        <v>4802953</v>
      </c>
      <c r="Y627">
        <f>COUNTBLANK(Table134[[#This Row],[Budget]:[Gross_WW]])</f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1</v>
      </c>
      <c r="AG627">
        <v>0</v>
      </c>
      <c r="AH627">
        <f>((Table134[[#This Row],[Gross_WW]]-2*Table134[[#This Row],[Budget]])/(2*Table134[[#This Row],[Budget]]))*100</f>
        <v>-87.992617500000009</v>
      </c>
      <c r="AI627">
        <f>(0.555*Table134[[#This Row],[Gross_WW]]-Table134[[#This Row],[Budget]])/Table134[[#This Row],[Budget]]*100</f>
        <v>-86.671805425000002</v>
      </c>
      <c r="AJ627">
        <f>(Table134[[#This Row],[Gross_WW]]-VLOOKUP(C627,  Table4[], 2, TRUE)*Table134[[#This Row],[Budget]])/(Table134[[#This Row],[Budget]]*VLOOKUP(C627,  Table4[], 2, TRUE))</f>
        <v>-0.59975391666666666</v>
      </c>
    </row>
    <row r="628" spans="1:36" x14ac:dyDescent="0.2">
      <c r="A628" t="s">
        <v>2818</v>
      </c>
      <c r="B628" t="s">
        <v>2819</v>
      </c>
      <c r="C628">
        <v>1985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6.9</v>
      </c>
      <c r="O628">
        <v>45674</v>
      </c>
      <c r="P628">
        <v>98</v>
      </c>
      <c r="Q628" t="s">
        <v>2028</v>
      </c>
      <c r="R628" t="s">
        <v>2820</v>
      </c>
      <c r="S628">
        <v>0</v>
      </c>
      <c r="T628">
        <v>1</v>
      </c>
      <c r="U628">
        <v>0</v>
      </c>
      <c r="V628">
        <v>8000000</v>
      </c>
      <c r="W628">
        <v>50612888</v>
      </c>
      <c r="X628">
        <v>59612888</v>
      </c>
      <c r="Y628">
        <f>COUNTBLANK(Table134[[#This Row],[Budget]:[Gross_WW]])</f>
        <v>0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11</v>
      </c>
      <c r="AH628">
        <f>((Table134[[#This Row],[Gross_WW]]-2*Table134[[#This Row],[Budget]])/(2*Table134[[#This Row],[Budget]]))*100</f>
        <v>272.58055000000002</v>
      </c>
      <c r="AI628">
        <f>(0.555*Table134[[#This Row],[Gross_WW]]-Table134[[#This Row],[Budget]])/Table134[[#This Row],[Budget]]*100</f>
        <v>313.56441050000001</v>
      </c>
      <c r="AJ628">
        <f>(Table134[[#This Row],[Gross_WW]]-VLOOKUP(C628,  Table4[], 2, TRUE)*Table134[[#This Row],[Budget]])/(Table134[[#This Row],[Budget]]*VLOOKUP(C628,  Table4[], 2, TRUE))</f>
        <v>15.199154347826086</v>
      </c>
    </row>
    <row r="629" spans="1:36" x14ac:dyDescent="0.2">
      <c r="A629" t="s">
        <v>3197</v>
      </c>
      <c r="B629" t="s">
        <v>3198</v>
      </c>
      <c r="C629">
        <v>1989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6.1</v>
      </c>
      <c r="O629">
        <v>18901</v>
      </c>
      <c r="P629">
        <v>95</v>
      </c>
      <c r="Q629" t="s">
        <v>2028</v>
      </c>
      <c r="R629" t="s">
        <v>35</v>
      </c>
      <c r="S629">
        <v>0</v>
      </c>
      <c r="T629">
        <v>1</v>
      </c>
      <c r="U629">
        <v>0</v>
      </c>
      <c r="V629">
        <v>8000000</v>
      </c>
      <c r="W629">
        <v>35150960</v>
      </c>
      <c r="X629">
        <v>39450960</v>
      </c>
      <c r="Y629">
        <f>COUNTBLANK(Table134[[#This Row],[Budget]:[Gross_WW]])</f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f>((Table134[[#This Row],[Gross_WW]]-2*Table134[[#This Row],[Budget]])/(2*Table134[[#This Row],[Budget]]))*100</f>
        <v>146.5685</v>
      </c>
      <c r="AI629">
        <f>(0.555*Table134[[#This Row],[Gross_WW]]-Table134[[#This Row],[Budget]])/Table134[[#This Row],[Budget]]*100</f>
        <v>173.691035</v>
      </c>
      <c r="AJ629">
        <f>(Table134[[#This Row],[Gross_WW]]-VLOOKUP(C629,  Table4[], 2, TRUE)*Table134[[#This Row],[Budget]])/(Table134[[#This Row],[Budget]]*VLOOKUP(C629,  Table4[], 2, TRUE))</f>
        <v>9.7203695652173909</v>
      </c>
    </row>
    <row r="630" spans="1:36" x14ac:dyDescent="0.2">
      <c r="A630" t="s">
        <v>6157</v>
      </c>
      <c r="B630" t="s">
        <v>6158</v>
      </c>
      <c r="C630">
        <v>2005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6.3</v>
      </c>
      <c r="O630">
        <v>147917</v>
      </c>
      <c r="P630">
        <v>98</v>
      </c>
      <c r="Q630" t="s">
        <v>6159</v>
      </c>
      <c r="R630" t="s">
        <v>2783</v>
      </c>
      <c r="S630">
        <v>1</v>
      </c>
      <c r="T630">
        <v>0</v>
      </c>
      <c r="U630">
        <v>0</v>
      </c>
      <c r="V630">
        <v>55000000</v>
      </c>
      <c r="W630">
        <v>89707299</v>
      </c>
      <c r="X630">
        <v>223387299</v>
      </c>
      <c r="Y630">
        <f>COUNTBLANK(Table134[[#This Row],[Budget]:[Gross_WW]])</f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1</v>
      </c>
      <c r="AG630">
        <v>0</v>
      </c>
      <c r="AH630">
        <f>((Table134[[#This Row],[Gross_WW]]-2*Table134[[#This Row],[Budget]])/(2*Table134[[#This Row],[Budget]]))*100</f>
        <v>103.07936272727272</v>
      </c>
      <c r="AI630">
        <f>(0.555*Table134[[#This Row],[Gross_WW]]-Table134[[#This Row],[Budget]])/Table134[[#This Row],[Budget]]*100</f>
        <v>125.41809262727274</v>
      </c>
      <c r="AJ630">
        <f>(Table134[[#This Row],[Gross_WW]]-VLOOKUP(C630,  Table4[], 2, TRUE)*Table134[[#This Row],[Budget]])/(Table134[[#This Row],[Budget]]*VLOOKUP(C630,  Table4[], 2, TRUE))</f>
        <v>5.7693120909090911</v>
      </c>
    </row>
    <row r="631" spans="1:36" x14ac:dyDescent="0.2">
      <c r="A631" t="s">
        <v>6627</v>
      </c>
      <c r="B631" t="s">
        <v>6628</v>
      </c>
      <c r="C631">
        <v>2010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7.7</v>
      </c>
      <c r="O631">
        <v>77926</v>
      </c>
      <c r="P631">
        <v>90</v>
      </c>
      <c r="Q631" t="s">
        <v>4456</v>
      </c>
      <c r="R631" t="s">
        <v>4109</v>
      </c>
      <c r="S631">
        <v>0</v>
      </c>
      <c r="T631">
        <v>0</v>
      </c>
      <c r="U631">
        <v>1</v>
      </c>
      <c r="V631">
        <v>14000000</v>
      </c>
      <c r="W631">
        <v>1755212</v>
      </c>
      <c r="X631">
        <v>4225921</v>
      </c>
      <c r="Y631">
        <f>COUNTBLANK(Table134[[#This Row],[Budget]:[Gross_WW]])</f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9</v>
      </c>
      <c r="AH631">
        <f>((Table134[[#This Row],[Gross_WW]]-2*Table134[[#This Row],[Budget]])/(2*Table134[[#This Row],[Budget]]))*100</f>
        <v>-84.907425000000003</v>
      </c>
      <c r="AI631">
        <f>(0.555*Table134[[#This Row],[Gross_WW]]-Table134[[#This Row],[Budget]])/Table134[[#This Row],[Budget]]*100</f>
        <v>-83.247241749999986</v>
      </c>
      <c r="AJ631">
        <f>(Table134[[#This Row],[Gross_WW]]-VLOOKUP(C631,  Table4[], 2, TRUE)*Table134[[#This Row],[Budget]])/(Table134[[#This Row],[Budget]]*VLOOKUP(C631,  Table4[], 2, TRUE))</f>
        <v>-0.69814849999999995</v>
      </c>
    </row>
    <row r="632" spans="1:36" x14ac:dyDescent="0.2">
      <c r="A632" t="s">
        <v>4443</v>
      </c>
      <c r="B632" t="s">
        <v>4444</v>
      </c>
      <c r="C632">
        <v>1996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5.3</v>
      </c>
      <c r="O632">
        <v>9772</v>
      </c>
      <c r="P632">
        <v>95</v>
      </c>
      <c r="Q632" t="s">
        <v>3747</v>
      </c>
      <c r="R632" t="s">
        <v>35</v>
      </c>
      <c r="S632">
        <v>0</v>
      </c>
      <c r="T632">
        <v>1</v>
      </c>
      <c r="U632">
        <v>0</v>
      </c>
      <c r="V632">
        <v>25530000</v>
      </c>
      <c r="W632">
        <v>20080020</v>
      </c>
      <c r="X632">
        <v>20080020</v>
      </c>
      <c r="Y632">
        <f>COUNTBLANK(Table134[[#This Row],[Budget]:[Gross_WW]])</f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1</v>
      </c>
      <c r="AE632" s="4">
        <v>0</v>
      </c>
      <c r="AF632" s="4">
        <v>0</v>
      </c>
      <c r="AG632">
        <v>33</v>
      </c>
      <c r="AH632">
        <f>((Table134[[#This Row],[Gross_WW]]-2*Table134[[#This Row],[Budget]])/(2*Table134[[#This Row],[Budget]]))*100</f>
        <v>-60.673678025851942</v>
      </c>
      <c r="AI632">
        <f>(0.555*Table134[[#This Row],[Gross_WW]]-Table134[[#This Row],[Budget]])/Table134[[#This Row],[Budget]]*100</f>
        <v>-56.347782608695653</v>
      </c>
      <c r="AJ632">
        <f>(Table134[[#This Row],[Gross_WW]]-VLOOKUP(C632,  Table4[], 2, TRUE)*Table134[[#This Row],[Budget]])/(Table134[[#This Row],[Budget]]*VLOOKUP(C632,  Table4[], 2, TRUE))</f>
        <v>0.78756008973400282</v>
      </c>
    </row>
    <row r="633" spans="1:36" x14ac:dyDescent="0.2">
      <c r="A633" t="s">
        <v>4445</v>
      </c>
      <c r="B633" t="s">
        <v>4446</v>
      </c>
      <c r="C633">
        <v>1996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6.7</v>
      </c>
      <c r="O633">
        <v>17105</v>
      </c>
      <c r="P633">
        <v>92</v>
      </c>
      <c r="Q633" t="s">
        <v>4447</v>
      </c>
      <c r="R633" t="s">
        <v>3859</v>
      </c>
      <c r="S633">
        <v>1</v>
      </c>
      <c r="T633">
        <v>0</v>
      </c>
      <c r="U633">
        <v>0</v>
      </c>
      <c r="V633">
        <v>7000000</v>
      </c>
      <c r="W633">
        <v>14702438</v>
      </c>
      <c r="X633">
        <v>14702438</v>
      </c>
      <c r="Y633">
        <f>COUNTBLANK(Table134[[#This Row],[Budget]:[Gross_WW]])</f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f>((Table134[[#This Row],[Gross_WW]]-2*Table134[[#This Row],[Budget]])/(2*Table134[[#This Row],[Budget]]))*100</f>
        <v>5.0174142857142856</v>
      </c>
      <c r="AI633">
        <f>(0.555*Table134[[#This Row],[Gross_WW]]-Table134[[#This Row],[Budget]])/Table134[[#This Row],[Budget]]*100</f>
        <v>16.569329857142868</v>
      </c>
      <c r="AJ633">
        <f>(Table134[[#This Row],[Gross_WW]]-VLOOKUP(C633,  Table4[], 2, TRUE)*Table134[[#This Row],[Budget]])/(Table134[[#This Row],[Budget]]*VLOOKUP(C633,  Table4[], 2, TRUE))</f>
        <v>3.7735188311688312</v>
      </c>
    </row>
    <row r="634" spans="1:36" x14ac:dyDescent="0.2">
      <c r="A634" t="s">
        <v>6230</v>
      </c>
      <c r="B634" t="s">
        <v>6231</v>
      </c>
      <c r="C634">
        <v>2006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6.6</v>
      </c>
      <c r="O634">
        <v>107829</v>
      </c>
      <c r="P634">
        <v>85</v>
      </c>
      <c r="Q634" t="s">
        <v>6232</v>
      </c>
      <c r="R634" t="s">
        <v>4882</v>
      </c>
      <c r="S634">
        <v>0</v>
      </c>
      <c r="T634">
        <v>1</v>
      </c>
      <c r="U634">
        <v>0</v>
      </c>
      <c r="V634">
        <v>149000000</v>
      </c>
      <c r="W634">
        <v>64665672</v>
      </c>
      <c r="X634">
        <v>178281554</v>
      </c>
      <c r="Y634">
        <f>COUNTBLANK(Table134[[#This Row],[Budget]:[Gross_WW]])</f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f>((Table134[[#This Row],[Gross_WW]]-2*Table134[[#This Row],[Budget]])/(2*Table134[[#This Row],[Budget]]))*100</f>
        <v>-40.173975167785237</v>
      </c>
      <c r="AI634">
        <f>(0.555*Table134[[#This Row],[Gross_WW]]-Table134[[#This Row],[Budget]])/Table134[[#This Row],[Budget]]*100</f>
        <v>-33.593112436241604</v>
      </c>
      <c r="AJ634">
        <f>(Table134[[#This Row],[Gross_WW]]-VLOOKUP(C634,  Table4[], 2, TRUE)*Table134[[#This Row],[Budget]])/(Table134[[#This Row],[Budget]]*VLOOKUP(C634,  Table4[], 2, TRUE))</f>
        <v>0.99420082774049212</v>
      </c>
    </row>
    <row r="635" spans="1:36" x14ac:dyDescent="0.2">
      <c r="A635" t="s">
        <v>7582</v>
      </c>
      <c r="B635" t="s">
        <v>7583</v>
      </c>
      <c r="C635">
        <v>2015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6.6</v>
      </c>
      <c r="O635">
        <v>203923</v>
      </c>
      <c r="P635">
        <v>105</v>
      </c>
      <c r="Q635" t="s">
        <v>7251</v>
      </c>
      <c r="R635" t="s">
        <v>7584</v>
      </c>
      <c r="S635">
        <v>0</v>
      </c>
      <c r="T635">
        <v>0</v>
      </c>
      <c r="U635">
        <v>1</v>
      </c>
      <c r="V635">
        <v>50100000</v>
      </c>
      <c r="W635">
        <v>53862963</v>
      </c>
      <c r="X635">
        <v>158762963</v>
      </c>
      <c r="Y635">
        <f>COUNTBLANK(Table134[[#This Row],[Budget]:[Gross_WW]])</f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f>((Table134[[#This Row],[Gross_WW]]-2*Table134[[#This Row],[Budget]])/(2*Table134[[#This Row],[Budget]]))*100</f>
        <v>58.446070858283427</v>
      </c>
      <c r="AI635">
        <f>(0.555*Table134[[#This Row],[Gross_WW]]-Table134[[#This Row],[Budget]])/Table134[[#This Row],[Budget]]*100</f>
        <v>75.875138652694616</v>
      </c>
      <c r="AJ635">
        <f>(Table134[[#This Row],[Gross_WW]]-VLOOKUP(C635,  Table4[], 2, TRUE)*Table134[[#This Row],[Budget]])/(Table134[[#This Row],[Budget]]*VLOOKUP(C635,  Table4[], 2, TRUE))</f>
        <v>2.1689214171656688</v>
      </c>
    </row>
    <row r="636" spans="1:36" hidden="1" x14ac:dyDescent="0.2">
      <c r="A636" t="s">
        <v>2856</v>
      </c>
      <c r="B636" t="s">
        <v>2857</v>
      </c>
      <c r="C636">
        <v>1985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6.7</v>
      </c>
      <c r="O636">
        <v>4490</v>
      </c>
      <c r="P636">
        <v>88</v>
      </c>
      <c r="Q636" t="s">
        <v>2858</v>
      </c>
      <c r="R636" t="s">
        <v>2859</v>
      </c>
      <c r="S636">
        <v>0</v>
      </c>
      <c r="T636">
        <v>0</v>
      </c>
      <c r="U636">
        <v>1</v>
      </c>
      <c r="W636">
        <v>13961370</v>
      </c>
      <c r="X636">
        <v>13961370</v>
      </c>
      <c r="Y636">
        <f>COUNTBLANK(Table134[[#This Row],[Budget]:[Gross_WW]])</f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 t="e">
        <f>((Table134[[#This Row],[Gross_WW]]-2*Table134[[#This Row],[Budget]])/(2*Table134[[#This Row],[Budget]]))*100</f>
        <v>#DIV/0!</v>
      </c>
      <c r="AI636" t="e">
        <f>(0.555*Table134[[#This Row],[Gross_WW]]-Table134[[#This Row],[Budget]])/Table134[[#This Row],[Budget]]*100</f>
        <v>#DIV/0!</v>
      </c>
      <c r="AJ636" t="e">
        <f>(Table134[[#This Row],[Gross_WW]]-VLOOKUP(C636,  Table4[], 2, TRUE)*Table134[[#This Row],[Budget]])/(Table134[[#This Row],[Budget]]*VLOOKUP(C636,  Table4[], 2, TRUE))</f>
        <v>#DIV/0!</v>
      </c>
    </row>
    <row r="637" spans="1:36" x14ac:dyDescent="0.2">
      <c r="A637" t="s">
        <v>6560</v>
      </c>
      <c r="B637" t="s">
        <v>6561</v>
      </c>
      <c r="C637">
        <v>2008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5.7</v>
      </c>
      <c r="O637">
        <v>70947</v>
      </c>
      <c r="P637">
        <v>112</v>
      </c>
      <c r="Q637" t="s">
        <v>4248</v>
      </c>
      <c r="R637" t="s">
        <v>39</v>
      </c>
      <c r="S637">
        <v>0</v>
      </c>
      <c r="T637">
        <v>0</v>
      </c>
      <c r="U637">
        <v>1</v>
      </c>
      <c r="V637">
        <v>70000000</v>
      </c>
      <c r="W637">
        <v>70231041</v>
      </c>
      <c r="X637">
        <v>111231041</v>
      </c>
      <c r="Y637">
        <f>COUNTBLANK(Table134[[#This Row],[Budget]:[Gross_WW]])</f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f>((Table134[[#This Row],[Gross_WW]]-2*Table134[[#This Row],[Budget]])/(2*Table134[[#This Row],[Budget]]))*100</f>
        <v>-20.549256428571429</v>
      </c>
      <c r="AI637">
        <f>(0.555*Table134[[#This Row],[Gross_WW]]-Table134[[#This Row],[Budget]])/Table134[[#This Row],[Budget]]*100</f>
        <v>-11.809674635714282</v>
      </c>
      <c r="AJ637">
        <f>(Table134[[#This Row],[Gross_WW]]-VLOOKUP(C637,  Table4[], 2, TRUE)*Table134[[#This Row],[Budget]])/(Table134[[#This Row],[Budget]]*VLOOKUP(C637,  Table4[], 2, TRUE))</f>
        <v>1.6483581190476191</v>
      </c>
    </row>
    <row r="638" spans="1:36" x14ac:dyDescent="0.2">
      <c r="A638" t="s">
        <v>155</v>
      </c>
      <c r="B638" t="s">
        <v>156</v>
      </c>
      <c r="C638">
        <v>1933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7.6</v>
      </c>
      <c r="O638">
        <v>4477</v>
      </c>
      <c r="P638">
        <v>104</v>
      </c>
      <c r="Q638" t="s">
        <v>48</v>
      </c>
      <c r="R638" t="s">
        <v>39</v>
      </c>
      <c r="S638">
        <v>0</v>
      </c>
      <c r="T638">
        <v>0</v>
      </c>
      <c r="U638">
        <v>1</v>
      </c>
      <c r="V638">
        <v>703000</v>
      </c>
      <c r="W638">
        <v>1601000</v>
      </c>
      <c r="X638">
        <v>2416000</v>
      </c>
      <c r="Y638">
        <f>COUNTBLANK(Table134[[#This Row],[Budget]:[Gross_WW]])</f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f>((Table134[[#This Row],[Gross_WW]]-2*Table134[[#This Row],[Budget]])/(2*Table134[[#This Row],[Budget]]))*100</f>
        <v>71.834992887624466</v>
      </c>
      <c r="AI638">
        <f>(0.555*Table134[[#This Row],[Gross_WW]]-Table134[[#This Row],[Budget]])/Table134[[#This Row],[Budget]]*100</f>
        <v>90.736842105263193</v>
      </c>
      <c r="AJ638">
        <f>(Table134[[#This Row],[Gross_WW]]-VLOOKUP(C638,  Table4[], 2, TRUE)*Table134[[#This Row],[Budget]])/(Table134[[#This Row],[Budget]]*VLOOKUP(C638,  Table4[], 2, TRUE))</f>
        <v>8.0439469940854984</v>
      </c>
    </row>
    <row r="639" spans="1:36" x14ac:dyDescent="0.2">
      <c r="A639" t="s">
        <v>5033</v>
      </c>
      <c r="B639" t="s">
        <v>5034</v>
      </c>
      <c r="C639">
        <v>1999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6.6</v>
      </c>
      <c r="O639">
        <v>30577</v>
      </c>
      <c r="P639">
        <v>137</v>
      </c>
      <c r="Q639" t="s">
        <v>3293</v>
      </c>
      <c r="R639" t="s">
        <v>35</v>
      </c>
      <c r="S639">
        <v>0</v>
      </c>
      <c r="T639">
        <v>1</v>
      </c>
      <c r="U639">
        <v>0</v>
      </c>
      <c r="V639">
        <v>80000000</v>
      </c>
      <c r="W639">
        <v>35188640</v>
      </c>
      <c r="X639">
        <v>46112640</v>
      </c>
      <c r="Y639">
        <f>COUNTBLANK(Table134[[#This Row],[Budget]:[Gross_WW]])</f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8</v>
      </c>
      <c r="AH639">
        <f>((Table134[[#This Row],[Gross_WW]]-2*Table134[[#This Row],[Budget]])/(2*Table134[[#This Row],[Budget]]))*100</f>
        <v>-71.179599999999994</v>
      </c>
      <c r="AI639">
        <f>(0.555*Table134[[#This Row],[Gross_WW]]-Table134[[#This Row],[Budget]])/Table134[[#This Row],[Budget]]*100</f>
        <v>-68.009355999999997</v>
      </c>
      <c r="AJ639">
        <f>(Table134[[#This Row],[Gross_WW]]-VLOOKUP(C639,  Table4[], 2, TRUE)*Table134[[#This Row],[Budget]])/(Table134[[#This Row],[Budget]]*VLOOKUP(C639,  Table4[], 2, TRUE))</f>
        <v>0.3100181818181818</v>
      </c>
    </row>
    <row r="640" spans="1:36" x14ac:dyDescent="0.2">
      <c r="A640" t="s">
        <v>3784</v>
      </c>
      <c r="B640" t="s">
        <v>3785</v>
      </c>
      <c r="C640">
        <v>1993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6.2</v>
      </c>
      <c r="O640">
        <v>11559</v>
      </c>
      <c r="P640">
        <v>96</v>
      </c>
      <c r="Q640" t="s">
        <v>3786</v>
      </c>
      <c r="R640" t="s">
        <v>35</v>
      </c>
      <c r="S640">
        <v>0</v>
      </c>
      <c r="T640">
        <v>1</v>
      </c>
      <c r="U640">
        <v>0</v>
      </c>
      <c r="V640">
        <v>30000000</v>
      </c>
      <c r="W640">
        <v>11146270</v>
      </c>
      <c r="X640">
        <v>11146270</v>
      </c>
      <c r="Y640">
        <f>COUNTBLANK(Table134[[#This Row],[Budget]:[Gross_WW]])</f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1</v>
      </c>
      <c r="AG640">
        <v>0</v>
      </c>
      <c r="AH640">
        <f>((Table134[[#This Row],[Gross_WW]]-2*Table134[[#This Row],[Budget]])/(2*Table134[[#This Row],[Budget]]))*100</f>
        <v>-81.422883333333331</v>
      </c>
      <c r="AI640">
        <f>(0.555*Table134[[#This Row],[Gross_WW]]-Table134[[#This Row],[Budget]])/Table134[[#This Row],[Budget]]*100</f>
        <v>-79.379400500000003</v>
      </c>
      <c r="AJ640">
        <f>(Table134[[#This Row],[Gross_WW]]-VLOOKUP(C640,  Table4[], 2, TRUE)*Table134[[#This Row],[Budget]])/(Table134[[#This Row],[Budget]]*VLOOKUP(C640,  Table4[], 2, TRUE))</f>
        <v>-0.15558560606060606</v>
      </c>
    </row>
    <row r="641" spans="1:36" hidden="1" x14ac:dyDescent="0.2">
      <c r="A641" t="s">
        <v>3199</v>
      </c>
      <c r="B641" t="s">
        <v>3200</v>
      </c>
      <c r="C641">
        <v>1988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5.6</v>
      </c>
      <c r="O641">
        <v>2117</v>
      </c>
      <c r="P641">
        <v>105</v>
      </c>
      <c r="Q641" t="s">
        <v>3201</v>
      </c>
      <c r="R641" t="s">
        <v>2913</v>
      </c>
      <c r="S641">
        <v>0</v>
      </c>
      <c r="T641">
        <v>1</v>
      </c>
      <c r="U641">
        <v>0</v>
      </c>
      <c r="W641">
        <v>191051</v>
      </c>
      <c r="X641">
        <v>191051</v>
      </c>
      <c r="Y641">
        <f>COUNTBLANK(Table134[[#This Row],[Budget]:[Gross_WW]])</f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 t="e">
        <f>((Table134[[#This Row],[Gross_WW]]-2*Table134[[#This Row],[Budget]])/(2*Table134[[#This Row],[Budget]]))*100</f>
        <v>#DIV/0!</v>
      </c>
      <c r="AI641" t="e">
        <f>(0.555*Table134[[#This Row],[Gross_WW]]-Table134[[#This Row],[Budget]])/Table134[[#This Row],[Budget]]*100</f>
        <v>#DIV/0!</v>
      </c>
      <c r="AJ641" t="e">
        <f>(Table134[[#This Row],[Gross_WW]]-VLOOKUP(C641,  Table4[], 2, TRUE)*Table134[[#This Row],[Budget]])/(Table134[[#This Row],[Budget]]*VLOOKUP(C641,  Table4[], 2, TRUE))</f>
        <v>#DIV/0!</v>
      </c>
    </row>
    <row r="642" spans="1:36" x14ac:dyDescent="0.2">
      <c r="A642" t="s">
        <v>4666</v>
      </c>
      <c r="B642" t="s">
        <v>4667</v>
      </c>
      <c r="C642">
        <v>1997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5.8</v>
      </c>
      <c r="O642">
        <v>9710</v>
      </c>
      <c r="P642">
        <v>115</v>
      </c>
      <c r="Q642" t="s">
        <v>4668</v>
      </c>
      <c r="R642" t="s">
        <v>35</v>
      </c>
      <c r="S642">
        <v>0</v>
      </c>
      <c r="T642">
        <v>1</v>
      </c>
      <c r="U642">
        <v>0</v>
      </c>
      <c r="V642">
        <v>35000000</v>
      </c>
      <c r="W642">
        <v>31642995</v>
      </c>
      <c r="X642">
        <v>32748995</v>
      </c>
      <c r="Y642">
        <f>COUNTBLANK(Table134[[#This Row],[Budget]:[Gross_WW]])</f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1</v>
      </c>
      <c r="AG642">
        <v>0</v>
      </c>
      <c r="AH642">
        <f>((Table134[[#This Row],[Gross_WW]]-2*Table134[[#This Row],[Budget]])/(2*Table134[[#This Row],[Budget]]))*100</f>
        <v>-53.215721428571428</v>
      </c>
      <c r="AI642">
        <f>(0.555*Table134[[#This Row],[Gross_WW]]-Table134[[#This Row],[Budget]])/Table134[[#This Row],[Budget]]*100</f>
        <v>-48.069450785714281</v>
      </c>
      <c r="AJ642">
        <f>(Table134[[#This Row],[Gross_WW]]-VLOOKUP(C642,  Table4[], 2, TRUE)*Table134[[#This Row],[Budget]])/(Table134[[#This Row],[Budget]]*VLOOKUP(C642,  Table4[], 2, TRUE))</f>
        <v>1.1265581168831169</v>
      </c>
    </row>
    <row r="643" spans="1:36" hidden="1" x14ac:dyDescent="0.2">
      <c r="A643" t="s">
        <v>3596</v>
      </c>
      <c r="B643" t="s">
        <v>3597</v>
      </c>
      <c r="C643">
        <v>1992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6.3</v>
      </c>
      <c r="O643">
        <v>42971</v>
      </c>
      <c r="P643">
        <v>102</v>
      </c>
      <c r="Q643" t="s">
        <v>3598</v>
      </c>
      <c r="R643" t="s">
        <v>39</v>
      </c>
      <c r="S643">
        <v>0</v>
      </c>
      <c r="T643">
        <v>0</v>
      </c>
      <c r="U643">
        <v>1</v>
      </c>
      <c r="W643">
        <v>55956187</v>
      </c>
      <c r="X643">
        <v>128000000</v>
      </c>
      <c r="Y643">
        <f>COUNTBLANK(Table134[[#This Row],[Budget]:[Gross_WW]])</f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 t="e">
        <f>((Table134[[#This Row],[Gross_WW]]-2*Table134[[#This Row],[Budget]])/(2*Table134[[#This Row],[Budget]]))*100</f>
        <v>#DIV/0!</v>
      </c>
      <c r="AI643" t="e">
        <f>(0.555*Table134[[#This Row],[Gross_WW]]-Table134[[#This Row],[Budget]])/Table134[[#This Row],[Budget]]*100</f>
        <v>#DIV/0!</v>
      </c>
      <c r="AJ643" t="e">
        <f>(Table134[[#This Row],[Gross_WW]]-VLOOKUP(C643,  Table4[], 2, TRUE)*Table134[[#This Row],[Budget]])/(Table134[[#This Row],[Budget]]*VLOOKUP(C643,  Table4[], 2, TRUE))</f>
        <v>#DIV/0!</v>
      </c>
    </row>
    <row r="644" spans="1:36" x14ac:dyDescent="0.2">
      <c r="A644" t="s">
        <v>6593</v>
      </c>
      <c r="B644" t="s">
        <v>6594</v>
      </c>
      <c r="C644">
        <v>2008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7.1</v>
      </c>
      <c r="O644">
        <v>254789</v>
      </c>
      <c r="P644">
        <v>111</v>
      </c>
      <c r="Q644" t="s">
        <v>6595</v>
      </c>
      <c r="R644" t="s">
        <v>35</v>
      </c>
      <c r="S644">
        <v>0</v>
      </c>
      <c r="T644">
        <v>1</v>
      </c>
      <c r="U644">
        <v>0</v>
      </c>
      <c r="V644">
        <v>30000000</v>
      </c>
      <c r="W644">
        <v>63172463</v>
      </c>
      <c r="X644">
        <v>105833257</v>
      </c>
      <c r="Y644">
        <f>COUNTBLANK(Table134[[#This Row],[Budget]:[Gross_WW]])</f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f>((Table134[[#This Row],[Gross_WW]]-2*Table134[[#This Row],[Budget]])/(2*Table134[[#This Row],[Budget]]))*100</f>
        <v>76.388761666666667</v>
      </c>
      <c r="AI644">
        <f>(0.555*Table134[[#This Row],[Gross_WW]]-Table134[[#This Row],[Budget]])/Table134[[#This Row],[Budget]]*100</f>
        <v>95.791525450000009</v>
      </c>
      <c r="AJ644">
        <f>(Table134[[#This Row],[Gross_WW]]-VLOOKUP(C644,  Table4[], 2, TRUE)*Table134[[#This Row],[Budget]])/(Table134[[#This Row],[Budget]]*VLOOKUP(C644,  Table4[], 2, TRUE))</f>
        <v>4.879625388888889</v>
      </c>
    </row>
    <row r="645" spans="1:36" x14ac:dyDescent="0.2">
      <c r="A645" t="s">
        <v>5984</v>
      </c>
      <c r="B645" t="s">
        <v>5985</v>
      </c>
      <c r="C645">
        <v>2008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5.7</v>
      </c>
      <c r="O645">
        <v>60956</v>
      </c>
      <c r="P645">
        <v>88</v>
      </c>
      <c r="Q645" t="s">
        <v>5986</v>
      </c>
      <c r="R645" t="s">
        <v>5604</v>
      </c>
      <c r="S645">
        <v>0</v>
      </c>
      <c r="T645">
        <v>0</v>
      </c>
      <c r="U645">
        <v>1</v>
      </c>
      <c r="V645">
        <v>80000000</v>
      </c>
      <c r="W645">
        <v>120146040</v>
      </c>
      <c r="X645">
        <v>164112721</v>
      </c>
      <c r="Y645">
        <f>COUNTBLANK(Table134[[#This Row],[Budget]:[Gross_WW]])</f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f>((Table134[[#This Row],[Gross_WW]]-2*Table134[[#This Row],[Budget]])/(2*Table134[[#This Row],[Budget]]))*100</f>
        <v>2.5704506249999999</v>
      </c>
      <c r="AI645">
        <f>(0.555*Table134[[#This Row],[Gross_WW]]-Table134[[#This Row],[Budget]])/Table134[[#This Row],[Budget]]*100</f>
        <v>13.85320019375</v>
      </c>
      <c r="AJ645">
        <f>(Table134[[#This Row],[Gross_WW]]-VLOOKUP(C645,  Table4[], 2, TRUE)*Table134[[#This Row],[Budget]])/(Table134[[#This Row],[Budget]]*VLOOKUP(C645,  Table4[], 2, TRUE))</f>
        <v>2.4190150208333332</v>
      </c>
    </row>
    <row r="646" spans="1:36" hidden="1" x14ac:dyDescent="0.2">
      <c r="A646" t="s">
        <v>4747</v>
      </c>
      <c r="B646" t="s">
        <v>4748</v>
      </c>
      <c r="C646">
        <v>1997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7.4</v>
      </c>
      <c r="O646">
        <v>4351</v>
      </c>
      <c r="P646">
        <v>110</v>
      </c>
      <c r="Q646" t="s">
        <v>4749</v>
      </c>
      <c r="R646" t="s">
        <v>4750</v>
      </c>
      <c r="S646">
        <v>1</v>
      </c>
      <c r="T646">
        <v>0</v>
      </c>
      <c r="U646">
        <v>0</v>
      </c>
      <c r="W646">
        <v>397517</v>
      </c>
      <c r="X646">
        <v>397517</v>
      </c>
      <c r="Y646">
        <f>COUNTBLANK(Table134[[#This Row],[Budget]:[Gross_WW]])</f>
        <v>1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1</v>
      </c>
      <c r="AG646">
        <v>0</v>
      </c>
      <c r="AH646" t="e">
        <f>((Table134[[#This Row],[Gross_WW]]-2*Table134[[#This Row],[Budget]])/(2*Table134[[#This Row],[Budget]]))*100</f>
        <v>#DIV/0!</v>
      </c>
      <c r="AI646" t="e">
        <f>(0.555*Table134[[#This Row],[Gross_WW]]-Table134[[#This Row],[Budget]])/Table134[[#This Row],[Budget]]*100</f>
        <v>#DIV/0!</v>
      </c>
      <c r="AJ646" t="e">
        <f>(Table134[[#This Row],[Gross_WW]]-VLOOKUP(C646,  Table4[], 2, TRUE)*Table134[[#This Row],[Budget]])/(Table134[[#This Row],[Budget]]*VLOOKUP(C646,  Table4[], 2, TRUE))</f>
        <v>#DIV/0!</v>
      </c>
    </row>
    <row r="647" spans="1:36" x14ac:dyDescent="0.2">
      <c r="A647" t="s">
        <v>4215</v>
      </c>
      <c r="B647" t="s">
        <v>4216</v>
      </c>
      <c r="C647">
        <v>1995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6.8</v>
      </c>
      <c r="O647">
        <v>94673</v>
      </c>
      <c r="P647">
        <v>98</v>
      </c>
      <c r="Q647" t="s">
        <v>4217</v>
      </c>
      <c r="R647" t="s">
        <v>3859</v>
      </c>
      <c r="S647">
        <v>1</v>
      </c>
      <c r="T647">
        <v>0</v>
      </c>
      <c r="U647">
        <v>0</v>
      </c>
      <c r="V647">
        <v>4000000</v>
      </c>
      <c r="W647">
        <v>4257354</v>
      </c>
      <c r="X647">
        <v>4257354</v>
      </c>
      <c r="Y647">
        <f>COUNTBLANK(Table134[[#This Row],[Budget]:[Gross_WW]])</f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f>((Table134[[#This Row],[Gross_WW]]-2*Table134[[#This Row],[Budget]])/(2*Table134[[#This Row],[Budget]]))*100</f>
        <v>-46.783075000000004</v>
      </c>
      <c r="AI647">
        <f>(0.555*Table134[[#This Row],[Gross_WW]]-Table134[[#This Row],[Budget]])/Table134[[#This Row],[Budget]]*100</f>
        <v>-40.929213249999997</v>
      </c>
      <c r="AJ647">
        <f>(Table134[[#This Row],[Gross_WW]]-VLOOKUP(C647,  Table4[], 2, TRUE)*Table134[[#This Row],[Budget]])/(Table134[[#This Row],[Budget]]*VLOOKUP(C647,  Table4[], 2, TRUE))</f>
        <v>1.4189511363636365</v>
      </c>
    </row>
    <row r="648" spans="1:36" hidden="1" x14ac:dyDescent="0.2">
      <c r="A648" t="s">
        <v>448</v>
      </c>
      <c r="B648" t="s">
        <v>449</v>
      </c>
      <c r="C648">
        <v>1939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6.6</v>
      </c>
      <c r="O648">
        <v>494</v>
      </c>
      <c r="P648">
        <v>110</v>
      </c>
      <c r="Q648" t="s">
        <v>45</v>
      </c>
      <c r="R648" t="s">
        <v>147</v>
      </c>
      <c r="S648">
        <v>0</v>
      </c>
      <c r="T648">
        <v>0</v>
      </c>
      <c r="U648">
        <v>1</v>
      </c>
      <c r="W648">
        <v>355200</v>
      </c>
      <c r="Y648">
        <f>COUNTBLANK(Table134[[#This Row],[Budget]:[Gross_WW]])</f>
        <v>2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2</v>
      </c>
      <c r="AH648" t="e">
        <f>((Table134[[#This Row],[Gross_WW]]-2*Table134[[#This Row],[Budget]])/(2*Table134[[#This Row],[Budget]]))*100</f>
        <v>#DIV/0!</v>
      </c>
      <c r="AI648" t="e">
        <f>(0.555*Table134[[#This Row],[Gross_WW]]-Table134[[#This Row],[Budget]])/Table134[[#This Row],[Budget]]*100</f>
        <v>#DIV/0!</v>
      </c>
      <c r="AJ648" t="e">
        <f>(Table134[[#This Row],[Gross_WW]]-VLOOKUP(C648,  Table4[], 2, TRUE)*Table134[[#This Row],[Budget]])/(Table134[[#This Row],[Budget]]*VLOOKUP(C648,  Table4[], 2, TRUE))</f>
        <v>#DIV/0!</v>
      </c>
    </row>
    <row r="649" spans="1:36" x14ac:dyDescent="0.2">
      <c r="A649" t="s">
        <v>6513</v>
      </c>
      <c r="B649" t="s">
        <v>6514</v>
      </c>
      <c r="C649">
        <v>2007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7.2</v>
      </c>
      <c r="O649">
        <v>178222</v>
      </c>
      <c r="P649">
        <v>113</v>
      </c>
      <c r="Q649" t="s">
        <v>6515</v>
      </c>
      <c r="R649" t="s">
        <v>5604</v>
      </c>
      <c r="S649">
        <v>0</v>
      </c>
      <c r="T649">
        <v>0</v>
      </c>
      <c r="U649">
        <v>1</v>
      </c>
      <c r="V649">
        <v>10000000</v>
      </c>
      <c r="W649">
        <v>39015018</v>
      </c>
      <c r="X649">
        <v>92011561</v>
      </c>
      <c r="Y649">
        <f>COUNTBLANK(Table134[[#This Row],[Budget]:[Gross_WW]])</f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1</v>
      </c>
      <c r="AG649">
        <v>0</v>
      </c>
      <c r="AH649">
        <f>((Table134[[#This Row],[Gross_WW]]-2*Table134[[#This Row],[Budget]])/(2*Table134[[#This Row],[Budget]]))*100</f>
        <v>360.05780500000003</v>
      </c>
      <c r="AI649">
        <f>(0.555*Table134[[#This Row],[Gross_WW]]-Table134[[#This Row],[Budget]])/Table134[[#This Row],[Budget]]*100</f>
        <v>410.66416355000007</v>
      </c>
      <c r="AJ649">
        <f>(Table134[[#This Row],[Gross_WW]]-VLOOKUP(C649,  Table4[], 2, TRUE)*Table134[[#This Row],[Budget]])/(Table134[[#This Row],[Budget]]*VLOOKUP(C649,  Table4[], 2, TRUE))</f>
        <v>14.335260166666666</v>
      </c>
    </row>
    <row r="650" spans="1:36" x14ac:dyDescent="0.2">
      <c r="A650" t="s">
        <v>1041</v>
      </c>
      <c r="B650" t="s">
        <v>1042</v>
      </c>
      <c r="C650">
        <v>1950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6.5</v>
      </c>
      <c r="O650">
        <v>1015</v>
      </c>
      <c r="P650">
        <v>91</v>
      </c>
      <c r="Q650" t="s">
        <v>495</v>
      </c>
      <c r="R650" t="s">
        <v>945</v>
      </c>
      <c r="S650">
        <v>0</v>
      </c>
      <c r="T650">
        <v>1</v>
      </c>
      <c r="U650">
        <v>0</v>
      </c>
      <c r="V650">
        <v>622000</v>
      </c>
      <c r="W650">
        <v>2900000</v>
      </c>
      <c r="X650">
        <v>2900000</v>
      </c>
      <c r="Y650">
        <f>COUNTBLANK(Table134[[#This Row],[Budget]:[Gross_WW]])</f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f>((Table134[[#This Row],[Gross_WW]]-2*Table134[[#This Row],[Budget]])/(2*Table134[[#This Row],[Budget]]))*100</f>
        <v>133.11897106109325</v>
      </c>
      <c r="AI650">
        <f>(0.555*Table134[[#This Row],[Gross_WW]]-Table134[[#This Row],[Budget]])/Table134[[#This Row],[Budget]]*100</f>
        <v>158.76205787781353</v>
      </c>
      <c r="AJ650">
        <f>(Table134[[#This Row],[Gross_WW]]-VLOOKUP(C650,  Table4[], 2, TRUE)*Table134[[#This Row],[Budget]])/(Table134[[#This Row],[Budget]]*VLOOKUP(C650,  Table4[], 2, TRUE))</f>
        <v>28.139871382636656</v>
      </c>
    </row>
    <row r="651" spans="1:36" x14ac:dyDescent="0.2">
      <c r="A651" t="s">
        <v>7009</v>
      </c>
      <c r="B651" t="s">
        <v>7010</v>
      </c>
      <c r="C651">
        <v>2016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5.9</v>
      </c>
      <c r="O651">
        <v>5167</v>
      </c>
      <c r="P651">
        <v>88</v>
      </c>
      <c r="Q651" t="s">
        <v>7011</v>
      </c>
      <c r="R651" t="s">
        <v>7012</v>
      </c>
      <c r="S651">
        <v>0</v>
      </c>
      <c r="T651">
        <v>1</v>
      </c>
      <c r="U651">
        <v>0</v>
      </c>
      <c r="V651">
        <v>5747</v>
      </c>
      <c r="W651">
        <v>9188</v>
      </c>
      <c r="X651">
        <v>9188</v>
      </c>
      <c r="Y651">
        <f>COUNTBLANK(Table134[[#This Row],[Budget]:[Gross_WW]])</f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f>((Table134[[#This Row],[Gross_WW]]-2*Table134[[#This Row],[Budget]])/(2*Table134[[#This Row],[Budget]]))*100</f>
        <v>-20.062641378110317</v>
      </c>
      <c r="AI651">
        <f>(0.555*Table134[[#This Row],[Gross_WW]]-Table134[[#This Row],[Budget]])/Table134[[#This Row],[Budget]]*100</f>
        <v>-11.269531929702451</v>
      </c>
      <c r="AJ651">
        <f>(Table134[[#This Row],[Gross_WW]]-VLOOKUP(C651,  Table4[], 2, TRUE)*Table134[[#This Row],[Budget]])/(Table134[[#This Row],[Budget]]*VLOOKUP(C651,  Table4[], 2, TRUE))</f>
        <v>0.59874717243779363</v>
      </c>
    </row>
    <row r="652" spans="1:36" x14ac:dyDescent="0.2">
      <c r="A652" t="s">
        <v>64</v>
      </c>
      <c r="B652" t="s">
        <v>65</v>
      </c>
      <c r="C652">
        <v>1931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7.8</v>
      </c>
      <c r="O652">
        <v>61787</v>
      </c>
      <c r="P652">
        <v>70</v>
      </c>
      <c r="Q652" t="s">
        <v>66</v>
      </c>
      <c r="R652" t="s">
        <v>35</v>
      </c>
      <c r="S652">
        <v>0</v>
      </c>
      <c r="T652">
        <v>1</v>
      </c>
      <c r="U652">
        <v>0</v>
      </c>
      <c r="V652">
        <v>262007</v>
      </c>
      <c r="W652">
        <v>12000000</v>
      </c>
      <c r="X652">
        <v>12000000</v>
      </c>
      <c r="Y652">
        <f>COUNTBLANK(Table134[[#This Row],[Budget]:[Gross_WW]])</f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4</v>
      </c>
      <c r="AH652">
        <f>((Table134[[#This Row],[Gross_WW]]-2*Table134[[#This Row],[Budget]])/(2*Table134[[#This Row],[Budget]]))*100</f>
        <v>2190.0151522669239</v>
      </c>
      <c r="AI652">
        <f>(0.555*Table134[[#This Row],[Gross_WW]]-Table134[[#This Row],[Budget]])/Table134[[#This Row],[Budget]]*100</f>
        <v>2441.9168190162859</v>
      </c>
      <c r="AJ652">
        <f>(Table134[[#This Row],[Gross_WW]]-VLOOKUP(C652,  Table4[], 2, TRUE)*Table134[[#This Row],[Budget]])/(Table134[[#This Row],[Budget]]*VLOOKUP(C652,  Table4[], 2, TRUE))</f>
        <v>119.52711327720652</v>
      </c>
    </row>
    <row r="653" spans="1:36" x14ac:dyDescent="0.2">
      <c r="A653" t="s">
        <v>6889</v>
      </c>
      <c r="B653" t="s">
        <v>6890</v>
      </c>
      <c r="C653">
        <v>2012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6.9</v>
      </c>
      <c r="O653">
        <v>93494</v>
      </c>
      <c r="P653">
        <v>87</v>
      </c>
      <c r="Q653" t="s">
        <v>2850</v>
      </c>
      <c r="R653" t="s">
        <v>2671</v>
      </c>
      <c r="S653">
        <v>1</v>
      </c>
      <c r="T653">
        <v>0</v>
      </c>
      <c r="U653">
        <v>0</v>
      </c>
      <c r="V653">
        <v>39000000</v>
      </c>
      <c r="W653">
        <v>35291068</v>
      </c>
      <c r="X653">
        <v>81491068</v>
      </c>
      <c r="Y653">
        <f>COUNTBLANK(Table134[[#This Row],[Budget]:[Gross_WW]])</f>
        <v>0</v>
      </c>
      <c r="Z653">
        <v>0</v>
      </c>
      <c r="AA653">
        <v>0</v>
      </c>
      <c r="AB653">
        <v>1</v>
      </c>
      <c r="AC653">
        <v>0</v>
      </c>
      <c r="AD653">
        <v>1</v>
      </c>
      <c r="AE653">
        <v>0</v>
      </c>
      <c r="AF653">
        <v>0</v>
      </c>
      <c r="AG653">
        <v>28</v>
      </c>
      <c r="AH653">
        <f>((Table134[[#This Row],[Gross_WW]]-2*Table134[[#This Row],[Budget]])/(2*Table134[[#This Row],[Budget]]))*100</f>
        <v>4.4757282051282052</v>
      </c>
      <c r="AI653">
        <f>(0.555*Table134[[#This Row],[Gross_WW]]-Table134[[#This Row],[Budget]])/Table134[[#This Row],[Budget]]*100</f>
        <v>15.968058307692312</v>
      </c>
      <c r="AJ653">
        <f>(Table134[[#This Row],[Gross_WW]]-VLOOKUP(C653,  Table4[], 2, TRUE)*Table134[[#This Row],[Budget]])/(Table134[[#This Row],[Budget]]*VLOOKUP(C653,  Table4[], 2, TRUE))</f>
        <v>1.0895145641025641</v>
      </c>
    </row>
    <row r="654" spans="1:36" x14ac:dyDescent="0.2">
      <c r="A654" t="s">
        <v>3088</v>
      </c>
      <c r="B654" t="s">
        <v>3089</v>
      </c>
      <c r="C654">
        <v>1988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6.9</v>
      </c>
      <c r="O654">
        <v>47235</v>
      </c>
      <c r="P654">
        <v>120</v>
      </c>
      <c r="Q654" t="s">
        <v>3090</v>
      </c>
      <c r="R654" t="s">
        <v>39</v>
      </c>
      <c r="S654">
        <v>0</v>
      </c>
      <c r="T654">
        <v>0</v>
      </c>
      <c r="U654">
        <v>1</v>
      </c>
      <c r="V654">
        <v>20000000</v>
      </c>
      <c r="W654">
        <v>17637950</v>
      </c>
      <c r="X654">
        <v>17637950</v>
      </c>
      <c r="Y654">
        <f>COUNTBLANK(Table134[[#This Row],[Budget]:[Gross_WW]])</f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1</v>
      </c>
      <c r="AG654">
        <v>0</v>
      </c>
      <c r="AH654">
        <f>((Table134[[#This Row],[Gross_WW]]-2*Table134[[#This Row],[Budget]])/(2*Table134[[#This Row],[Budget]]))*100</f>
        <v>-55.905124999999998</v>
      </c>
      <c r="AI654">
        <f>(0.555*Table134[[#This Row],[Gross_WW]]-Table134[[#This Row],[Budget]])/Table134[[#This Row],[Budget]]*100</f>
        <v>-51.054688749999997</v>
      </c>
      <c r="AJ654">
        <f>(Table134[[#This Row],[Gross_WW]]-VLOOKUP(C654,  Table4[], 2, TRUE)*Table134[[#This Row],[Budget]])/(Table134[[#This Row],[Budget]]*VLOOKUP(C654,  Table4[], 2, TRUE))</f>
        <v>0.91716847826086956</v>
      </c>
    </row>
    <row r="655" spans="1:36" x14ac:dyDescent="0.2">
      <c r="A655" t="s">
        <v>6508</v>
      </c>
      <c r="B655" t="s">
        <v>6509</v>
      </c>
      <c r="C655">
        <v>2007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5.6</v>
      </c>
      <c r="O655">
        <v>38590</v>
      </c>
      <c r="P655">
        <v>116</v>
      </c>
      <c r="Q655" t="s">
        <v>5715</v>
      </c>
      <c r="R655" t="s">
        <v>39</v>
      </c>
      <c r="S655">
        <v>0</v>
      </c>
      <c r="T655">
        <v>0</v>
      </c>
      <c r="U655">
        <v>1</v>
      </c>
      <c r="V655">
        <v>100000000</v>
      </c>
      <c r="W655">
        <v>72006777</v>
      </c>
      <c r="X655">
        <v>97838349</v>
      </c>
      <c r="Y655">
        <f>COUNTBLANK(Table134[[#This Row],[Budget]:[Gross_WW]])</f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f>((Table134[[#This Row],[Gross_WW]]-2*Table134[[#This Row],[Budget]])/(2*Table134[[#This Row],[Budget]]))*100</f>
        <v>-51.080825500000003</v>
      </c>
      <c r="AI655">
        <f>(0.555*Table134[[#This Row],[Gross_WW]]-Table134[[#This Row],[Budget]])/Table134[[#This Row],[Budget]]*100</f>
        <v>-45.699716304999995</v>
      </c>
      <c r="AJ655">
        <f>(Table134[[#This Row],[Gross_WW]]-VLOOKUP(C655,  Table4[], 2, TRUE)*Table134[[#This Row],[Budget]])/(Table134[[#This Row],[Budget]]*VLOOKUP(C655,  Table4[], 2, TRUE))</f>
        <v>0.63063915000000004</v>
      </c>
    </row>
    <row r="656" spans="1:36" x14ac:dyDescent="0.2">
      <c r="A656" t="s">
        <v>3787</v>
      </c>
      <c r="B656" t="s">
        <v>3788</v>
      </c>
      <c r="C656">
        <v>1993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6</v>
      </c>
      <c r="O656">
        <v>65870</v>
      </c>
      <c r="P656">
        <v>112</v>
      </c>
      <c r="Q656" t="s">
        <v>3789</v>
      </c>
      <c r="R656" t="s">
        <v>39</v>
      </c>
      <c r="S656">
        <v>0</v>
      </c>
      <c r="T656">
        <v>0</v>
      </c>
      <c r="U656">
        <v>1</v>
      </c>
      <c r="V656">
        <v>20000000</v>
      </c>
      <c r="W656">
        <v>77698625</v>
      </c>
      <c r="X656">
        <v>153698625</v>
      </c>
      <c r="Y656">
        <f>COUNTBLANK(Table134[[#This Row],[Budget]:[Gross_WW]])</f>
        <v>0</v>
      </c>
      <c r="Z656" s="4">
        <v>1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1</v>
      </c>
      <c r="AG656">
        <v>0</v>
      </c>
      <c r="AH656">
        <f>((Table134[[#This Row],[Gross_WW]]-2*Table134[[#This Row],[Budget]])/(2*Table134[[#This Row],[Budget]]))*100</f>
        <v>284.24656249999998</v>
      </c>
      <c r="AI656">
        <f>(0.555*Table134[[#This Row],[Gross_WW]]-Table134[[#This Row],[Budget]])/Table134[[#This Row],[Budget]]*100</f>
        <v>326.51368437500008</v>
      </c>
      <c r="AJ656">
        <f>(Table134[[#This Row],[Gross_WW]]-VLOOKUP(C656,  Table4[], 2, TRUE)*Table134[[#This Row],[Budget]])/(Table134[[#This Row],[Budget]]*VLOOKUP(C656,  Table4[], 2, TRUE))</f>
        <v>16.46575284090909</v>
      </c>
    </row>
    <row r="657" spans="1:36" x14ac:dyDescent="0.2">
      <c r="A657" t="s">
        <v>4218</v>
      </c>
      <c r="B657" t="s">
        <v>4219</v>
      </c>
      <c r="C657">
        <v>1995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5.0999999999999996</v>
      </c>
      <c r="O657">
        <v>16464</v>
      </c>
      <c r="P657">
        <v>95</v>
      </c>
      <c r="Q657" t="s">
        <v>4220</v>
      </c>
      <c r="R657" t="s">
        <v>3631</v>
      </c>
      <c r="S657">
        <v>0</v>
      </c>
      <c r="T657">
        <v>0</v>
      </c>
      <c r="U657">
        <v>1</v>
      </c>
      <c r="V657">
        <v>31000000</v>
      </c>
      <c r="W657">
        <v>30077111</v>
      </c>
      <c r="X657">
        <v>30077111</v>
      </c>
      <c r="Y657">
        <f>COUNTBLANK(Table134[[#This Row],[Budget]:[Gross_WW]])</f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f>((Table134[[#This Row],[Gross_WW]]-2*Table134[[#This Row],[Budget]])/(2*Table134[[#This Row],[Budget]]))*100</f>
        <v>-51.488530645161291</v>
      </c>
      <c r="AI657">
        <f>(0.555*Table134[[#This Row],[Gross_WW]]-Table134[[#This Row],[Budget]])/Table134[[#This Row],[Budget]]*100</f>
        <v>-46.152269016129026</v>
      </c>
      <c r="AJ657">
        <f>(Table134[[#This Row],[Gross_WW]]-VLOOKUP(C657,  Table4[], 2, TRUE)*Table134[[#This Row],[Budget]])/(Table134[[#This Row],[Budget]]*VLOOKUP(C657,  Table4[], 2, TRUE))</f>
        <v>1.2050667888563049</v>
      </c>
    </row>
    <row r="658" spans="1:36" hidden="1" x14ac:dyDescent="0.2">
      <c r="A658" t="s">
        <v>4669</v>
      </c>
      <c r="B658" t="s">
        <v>4670</v>
      </c>
      <c r="C658">
        <v>1997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4.7</v>
      </c>
      <c r="O658">
        <v>8977</v>
      </c>
      <c r="P658">
        <v>86</v>
      </c>
      <c r="Q658" t="s">
        <v>4671</v>
      </c>
      <c r="R658" t="s">
        <v>39</v>
      </c>
      <c r="S658">
        <v>0</v>
      </c>
      <c r="T658">
        <v>0</v>
      </c>
      <c r="U658">
        <v>1</v>
      </c>
      <c r="W658">
        <v>3446539</v>
      </c>
      <c r="X658">
        <v>3446539</v>
      </c>
      <c r="Y658">
        <f>COUNTBLANK(Table134[[#This Row],[Budget]:[Gross_WW]])</f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 t="e">
        <f>((Table134[[#This Row],[Gross_WW]]-2*Table134[[#This Row],[Budget]])/(2*Table134[[#This Row],[Budget]]))*100</f>
        <v>#DIV/0!</v>
      </c>
      <c r="AI658" t="e">
        <f>(0.555*Table134[[#This Row],[Gross_WW]]-Table134[[#This Row],[Budget]])/Table134[[#This Row],[Budget]]*100</f>
        <v>#DIV/0!</v>
      </c>
      <c r="AJ658" t="e">
        <f>(Table134[[#This Row],[Gross_WW]]-VLOOKUP(C658,  Table4[], 2, TRUE)*Table134[[#This Row],[Budget]])/(Table134[[#This Row],[Budget]]*VLOOKUP(C658,  Table4[], 2, TRUE))</f>
        <v>#DIV/0!</v>
      </c>
    </row>
    <row r="659" spans="1:36" x14ac:dyDescent="0.2">
      <c r="A659" t="s">
        <v>2149</v>
      </c>
      <c r="B659" t="s">
        <v>2150</v>
      </c>
      <c r="C659">
        <v>1974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6.6</v>
      </c>
      <c r="O659">
        <v>2462</v>
      </c>
      <c r="P659">
        <v>113</v>
      </c>
      <c r="Q659" t="s">
        <v>2151</v>
      </c>
      <c r="R659" t="s">
        <v>39</v>
      </c>
      <c r="S659">
        <v>0</v>
      </c>
      <c r="T659">
        <v>0</v>
      </c>
      <c r="U659">
        <v>1</v>
      </c>
      <c r="V659">
        <v>3000000</v>
      </c>
      <c r="W659">
        <v>30000000</v>
      </c>
      <c r="X659">
        <v>30000000</v>
      </c>
      <c r="Y659">
        <f>COUNTBLANK(Table134[[#This Row],[Budget]:[Gross_WW]])</f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f>((Table134[[#This Row],[Gross_WW]]-2*Table134[[#This Row],[Budget]])/(2*Table134[[#This Row],[Budget]]))*100</f>
        <v>400</v>
      </c>
      <c r="AI659">
        <f>(0.555*Table134[[#This Row],[Gross_WW]]-Table134[[#This Row],[Budget]])/Table134[[#This Row],[Budget]]*100</f>
        <v>455.00000000000006</v>
      </c>
      <c r="AJ659">
        <f>(Table134[[#This Row],[Gross_WW]]-VLOOKUP(C659,  Table4[], 2, TRUE)*Table134[[#This Row],[Budget]])/(Table134[[#This Row],[Budget]]*VLOOKUP(C659,  Table4[], 2, TRUE))</f>
        <v>25.315789473684209</v>
      </c>
    </row>
    <row r="660" spans="1:36" x14ac:dyDescent="0.2">
      <c r="A660" t="s">
        <v>3599</v>
      </c>
      <c r="B660" t="s">
        <v>3600</v>
      </c>
      <c r="C660">
        <v>1992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5.4</v>
      </c>
      <c r="O660">
        <v>14375</v>
      </c>
      <c r="P660">
        <v>110</v>
      </c>
      <c r="Q660" t="s">
        <v>3601</v>
      </c>
      <c r="R660" t="s">
        <v>3240</v>
      </c>
      <c r="S660">
        <v>0</v>
      </c>
      <c r="T660">
        <v>0</v>
      </c>
      <c r="U660">
        <v>1</v>
      </c>
      <c r="V660">
        <v>30000000</v>
      </c>
      <c r="W660">
        <v>17129026</v>
      </c>
      <c r="X660">
        <v>17129026</v>
      </c>
      <c r="Y660">
        <f>COUNTBLANK(Table134[[#This Row],[Budget]:[Gross_WW]])</f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33</v>
      </c>
      <c r="AH660">
        <f>((Table134[[#This Row],[Gross_WW]]-2*Table134[[#This Row],[Budget]])/(2*Table134[[#This Row],[Budget]]))*100</f>
        <v>-71.45162333333333</v>
      </c>
      <c r="AI660">
        <f>(0.555*Table134[[#This Row],[Gross_WW]]-Table134[[#This Row],[Budget]])/Table134[[#This Row],[Budget]]*100</f>
        <v>-68.311301900000004</v>
      </c>
      <c r="AJ660">
        <f>(Table134[[#This Row],[Gross_WW]]-VLOOKUP(C660,  Table4[], 2, TRUE)*Table134[[#This Row],[Budget]])/(Table134[[#This Row],[Budget]]*VLOOKUP(C660,  Table4[], 2, TRUE))</f>
        <v>0.29765348484848486</v>
      </c>
    </row>
    <row r="661" spans="1:36" x14ac:dyDescent="0.2">
      <c r="A661" t="s">
        <v>2043</v>
      </c>
      <c r="B661" t="s">
        <v>2044</v>
      </c>
      <c r="C661">
        <v>1972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7.4</v>
      </c>
      <c r="O661">
        <v>39042</v>
      </c>
      <c r="P661">
        <v>116</v>
      </c>
      <c r="Q661" t="s">
        <v>706</v>
      </c>
      <c r="R661" t="s">
        <v>1754</v>
      </c>
      <c r="S661">
        <v>0</v>
      </c>
      <c r="T661">
        <v>1</v>
      </c>
      <c r="U661">
        <v>0</v>
      </c>
      <c r="V661">
        <v>2000000</v>
      </c>
      <c r="X661">
        <v>4121</v>
      </c>
      <c r="Y661">
        <f>COUNTBLANK(Table134[[#This Row],[Budget]:[Gross_WW]])</f>
        <v>1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6</v>
      </c>
      <c r="AH661">
        <f>((Table134[[#This Row],[Gross_WW]]-2*Table134[[#This Row],[Budget]])/(2*Table134[[#This Row],[Budget]]))*100</f>
        <v>-99.896974999999998</v>
      </c>
      <c r="AI661">
        <f>(0.555*Table134[[#This Row],[Gross_WW]]-Table134[[#This Row],[Budget]])/Table134[[#This Row],[Budget]]*100</f>
        <v>-99.885642249999989</v>
      </c>
      <c r="AJ661">
        <f>(Table134[[#This Row],[Gross_WW]]-VLOOKUP(C661,  Table4[], 2, TRUE)*Table134[[#This Row],[Budget]])/(Table134[[#This Row],[Budget]]*VLOOKUP(C661,  Table4[], 2, TRUE))</f>
        <v>-0.99457763157894741</v>
      </c>
    </row>
    <row r="662" spans="1:36" x14ac:dyDescent="0.2">
      <c r="A662" t="s">
        <v>3972</v>
      </c>
      <c r="B662" t="s">
        <v>3973</v>
      </c>
      <c r="C662">
        <v>1994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7.6</v>
      </c>
      <c r="O662">
        <v>11649</v>
      </c>
      <c r="P662">
        <v>114</v>
      </c>
      <c r="Q662" t="s">
        <v>3974</v>
      </c>
      <c r="R662" t="s">
        <v>3975</v>
      </c>
      <c r="S662">
        <v>1</v>
      </c>
      <c r="T662">
        <v>0</v>
      </c>
      <c r="U662">
        <v>0</v>
      </c>
      <c r="V662">
        <v>3500000</v>
      </c>
      <c r="W662">
        <v>8094616</v>
      </c>
      <c r="X662">
        <v>8094616</v>
      </c>
      <c r="Y662">
        <f>COUNTBLANK(Table134[[#This Row],[Budget]:[Gross_WW]])</f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f>((Table134[[#This Row],[Gross_WW]]-2*Table134[[#This Row],[Budget]])/(2*Table134[[#This Row],[Budget]]))*100</f>
        <v>15.637371428571429</v>
      </c>
      <c r="AI662">
        <f>(0.555*Table134[[#This Row],[Gross_WW]]-Table134[[#This Row],[Budget]])/Table134[[#This Row],[Budget]]*100</f>
        <v>28.357482285714308</v>
      </c>
      <c r="AJ662">
        <f>(Table134[[#This Row],[Gross_WW]]-VLOOKUP(C662,  Table4[], 2, TRUE)*Table134[[#This Row],[Budget]])/(Table134[[#This Row],[Budget]]*VLOOKUP(C662,  Table4[], 2, TRUE))</f>
        <v>4.2562441558441559</v>
      </c>
    </row>
    <row r="663" spans="1:36" x14ac:dyDescent="0.2">
      <c r="A663" t="s">
        <v>1658</v>
      </c>
      <c r="B663" t="s">
        <v>1659</v>
      </c>
      <c r="C663">
        <v>1962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7.3</v>
      </c>
      <c r="O663">
        <v>2292</v>
      </c>
      <c r="P663">
        <v>120</v>
      </c>
      <c r="Q663" t="s">
        <v>601</v>
      </c>
      <c r="R663" t="s">
        <v>945</v>
      </c>
      <c r="S663">
        <v>0</v>
      </c>
      <c r="T663">
        <v>1</v>
      </c>
      <c r="U663">
        <v>0</v>
      </c>
      <c r="V663">
        <v>4000000</v>
      </c>
      <c r="X663">
        <v>6388</v>
      </c>
      <c r="Y663">
        <f>COUNTBLANK(Table134[[#This Row],[Budget]:[Gross_WW]])</f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f>((Table134[[#This Row],[Gross_WW]]-2*Table134[[#This Row],[Budget]])/(2*Table134[[#This Row],[Budget]]))*100</f>
        <v>-99.920149999999992</v>
      </c>
      <c r="AI663">
        <f>(0.555*Table134[[#This Row],[Gross_WW]]-Table134[[#This Row],[Budget]])/Table134[[#This Row],[Budget]]*100</f>
        <v>-99.9113665</v>
      </c>
      <c r="AJ663">
        <f>(Table134[[#This Row],[Gross_WW]]-VLOOKUP(C663,  Table4[], 2, TRUE)*Table134[[#This Row],[Budget]])/(Table134[[#This Row],[Budget]]*VLOOKUP(C663,  Table4[], 2, TRUE))</f>
        <v>-0.99361200000000005</v>
      </c>
    </row>
    <row r="664" spans="1:36" x14ac:dyDescent="0.2">
      <c r="A664" t="s">
        <v>4898</v>
      </c>
      <c r="B664" t="s">
        <v>4899</v>
      </c>
      <c r="C664">
        <v>2002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7.4</v>
      </c>
      <c r="O664">
        <v>77640</v>
      </c>
      <c r="P664">
        <v>123</v>
      </c>
      <c r="Q664" t="s">
        <v>4900</v>
      </c>
      <c r="R664" t="s">
        <v>4901</v>
      </c>
      <c r="S664">
        <v>1</v>
      </c>
      <c r="T664">
        <v>0</v>
      </c>
      <c r="U664">
        <v>0</v>
      </c>
      <c r="V664">
        <v>12000000</v>
      </c>
      <c r="W664">
        <v>25885000</v>
      </c>
      <c r="X664">
        <v>56298474</v>
      </c>
      <c r="Y664">
        <f>COUNTBLANK(Table134[[#This Row],[Budget]:[Gross_WW]])</f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1</v>
      </c>
      <c r="AF664">
        <v>0</v>
      </c>
      <c r="AG664">
        <v>19</v>
      </c>
      <c r="AH664">
        <f>((Table134[[#This Row],[Gross_WW]]-2*Table134[[#This Row],[Budget]])/(2*Table134[[#This Row],[Budget]]))*100</f>
        <v>134.576975</v>
      </c>
      <c r="AI664">
        <f>(0.555*Table134[[#This Row],[Gross_WW]]-Table134[[#This Row],[Budget]])/Table134[[#This Row],[Budget]]*100</f>
        <v>160.38044225000004</v>
      </c>
      <c r="AJ664">
        <f>(Table134[[#This Row],[Gross_WW]]-VLOOKUP(C664,  Table4[], 2, TRUE)*Table134[[#This Row],[Budget]])/(Table134[[#This Row],[Budget]]*VLOOKUP(C664,  Table4[], 2, TRUE))</f>
        <v>6.8192325</v>
      </c>
    </row>
    <row r="665" spans="1:36" x14ac:dyDescent="0.2">
      <c r="A665" t="s">
        <v>6085</v>
      </c>
      <c r="B665" t="s">
        <v>6086</v>
      </c>
      <c r="C665">
        <v>2004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7.2</v>
      </c>
      <c r="O665">
        <v>56665</v>
      </c>
      <c r="P665">
        <v>118</v>
      </c>
      <c r="Q665" t="s">
        <v>5821</v>
      </c>
      <c r="R665" t="s">
        <v>35</v>
      </c>
      <c r="S665">
        <v>0</v>
      </c>
      <c r="T665">
        <v>1</v>
      </c>
      <c r="U665">
        <v>0</v>
      </c>
      <c r="V665">
        <v>30000000</v>
      </c>
      <c r="W665">
        <v>61255921</v>
      </c>
      <c r="X665">
        <v>61950770</v>
      </c>
      <c r="Y665">
        <f>COUNTBLANK(Table134[[#This Row],[Budget]:[Gross_WW]])</f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1</v>
      </c>
      <c r="AF665">
        <v>0</v>
      </c>
      <c r="AG665">
        <v>14</v>
      </c>
      <c r="AH665">
        <f>((Table134[[#This Row],[Gross_WW]]-2*Table134[[#This Row],[Budget]])/(2*Table134[[#This Row],[Budget]]))*100</f>
        <v>3.2512833333333333</v>
      </c>
      <c r="AI665">
        <f>(0.555*Table134[[#This Row],[Gross_WW]]-Table134[[#This Row],[Budget]])/Table134[[#This Row],[Budget]]*100</f>
        <v>14.608924500000006</v>
      </c>
      <c r="AJ665">
        <f>(Table134[[#This Row],[Gross_WW]]-VLOOKUP(C665,  Table4[], 2, TRUE)*Table134[[#This Row],[Budget]])/(Table134[[#This Row],[Budget]]*VLOOKUP(C665,  Table4[], 2, TRUE))</f>
        <v>2.4417094444444443</v>
      </c>
    </row>
    <row r="666" spans="1:36" x14ac:dyDescent="0.2">
      <c r="A666" t="s">
        <v>6540</v>
      </c>
      <c r="B666" t="s">
        <v>6541</v>
      </c>
      <c r="C666">
        <v>2009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5.5</v>
      </c>
      <c r="O666">
        <v>93100</v>
      </c>
      <c r="P666">
        <v>97</v>
      </c>
      <c r="Q666" t="s">
        <v>6542</v>
      </c>
      <c r="R666" t="s">
        <v>5604</v>
      </c>
      <c r="S666">
        <v>0</v>
      </c>
      <c r="T666">
        <v>0</v>
      </c>
      <c r="U666">
        <v>1</v>
      </c>
      <c r="V666">
        <v>19000000</v>
      </c>
      <c r="W666">
        <v>65002019</v>
      </c>
      <c r="X666">
        <v>91509154</v>
      </c>
      <c r="Y666">
        <f>COUNTBLANK(Table134[[#This Row],[Budget]:[Gross_WW]])</f>
        <v>0</v>
      </c>
      <c r="Z666">
        <v>1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29</v>
      </c>
      <c r="AH666">
        <f>((Table134[[#This Row],[Gross_WW]]-2*Table134[[#This Row],[Budget]])/(2*Table134[[#This Row],[Budget]]))*100</f>
        <v>140.81356315789472</v>
      </c>
      <c r="AI666">
        <f>(0.555*Table134[[#This Row],[Gross_WW]]-Table134[[#This Row],[Budget]])/Table134[[#This Row],[Budget]]*100</f>
        <v>167.30305510526321</v>
      </c>
      <c r="AJ666">
        <f>(Table134[[#This Row],[Gross_WW]]-VLOOKUP(C666,  Table4[], 2, TRUE)*Table134[[#This Row],[Budget]])/(Table134[[#This Row],[Budget]]*VLOOKUP(C666,  Table4[], 2, TRUE))</f>
        <v>7.0271187719298247</v>
      </c>
    </row>
    <row r="667" spans="1:36" x14ac:dyDescent="0.2">
      <c r="A667" t="s">
        <v>3447</v>
      </c>
      <c r="B667" t="s">
        <v>3448</v>
      </c>
      <c r="C667">
        <v>1991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7.7</v>
      </c>
      <c r="O667">
        <v>63929</v>
      </c>
      <c r="P667">
        <v>130</v>
      </c>
      <c r="Q667" t="s">
        <v>3449</v>
      </c>
      <c r="R667" t="s">
        <v>35</v>
      </c>
      <c r="S667">
        <v>0</v>
      </c>
      <c r="T667">
        <v>1</v>
      </c>
      <c r="U667">
        <v>0</v>
      </c>
      <c r="V667">
        <v>11000000</v>
      </c>
      <c r="W667">
        <v>82418501</v>
      </c>
      <c r="X667">
        <v>119418501</v>
      </c>
      <c r="Y667">
        <f>COUNTBLANK(Table134[[#This Row],[Budget]:[Gross_WW]])</f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4</v>
      </c>
      <c r="AH667">
        <f>((Table134[[#This Row],[Gross_WW]]-2*Table134[[#This Row],[Budget]])/(2*Table134[[#This Row],[Budget]]))*100</f>
        <v>442.81136818181824</v>
      </c>
      <c r="AI667">
        <f>(0.555*Table134[[#This Row],[Gross_WW]]-Table134[[#This Row],[Budget]])/Table134[[#This Row],[Budget]]*100</f>
        <v>502.52061868181823</v>
      </c>
      <c r="AJ667">
        <f>(Table134[[#This Row],[Gross_WW]]-VLOOKUP(C667,  Table4[], 2, TRUE)*Table134[[#This Row],[Budget]])/(Table134[[#This Row],[Budget]]*VLOOKUP(C667,  Table4[], 2, TRUE))</f>
        <v>23.673244008264462</v>
      </c>
    </row>
    <row r="668" spans="1:36" x14ac:dyDescent="0.2">
      <c r="A668" t="s">
        <v>7157</v>
      </c>
      <c r="B668" t="s">
        <v>7158</v>
      </c>
      <c r="C668">
        <v>2011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6.3</v>
      </c>
      <c r="O668">
        <v>96909</v>
      </c>
      <c r="P668">
        <v>106</v>
      </c>
      <c r="Q668" t="s">
        <v>7159</v>
      </c>
      <c r="R668" t="s">
        <v>4856</v>
      </c>
      <c r="S668">
        <v>1</v>
      </c>
      <c r="T668">
        <v>0</v>
      </c>
      <c r="U668">
        <v>0</v>
      </c>
      <c r="V668">
        <v>30000000</v>
      </c>
      <c r="W668">
        <v>18302607</v>
      </c>
      <c r="X668">
        <v>41002607</v>
      </c>
      <c r="Y668">
        <f>COUNTBLANK(Table134[[#This Row],[Budget]:[Gross_WW]])</f>
        <v>0</v>
      </c>
      <c r="Z668">
        <v>1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26</v>
      </c>
      <c r="AH668">
        <f>((Table134[[#This Row],[Gross_WW]]-2*Table134[[#This Row],[Budget]])/(2*Table134[[#This Row],[Budget]]))*100</f>
        <v>-31.662321666666664</v>
      </c>
      <c r="AI668">
        <f>(0.555*Table134[[#This Row],[Gross_WW]]-Table134[[#This Row],[Budget]])/Table134[[#This Row],[Budget]]*100</f>
        <v>-24.145177049999994</v>
      </c>
      <c r="AJ668">
        <f>(Table134[[#This Row],[Gross_WW]]-VLOOKUP(C668,  Table4[], 2, TRUE)*Table134[[#This Row],[Budget]])/(Table134[[#This Row],[Budget]]*VLOOKUP(C668,  Table4[], 2, TRUE))</f>
        <v>0.36675356666666664</v>
      </c>
    </row>
    <row r="669" spans="1:36" x14ac:dyDescent="0.2">
      <c r="A669" t="s">
        <v>4450</v>
      </c>
      <c r="B669" t="s">
        <v>4451</v>
      </c>
      <c r="C669">
        <v>1996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7.2</v>
      </c>
      <c r="O669">
        <v>275400</v>
      </c>
      <c r="P669">
        <v>108</v>
      </c>
      <c r="Q669" t="s">
        <v>4452</v>
      </c>
      <c r="R669" t="s">
        <v>4453</v>
      </c>
      <c r="S669">
        <v>1</v>
      </c>
      <c r="T669">
        <v>0</v>
      </c>
      <c r="U669">
        <v>0</v>
      </c>
      <c r="V669">
        <v>19000000</v>
      </c>
      <c r="W669">
        <v>25836616</v>
      </c>
      <c r="X669">
        <v>25836616</v>
      </c>
      <c r="Y669">
        <f>COUNTBLANK(Table134[[#This Row],[Budget]:[Gross_WW]])</f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f>((Table134[[#This Row],[Gross_WW]]-2*Table134[[#This Row],[Budget]])/(2*Table134[[#This Row],[Budget]]))*100</f>
        <v>-32.008905263157892</v>
      </c>
      <c r="AI669">
        <f>(0.555*Table134[[#This Row],[Gross_WW]]-Table134[[#This Row],[Budget]])/Table134[[#This Row],[Budget]]*100</f>
        <v>-24.529884842105261</v>
      </c>
      <c r="AJ669">
        <f>(Table134[[#This Row],[Gross_WW]]-VLOOKUP(C669,  Table4[], 2, TRUE)*Table134[[#This Row],[Budget]])/(Table134[[#This Row],[Budget]]*VLOOKUP(C669,  Table4[], 2, TRUE))</f>
        <v>2.0905043062200956</v>
      </c>
    </row>
    <row r="670" spans="1:36" x14ac:dyDescent="0.2">
      <c r="A670" t="s">
        <v>6667</v>
      </c>
      <c r="B670" t="s">
        <v>6668</v>
      </c>
      <c r="C670">
        <v>2008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7.7</v>
      </c>
      <c r="O670">
        <v>99478</v>
      </c>
      <c r="P670">
        <v>122</v>
      </c>
      <c r="Q670" t="s">
        <v>2627</v>
      </c>
      <c r="R670" t="s">
        <v>35</v>
      </c>
      <c r="S670">
        <v>0</v>
      </c>
      <c r="T670">
        <v>1</v>
      </c>
      <c r="U670">
        <v>0</v>
      </c>
      <c r="V670">
        <v>25000000</v>
      </c>
      <c r="W670">
        <v>18622031</v>
      </c>
      <c r="X670">
        <v>27426335</v>
      </c>
      <c r="Y670">
        <f>COUNTBLANK(Table134[[#This Row],[Budget]:[Gross_WW]])</f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2</v>
      </c>
      <c r="AH670">
        <f>((Table134[[#This Row],[Gross_WW]]-2*Table134[[#This Row],[Budget]])/(2*Table134[[#This Row],[Budget]]))*100</f>
        <v>-45.147330000000004</v>
      </c>
      <c r="AI670">
        <f>(0.555*Table134[[#This Row],[Gross_WW]]-Table134[[#This Row],[Budget]])/Table134[[#This Row],[Budget]]*100</f>
        <v>-39.113536299999993</v>
      </c>
      <c r="AJ670">
        <f>(Table134[[#This Row],[Gross_WW]]-VLOOKUP(C670,  Table4[], 2, TRUE)*Table134[[#This Row],[Budget]])/(Table134[[#This Row],[Budget]]*VLOOKUP(C670,  Table4[], 2, TRUE))</f>
        <v>0.82842233333333337</v>
      </c>
    </row>
    <row r="671" spans="1:36" x14ac:dyDescent="0.2">
      <c r="A671" t="s">
        <v>7560</v>
      </c>
      <c r="B671" t="s">
        <v>7561</v>
      </c>
      <c r="C671">
        <v>2013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7.5</v>
      </c>
      <c r="O671">
        <v>550441</v>
      </c>
      <c r="P671">
        <v>102</v>
      </c>
      <c r="Q671" t="s">
        <v>7562</v>
      </c>
      <c r="R671" t="s">
        <v>538</v>
      </c>
      <c r="S671">
        <v>1</v>
      </c>
      <c r="T671">
        <v>0</v>
      </c>
      <c r="U671">
        <v>0</v>
      </c>
      <c r="V671">
        <v>150000000</v>
      </c>
      <c r="W671">
        <v>400738009</v>
      </c>
      <c r="X671">
        <v>1280802282</v>
      </c>
      <c r="Y671">
        <f>COUNTBLANK(Table134[[#This Row],[Budget]:[Gross_WW]])</f>
        <v>0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169</v>
      </c>
      <c r="AH671">
        <f>((Table134[[#This Row],[Gross_WW]]-2*Table134[[#This Row],[Budget]])/(2*Table134[[#This Row],[Budget]]))*100</f>
        <v>326.93409400000002</v>
      </c>
      <c r="AI671">
        <f>(0.555*Table134[[#This Row],[Gross_WW]]-Table134[[#This Row],[Budget]])/Table134[[#This Row],[Budget]]*100</f>
        <v>373.89684434000003</v>
      </c>
      <c r="AJ671">
        <f>(Table134[[#This Row],[Gross_WW]]-VLOOKUP(C671,  Table4[], 2, TRUE)*Table134[[#This Row],[Budget]])/(Table134[[#This Row],[Budget]]*VLOOKUP(C671,  Table4[], 2, TRUE))</f>
        <v>7.5386818800000004</v>
      </c>
    </row>
    <row r="672" spans="1:36" x14ac:dyDescent="0.2">
      <c r="A672" t="s">
        <v>5700</v>
      </c>
      <c r="B672" t="s">
        <v>5701</v>
      </c>
      <c r="C672">
        <v>2002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4.7</v>
      </c>
      <c r="O672">
        <v>9321</v>
      </c>
      <c r="P672">
        <v>101</v>
      </c>
      <c r="Q672" t="s">
        <v>3825</v>
      </c>
      <c r="R672" t="s">
        <v>3859</v>
      </c>
      <c r="S672">
        <v>1</v>
      </c>
      <c r="T672">
        <v>0</v>
      </c>
      <c r="U672">
        <v>0</v>
      </c>
      <c r="V672">
        <v>2000000</v>
      </c>
      <c r="W672">
        <v>2512846</v>
      </c>
      <c r="X672">
        <v>3438804</v>
      </c>
      <c r="Y672">
        <f>COUNTBLANK(Table134[[#This Row],[Budget]:[Gross_WW]])</f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1</v>
      </c>
      <c r="AG672">
        <v>0</v>
      </c>
      <c r="AH672">
        <f>((Table134[[#This Row],[Gross_WW]]-2*Table134[[#This Row],[Budget]])/(2*Table134[[#This Row],[Budget]]))*100</f>
        <v>-14.029900000000001</v>
      </c>
      <c r="AI672">
        <f>(0.555*Table134[[#This Row],[Gross_WW]]-Table134[[#This Row],[Budget]])/Table134[[#This Row],[Budget]]*100</f>
        <v>-4.5731889999999904</v>
      </c>
      <c r="AJ672">
        <f>(Table134[[#This Row],[Gross_WW]]-VLOOKUP(C672,  Table4[], 2, TRUE)*Table134[[#This Row],[Budget]])/(Table134[[#This Row],[Budget]]*VLOOKUP(C672,  Table4[], 2, TRUE))</f>
        <v>1.8656699999999999</v>
      </c>
    </row>
    <row r="673" spans="1:36" x14ac:dyDescent="0.2">
      <c r="A673" t="s">
        <v>2964</v>
      </c>
      <c r="B673" t="s">
        <v>2965</v>
      </c>
      <c r="C673">
        <v>1987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8.3000000000000007</v>
      </c>
      <c r="O673">
        <v>642480</v>
      </c>
      <c r="P673">
        <v>116</v>
      </c>
      <c r="Q673" t="s">
        <v>1606</v>
      </c>
      <c r="R673" t="s">
        <v>2966</v>
      </c>
      <c r="S673">
        <v>0</v>
      </c>
      <c r="T673">
        <v>0</v>
      </c>
      <c r="U673">
        <v>1</v>
      </c>
      <c r="V673">
        <v>30000000</v>
      </c>
      <c r="W673">
        <v>46357676</v>
      </c>
      <c r="X673">
        <v>46357676</v>
      </c>
      <c r="Y673">
        <f>COUNTBLANK(Table134[[#This Row],[Budget]:[Gross_WW]])</f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8</v>
      </c>
      <c r="AH673">
        <f>((Table134[[#This Row],[Gross_WW]]-2*Table134[[#This Row],[Budget]])/(2*Table134[[#This Row],[Budget]]))*100</f>
        <v>-22.737206666666669</v>
      </c>
      <c r="AI673">
        <f>(0.555*Table134[[#This Row],[Gross_WW]]-Table134[[#This Row],[Budget]])/Table134[[#This Row],[Budget]]*100</f>
        <v>-14.238299399999988</v>
      </c>
      <c r="AJ673">
        <f>(Table134[[#This Row],[Gross_WW]]-VLOOKUP(C673,  Table4[], 2, TRUE)*Table134[[#This Row],[Budget]])/(Table134[[#This Row],[Budget]]*VLOOKUP(C673,  Table4[], 2, TRUE))</f>
        <v>2.3592518840579708</v>
      </c>
    </row>
    <row r="674" spans="1:36" hidden="1" x14ac:dyDescent="0.2">
      <c r="A674" t="s">
        <v>4221</v>
      </c>
      <c r="B674" t="s">
        <v>4222</v>
      </c>
      <c r="C674">
        <v>1995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6.8</v>
      </c>
      <c r="O674">
        <v>3432</v>
      </c>
      <c r="P674">
        <v>128</v>
      </c>
      <c r="Q674" t="s">
        <v>4223</v>
      </c>
      <c r="R674" t="s">
        <v>3273</v>
      </c>
      <c r="S674">
        <v>1</v>
      </c>
      <c r="T674">
        <v>0</v>
      </c>
      <c r="U674">
        <v>0</v>
      </c>
      <c r="W674">
        <v>532268</v>
      </c>
      <c r="X674">
        <v>532268</v>
      </c>
      <c r="Y674">
        <f>COUNTBLANK(Table134[[#This Row],[Budget]:[Gross_WW]])</f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 t="e">
        <f>((Table134[[#This Row],[Gross_WW]]-2*Table134[[#This Row],[Budget]])/(2*Table134[[#This Row],[Budget]]))*100</f>
        <v>#DIV/0!</v>
      </c>
      <c r="AI674" t="e">
        <f>(0.555*Table134[[#This Row],[Gross_WW]]-Table134[[#This Row],[Budget]])/Table134[[#This Row],[Budget]]*100</f>
        <v>#DIV/0!</v>
      </c>
      <c r="AJ674" t="e">
        <f>(Table134[[#This Row],[Gross_WW]]-VLOOKUP(C674,  Table4[], 2, TRUE)*Table134[[#This Row],[Budget]])/(Table134[[#This Row],[Budget]]*VLOOKUP(C674,  Table4[], 2, TRUE))</f>
        <v>#DIV/0!</v>
      </c>
    </row>
    <row r="675" spans="1:36" x14ac:dyDescent="0.2">
      <c r="A675" t="s">
        <v>3091</v>
      </c>
      <c r="B675" t="s">
        <v>3092</v>
      </c>
      <c r="C675">
        <v>1988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6.2</v>
      </c>
      <c r="O675">
        <v>18705</v>
      </c>
      <c r="P675">
        <v>101</v>
      </c>
      <c r="Q675" t="s">
        <v>1863</v>
      </c>
      <c r="R675" t="s">
        <v>3093</v>
      </c>
      <c r="S675">
        <v>0</v>
      </c>
      <c r="T675">
        <v>0</v>
      </c>
      <c r="U675">
        <v>1</v>
      </c>
      <c r="V675">
        <v>19000000</v>
      </c>
      <c r="W675">
        <v>25537221</v>
      </c>
      <c r="X675">
        <v>25537221</v>
      </c>
      <c r="Y675">
        <f>COUNTBLANK(Table134[[#This Row],[Budget]:[Gross_WW]])</f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3</v>
      </c>
      <c r="AH675">
        <f>((Table134[[#This Row],[Gross_WW]]-2*Table134[[#This Row],[Budget]])/(2*Table134[[#This Row],[Budget]]))*100</f>
        <v>-32.796786842105263</v>
      </c>
      <c r="AI675">
        <f>(0.555*Table134[[#This Row],[Gross_WW]]-Table134[[#This Row],[Budget]])/Table134[[#This Row],[Budget]]*100</f>
        <v>-25.404433394736834</v>
      </c>
      <c r="AJ675">
        <f>(Table134[[#This Row],[Gross_WW]]-VLOOKUP(C675,  Table4[], 2, TRUE)*Table134[[#This Row],[Budget]])/(Table134[[#This Row],[Budget]]*VLOOKUP(C675,  Table4[], 2, TRUE))</f>
        <v>1.9218788329519452</v>
      </c>
    </row>
    <row r="676" spans="1:36" x14ac:dyDescent="0.2">
      <c r="A676" t="s">
        <v>6931</v>
      </c>
      <c r="B676" t="s">
        <v>6932</v>
      </c>
      <c r="C676">
        <v>2009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6.3</v>
      </c>
      <c r="O676">
        <v>111689</v>
      </c>
      <c r="P676">
        <v>146</v>
      </c>
      <c r="Q676" t="s">
        <v>6141</v>
      </c>
      <c r="R676" t="s">
        <v>35</v>
      </c>
      <c r="S676">
        <v>0</v>
      </c>
      <c r="T676">
        <v>1</v>
      </c>
      <c r="U676">
        <v>0</v>
      </c>
      <c r="V676">
        <v>75000000</v>
      </c>
      <c r="W676">
        <v>51855045</v>
      </c>
      <c r="X676">
        <v>71585235</v>
      </c>
      <c r="Y676">
        <f>COUNTBLANK(Table134[[#This Row],[Budget]:[Gross_WW]])</f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f>((Table134[[#This Row],[Gross_WW]]-2*Table134[[#This Row],[Budget]])/(2*Table134[[#This Row],[Budget]]))*100</f>
        <v>-52.276510000000002</v>
      </c>
      <c r="AI676">
        <f>(0.555*Table134[[#This Row],[Gross_WW]]-Table134[[#This Row],[Budget]])/Table134[[#This Row],[Budget]]*100</f>
        <v>-47.026926099999997</v>
      </c>
      <c r="AJ676">
        <f>(Table134[[#This Row],[Gross_WW]]-VLOOKUP(C676,  Table4[], 2, TRUE)*Table134[[#This Row],[Budget]])/(Table134[[#This Row],[Budget]]*VLOOKUP(C676,  Table4[], 2, TRUE))</f>
        <v>0.59078299999999995</v>
      </c>
    </row>
    <row r="677" spans="1:36" x14ac:dyDescent="0.2">
      <c r="A677" t="s">
        <v>7433</v>
      </c>
      <c r="B677" t="s">
        <v>7434</v>
      </c>
      <c r="C677">
        <v>2013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7.1</v>
      </c>
      <c r="O677">
        <v>357488</v>
      </c>
      <c r="P677">
        <v>130</v>
      </c>
      <c r="Q677" t="s">
        <v>6203</v>
      </c>
      <c r="R677" t="s">
        <v>35</v>
      </c>
      <c r="S677">
        <v>0</v>
      </c>
      <c r="T677">
        <v>1</v>
      </c>
      <c r="U677">
        <v>0</v>
      </c>
      <c r="V677">
        <v>160000000</v>
      </c>
      <c r="W677">
        <v>238679850</v>
      </c>
      <c r="X677">
        <v>788679850</v>
      </c>
      <c r="Y677">
        <f>COUNTBLANK(Table134[[#This Row],[Budget]:[Gross_WW]])</f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f>((Table134[[#This Row],[Gross_WW]]-2*Table134[[#This Row],[Budget]])/(2*Table134[[#This Row],[Budget]]))*100</f>
        <v>146.462453125</v>
      </c>
      <c r="AI677">
        <f>(0.555*Table134[[#This Row],[Gross_WW]]-Table134[[#This Row],[Budget]])/Table134[[#This Row],[Budget]]*100</f>
        <v>173.57332296875003</v>
      </c>
      <c r="AJ677">
        <f>(Table134[[#This Row],[Gross_WW]]-VLOOKUP(C677,  Table4[], 2, TRUE)*Table134[[#This Row],[Budget]])/(Table134[[#This Row],[Budget]]*VLOOKUP(C677,  Table4[], 2, TRUE))</f>
        <v>3.9292490624999998</v>
      </c>
    </row>
    <row r="678" spans="1:36" x14ac:dyDescent="0.2">
      <c r="A678" t="s">
        <v>7667</v>
      </c>
      <c r="B678" t="s">
        <v>7668</v>
      </c>
      <c r="C678">
        <v>2015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7.2</v>
      </c>
      <c r="O678">
        <v>347016</v>
      </c>
      <c r="P678">
        <v>137</v>
      </c>
      <c r="Q678" t="s">
        <v>6372</v>
      </c>
      <c r="R678" t="s">
        <v>35</v>
      </c>
      <c r="S678">
        <v>0</v>
      </c>
      <c r="T678">
        <v>1</v>
      </c>
      <c r="U678">
        <v>0</v>
      </c>
      <c r="V678">
        <v>190000000</v>
      </c>
      <c r="W678">
        <v>353007020</v>
      </c>
      <c r="X678">
        <v>1515047671</v>
      </c>
      <c r="Y678">
        <f>COUNTBLANK(Table134[[#This Row],[Budget]:[Gross_WW]])</f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f>((Table134[[#This Row],[Gross_WW]]-2*Table134[[#This Row],[Budget]])/(2*Table134[[#This Row],[Budget]]))*100</f>
        <v>298.69675552631583</v>
      </c>
      <c r="AI678">
        <f>(0.555*Table134[[#This Row],[Gross_WW]]-Table134[[#This Row],[Budget]])/Table134[[#This Row],[Budget]]*100</f>
        <v>342.55339863421057</v>
      </c>
      <c r="AJ678">
        <f>(Table134[[#This Row],[Gross_WW]]-VLOOKUP(C678,  Table4[], 2, TRUE)*Table134[[#This Row],[Budget]])/(Table134[[#This Row],[Budget]]*VLOOKUP(C678,  Table4[], 2, TRUE))</f>
        <v>6.9739351105263161</v>
      </c>
    </row>
    <row r="679" spans="1:36" x14ac:dyDescent="0.2">
      <c r="A679" t="s">
        <v>4672</v>
      </c>
      <c r="B679" t="s">
        <v>4673</v>
      </c>
      <c r="C679">
        <v>1997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5.9</v>
      </c>
      <c r="O679">
        <v>70833</v>
      </c>
      <c r="P679">
        <v>125</v>
      </c>
      <c r="Q679" t="s">
        <v>2593</v>
      </c>
      <c r="R679" t="s">
        <v>3921</v>
      </c>
      <c r="S679">
        <v>1</v>
      </c>
      <c r="T679">
        <v>0</v>
      </c>
      <c r="U679">
        <v>0</v>
      </c>
      <c r="V679">
        <v>50000000</v>
      </c>
      <c r="W679">
        <v>48169156</v>
      </c>
      <c r="X679">
        <v>48169156</v>
      </c>
      <c r="Y679">
        <f>COUNTBLANK(Table134[[#This Row],[Budget]:[Gross_WW]])</f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1</v>
      </c>
      <c r="AG679">
        <v>0</v>
      </c>
      <c r="AH679">
        <f>((Table134[[#This Row],[Gross_WW]]-2*Table134[[#This Row],[Budget]])/(2*Table134[[#This Row],[Budget]]))*100</f>
        <v>-51.830843999999999</v>
      </c>
      <c r="AI679">
        <f>(0.555*Table134[[#This Row],[Gross_WW]]-Table134[[#This Row],[Budget]])/Table134[[#This Row],[Budget]]*100</f>
        <v>-46.532236839999996</v>
      </c>
      <c r="AJ679">
        <f>(Table134[[#This Row],[Gross_WW]]-VLOOKUP(C679,  Table4[], 2, TRUE)*Table134[[#This Row],[Budget]])/(Table134[[#This Row],[Budget]]*VLOOKUP(C679,  Table4[], 2, TRUE))</f>
        <v>1.189507090909091</v>
      </c>
    </row>
    <row r="680" spans="1:36" x14ac:dyDescent="0.2">
      <c r="A680" t="s">
        <v>7641</v>
      </c>
      <c r="B680" t="s">
        <v>7642</v>
      </c>
      <c r="C680">
        <v>2018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6.9</v>
      </c>
      <c r="O680">
        <v>186669</v>
      </c>
      <c r="P680">
        <v>100</v>
      </c>
      <c r="Q680" t="s">
        <v>7234</v>
      </c>
      <c r="R680" t="s">
        <v>7643</v>
      </c>
      <c r="S680">
        <v>0</v>
      </c>
      <c r="T680">
        <v>0</v>
      </c>
      <c r="U680">
        <v>1</v>
      </c>
      <c r="V680">
        <v>37000000</v>
      </c>
      <c r="W680">
        <v>69179066</v>
      </c>
      <c r="X680">
        <v>117679066</v>
      </c>
      <c r="Y680">
        <f>COUNTBLANK(Table134[[#This Row],[Budget]:[Gross_WW]])</f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1</v>
      </c>
      <c r="AG680">
        <v>0</v>
      </c>
      <c r="AH680">
        <f>((Table134[[#This Row],[Gross_WW]]-2*Table134[[#This Row],[Budget]])/(2*Table134[[#This Row],[Budget]]))*100</f>
        <v>59.025764864864861</v>
      </c>
      <c r="AI680">
        <f>(0.555*Table134[[#This Row],[Gross_WW]]-Table134[[#This Row],[Budget]])/Table134[[#This Row],[Budget]]*100</f>
        <v>76.518599000000009</v>
      </c>
      <c r="AJ680">
        <f>(Table134[[#This Row],[Gross_WW]]-VLOOKUP(C680,  Table4[], 2, TRUE)*Table134[[#This Row],[Budget]])/(Table134[[#This Row],[Budget]]*VLOOKUP(C680,  Table4[], 2, TRUE))</f>
        <v>2.1805152972972972</v>
      </c>
    </row>
    <row r="681" spans="1:36" x14ac:dyDescent="0.2">
      <c r="A681" t="s">
        <v>5396</v>
      </c>
      <c r="B681" t="s">
        <v>5397</v>
      </c>
      <c r="C681">
        <v>2002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7.5</v>
      </c>
      <c r="O681">
        <v>388648</v>
      </c>
      <c r="P681">
        <v>167</v>
      </c>
      <c r="Q681" t="s">
        <v>2139</v>
      </c>
      <c r="R681" t="s">
        <v>3859</v>
      </c>
      <c r="S681">
        <v>1</v>
      </c>
      <c r="T681">
        <v>0</v>
      </c>
      <c r="U681">
        <v>0</v>
      </c>
      <c r="V681">
        <v>100000000</v>
      </c>
      <c r="W681">
        <v>77812000</v>
      </c>
      <c r="X681">
        <v>193772504</v>
      </c>
      <c r="Y681">
        <f>COUNTBLANK(Table134[[#This Row],[Budget]:[Gross_WW]])</f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75</v>
      </c>
      <c r="AH681">
        <f>((Table134[[#This Row],[Gross_WW]]-2*Table134[[#This Row],[Budget]])/(2*Table134[[#This Row],[Budget]]))*100</f>
        <v>-3.1137479999999997</v>
      </c>
      <c r="AI681">
        <f>(0.555*Table134[[#This Row],[Gross_WW]]-Table134[[#This Row],[Budget]])/Table134[[#This Row],[Budget]]*100</f>
        <v>7.5437397200000129</v>
      </c>
      <c r="AJ681">
        <f>(Table134[[#This Row],[Gross_WW]]-VLOOKUP(C681,  Table4[], 2, TRUE)*Table134[[#This Row],[Budget]])/(Table134[[#This Row],[Budget]]*VLOOKUP(C681,  Table4[], 2, TRUE))</f>
        <v>2.2295417333333334</v>
      </c>
    </row>
    <row r="682" spans="1:36" x14ac:dyDescent="0.2">
      <c r="A682" t="s">
        <v>7038</v>
      </c>
      <c r="B682" t="s">
        <v>7039</v>
      </c>
      <c r="C682">
        <v>2013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6.7</v>
      </c>
      <c r="O682">
        <v>201159</v>
      </c>
      <c r="P682">
        <v>113</v>
      </c>
      <c r="Q682" t="s">
        <v>7040</v>
      </c>
      <c r="R682" t="s">
        <v>39</v>
      </c>
      <c r="S682">
        <v>0</v>
      </c>
      <c r="T682">
        <v>0</v>
      </c>
      <c r="U682">
        <v>1</v>
      </c>
      <c r="V682">
        <v>60000000</v>
      </c>
      <c r="W682">
        <v>46000903</v>
      </c>
      <c r="X682">
        <v>105200903</v>
      </c>
      <c r="Y682">
        <f>COUNTBLANK(Table134[[#This Row],[Budget]:[Gross_WW]])</f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f>((Table134[[#This Row],[Gross_WW]]-2*Table134[[#This Row],[Budget]])/(2*Table134[[#This Row],[Budget]]))*100</f>
        <v>-12.332580833333333</v>
      </c>
      <c r="AI682">
        <f>(0.555*Table134[[#This Row],[Gross_WW]]-Table134[[#This Row],[Budget]])/Table134[[#This Row],[Budget]]*100</f>
        <v>-2.6891647249999888</v>
      </c>
      <c r="AJ682">
        <f>(Table134[[#This Row],[Gross_WW]]-VLOOKUP(C682,  Table4[], 2, TRUE)*Table134[[#This Row],[Budget]])/(Table134[[#This Row],[Budget]]*VLOOKUP(C682,  Table4[], 2, TRUE))</f>
        <v>0.75334838333333332</v>
      </c>
    </row>
    <row r="683" spans="1:36" hidden="1" x14ac:dyDescent="0.2">
      <c r="A683" t="s">
        <v>665</v>
      </c>
      <c r="B683" t="s">
        <v>666</v>
      </c>
      <c r="C683">
        <v>1942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7</v>
      </c>
      <c r="O683">
        <v>1387</v>
      </c>
      <c r="P683">
        <v>93</v>
      </c>
      <c r="Q683" t="s">
        <v>198</v>
      </c>
      <c r="R683" t="s">
        <v>39</v>
      </c>
      <c r="S683">
        <v>0</v>
      </c>
      <c r="T683">
        <v>0</v>
      </c>
      <c r="U683">
        <v>1</v>
      </c>
      <c r="W683">
        <v>661500</v>
      </c>
      <c r="X683">
        <v>1300000</v>
      </c>
      <c r="Y683">
        <f>COUNTBLANK(Table134[[#This Row],[Budget]:[Gross_WW]])</f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</v>
      </c>
      <c r="AH683" t="e">
        <f>((Table134[[#This Row],[Gross_WW]]-2*Table134[[#This Row],[Budget]])/(2*Table134[[#This Row],[Budget]]))*100</f>
        <v>#DIV/0!</v>
      </c>
      <c r="AI683" t="e">
        <f>(0.555*Table134[[#This Row],[Gross_WW]]-Table134[[#This Row],[Budget]])/Table134[[#This Row],[Budget]]*100</f>
        <v>#DIV/0!</v>
      </c>
      <c r="AJ683" t="e">
        <f>(Table134[[#This Row],[Gross_WW]]-VLOOKUP(C683,  Table4[], 2, TRUE)*Table134[[#This Row],[Budget]])/(Table134[[#This Row],[Budget]]*VLOOKUP(C683,  Table4[], 2, TRUE))</f>
        <v>#DIV/0!</v>
      </c>
    </row>
    <row r="684" spans="1:36" hidden="1" x14ac:dyDescent="0.2">
      <c r="A684" t="s">
        <v>4224</v>
      </c>
      <c r="B684" t="s">
        <v>4225</v>
      </c>
      <c r="C684">
        <v>1995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6.6</v>
      </c>
      <c r="O684">
        <v>2742</v>
      </c>
      <c r="P684">
        <v>115</v>
      </c>
      <c r="Q684" t="s">
        <v>4226</v>
      </c>
      <c r="R684" t="s">
        <v>3831</v>
      </c>
      <c r="S684">
        <v>1</v>
      </c>
      <c r="T684">
        <v>0</v>
      </c>
      <c r="U684">
        <v>0</v>
      </c>
      <c r="W684">
        <v>1110104</v>
      </c>
      <c r="X684">
        <v>1110104</v>
      </c>
      <c r="Y684">
        <f>COUNTBLANK(Table134[[#This Row],[Budget]:[Gross_WW]])</f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 t="e">
        <f>((Table134[[#This Row],[Gross_WW]]-2*Table134[[#This Row],[Budget]])/(2*Table134[[#This Row],[Budget]]))*100</f>
        <v>#DIV/0!</v>
      </c>
      <c r="AI684" t="e">
        <f>(0.555*Table134[[#This Row],[Gross_WW]]-Table134[[#This Row],[Budget]])/Table134[[#This Row],[Budget]]*100</f>
        <v>#DIV/0!</v>
      </c>
      <c r="AJ684" t="e">
        <f>(Table134[[#This Row],[Gross_WW]]-VLOOKUP(C684,  Table4[], 2, TRUE)*Table134[[#This Row],[Budget]])/(Table134[[#This Row],[Budget]]*VLOOKUP(C684,  Table4[], 2, TRUE))</f>
        <v>#DIV/0!</v>
      </c>
    </row>
    <row r="685" spans="1:36" x14ac:dyDescent="0.2">
      <c r="A685" t="s">
        <v>6586</v>
      </c>
      <c r="B685" t="s">
        <v>6587</v>
      </c>
      <c r="C685">
        <v>2007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5.8</v>
      </c>
      <c r="O685">
        <v>23443</v>
      </c>
      <c r="P685">
        <v>113</v>
      </c>
      <c r="Q685" t="s">
        <v>3035</v>
      </c>
      <c r="R685" t="s">
        <v>3240</v>
      </c>
      <c r="S685">
        <v>0</v>
      </c>
      <c r="T685">
        <v>1</v>
      </c>
      <c r="U685">
        <v>0</v>
      </c>
      <c r="V685">
        <v>20000000</v>
      </c>
      <c r="W685">
        <v>19103072</v>
      </c>
      <c r="X685">
        <v>25000167</v>
      </c>
      <c r="Y685">
        <f>COUNTBLANK(Table134[[#This Row],[Budget]:[Gross_WW]])</f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f>((Table134[[#This Row],[Gross_WW]]-2*Table134[[#This Row],[Budget]])/(2*Table134[[#This Row],[Budget]]))*100</f>
        <v>-37.499582500000002</v>
      </c>
      <c r="AI685">
        <f>(0.555*Table134[[#This Row],[Gross_WW]]-Table134[[#This Row],[Budget]])/Table134[[#This Row],[Budget]]*100</f>
        <v>-30.624536575</v>
      </c>
      <c r="AJ685">
        <f>(Table134[[#This Row],[Gross_WW]]-VLOOKUP(C685,  Table4[], 2, TRUE)*Table134[[#This Row],[Budget]])/(Table134[[#This Row],[Budget]]*VLOOKUP(C685,  Table4[], 2, TRUE))</f>
        <v>1.0833472500000001</v>
      </c>
    </row>
    <row r="686" spans="1:36" x14ac:dyDescent="0.2">
      <c r="A686" t="s">
        <v>7460</v>
      </c>
      <c r="B686" t="s">
        <v>7461</v>
      </c>
      <c r="C686">
        <v>2017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5.3</v>
      </c>
      <c r="O686">
        <v>87161</v>
      </c>
      <c r="P686">
        <v>109</v>
      </c>
      <c r="Q686" t="s">
        <v>7462</v>
      </c>
      <c r="R686" t="s">
        <v>39</v>
      </c>
      <c r="S686">
        <v>0</v>
      </c>
      <c r="T686">
        <v>0</v>
      </c>
      <c r="U686">
        <v>1</v>
      </c>
      <c r="V686">
        <v>120000000</v>
      </c>
      <c r="W686">
        <v>33700160</v>
      </c>
      <c r="X686">
        <v>221600160</v>
      </c>
      <c r="Y686">
        <f>COUNTBLANK(Table134[[#This Row],[Budget]:[Gross_WW]])</f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f>((Table134[[#This Row],[Gross_WW]]-2*Table134[[#This Row],[Budget]])/(2*Table134[[#This Row],[Budget]]))*100</f>
        <v>-7.6665999999999999</v>
      </c>
      <c r="AI686">
        <f>(0.555*Table134[[#This Row],[Gross_WW]]-Table134[[#This Row],[Budget]])/Table134[[#This Row],[Budget]]*100</f>
        <v>2.4900740000000097</v>
      </c>
      <c r="AJ686">
        <f>(Table134[[#This Row],[Gross_WW]]-VLOOKUP(C686,  Table4[], 2, TRUE)*Table134[[#This Row],[Budget]])/(Table134[[#This Row],[Budget]]*VLOOKUP(C686,  Table4[], 2, TRUE))</f>
        <v>0.84666799999999998</v>
      </c>
    </row>
    <row r="687" spans="1:36" x14ac:dyDescent="0.2">
      <c r="A687" t="s">
        <v>7620</v>
      </c>
      <c r="B687" t="s">
        <v>7621</v>
      </c>
      <c r="C687">
        <v>2015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6</v>
      </c>
      <c r="O687">
        <v>116688</v>
      </c>
      <c r="P687">
        <v>100</v>
      </c>
      <c r="Q687" t="s">
        <v>7622</v>
      </c>
      <c r="R687" t="s">
        <v>6472</v>
      </c>
      <c r="S687">
        <v>0</v>
      </c>
      <c r="T687">
        <v>0</v>
      </c>
      <c r="U687">
        <v>1</v>
      </c>
      <c r="V687">
        <v>40000000</v>
      </c>
      <c r="W687">
        <v>90411453</v>
      </c>
      <c r="X687">
        <v>111711453</v>
      </c>
      <c r="Y687">
        <f>COUNTBLANK(Table134[[#This Row],[Budget]:[Gross_WW]])</f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f>((Table134[[#This Row],[Gross_WW]]-2*Table134[[#This Row],[Budget]])/(2*Table134[[#This Row],[Budget]]))*100</f>
        <v>39.63931625</v>
      </c>
      <c r="AI687">
        <f>(0.555*Table134[[#This Row],[Gross_WW]]-Table134[[#This Row],[Budget]])/Table134[[#This Row],[Budget]]*100</f>
        <v>54.999641037500012</v>
      </c>
      <c r="AJ687">
        <f>(Table134[[#This Row],[Gross_WW]]-VLOOKUP(C687,  Table4[], 2, TRUE)*Table134[[#This Row],[Budget]])/(Table134[[#This Row],[Budget]]*VLOOKUP(C687,  Table4[], 2, TRUE))</f>
        <v>1.792786325</v>
      </c>
    </row>
    <row r="688" spans="1:36" x14ac:dyDescent="0.2">
      <c r="A688" t="s">
        <v>6973</v>
      </c>
      <c r="B688" t="s">
        <v>6974</v>
      </c>
      <c r="C688">
        <v>2010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6.4</v>
      </c>
      <c r="O688">
        <v>165160</v>
      </c>
      <c r="P688">
        <v>109</v>
      </c>
      <c r="Q688" t="s">
        <v>6595</v>
      </c>
      <c r="R688" t="s">
        <v>35</v>
      </c>
      <c r="S688">
        <v>0</v>
      </c>
      <c r="T688">
        <v>1</v>
      </c>
      <c r="U688">
        <v>0</v>
      </c>
      <c r="V688">
        <v>40000000</v>
      </c>
      <c r="W688">
        <v>60974475</v>
      </c>
      <c r="X688">
        <v>91720255</v>
      </c>
      <c r="Y688">
        <f>COUNTBLANK(Table134[[#This Row],[Budget]:[Gross_WW]])</f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f>((Table134[[#This Row],[Gross_WW]]-2*Table134[[#This Row],[Budget]])/(2*Table134[[#This Row],[Budget]]))*100</f>
        <v>14.650318749999999</v>
      </c>
      <c r="AI688">
        <f>(0.555*Table134[[#This Row],[Gross_WW]]-Table134[[#This Row],[Budget]])/Table134[[#This Row],[Budget]]*100</f>
        <v>27.261853812500014</v>
      </c>
      <c r="AJ688">
        <f>(Table134[[#This Row],[Gross_WW]]-VLOOKUP(C688,  Table4[], 2, TRUE)*Table134[[#This Row],[Budget]])/(Table134[[#This Row],[Budget]]*VLOOKUP(C688,  Table4[], 2, TRUE))</f>
        <v>1.293006375</v>
      </c>
    </row>
    <row r="689" spans="1:36" x14ac:dyDescent="0.2">
      <c r="A689" t="s">
        <v>7597</v>
      </c>
      <c r="B689" t="s">
        <v>7598</v>
      </c>
      <c r="C689">
        <v>2014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6.9</v>
      </c>
      <c r="O689">
        <v>19704</v>
      </c>
      <c r="P689">
        <v>139</v>
      </c>
      <c r="Q689" t="s">
        <v>7599</v>
      </c>
      <c r="R689" t="s">
        <v>3230</v>
      </c>
      <c r="S689">
        <v>0</v>
      </c>
      <c r="T689">
        <v>1</v>
      </c>
      <c r="U689">
        <v>0</v>
      </c>
      <c r="V689">
        <v>30000000</v>
      </c>
      <c r="W689">
        <v>30703100</v>
      </c>
      <c r="X689">
        <v>33448971</v>
      </c>
      <c r="Y689">
        <f>COUNTBLANK(Table134[[#This Row],[Budget]:[Gross_WW]])</f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f>((Table134[[#This Row],[Gross_WW]]-2*Table134[[#This Row],[Budget]])/(2*Table134[[#This Row],[Budget]]))*100</f>
        <v>-44.251715000000004</v>
      </c>
      <c r="AI689">
        <f>(0.555*Table134[[#This Row],[Gross_WW]]-Table134[[#This Row],[Budget]])/Table134[[#This Row],[Budget]]*100</f>
        <v>-38.119403649999995</v>
      </c>
      <c r="AJ689">
        <f>(Table134[[#This Row],[Gross_WW]]-VLOOKUP(C689,  Table4[], 2, TRUE)*Table134[[#This Row],[Budget]])/(Table134[[#This Row],[Budget]]*VLOOKUP(C689,  Table4[], 2, TRUE))</f>
        <v>0.1149657</v>
      </c>
    </row>
    <row r="690" spans="1:36" x14ac:dyDescent="0.2">
      <c r="A690" t="s">
        <v>5334</v>
      </c>
      <c r="B690" t="s">
        <v>5335</v>
      </c>
      <c r="C690">
        <v>2001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5.7</v>
      </c>
      <c r="O690">
        <v>17480</v>
      </c>
      <c r="P690">
        <v>87</v>
      </c>
      <c r="Q690" t="s">
        <v>5336</v>
      </c>
      <c r="R690" t="s">
        <v>3859</v>
      </c>
      <c r="S690">
        <v>1</v>
      </c>
      <c r="T690">
        <v>0</v>
      </c>
      <c r="U690">
        <v>0</v>
      </c>
      <c r="V690">
        <v>22000000</v>
      </c>
      <c r="W690">
        <v>11576464</v>
      </c>
      <c r="X690">
        <v>19900366</v>
      </c>
      <c r="Y690">
        <f>COUNTBLANK(Table134[[#This Row],[Budget]:[Gross_WW]])</f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405</v>
      </c>
      <c r="AH690">
        <f>((Table134[[#This Row],[Gross_WW]]-2*Table134[[#This Row],[Budget]])/(2*Table134[[#This Row],[Budget]]))*100</f>
        <v>-54.771895454545451</v>
      </c>
      <c r="AI690">
        <f>(0.555*Table134[[#This Row],[Gross_WW]]-Table134[[#This Row],[Budget]])/Table134[[#This Row],[Budget]]*100</f>
        <v>-49.796803954545446</v>
      </c>
      <c r="AJ690">
        <f>(Table134[[#This Row],[Gross_WW]]-VLOOKUP(C690,  Table4[], 2, TRUE)*Table134[[#This Row],[Budget]])/(Table134[[#This Row],[Budget]]*VLOOKUP(C690,  Table4[], 2, TRUE))</f>
        <v>0.50760348484848483</v>
      </c>
    </row>
    <row r="691" spans="1:36" x14ac:dyDescent="0.2">
      <c r="A691" t="s">
        <v>6236</v>
      </c>
      <c r="B691" t="s">
        <v>6237</v>
      </c>
      <c r="C691">
        <v>2008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6.5</v>
      </c>
      <c r="O691">
        <v>196710</v>
      </c>
      <c r="P691">
        <v>110</v>
      </c>
      <c r="Q691" t="s">
        <v>4502</v>
      </c>
      <c r="R691" t="s">
        <v>39</v>
      </c>
      <c r="S691">
        <v>0</v>
      </c>
      <c r="T691">
        <v>0</v>
      </c>
      <c r="U691">
        <v>1</v>
      </c>
      <c r="V691">
        <v>80000000</v>
      </c>
      <c r="W691">
        <v>130319208</v>
      </c>
      <c r="X691">
        <v>230685453</v>
      </c>
      <c r="Y691">
        <f>COUNTBLANK(Table134[[#This Row],[Budget]:[Gross_WW]])</f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f>((Table134[[#This Row],[Gross_WW]]-2*Table134[[#This Row],[Budget]])/(2*Table134[[#This Row],[Budget]]))*100</f>
        <v>44.178408125000004</v>
      </c>
      <c r="AI691">
        <f>(0.555*Table134[[#This Row],[Gross_WW]]-Table134[[#This Row],[Budget]])/Table134[[#This Row],[Budget]]*100</f>
        <v>60.038033018750006</v>
      </c>
      <c r="AJ691">
        <f>(Table134[[#This Row],[Gross_WW]]-VLOOKUP(C691,  Table4[], 2, TRUE)*Table134[[#This Row],[Budget]])/(Table134[[#This Row],[Budget]]*VLOOKUP(C691,  Table4[], 2, TRUE))</f>
        <v>3.8059469374999999</v>
      </c>
    </row>
    <row r="692" spans="1:36" x14ac:dyDescent="0.2">
      <c r="A692" t="s">
        <v>7519</v>
      </c>
      <c r="B692" t="s">
        <v>7520</v>
      </c>
      <c r="C692">
        <v>2013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4.4000000000000004</v>
      </c>
      <c r="O692">
        <v>22705</v>
      </c>
      <c r="P692">
        <v>90</v>
      </c>
      <c r="Q692" t="s">
        <v>7521</v>
      </c>
      <c r="R692" t="s">
        <v>7522</v>
      </c>
      <c r="S692">
        <v>0</v>
      </c>
      <c r="T692">
        <v>0</v>
      </c>
      <c r="U692">
        <v>1</v>
      </c>
      <c r="V692">
        <v>18000000</v>
      </c>
      <c r="W692">
        <v>10501938</v>
      </c>
      <c r="X692">
        <v>11806432</v>
      </c>
      <c r="Y692">
        <f>COUNTBLANK(Table134[[#This Row],[Budget]:[Gross_WW]])</f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f>((Table134[[#This Row],[Gross_WW]]-2*Table134[[#This Row],[Budget]])/(2*Table134[[#This Row],[Budget]]))*100</f>
        <v>-67.204355555555551</v>
      </c>
      <c r="AI692">
        <f>(0.555*Table134[[#This Row],[Gross_WW]]-Table134[[#This Row],[Budget]])/Table134[[#This Row],[Budget]]*100</f>
        <v>-63.596834666666659</v>
      </c>
      <c r="AJ692">
        <f>(Table134[[#This Row],[Gross_WW]]-VLOOKUP(C692,  Table4[], 2, TRUE)*Table134[[#This Row],[Budget]])/(Table134[[#This Row],[Budget]]*VLOOKUP(C692,  Table4[], 2, TRUE))</f>
        <v>-0.34408711111111112</v>
      </c>
    </row>
    <row r="693" spans="1:36" hidden="1" x14ac:dyDescent="0.2">
      <c r="A693" t="s">
        <v>3308</v>
      </c>
      <c r="B693" t="s">
        <v>3309</v>
      </c>
      <c r="C693">
        <v>1990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4.4000000000000004</v>
      </c>
      <c r="O693">
        <v>7229</v>
      </c>
      <c r="P693">
        <v>83</v>
      </c>
      <c r="Q693" t="s">
        <v>2212</v>
      </c>
      <c r="R693" t="s">
        <v>35</v>
      </c>
      <c r="S693">
        <v>0</v>
      </c>
      <c r="T693">
        <v>1</v>
      </c>
      <c r="U693">
        <v>0</v>
      </c>
      <c r="W693">
        <v>24707633</v>
      </c>
      <c r="X693">
        <v>24707633</v>
      </c>
      <c r="Y693">
        <f>COUNTBLANK(Table134[[#This Row],[Budget]:[Gross_WW]])</f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 t="e">
        <f>((Table134[[#This Row],[Gross_WW]]-2*Table134[[#This Row],[Budget]])/(2*Table134[[#This Row],[Budget]]))*100</f>
        <v>#DIV/0!</v>
      </c>
      <c r="AI693" t="e">
        <f>(0.555*Table134[[#This Row],[Gross_WW]]-Table134[[#This Row],[Budget]])/Table134[[#This Row],[Budget]]*100</f>
        <v>#DIV/0!</v>
      </c>
      <c r="AJ693" t="e">
        <f>(Table134[[#This Row],[Gross_WW]]-VLOOKUP(C693,  Table4[], 2, TRUE)*Table134[[#This Row],[Budget]])/(Table134[[#This Row],[Budget]]*VLOOKUP(C693,  Table4[], 2, TRUE))</f>
        <v>#DIV/0!</v>
      </c>
    </row>
    <row r="694" spans="1:36" x14ac:dyDescent="0.2">
      <c r="A694" t="s">
        <v>5688</v>
      </c>
      <c r="B694" t="s">
        <v>5689</v>
      </c>
      <c r="C694">
        <v>2002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5.5</v>
      </c>
      <c r="O694">
        <v>90274</v>
      </c>
      <c r="P694">
        <v>91</v>
      </c>
      <c r="Q694" t="s">
        <v>5481</v>
      </c>
      <c r="R694" t="s">
        <v>39</v>
      </c>
      <c r="S694">
        <v>0</v>
      </c>
      <c r="T694">
        <v>0</v>
      </c>
      <c r="U694">
        <v>1</v>
      </c>
      <c r="V694">
        <v>20000000</v>
      </c>
      <c r="W694">
        <v>30113491</v>
      </c>
      <c r="X694">
        <v>68349884</v>
      </c>
      <c r="Y694">
        <f>COUNTBLANK(Table134[[#This Row],[Budget]:[Gross_WW]])</f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f>((Table134[[#This Row],[Gross_WW]]-2*Table134[[#This Row],[Budget]])/(2*Table134[[#This Row],[Budget]]))*100</f>
        <v>70.874709999999993</v>
      </c>
      <c r="AI694">
        <f>(0.555*Table134[[#This Row],[Gross_WW]]-Table134[[#This Row],[Budget]])/Table134[[#This Row],[Budget]]*100</f>
        <v>89.670928100000026</v>
      </c>
      <c r="AJ694">
        <f>(Table134[[#This Row],[Gross_WW]]-VLOOKUP(C694,  Table4[], 2, TRUE)*Table134[[#This Row],[Budget]])/(Table134[[#This Row],[Budget]]*VLOOKUP(C694,  Table4[], 2, TRUE))</f>
        <v>4.6958236666666666</v>
      </c>
    </row>
    <row r="695" spans="1:36" x14ac:dyDescent="0.2">
      <c r="A695" t="s">
        <v>2542</v>
      </c>
      <c r="B695" t="s">
        <v>2543</v>
      </c>
      <c r="C695">
        <v>1981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6.3</v>
      </c>
      <c r="O695">
        <v>7205</v>
      </c>
      <c r="P695">
        <v>110</v>
      </c>
      <c r="Q695" t="s">
        <v>2544</v>
      </c>
      <c r="R695" t="s">
        <v>35</v>
      </c>
      <c r="S695">
        <v>0</v>
      </c>
      <c r="T695">
        <v>1</v>
      </c>
      <c r="U695">
        <v>0</v>
      </c>
      <c r="V695">
        <v>13500000</v>
      </c>
      <c r="W695">
        <v>23371905</v>
      </c>
      <c r="X695">
        <v>23371905</v>
      </c>
      <c r="Y695">
        <f>COUNTBLANK(Table134[[#This Row],[Budget]:[Gross_WW]])</f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2</v>
      </c>
      <c r="AH695">
        <f>((Table134[[#This Row],[Gross_WW]]-2*Table134[[#This Row],[Budget]])/(2*Table134[[#This Row],[Budget]]))*100</f>
        <v>-13.437388888888888</v>
      </c>
      <c r="AI695">
        <f>(0.555*Table134[[#This Row],[Gross_WW]]-Table134[[#This Row],[Budget]])/Table134[[#This Row],[Budget]]*100</f>
        <v>-3.915501666666664</v>
      </c>
      <c r="AJ695">
        <f>(Table134[[#This Row],[Gross_WW]]-VLOOKUP(C695,  Table4[], 2, TRUE)*Table134[[#This Row],[Budget]])/(Table134[[#This Row],[Budget]]*VLOOKUP(C695,  Table4[], 2, TRUE))</f>
        <v>2.7635917874396134</v>
      </c>
    </row>
    <row r="696" spans="1:36" x14ac:dyDescent="0.2">
      <c r="A696" t="s">
        <v>6631</v>
      </c>
      <c r="B696" t="s">
        <v>6632</v>
      </c>
      <c r="C696">
        <v>2009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5.8</v>
      </c>
      <c r="O696">
        <v>80814</v>
      </c>
      <c r="P696">
        <v>100</v>
      </c>
      <c r="Q696" t="s">
        <v>4695</v>
      </c>
      <c r="R696" t="s">
        <v>6633</v>
      </c>
      <c r="S696">
        <v>0</v>
      </c>
      <c r="T696">
        <v>0</v>
      </c>
      <c r="U696">
        <v>1</v>
      </c>
      <c r="V696">
        <v>37500000</v>
      </c>
      <c r="W696">
        <v>55250026</v>
      </c>
      <c r="X696">
        <v>102366815</v>
      </c>
      <c r="Y696">
        <f>COUNTBLANK(Table134[[#This Row],[Budget]:[Gross_WW]])</f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f>((Table134[[#This Row],[Gross_WW]]-2*Table134[[#This Row],[Budget]])/(2*Table134[[#This Row],[Budget]]))*100</f>
        <v>36.489086666666665</v>
      </c>
      <c r="AI696">
        <f>(0.555*Table134[[#This Row],[Gross_WW]]-Table134[[#This Row],[Budget]])/Table134[[#This Row],[Budget]]*100</f>
        <v>51.502886200000006</v>
      </c>
      <c r="AJ696">
        <f>(Table134[[#This Row],[Gross_WW]]-VLOOKUP(C696,  Table4[], 2, TRUE)*Table134[[#This Row],[Budget]])/(Table134[[#This Row],[Budget]]*VLOOKUP(C696,  Table4[], 2, TRUE))</f>
        <v>3.5496362222222224</v>
      </c>
    </row>
    <row r="697" spans="1:36" x14ac:dyDescent="0.2">
      <c r="A697" t="s">
        <v>4454</v>
      </c>
      <c r="B697" t="s">
        <v>4455</v>
      </c>
      <c r="C697">
        <v>1996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6.7</v>
      </c>
      <c r="O697">
        <v>9766</v>
      </c>
      <c r="P697">
        <v>130</v>
      </c>
      <c r="Q697" t="s">
        <v>4456</v>
      </c>
      <c r="R697" t="s">
        <v>4109</v>
      </c>
      <c r="S697">
        <v>0</v>
      </c>
      <c r="T697">
        <v>0</v>
      </c>
      <c r="U697">
        <v>1</v>
      </c>
      <c r="V697">
        <v>36000000</v>
      </c>
      <c r="W697">
        <v>13323144</v>
      </c>
      <c r="X697">
        <v>13323144</v>
      </c>
      <c r="Y697">
        <f>COUNTBLANK(Table134[[#This Row],[Budget]:[Gross_WW]])</f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1</v>
      </c>
      <c r="AF697" s="4">
        <v>1</v>
      </c>
      <c r="AG697">
        <v>0</v>
      </c>
      <c r="AH697">
        <f>((Table134[[#This Row],[Gross_WW]]-2*Table134[[#This Row],[Budget]])/(2*Table134[[#This Row],[Budget]]))*100</f>
        <v>-81.49563333333333</v>
      </c>
      <c r="AI697">
        <f>(0.555*Table134[[#This Row],[Gross_WW]]-Table134[[#This Row],[Budget]])/Table134[[#This Row],[Budget]]*100</f>
        <v>-79.460153000000005</v>
      </c>
      <c r="AJ697">
        <f>(Table134[[#This Row],[Gross_WW]]-VLOOKUP(C697,  Table4[], 2, TRUE)*Table134[[#This Row],[Budget]])/(Table134[[#This Row],[Budget]]*VLOOKUP(C697,  Table4[], 2, TRUE))</f>
        <v>-0.15889242424242425</v>
      </c>
    </row>
    <row r="698" spans="1:36" x14ac:dyDescent="0.2">
      <c r="A698" t="s">
        <v>1415</v>
      </c>
      <c r="B698" t="s">
        <v>1416</v>
      </c>
      <c r="C698">
        <v>1956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7.6</v>
      </c>
      <c r="O698">
        <v>32494</v>
      </c>
      <c r="P698">
        <v>201</v>
      </c>
      <c r="Q698" t="s">
        <v>1417</v>
      </c>
      <c r="R698" t="s">
        <v>1418</v>
      </c>
      <c r="S698">
        <v>0</v>
      </c>
      <c r="T698">
        <v>0</v>
      </c>
      <c r="U698">
        <v>1</v>
      </c>
      <c r="V698">
        <v>5400000</v>
      </c>
      <c r="W698">
        <v>39000000</v>
      </c>
      <c r="X698">
        <v>39000000</v>
      </c>
      <c r="Y698">
        <f>COUNTBLANK(Table134[[#This Row],[Budget]:[Gross_WW]])</f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4</v>
      </c>
      <c r="AH698">
        <f>((Table134[[#This Row],[Gross_WW]]-2*Table134[[#This Row],[Budget]])/(2*Table134[[#This Row],[Budget]]))*100</f>
        <v>261.11111111111114</v>
      </c>
      <c r="AI698">
        <f>(0.555*Table134[[#This Row],[Gross_WW]]-Table134[[#This Row],[Budget]])/Table134[[#This Row],[Budget]]*100</f>
        <v>300.83333333333343</v>
      </c>
      <c r="AJ698">
        <f>(Table134[[#This Row],[Gross_WW]]-VLOOKUP(C698,  Table4[], 2, TRUE)*Table134[[#This Row],[Budget]])/(Table134[[#This Row],[Budget]]*VLOOKUP(C698,  Table4[], 2, TRUE))</f>
        <v>44.138888888888886</v>
      </c>
    </row>
    <row r="699" spans="1:36" x14ac:dyDescent="0.2">
      <c r="A699" t="s">
        <v>7769</v>
      </c>
      <c r="B699" t="s">
        <v>7770</v>
      </c>
      <c r="C699">
        <v>2017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6.2</v>
      </c>
      <c r="O699">
        <v>32241</v>
      </c>
      <c r="P699">
        <v>122</v>
      </c>
      <c r="Q699" t="s">
        <v>5243</v>
      </c>
      <c r="R699" t="s">
        <v>7771</v>
      </c>
      <c r="S699">
        <v>0</v>
      </c>
      <c r="T699">
        <v>1</v>
      </c>
      <c r="U699">
        <v>0</v>
      </c>
      <c r="V699">
        <v>19000000</v>
      </c>
      <c r="W699">
        <v>115171585</v>
      </c>
      <c r="X699">
        <v>140552359</v>
      </c>
      <c r="Y699">
        <f>COUNTBLANK(Table134[[#This Row],[Budget]:[Gross_WW]])</f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f>((Table134[[#This Row],[Gross_WW]]-2*Table134[[#This Row],[Budget]])/(2*Table134[[#This Row],[Budget]]))*100</f>
        <v>269.87462894736842</v>
      </c>
      <c r="AI699">
        <f>(0.555*Table134[[#This Row],[Gross_WW]]-Table134[[#This Row],[Budget]])/Table134[[#This Row],[Budget]]*100</f>
        <v>310.56083813157898</v>
      </c>
      <c r="AJ699">
        <f>(Table134[[#This Row],[Gross_WW]]-VLOOKUP(C699,  Table4[], 2, TRUE)*Table134[[#This Row],[Budget]])/(Table134[[#This Row],[Budget]]*VLOOKUP(C699,  Table4[], 2, TRUE))</f>
        <v>6.397492578947368</v>
      </c>
    </row>
    <row r="700" spans="1:36" x14ac:dyDescent="0.2">
      <c r="A700" t="s">
        <v>5255</v>
      </c>
      <c r="B700" t="s">
        <v>5256</v>
      </c>
      <c r="C700">
        <v>2000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8.5</v>
      </c>
      <c r="O700">
        <v>1277736</v>
      </c>
      <c r="P700">
        <v>155</v>
      </c>
      <c r="Q700" t="s">
        <v>2593</v>
      </c>
      <c r="R700" t="s">
        <v>4856</v>
      </c>
      <c r="S700">
        <v>0</v>
      </c>
      <c r="T700">
        <v>1</v>
      </c>
      <c r="U700">
        <v>0</v>
      </c>
      <c r="V700">
        <v>103000000</v>
      </c>
      <c r="W700">
        <v>187705427</v>
      </c>
      <c r="X700">
        <v>460583960</v>
      </c>
      <c r="Y700">
        <f>COUNTBLANK(Table134[[#This Row],[Budget]:[Gross_WW]])</f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f>((Table134[[#This Row],[Gross_WW]]-2*Table134[[#This Row],[Budget]])/(2*Table134[[#This Row],[Budget]]))*100</f>
        <v>123.58444660194175</v>
      </c>
      <c r="AI700">
        <f>(0.555*Table134[[#This Row],[Gross_WW]]-Table134[[#This Row],[Budget]])/Table134[[#This Row],[Budget]]*100</f>
        <v>148.17873572815535</v>
      </c>
      <c r="AJ700">
        <f>(Table134[[#This Row],[Gross_WW]]-VLOOKUP(C700,  Table4[], 2, TRUE)*Table134[[#This Row],[Budget]])/(Table134[[#This Row],[Budget]]*VLOOKUP(C700,  Table4[], 2, TRUE))</f>
        <v>6.4528148867313915</v>
      </c>
    </row>
    <row r="701" spans="1:36" x14ac:dyDescent="0.2">
      <c r="A701" t="s">
        <v>6025</v>
      </c>
      <c r="B701" t="s">
        <v>6026</v>
      </c>
      <c r="C701">
        <v>2011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5.9</v>
      </c>
      <c r="O701">
        <v>50902</v>
      </c>
      <c r="P701">
        <v>84</v>
      </c>
      <c r="Q701" t="s">
        <v>5235</v>
      </c>
      <c r="R701" t="s">
        <v>2783</v>
      </c>
      <c r="S701">
        <v>1</v>
      </c>
      <c r="T701">
        <v>0</v>
      </c>
      <c r="U701">
        <v>0</v>
      </c>
      <c r="V701">
        <v>36000000</v>
      </c>
      <c r="W701">
        <v>99967670</v>
      </c>
      <c r="X701">
        <v>193967670</v>
      </c>
      <c r="Y701">
        <f>COUNTBLANK(Table134[[#This Row],[Budget]:[Gross_WW]])</f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1</v>
      </c>
      <c r="AG701">
        <v>0</v>
      </c>
      <c r="AH701">
        <f>((Table134[[#This Row],[Gross_WW]]-2*Table134[[#This Row],[Budget]])/(2*Table134[[#This Row],[Budget]]))*100</f>
        <v>169.39954166666666</v>
      </c>
      <c r="AI701">
        <f>(0.555*Table134[[#This Row],[Gross_WW]]-Table134[[#This Row],[Budget]])/Table134[[#This Row],[Budget]]*100</f>
        <v>199.03349125000003</v>
      </c>
      <c r="AJ701">
        <f>(Table134[[#This Row],[Gross_WW]]-VLOOKUP(C701,  Table4[], 2, TRUE)*Table134[[#This Row],[Budget]])/(Table134[[#This Row],[Budget]]*VLOOKUP(C701,  Table4[], 2, TRUE))</f>
        <v>4.3879908333333333</v>
      </c>
    </row>
    <row r="702" spans="1:36" x14ac:dyDescent="0.2">
      <c r="A702" t="s">
        <v>6034</v>
      </c>
      <c r="B702" t="s">
        <v>6035</v>
      </c>
      <c r="C702">
        <v>2005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6.7</v>
      </c>
      <c r="O702">
        <v>58708</v>
      </c>
      <c r="P702">
        <v>118</v>
      </c>
      <c r="Q702" t="s">
        <v>4258</v>
      </c>
      <c r="R702" t="s">
        <v>6036</v>
      </c>
      <c r="S702">
        <v>1</v>
      </c>
      <c r="T702">
        <v>0</v>
      </c>
      <c r="U702">
        <v>0</v>
      </c>
      <c r="V702">
        <v>10000000</v>
      </c>
      <c r="W702">
        <v>4283255</v>
      </c>
      <c r="X702">
        <v>27610873</v>
      </c>
      <c r="Y702">
        <f>COUNTBLANK(Table134[[#This Row],[Budget]:[Gross_WW]])</f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1</v>
      </c>
      <c r="AG702">
        <v>0</v>
      </c>
      <c r="AH702">
        <f>((Table134[[#This Row],[Gross_WW]]-2*Table134[[#This Row],[Budget]])/(2*Table134[[#This Row],[Budget]]))*100</f>
        <v>38.054365000000004</v>
      </c>
      <c r="AI702">
        <f>(0.555*Table134[[#This Row],[Gross_WW]]-Table134[[#This Row],[Budget]])/Table134[[#This Row],[Budget]]*100</f>
        <v>53.240345150000003</v>
      </c>
      <c r="AJ702">
        <f>(Table134[[#This Row],[Gross_WW]]-VLOOKUP(C702,  Table4[], 2, TRUE)*Table134[[#This Row],[Budget]])/(Table134[[#This Row],[Budget]]*VLOOKUP(C702,  Table4[], 2, TRUE))</f>
        <v>3.6018121666666665</v>
      </c>
    </row>
    <row r="703" spans="1:36" x14ac:dyDescent="0.2">
      <c r="A703" t="s">
        <v>845</v>
      </c>
      <c r="B703" t="s">
        <v>846</v>
      </c>
      <c r="C703">
        <v>1945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6.5</v>
      </c>
      <c r="O703">
        <v>545</v>
      </c>
      <c r="P703">
        <v>90</v>
      </c>
      <c r="Q703" t="s">
        <v>126</v>
      </c>
      <c r="R703" t="s">
        <v>39</v>
      </c>
      <c r="S703">
        <v>0</v>
      </c>
      <c r="T703">
        <v>0</v>
      </c>
      <c r="U703">
        <v>1</v>
      </c>
      <c r="V703">
        <v>1970000</v>
      </c>
      <c r="W703">
        <v>4408000</v>
      </c>
      <c r="X703">
        <v>4408000</v>
      </c>
      <c r="Y703">
        <f>COUNTBLANK(Table134[[#This Row],[Budget]:[Gross_WW]])</f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1</v>
      </c>
      <c r="AF703">
        <v>0</v>
      </c>
      <c r="AG703">
        <v>2</v>
      </c>
      <c r="AH703">
        <f>((Table134[[#This Row],[Gross_WW]]-2*Table134[[#This Row],[Budget]])/(2*Table134[[#This Row],[Budget]]))*100</f>
        <v>11.878172588832488</v>
      </c>
      <c r="AI703">
        <f>(0.555*Table134[[#This Row],[Gross_WW]]-Table134[[#This Row],[Budget]])/Table134[[#This Row],[Budget]]*100</f>
        <v>24.18477157360406</v>
      </c>
      <c r="AJ703">
        <f>(Table134[[#This Row],[Gross_WW]]-VLOOKUP(C703,  Table4[], 2, TRUE)*Table134[[#This Row],[Budget]])/(Table134[[#This Row],[Budget]]*VLOOKUP(C703,  Table4[], 2, TRUE))</f>
        <v>16.212026552128076</v>
      </c>
    </row>
    <row r="704" spans="1:36" x14ac:dyDescent="0.2">
      <c r="A704" t="s">
        <v>67</v>
      </c>
      <c r="B704" t="s">
        <v>68</v>
      </c>
      <c r="C704">
        <v>1931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5.0999999999999996</v>
      </c>
      <c r="O704">
        <v>265</v>
      </c>
      <c r="P704">
        <v>72</v>
      </c>
      <c r="Q704" t="s">
        <v>45</v>
      </c>
      <c r="R704" t="s">
        <v>39</v>
      </c>
      <c r="S704">
        <v>0</v>
      </c>
      <c r="T704">
        <v>0</v>
      </c>
      <c r="U704">
        <v>1</v>
      </c>
      <c r="V704">
        <v>220000</v>
      </c>
      <c r="W704">
        <v>168000</v>
      </c>
      <c r="X704">
        <v>168000</v>
      </c>
      <c r="Y704">
        <f>COUNTBLANK(Table134[[#This Row],[Budget]:[Gross_WW]])</f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23</v>
      </c>
      <c r="AH704">
        <f>((Table134[[#This Row],[Gross_WW]]-2*Table134[[#This Row],[Budget]])/(2*Table134[[#This Row],[Budget]]))*100</f>
        <v>-61.818181818181813</v>
      </c>
      <c r="AI704">
        <f>(0.555*Table134[[#This Row],[Gross_WW]]-Table134[[#This Row],[Budget]])/Table134[[#This Row],[Budget]]*100</f>
        <v>-57.61818181818181</v>
      </c>
      <c r="AJ704">
        <f>(Table134[[#This Row],[Gross_WW]]-VLOOKUP(C704,  Table4[], 2, TRUE)*Table134[[#This Row],[Budget]])/(Table134[[#This Row],[Budget]]*VLOOKUP(C704,  Table4[], 2, TRUE))</f>
        <v>1.0095693779904307</v>
      </c>
    </row>
    <row r="705" spans="1:36" x14ac:dyDescent="0.2">
      <c r="A705" t="s">
        <v>5627</v>
      </c>
      <c r="B705" t="s">
        <v>5628</v>
      </c>
      <c r="C705">
        <v>2003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6.4</v>
      </c>
      <c r="O705">
        <v>14889</v>
      </c>
      <c r="P705">
        <v>219</v>
      </c>
      <c r="Q705" t="s">
        <v>5629</v>
      </c>
      <c r="R705" t="s">
        <v>4493</v>
      </c>
      <c r="S705">
        <v>0</v>
      </c>
      <c r="T705">
        <v>0</v>
      </c>
      <c r="U705">
        <v>1</v>
      </c>
      <c r="V705">
        <v>56000000</v>
      </c>
      <c r="W705">
        <v>12882934</v>
      </c>
      <c r="X705">
        <v>12923936</v>
      </c>
      <c r="Y705">
        <f>COUNTBLANK(Table134[[#This Row],[Budget]:[Gross_WW]])</f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7</v>
      </c>
      <c r="AH705">
        <f>((Table134[[#This Row],[Gross_WW]]-2*Table134[[#This Row],[Budget]])/(2*Table134[[#This Row],[Budget]]))*100</f>
        <v>-88.460771428571434</v>
      </c>
      <c r="AI705">
        <f>(0.555*Table134[[#This Row],[Gross_WW]]-Table134[[#This Row],[Budget]])/Table134[[#This Row],[Budget]]*100</f>
        <v>-87.191456285714281</v>
      </c>
      <c r="AJ705">
        <f>(Table134[[#This Row],[Gross_WW]]-VLOOKUP(C705,  Table4[], 2, TRUE)*Table134[[#This Row],[Budget]])/(Table134[[#This Row],[Budget]]*VLOOKUP(C705,  Table4[], 2, TRUE))</f>
        <v>-0.61535904761904758</v>
      </c>
    </row>
    <row r="706" spans="1:36" x14ac:dyDescent="0.2">
      <c r="A706" t="s">
        <v>6639</v>
      </c>
      <c r="B706" t="s">
        <v>6640</v>
      </c>
      <c r="C706">
        <v>2014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6.4</v>
      </c>
      <c r="O706">
        <v>365160</v>
      </c>
      <c r="P706">
        <v>123</v>
      </c>
      <c r="Q706" t="s">
        <v>6641</v>
      </c>
      <c r="R706" t="s">
        <v>39</v>
      </c>
      <c r="S706">
        <v>0</v>
      </c>
      <c r="T706">
        <v>0</v>
      </c>
      <c r="U706">
        <v>1</v>
      </c>
      <c r="V706">
        <v>160000000</v>
      </c>
      <c r="W706">
        <v>200676069</v>
      </c>
      <c r="X706">
        <v>524976069</v>
      </c>
      <c r="Y706">
        <f>COUNTBLANK(Table134[[#This Row],[Budget]:[Gross_WW]])</f>
        <v>0</v>
      </c>
      <c r="Z706">
        <v>1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60</v>
      </c>
      <c r="AH706">
        <f>((Table134[[#This Row],[Gross_WW]]-2*Table134[[#This Row],[Budget]])/(2*Table134[[#This Row],[Budget]]))*100</f>
        <v>64.055021562500002</v>
      </c>
      <c r="AI706">
        <f>(0.555*Table134[[#This Row],[Gross_WW]]-Table134[[#This Row],[Budget]])/Table134[[#This Row],[Budget]]*100</f>
        <v>82.101073934375009</v>
      </c>
      <c r="AJ706">
        <f>(Table134[[#This Row],[Gross_WW]]-VLOOKUP(C706,  Table4[], 2, TRUE)*Table134[[#This Row],[Budget]])/(Table134[[#This Row],[Budget]]*VLOOKUP(C706,  Table4[], 2, TRUE))</f>
        <v>2.2811004312500001</v>
      </c>
    </row>
    <row r="707" spans="1:36" hidden="1" x14ac:dyDescent="0.2">
      <c r="A707" t="s">
        <v>2397</v>
      </c>
      <c r="B707" t="s">
        <v>2398</v>
      </c>
      <c r="C707">
        <v>1979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7.1</v>
      </c>
      <c r="O707">
        <v>2756</v>
      </c>
      <c r="P707">
        <v>97</v>
      </c>
      <c r="Q707" t="s">
        <v>2399</v>
      </c>
      <c r="R707" t="s">
        <v>39</v>
      </c>
      <c r="S707">
        <v>0</v>
      </c>
      <c r="T707">
        <v>0</v>
      </c>
      <c r="U707">
        <v>1</v>
      </c>
      <c r="W707">
        <v>26869286</v>
      </c>
      <c r="X707">
        <v>26869286</v>
      </c>
      <c r="Y707">
        <f>COUNTBLANK(Table134[[#This Row],[Budget]:[Gross_WW]])</f>
        <v>1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1</v>
      </c>
      <c r="AG707">
        <v>0</v>
      </c>
      <c r="AH707" t="e">
        <f>((Table134[[#This Row],[Gross_WW]]-2*Table134[[#This Row],[Budget]])/(2*Table134[[#This Row],[Budget]]))*100</f>
        <v>#DIV/0!</v>
      </c>
      <c r="AI707" t="e">
        <f>(0.555*Table134[[#This Row],[Gross_WW]]-Table134[[#This Row],[Budget]])/Table134[[#This Row],[Budget]]*100</f>
        <v>#DIV/0!</v>
      </c>
      <c r="AJ707" t="e">
        <f>(Table134[[#This Row],[Gross_WW]]-VLOOKUP(C707,  Table4[], 2, TRUE)*Table134[[#This Row],[Budget]])/(Table134[[#This Row],[Budget]]*VLOOKUP(C707,  Table4[], 2, TRUE))</f>
        <v>#DIV/0!</v>
      </c>
    </row>
    <row r="708" spans="1:36" x14ac:dyDescent="0.2">
      <c r="A708" t="s">
        <v>7041</v>
      </c>
      <c r="B708" t="s">
        <v>7042</v>
      </c>
      <c r="C708">
        <v>2010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6.3</v>
      </c>
      <c r="O708">
        <v>55620</v>
      </c>
      <c r="P708">
        <v>102</v>
      </c>
      <c r="Q708" t="s">
        <v>7043</v>
      </c>
      <c r="R708" t="s">
        <v>5604</v>
      </c>
      <c r="S708">
        <v>0</v>
      </c>
      <c r="T708">
        <v>0</v>
      </c>
      <c r="U708">
        <v>1</v>
      </c>
      <c r="V708">
        <v>32000000</v>
      </c>
      <c r="W708">
        <v>17804299</v>
      </c>
      <c r="X708">
        <v>42059111</v>
      </c>
      <c r="Y708">
        <f>COUNTBLANK(Table134[[#This Row],[Budget]:[Gross_WW]])</f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f>((Table134[[#This Row],[Gross_WW]]-2*Table134[[#This Row],[Budget]])/(2*Table134[[#This Row],[Budget]]))*100</f>
        <v>-34.282639062499996</v>
      </c>
      <c r="AI708">
        <f>(0.555*Table134[[#This Row],[Gross_WW]]-Table134[[#This Row],[Budget]])/Table134[[#This Row],[Budget]]*100</f>
        <v>-27.053729359375001</v>
      </c>
      <c r="AJ708">
        <f>(Table134[[#This Row],[Gross_WW]]-VLOOKUP(C708,  Table4[], 2, TRUE)*Table134[[#This Row],[Budget]])/(Table134[[#This Row],[Budget]]*VLOOKUP(C708,  Table4[], 2, TRUE))</f>
        <v>0.31434721874999999</v>
      </c>
    </row>
    <row r="709" spans="1:36" x14ac:dyDescent="0.2">
      <c r="A709" t="s">
        <v>159</v>
      </c>
      <c r="B709" t="s">
        <v>160</v>
      </c>
      <c r="C709">
        <v>1933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7.7</v>
      </c>
      <c r="O709">
        <v>6961</v>
      </c>
      <c r="P709">
        <v>97</v>
      </c>
      <c r="Q709" t="s">
        <v>97</v>
      </c>
      <c r="R709" t="s">
        <v>39</v>
      </c>
      <c r="S709">
        <v>0</v>
      </c>
      <c r="T709">
        <v>0</v>
      </c>
      <c r="U709">
        <v>1</v>
      </c>
      <c r="V709">
        <v>433000</v>
      </c>
      <c r="W709">
        <v>3231000</v>
      </c>
      <c r="X709">
        <v>3231000</v>
      </c>
      <c r="Y709">
        <f>COUNTBLANK(Table134[[#This Row],[Budget]:[Gross_WW]])</f>
        <v>0</v>
      </c>
      <c r="Z709">
        <v>0</v>
      </c>
      <c r="AA709">
        <v>0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4</v>
      </c>
      <c r="AH709">
        <f>((Table134[[#This Row],[Gross_WW]]-2*Table134[[#This Row],[Budget]])/(2*Table134[[#This Row],[Budget]]))*100</f>
        <v>273.09468822170902</v>
      </c>
      <c r="AI709">
        <f>(0.555*Table134[[#This Row],[Gross_WW]]-Table134[[#This Row],[Budget]])/Table134[[#This Row],[Budget]]*100</f>
        <v>314.13510392609709</v>
      </c>
      <c r="AJ709">
        <f>(Table134[[#This Row],[Gross_WW]]-VLOOKUP(C709,  Table4[], 2, TRUE)*Table134[[#This Row],[Budget]])/(Table134[[#This Row],[Budget]]*VLOOKUP(C709,  Table4[], 2, TRUE))</f>
        <v>18.636562537984684</v>
      </c>
    </row>
    <row r="710" spans="1:36" x14ac:dyDescent="0.2">
      <c r="A710" t="s">
        <v>4227</v>
      </c>
      <c r="B710" t="s">
        <v>4228</v>
      </c>
      <c r="C710">
        <v>1995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6</v>
      </c>
      <c r="O710">
        <v>3957</v>
      </c>
      <c r="P710">
        <v>94</v>
      </c>
      <c r="Q710" t="s">
        <v>4229</v>
      </c>
      <c r="R710" t="s">
        <v>35</v>
      </c>
      <c r="S710">
        <v>0</v>
      </c>
      <c r="T710">
        <v>1</v>
      </c>
      <c r="U710">
        <v>0</v>
      </c>
      <c r="V710">
        <v>9000000</v>
      </c>
      <c r="W710">
        <v>6029091</v>
      </c>
      <c r="X710">
        <v>6029091</v>
      </c>
      <c r="Y710">
        <f>COUNTBLANK(Table134[[#This Row],[Budget]:[Gross_WW]])</f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f>((Table134[[#This Row],[Gross_WW]]-2*Table134[[#This Row],[Budget]])/(2*Table134[[#This Row],[Budget]]))*100</f>
        <v>-66.505049999999997</v>
      </c>
      <c r="AI710">
        <f>(0.555*Table134[[#This Row],[Gross_WW]]-Table134[[#This Row],[Budget]])/Table134[[#This Row],[Budget]]*100</f>
        <v>-62.820605499999992</v>
      </c>
      <c r="AJ710">
        <f>(Table134[[#This Row],[Gross_WW]]-VLOOKUP(C710,  Table4[], 2, TRUE)*Table134[[#This Row],[Budget]])/(Table134[[#This Row],[Budget]]*VLOOKUP(C710,  Table4[], 2, TRUE))</f>
        <v>0.52249772727272725</v>
      </c>
    </row>
    <row r="711" spans="1:36" x14ac:dyDescent="0.2">
      <c r="A711" t="s">
        <v>6342</v>
      </c>
      <c r="B711" t="s">
        <v>6343</v>
      </c>
      <c r="C711">
        <v>2007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7.6</v>
      </c>
      <c r="O711">
        <v>241571</v>
      </c>
      <c r="P711">
        <v>114</v>
      </c>
      <c r="Q711" t="s">
        <v>6344</v>
      </c>
      <c r="R711" t="s">
        <v>3859</v>
      </c>
      <c r="S711">
        <v>1</v>
      </c>
      <c r="T711">
        <v>0</v>
      </c>
      <c r="U711">
        <v>0</v>
      </c>
      <c r="V711">
        <v>19000000</v>
      </c>
      <c r="W711">
        <v>20292962</v>
      </c>
      <c r="X711">
        <v>34612443</v>
      </c>
      <c r="Y711">
        <f>COUNTBLANK(Table134[[#This Row],[Budget]:[Gross_WW]])</f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9</v>
      </c>
      <c r="AH711">
        <f>((Table134[[#This Row],[Gross_WW]]-2*Table134[[#This Row],[Budget]])/(2*Table134[[#This Row],[Budget]]))*100</f>
        <v>-8.9146236842105271</v>
      </c>
      <c r="AI711">
        <f>(0.555*Table134[[#This Row],[Gross_WW]]-Table134[[#This Row],[Budget]])/Table134[[#This Row],[Budget]]*100</f>
        <v>1.1047677105263267</v>
      </c>
      <c r="AJ711">
        <f>(Table134[[#This Row],[Gross_WW]]-VLOOKUP(C711,  Table4[], 2, TRUE)*Table134[[#This Row],[Budget]])/(Table134[[#This Row],[Budget]]*VLOOKUP(C711,  Table4[], 2, TRUE))</f>
        <v>2.0361792105263157</v>
      </c>
    </row>
    <row r="712" spans="1:36" x14ac:dyDescent="0.2">
      <c r="A712" t="s">
        <v>4674</v>
      </c>
      <c r="B712" t="s">
        <v>4675</v>
      </c>
      <c r="C712">
        <v>1997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4.9000000000000004</v>
      </c>
      <c r="O712">
        <v>9158</v>
      </c>
      <c r="P712">
        <v>94</v>
      </c>
      <c r="Q712" t="s">
        <v>4154</v>
      </c>
      <c r="R712" t="s">
        <v>3921</v>
      </c>
      <c r="S712">
        <v>1</v>
      </c>
      <c r="T712">
        <v>0</v>
      </c>
      <c r="U712">
        <v>0</v>
      </c>
      <c r="V712">
        <v>53000000</v>
      </c>
      <c r="W712">
        <v>19745922</v>
      </c>
      <c r="X712">
        <v>19745922</v>
      </c>
      <c r="Y712">
        <f>COUNTBLANK(Table134[[#This Row],[Budget]:[Gross_WW]])</f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1</v>
      </c>
      <c r="AG712">
        <v>0</v>
      </c>
      <c r="AH712">
        <f>((Table134[[#This Row],[Gross_WW]]-2*Table134[[#This Row],[Budget]])/(2*Table134[[#This Row],[Budget]]))*100</f>
        <v>-81.371771698113207</v>
      </c>
      <c r="AI712">
        <f>(0.555*Table134[[#This Row],[Gross_WW]]-Table134[[#This Row],[Budget]])/Table134[[#This Row],[Budget]]*100</f>
        <v>-79.322666584905647</v>
      </c>
      <c r="AJ712">
        <f>(Table134[[#This Row],[Gross_WW]]-VLOOKUP(C712,  Table4[], 2, TRUE)*Table134[[#This Row],[Budget]])/(Table134[[#This Row],[Budget]]*VLOOKUP(C712,  Table4[], 2, TRUE))</f>
        <v>-0.15326234991423671</v>
      </c>
    </row>
    <row r="713" spans="1:36" x14ac:dyDescent="0.2">
      <c r="A713" t="s">
        <v>5319</v>
      </c>
      <c r="B713" t="s">
        <v>5320</v>
      </c>
      <c r="C713">
        <v>2000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6.5</v>
      </c>
      <c r="O713">
        <v>253220</v>
      </c>
      <c r="P713">
        <v>118</v>
      </c>
      <c r="Q713" t="s">
        <v>5321</v>
      </c>
      <c r="R713" t="s">
        <v>2783</v>
      </c>
      <c r="S713">
        <v>1</v>
      </c>
      <c r="T713">
        <v>0</v>
      </c>
      <c r="U713">
        <v>0</v>
      </c>
      <c r="V713">
        <v>90000000</v>
      </c>
      <c r="W713">
        <v>101648571</v>
      </c>
      <c r="X713">
        <v>237202299</v>
      </c>
      <c r="Y713">
        <f>COUNTBLANK(Table134[[#This Row],[Budget]:[Gross_WW]])</f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1</v>
      </c>
      <c r="AG713">
        <v>0</v>
      </c>
      <c r="AH713">
        <f>((Table134[[#This Row],[Gross_WW]]-2*Table134[[#This Row],[Budget]])/(2*Table134[[#This Row],[Budget]]))*100</f>
        <v>31.779055</v>
      </c>
      <c r="AI713">
        <f>(0.555*Table134[[#This Row],[Gross_WW]]-Table134[[#This Row],[Budget]])/Table134[[#This Row],[Budget]]*100</f>
        <v>46.274751050000006</v>
      </c>
      <c r="AJ713">
        <f>(Table134[[#This Row],[Gross_WW]]-VLOOKUP(C713,  Table4[], 2, TRUE)*Table134[[#This Row],[Budget]])/(Table134[[#This Row],[Budget]]*VLOOKUP(C713,  Table4[], 2, TRUE))</f>
        <v>3.3926351666666665</v>
      </c>
    </row>
    <row r="714" spans="1:36" x14ac:dyDescent="0.2">
      <c r="A714" t="s">
        <v>2967</v>
      </c>
      <c r="B714" t="s">
        <v>2968</v>
      </c>
      <c r="C714">
        <v>1987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7.3</v>
      </c>
      <c r="O714">
        <v>120856</v>
      </c>
      <c r="P714">
        <v>121</v>
      </c>
      <c r="Q714" t="s">
        <v>2871</v>
      </c>
      <c r="R714" t="s">
        <v>2783</v>
      </c>
      <c r="S714">
        <v>1</v>
      </c>
      <c r="T714">
        <v>0</v>
      </c>
      <c r="U714">
        <v>0</v>
      </c>
      <c r="V714">
        <v>13000000</v>
      </c>
      <c r="W714">
        <v>123922370</v>
      </c>
      <c r="X714">
        <v>123922370</v>
      </c>
      <c r="Y714">
        <f>COUNTBLANK(Table134[[#This Row],[Budget]:[Gross_WW]])</f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1</v>
      </c>
      <c r="AG714">
        <v>0</v>
      </c>
      <c r="AH714">
        <f>((Table134[[#This Row],[Gross_WW]]-2*Table134[[#This Row],[Budget]])/(2*Table134[[#This Row],[Budget]]))*100</f>
        <v>376.62450000000001</v>
      </c>
      <c r="AI714">
        <f>(0.555*Table134[[#This Row],[Gross_WW]]-Table134[[#This Row],[Budget]])/Table134[[#This Row],[Budget]]*100</f>
        <v>429.05319500000007</v>
      </c>
      <c r="AJ714">
        <f>(Table134[[#This Row],[Gross_WW]]-VLOOKUP(C714,  Table4[], 2, TRUE)*Table134[[#This Row],[Budget]])/(Table134[[#This Row],[Budget]]*VLOOKUP(C714,  Table4[], 2, TRUE))</f>
        <v>19.722804347826088</v>
      </c>
    </row>
    <row r="715" spans="1:36" x14ac:dyDescent="0.2">
      <c r="A715" t="s">
        <v>6269</v>
      </c>
      <c r="B715" t="s">
        <v>6270</v>
      </c>
      <c r="C715">
        <v>2005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7.4</v>
      </c>
      <c r="O715">
        <v>92145</v>
      </c>
      <c r="P715">
        <v>93</v>
      </c>
      <c r="Q715" t="s">
        <v>5588</v>
      </c>
      <c r="R715" t="s">
        <v>5962</v>
      </c>
      <c r="S715">
        <v>0</v>
      </c>
      <c r="T715">
        <v>0</v>
      </c>
      <c r="U715">
        <v>1</v>
      </c>
      <c r="V715">
        <v>7000000</v>
      </c>
      <c r="W715">
        <v>31558003</v>
      </c>
      <c r="X715">
        <v>54641191</v>
      </c>
      <c r="Y715">
        <f>COUNTBLANK(Table134[[#This Row],[Budget]:[Gross_WW]])</f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f>((Table134[[#This Row],[Gross_WW]]-2*Table134[[#This Row],[Budget]])/(2*Table134[[#This Row],[Budget]]))*100</f>
        <v>290.29422142857146</v>
      </c>
      <c r="AI715">
        <f>(0.555*Table134[[#This Row],[Gross_WW]]-Table134[[#This Row],[Budget]])/Table134[[#This Row],[Budget]]*100</f>
        <v>333.22658578571429</v>
      </c>
      <c r="AJ715">
        <f>(Table134[[#This Row],[Gross_WW]]-VLOOKUP(C715,  Table4[], 2, TRUE)*Table134[[#This Row],[Budget]])/(Table134[[#This Row],[Budget]]*VLOOKUP(C715,  Table4[], 2, TRUE))</f>
        <v>12.009807380952381</v>
      </c>
    </row>
    <row r="716" spans="1:36" x14ac:dyDescent="0.2">
      <c r="A716" t="s">
        <v>4676</v>
      </c>
      <c r="B716" t="s">
        <v>4677</v>
      </c>
      <c r="C716">
        <v>1997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8.3000000000000007</v>
      </c>
      <c r="O716">
        <v>814118</v>
      </c>
      <c r="P716">
        <v>126</v>
      </c>
      <c r="Q716" t="s">
        <v>4678</v>
      </c>
      <c r="R716" t="s">
        <v>4679</v>
      </c>
      <c r="S716">
        <v>1</v>
      </c>
      <c r="T716">
        <v>0</v>
      </c>
      <c r="U716">
        <v>0</v>
      </c>
      <c r="V716">
        <v>10000000</v>
      </c>
      <c r="W716">
        <v>138433435</v>
      </c>
      <c r="X716">
        <v>225933435</v>
      </c>
      <c r="Y716">
        <f>COUNTBLANK(Table134[[#This Row],[Budget]:[Gross_WW]])</f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f>((Table134[[#This Row],[Gross_WW]]-2*Table134[[#This Row],[Budget]])/(2*Table134[[#This Row],[Budget]]))*100</f>
        <v>1029.667175</v>
      </c>
      <c r="AI716">
        <f>(0.555*Table134[[#This Row],[Gross_WW]]-Table134[[#This Row],[Budget]])/Table134[[#This Row],[Budget]]*100</f>
        <v>1153.9305642500001</v>
      </c>
      <c r="AJ716">
        <f>(Table134[[#This Row],[Gross_WW]]-VLOOKUP(C716,  Table4[], 2, TRUE)*Table134[[#This Row],[Budget]])/(Table134[[#This Row],[Budget]]*VLOOKUP(C716,  Table4[], 2, TRUE))</f>
        <v>50.348507954545454</v>
      </c>
    </row>
    <row r="717" spans="1:36" x14ac:dyDescent="0.2">
      <c r="A717" t="s">
        <v>4680</v>
      </c>
      <c r="B717" t="s">
        <v>4681</v>
      </c>
      <c r="C717">
        <v>1998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5.6</v>
      </c>
      <c r="O717">
        <v>3521</v>
      </c>
      <c r="P717">
        <v>102</v>
      </c>
      <c r="Q717" t="s">
        <v>2905</v>
      </c>
      <c r="R717" t="s">
        <v>4385</v>
      </c>
      <c r="S717">
        <v>0</v>
      </c>
      <c r="T717">
        <v>0</v>
      </c>
      <c r="U717">
        <v>1</v>
      </c>
      <c r="V717">
        <v>20000000</v>
      </c>
      <c r="W717">
        <v>1940299</v>
      </c>
      <c r="X717">
        <v>1940299</v>
      </c>
      <c r="Y717">
        <f>COUNTBLANK(Table134[[#This Row],[Budget]:[Gross_WW]])</f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5">
        <v>1</v>
      </c>
      <c r="AG717">
        <v>0</v>
      </c>
      <c r="AH717">
        <f>((Table134[[#This Row],[Gross_WW]]-2*Table134[[#This Row],[Budget]])/(2*Table134[[#This Row],[Budget]]))*100</f>
        <v>-95.149252500000003</v>
      </c>
      <c r="AI717">
        <f>(0.555*Table134[[#This Row],[Gross_WW]]-Table134[[#This Row],[Budget]])/Table134[[#This Row],[Budget]]*100</f>
        <v>-94.615670274999999</v>
      </c>
      <c r="AJ717">
        <f>(Table134[[#This Row],[Gross_WW]]-VLOOKUP(C717,  Table4[], 2, TRUE)*Table134[[#This Row],[Budget]])/(Table134[[#This Row],[Budget]]*VLOOKUP(C717,  Table4[], 2, TRUE))</f>
        <v>-0.77951147727272729</v>
      </c>
    </row>
    <row r="718" spans="1:36" x14ac:dyDescent="0.2">
      <c r="A718" t="s">
        <v>1159</v>
      </c>
      <c r="B718" t="s">
        <v>1160</v>
      </c>
      <c r="C718">
        <v>1951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5.8</v>
      </c>
      <c r="O718">
        <v>607</v>
      </c>
      <c r="P718">
        <v>107</v>
      </c>
      <c r="Q718" t="s">
        <v>468</v>
      </c>
      <c r="R718" t="s">
        <v>39</v>
      </c>
      <c r="S718">
        <v>0</v>
      </c>
      <c r="T718">
        <v>0</v>
      </c>
      <c r="U718">
        <v>1</v>
      </c>
      <c r="V718">
        <v>1312000</v>
      </c>
      <c r="W718">
        <v>1358000</v>
      </c>
      <c r="X718">
        <v>1358000</v>
      </c>
      <c r="Y718">
        <f>COUNTBLANK(Table134[[#This Row],[Budget]:[Gross_WW]])</f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</v>
      </c>
      <c r="AH718">
        <f>((Table134[[#This Row],[Gross_WW]]-2*Table134[[#This Row],[Budget]])/(2*Table134[[#This Row],[Budget]]))*100</f>
        <v>-48.246951219512198</v>
      </c>
      <c r="AI718">
        <f>(0.555*Table134[[#This Row],[Gross_WW]]-Table134[[#This Row],[Budget]])/Table134[[#This Row],[Budget]]*100</f>
        <v>-42.554115853658523</v>
      </c>
      <c r="AJ718">
        <f>(Table134[[#This Row],[Gross_WW]]-VLOOKUP(C718,  Table4[], 2, TRUE)*Table134[[#This Row],[Budget]])/(Table134[[#This Row],[Budget]]*VLOOKUP(C718,  Table4[], 2, TRUE))</f>
        <v>5.4691310975609753</v>
      </c>
    </row>
    <row r="719" spans="1:36" x14ac:dyDescent="0.2">
      <c r="A719" t="s">
        <v>3096</v>
      </c>
      <c r="B719" t="s">
        <v>3097</v>
      </c>
      <c r="C719">
        <v>1988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7</v>
      </c>
      <c r="O719">
        <v>23079</v>
      </c>
      <c r="P719">
        <v>129</v>
      </c>
      <c r="Q719" t="s">
        <v>2375</v>
      </c>
      <c r="R719" t="s">
        <v>35</v>
      </c>
      <c r="S719">
        <v>0</v>
      </c>
      <c r="T719">
        <v>1</v>
      </c>
      <c r="U719">
        <v>1</v>
      </c>
      <c r="V719">
        <v>22000000</v>
      </c>
      <c r="W719">
        <v>24720479</v>
      </c>
      <c r="X719">
        <v>61149479</v>
      </c>
      <c r="Y719">
        <f>COUNTBLANK(Table134[[#This Row],[Budget]:[Gross_WW]])</f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1</v>
      </c>
      <c r="AF719" s="5">
        <v>1</v>
      </c>
      <c r="AG719">
        <v>0</v>
      </c>
      <c r="AH719">
        <f>((Table134[[#This Row],[Gross_WW]]-2*Table134[[#This Row],[Budget]])/(2*Table134[[#This Row],[Budget]]))*100</f>
        <v>38.976088636363635</v>
      </c>
      <c r="AI719">
        <f>(0.555*Table134[[#This Row],[Gross_WW]]-Table134[[#This Row],[Budget]])/Table134[[#This Row],[Budget]]*100</f>
        <v>54.263458386363659</v>
      </c>
      <c r="AJ719">
        <f>(Table134[[#This Row],[Gross_WW]]-VLOOKUP(C719,  Table4[], 2, TRUE)*Table134[[#This Row],[Budget]])/(Table134[[#This Row],[Budget]]*VLOOKUP(C719,  Table4[], 2, TRUE))</f>
        <v>5.0424386363636362</v>
      </c>
    </row>
    <row r="720" spans="1:36" x14ac:dyDescent="0.2">
      <c r="A720" t="s">
        <v>5268</v>
      </c>
      <c r="B720" t="s">
        <v>5269</v>
      </c>
      <c r="C720">
        <v>2000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5.9</v>
      </c>
      <c r="O720">
        <v>14043</v>
      </c>
      <c r="P720">
        <v>90</v>
      </c>
      <c r="Q720" t="s">
        <v>5270</v>
      </c>
      <c r="R720" t="s">
        <v>5271</v>
      </c>
      <c r="S720">
        <v>0</v>
      </c>
      <c r="T720">
        <v>0</v>
      </c>
      <c r="U720">
        <v>1</v>
      </c>
      <c r="V720">
        <v>24000000</v>
      </c>
      <c r="W720">
        <v>5108820</v>
      </c>
      <c r="X720">
        <v>12591270</v>
      </c>
      <c r="Y720">
        <f>COUNTBLANK(Table134[[#This Row],[Budget]:[Gross_WW]])</f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5">
        <v>1</v>
      </c>
      <c r="AG720">
        <v>0</v>
      </c>
      <c r="AH720">
        <f>((Table134[[#This Row],[Gross_WW]]-2*Table134[[#This Row],[Budget]])/(2*Table134[[#This Row],[Budget]]))*100</f>
        <v>-73.76818750000001</v>
      </c>
      <c r="AI720">
        <f>(0.555*Table134[[#This Row],[Gross_WW]]-Table134[[#This Row],[Budget]])/Table134[[#This Row],[Budget]]*100</f>
        <v>-70.882688124999987</v>
      </c>
      <c r="AJ720">
        <f>(Table134[[#This Row],[Gross_WW]]-VLOOKUP(C720,  Table4[], 2, TRUE)*Table134[[#This Row],[Budget]])/(Table134[[#This Row],[Budget]]*VLOOKUP(C720,  Table4[], 2, TRUE))</f>
        <v>-0.12560625</v>
      </c>
    </row>
    <row r="721" spans="1:36" x14ac:dyDescent="0.2">
      <c r="A721" t="s">
        <v>2823</v>
      </c>
      <c r="B721" t="s">
        <v>2824</v>
      </c>
      <c r="C721">
        <v>1985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6.2</v>
      </c>
      <c r="O721">
        <v>6574</v>
      </c>
      <c r="P721">
        <v>101</v>
      </c>
      <c r="Q721" t="s">
        <v>2825</v>
      </c>
      <c r="R721" t="s">
        <v>35</v>
      </c>
      <c r="S721">
        <v>0</v>
      </c>
      <c r="T721">
        <v>1</v>
      </c>
      <c r="U721">
        <v>0</v>
      </c>
      <c r="V721">
        <v>12500000</v>
      </c>
      <c r="W721">
        <v>10806919</v>
      </c>
      <c r="X721">
        <v>10806919</v>
      </c>
      <c r="Y721">
        <f>COUNTBLANK(Table134[[#This Row],[Budget]:[Gross_WW]])</f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f>((Table134[[#This Row],[Gross_WW]]-2*Table134[[#This Row],[Budget]])/(2*Table134[[#This Row],[Budget]]))*100</f>
        <v>-56.772323999999998</v>
      </c>
      <c r="AI721">
        <f>(0.555*Table134[[#This Row],[Gross_WW]]-Table134[[#This Row],[Budget]])/Table134[[#This Row],[Budget]]*100</f>
        <v>-52.017279639999991</v>
      </c>
      <c r="AJ721">
        <f>(Table134[[#This Row],[Gross_WW]]-VLOOKUP(C721,  Table4[], 2, TRUE)*Table134[[#This Row],[Budget]])/(Table134[[#This Row],[Budget]]*VLOOKUP(C721,  Table4[], 2, TRUE))</f>
        <v>0.87946417391304343</v>
      </c>
    </row>
    <row r="722" spans="1:36" x14ac:dyDescent="0.2">
      <c r="A722" t="s">
        <v>5903</v>
      </c>
      <c r="B722" t="s">
        <v>5904</v>
      </c>
      <c r="C722">
        <v>2003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5.8</v>
      </c>
      <c r="O722">
        <v>103372</v>
      </c>
      <c r="P722">
        <v>98</v>
      </c>
      <c r="Q722" t="s">
        <v>5905</v>
      </c>
      <c r="R722" t="s">
        <v>2273</v>
      </c>
      <c r="S722">
        <v>0</v>
      </c>
      <c r="T722">
        <v>0</v>
      </c>
      <c r="U722">
        <v>1</v>
      </c>
      <c r="V722">
        <v>40000000</v>
      </c>
      <c r="W722">
        <v>59694580</v>
      </c>
      <c r="X722">
        <v>141591324</v>
      </c>
      <c r="Y722">
        <f>COUNTBLANK(Table134[[#This Row],[Budget]:[Gross_WW]])</f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5">
        <v>1</v>
      </c>
      <c r="AG722">
        <v>0</v>
      </c>
      <c r="AH722">
        <f>((Table134[[#This Row],[Gross_WW]]-2*Table134[[#This Row],[Budget]])/(2*Table134[[#This Row],[Budget]]))*100</f>
        <v>76.989154999999997</v>
      </c>
      <c r="AI722">
        <f>(0.555*Table134[[#This Row],[Gross_WW]]-Table134[[#This Row],[Budget]])/Table134[[#This Row],[Budget]]*100</f>
        <v>96.45796205000002</v>
      </c>
      <c r="AJ722">
        <f>(Table134[[#This Row],[Gross_WW]]-VLOOKUP(C722,  Table4[], 2, TRUE)*Table134[[#This Row],[Budget]])/(Table134[[#This Row],[Budget]]*VLOOKUP(C722,  Table4[], 2, TRUE))</f>
        <v>4.8996385</v>
      </c>
    </row>
    <row r="723" spans="1:36" x14ac:dyDescent="0.2">
      <c r="A723" t="s">
        <v>4460</v>
      </c>
      <c r="B723" t="s">
        <v>4461</v>
      </c>
      <c r="C723">
        <v>1996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6.7</v>
      </c>
      <c r="O723">
        <v>3442</v>
      </c>
      <c r="P723">
        <v>116</v>
      </c>
      <c r="Q723" t="s">
        <v>4217</v>
      </c>
      <c r="R723" t="s">
        <v>4462</v>
      </c>
      <c r="S723">
        <v>0</v>
      </c>
      <c r="T723">
        <v>1</v>
      </c>
      <c r="U723">
        <v>0</v>
      </c>
      <c r="V723">
        <v>5000000</v>
      </c>
      <c r="W723">
        <v>660313</v>
      </c>
      <c r="X723">
        <v>660313</v>
      </c>
      <c r="Y723">
        <f>COUNTBLANK(Table134[[#This Row],[Budget]:[Gross_WW]])</f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5">
        <v>1</v>
      </c>
      <c r="AG723">
        <v>0</v>
      </c>
      <c r="AH723">
        <f>((Table134[[#This Row],[Gross_WW]]-2*Table134[[#This Row],[Budget]])/(2*Table134[[#This Row],[Budget]]))*100</f>
        <v>-93.396869999999993</v>
      </c>
      <c r="AI723">
        <f>(0.555*Table134[[#This Row],[Gross_WW]]-Table134[[#This Row],[Budget]])/Table134[[#This Row],[Budget]]*100</f>
        <v>-92.670525700000013</v>
      </c>
      <c r="AJ723">
        <f>(Table134[[#This Row],[Gross_WW]]-VLOOKUP(C723,  Table4[], 2, TRUE)*Table134[[#This Row],[Budget]])/(Table134[[#This Row],[Budget]]*VLOOKUP(C723,  Table4[], 2, TRUE))</f>
        <v>-0.69985772727272733</v>
      </c>
    </row>
    <row r="724" spans="1:36" x14ac:dyDescent="0.2">
      <c r="A724" t="s">
        <v>3310</v>
      </c>
      <c r="B724" t="s">
        <v>3311</v>
      </c>
      <c r="C724">
        <v>1990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4.4000000000000004</v>
      </c>
      <c r="O724">
        <v>1690</v>
      </c>
      <c r="P724">
        <v>90</v>
      </c>
      <c r="Q724" t="s">
        <v>2934</v>
      </c>
      <c r="R724" t="s">
        <v>3312</v>
      </c>
      <c r="S724">
        <v>0</v>
      </c>
      <c r="T724">
        <v>0</v>
      </c>
      <c r="U724">
        <v>1</v>
      </c>
      <c r="V724">
        <v>7000000</v>
      </c>
      <c r="W724">
        <v>4562778</v>
      </c>
      <c r="X724">
        <v>4562778</v>
      </c>
      <c r="Y724">
        <f>COUNTBLANK(Table134[[#This Row],[Budget]:[Gross_WW]])</f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f>((Table134[[#This Row],[Gross_WW]]-2*Table134[[#This Row],[Budget]])/(2*Table134[[#This Row],[Budget]]))*100</f>
        <v>-67.408728571428568</v>
      </c>
      <c r="AI724">
        <f>(0.555*Table134[[#This Row],[Gross_WW]]-Table134[[#This Row],[Budget]])/Table134[[#This Row],[Budget]]*100</f>
        <v>-63.823688714285709</v>
      </c>
      <c r="AJ724">
        <f>(Table134[[#This Row],[Gross_WW]]-VLOOKUP(C724,  Table4[], 2, TRUE)*Table134[[#This Row],[Budget]])/(Table134[[#This Row],[Budget]]*VLOOKUP(C724,  Table4[], 2, TRUE))</f>
        <v>0.48142142857142856</v>
      </c>
    </row>
    <row r="725" spans="1:36" x14ac:dyDescent="0.2">
      <c r="A725" t="s">
        <v>6941</v>
      </c>
      <c r="B725" t="s">
        <v>6942</v>
      </c>
      <c r="C725">
        <v>2008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8.1</v>
      </c>
      <c r="O725">
        <v>694767</v>
      </c>
      <c r="P725">
        <v>116</v>
      </c>
      <c r="Q725" t="s">
        <v>2004</v>
      </c>
      <c r="R725" t="s">
        <v>6943</v>
      </c>
      <c r="S725">
        <v>0</v>
      </c>
      <c r="T725">
        <v>0</v>
      </c>
      <c r="U725">
        <v>1</v>
      </c>
      <c r="V725">
        <v>33000000</v>
      </c>
      <c r="W725">
        <v>148095302</v>
      </c>
      <c r="X725">
        <v>269958228</v>
      </c>
      <c r="Y725">
        <f>COUNTBLANK(Table134[[#This Row],[Budget]:[Gross_WW]])</f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f>((Table134[[#This Row],[Gross_WW]]-2*Table134[[#This Row],[Budget]])/(2*Table134[[#This Row],[Budget]]))*100</f>
        <v>309.02761818181818</v>
      </c>
      <c r="AI725">
        <f>(0.555*Table134[[#This Row],[Gross_WW]]-Table134[[#This Row],[Budget]])/Table134[[#This Row],[Budget]]*100</f>
        <v>354.02065618181825</v>
      </c>
      <c r="AJ725">
        <f>(Table134[[#This Row],[Gross_WW]]-VLOOKUP(C725,  Table4[], 2, TRUE)*Table134[[#This Row],[Budget]])/(Table134[[#This Row],[Budget]]*VLOOKUP(C725,  Table4[], 2, TRUE))</f>
        <v>12.63425393939394</v>
      </c>
    </row>
    <row r="726" spans="1:36" x14ac:dyDescent="0.2">
      <c r="A726" t="s">
        <v>7178</v>
      </c>
      <c r="B726" t="s">
        <v>7179</v>
      </c>
      <c r="C726">
        <v>2013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7.7</v>
      </c>
      <c r="O726">
        <v>741398</v>
      </c>
      <c r="P726">
        <v>91</v>
      </c>
      <c r="Q726" t="s">
        <v>4267</v>
      </c>
      <c r="R726" t="s">
        <v>39</v>
      </c>
      <c r="S726">
        <v>0</v>
      </c>
      <c r="T726">
        <v>0</v>
      </c>
      <c r="U726">
        <v>1</v>
      </c>
      <c r="V726">
        <v>100000000</v>
      </c>
      <c r="W726">
        <v>274092705</v>
      </c>
      <c r="X726">
        <v>723192705</v>
      </c>
      <c r="Y726">
        <f>COUNTBLANK(Table134[[#This Row],[Budget]:[Gross_WW]])</f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f>((Table134[[#This Row],[Gross_WW]]-2*Table134[[#This Row],[Budget]])/(2*Table134[[#This Row],[Budget]]))*100</f>
        <v>261.59635250000002</v>
      </c>
      <c r="AI726">
        <f>(0.555*Table134[[#This Row],[Gross_WW]]-Table134[[#This Row],[Budget]])/Table134[[#This Row],[Budget]]*100</f>
        <v>301.37195127500001</v>
      </c>
      <c r="AJ726">
        <f>(Table134[[#This Row],[Gross_WW]]-VLOOKUP(C726,  Table4[], 2, TRUE)*Table134[[#This Row],[Budget]])/(Table134[[#This Row],[Budget]]*VLOOKUP(C726,  Table4[], 2, TRUE))</f>
        <v>6.2319270500000004</v>
      </c>
    </row>
    <row r="727" spans="1:36" hidden="1" x14ac:dyDescent="0.2">
      <c r="A727" t="s">
        <v>2341</v>
      </c>
      <c r="B727" t="s">
        <v>2342</v>
      </c>
      <c r="C727">
        <v>1978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6.2</v>
      </c>
      <c r="O727">
        <v>2640</v>
      </c>
      <c r="P727">
        <v>111</v>
      </c>
      <c r="Q727" t="s">
        <v>2343</v>
      </c>
      <c r="R727" t="s">
        <v>2244</v>
      </c>
      <c r="S727">
        <v>0</v>
      </c>
      <c r="T727">
        <v>1</v>
      </c>
      <c r="U727">
        <v>0</v>
      </c>
      <c r="W727">
        <v>5438927</v>
      </c>
      <c r="X727">
        <v>5438927</v>
      </c>
      <c r="Y727">
        <f>COUNTBLANK(Table134[[#This Row],[Budget]:[Gross_WW]])</f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7</v>
      </c>
      <c r="AH727" t="e">
        <f>((Table134[[#This Row],[Gross_WW]]-2*Table134[[#This Row],[Budget]])/(2*Table134[[#This Row],[Budget]]))*100</f>
        <v>#DIV/0!</v>
      </c>
      <c r="AI727" t="e">
        <f>(0.555*Table134[[#This Row],[Gross_WW]]-Table134[[#This Row],[Budget]])/Table134[[#This Row],[Budget]]*100</f>
        <v>#DIV/0!</v>
      </c>
      <c r="AJ727" t="e">
        <f>(Table134[[#This Row],[Gross_WW]]-VLOOKUP(C727,  Table4[], 2, TRUE)*Table134[[#This Row],[Budget]])/(Table134[[#This Row],[Budget]]*VLOOKUP(C727,  Table4[], 2, TRUE))</f>
        <v>#DIV/0!</v>
      </c>
    </row>
    <row r="728" spans="1:36" x14ac:dyDescent="0.2">
      <c r="A728" t="s">
        <v>3984</v>
      </c>
      <c r="B728" t="s">
        <v>3985</v>
      </c>
      <c r="C728">
        <v>1994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6.3</v>
      </c>
      <c r="O728">
        <v>12387</v>
      </c>
      <c r="P728">
        <v>113</v>
      </c>
      <c r="Q728" t="s">
        <v>3583</v>
      </c>
      <c r="R728" t="s">
        <v>3230</v>
      </c>
      <c r="S728">
        <v>0</v>
      </c>
      <c r="T728">
        <v>1</v>
      </c>
      <c r="U728">
        <v>0</v>
      </c>
      <c r="V728">
        <v>23000000</v>
      </c>
      <c r="W728">
        <v>13137484</v>
      </c>
      <c r="X728">
        <v>13137484</v>
      </c>
      <c r="Y728">
        <f>COUNTBLANK(Table134[[#This Row],[Budget]:[Gross_WW]])</f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f>((Table134[[#This Row],[Gross_WW]]-2*Table134[[#This Row],[Budget]])/(2*Table134[[#This Row],[Budget]]))*100</f>
        <v>-71.440252173913038</v>
      </c>
      <c r="AI728">
        <f>(0.555*Table134[[#This Row],[Gross_WW]]-Table134[[#This Row],[Budget]])/Table134[[#This Row],[Budget]]*100</f>
        <v>-68.298679913043472</v>
      </c>
      <c r="AJ728">
        <f>(Table134[[#This Row],[Gross_WW]]-VLOOKUP(C728,  Table4[], 2, TRUE)*Table134[[#This Row],[Budget]])/(Table134[[#This Row],[Budget]]*VLOOKUP(C728,  Table4[], 2, TRUE))</f>
        <v>0.2981703557312253</v>
      </c>
    </row>
    <row r="729" spans="1:36" x14ac:dyDescent="0.2">
      <c r="A729" t="s">
        <v>7929</v>
      </c>
      <c r="B729" t="s">
        <v>7930</v>
      </c>
      <c r="C729">
        <v>2018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8.1999999999999993</v>
      </c>
      <c r="O729">
        <v>308360</v>
      </c>
      <c r="P729">
        <v>130</v>
      </c>
      <c r="Q729" t="s">
        <v>7931</v>
      </c>
      <c r="R729" t="s">
        <v>6770</v>
      </c>
      <c r="S729">
        <v>0</v>
      </c>
      <c r="T729">
        <v>1</v>
      </c>
      <c r="U729">
        <v>0</v>
      </c>
      <c r="V729">
        <v>23000000</v>
      </c>
      <c r="W729">
        <v>85080171</v>
      </c>
      <c r="X729">
        <v>327909440</v>
      </c>
      <c r="Y729">
        <f>COUNTBLANK(Table134[[#This Row],[Budget]:[Gross_WW]])</f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f>((Table134[[#This Row],[Gross_WW]]-2*Table134[[#This Row],[Budget]])/(2*Table134[[#This Row],[Budget]]))*100</f>
        <v>612.84660869565209</v>
      </c>
      <c r="AI729">
        <f>(0.555*Table134[[#This Row],[Gross_WW]]-Table134[[#This Row],[Budget]])/Table134[[#This Row],[Budget]]*100</f>
        <v>691.25973565217396</v>
      </c>
      <c r="AJ729">
        <f>(Table134[[#This Row],[Gross_WW]]-VLOOKUP(C729,  Table4[], 2, TRUE)*Table134[[#This Row],[Budget]])/(Table134[[#This Row],[Budget]]*VLOOKUP(C729,  Table4[], 2, TRUE))</f>
        <v>13.256932173913043</v>
      </c>
    </row>
    <row r="730" spans="1:36" x14ac:dyDescent="0.2">
      <c r="A730" t="s">
        <v>3313</v>
      </c>
      <c r="B730" t="s">
        <v>3314</v>
      </c>
      <c r="C730">
        <v>1990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6.2</v>
      </c>
      <c r="O730">
        <v>21686</v>
      </c>
      <c r="P730">
        <v>107</v>
      </c>
      <c r="Q730" t="s">
        <v>2910</v>
      </c>
      <c r="R730" t="s">
        <v>2783</v>
      </c>
      <c r="S730">
        <v>1</v>
      </c>
      <c r="T730">
        <v>0</v>
      </c>
      <c r="U730">
        <v>0</v>
      </c>
      <c r="V730">
        <v>12500000</v>
      </c>
      <c r="W730">
        <v>29888235</v>
      </c>
      <c r="X730">
        <v>29888235</v>
      </c>
      <c r="Y730">
        <f>COUNTBLANK(Table134[[#This Row],[Budget]:[Gross_WW]])</f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5">
        <v>1</v>
      </c>
      <c r="AG730">
        <v>0</v>
      </c>
      <c r="AH730">
        <f>((Table134[[#This Row],[Gross_WW]]-2*Table134[[#This Row],[Budget]])/(2*Table134[[#This Row],[Budget]]))*100</f>
        <v>19.55294</v>
      </c>
      <c r="AI730">
        <f>(0.555*Table134[[#This Row],[Gross_WW]]-Table134[[#This Row],[Budget]])/Table134[[#This Row],[Budget]]*100</f>
        <v>32.703763400000007</v>
      </c>
      <c r="AJ730">
        <f>(Table134[[#This Row],[Gross_WW]]-VLOOKUP(C730,  Table4[], 2, TRUE)*Table134[[#This Row],[Budget]])/(Table134[[#This Row],[Budget]]*VLOOKUP(C730,  Table4[], 2, TRUE))</f>
        <v>4.434224545454545</v>
      </c>
    </row>
    <row r="731" spans="1:36" x14ac:dyDescent="0.2">
      <c r="A731" t="s">
        <v>6882</v>
      </c>
      <c r="B731" t="s">
        <v>6883</v>
      </c>
      <c r="C731">
        <v>2011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5.5</v>
      </c>
      <c r="O731">
        <v>259587</v>
      </c>
      <c r="P731">
        <v>114</v>
      </c>
      <c r="Q731" t="s">
        <v>6884</v>
      </c>
      <c r="R731" t="s">
        <v>39</v>
      </c>
      <c r="S731">
        <v>0</v>
      </c>
      <c r="T731">
        <v>0</v>
      </c>
      <c r="U731">
        <v>1</v>
      </c>
      <c r="V731">
        <v>200000000</v>
      </c>
      <c r="W731">
        <v>116601172</v>
      </c>
      <c r="X731">
        <v>219851172</v>
      </c>
      <c r="Y731">
        <f>COUNTBLANK(Table134[[#This Row],[Budget]:[Gross_WW]])</f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71</v>
      </c>
      <c r="AH731">
        <f>((Table134[[#This Row],[Gross_WW]]-2*Table134[[#This Row],[Budget]])/(2*Table134[[#This Row],[Budget]]))*100</f>
        <v>-45.037207000000002</v>
      </c>
      <c r="AI731">
        <f>(0.555*Table134[[#This Row],[Gross_WW]]-Table134[[#This Row],[Budget]])/Table134[[#This Row],[Budget]]*100</f>
        <v>-38.991299769999998</v>
      </c>
      <c r="AJ731">
        <f>(Table134[[#This Row],[Gross_WW]]-VLOOKUP(C731,  Table4[], 2, TRUE)*Table134[[#This Row],[Budget]])/(Table134[[#This Row],[Budget]]*VLOOKUP(C731,  Table4[], 2, TRUE))</f>
        <v>9.9255860000000001E-2</v>
      </c>
    </row>
    <row r="732" spans="1:36" x14ac:dyDescent="0.2">
      <c r="A732" t="s">
        <v>353</v>
      </c>
      <c r="B732" t="s">
        <v>354</v>
      </c>
      <c r="C732">
        <v>1937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6.3</v>
      </c>
      <c r="O732">
        <v>466</v>
      </c>
      <c r="P732">
        <v>85</v>
      </c>
      <c r="Q732" t="s">
        <v>307</v>
      </c>
      <c r="R732" t="s">
        <v>341</v>
      </c>
      <c r="S732">
        <v>0</v>
      </c>
      <c r="T732">
        <v>0</v>
      </c>
      <c r="U732">
        <v>1</v>
      </c>
      <c r="V732">
        <v>513000</v>
      </c>
      <c r="W732">
        <v>1660000</v>
      </c>
      <c r="X732">
        <v>1660000</v>
      </c>
      <c r="Y732">
        <f>COUNTBLANK(Table134[[#This Row],[Budget]:[Gross_WW]])</f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8</v>
      </c>
      <c r="AH732">
        <f>((Table134[[#This Row],[Gross_WW]]-2*Table134[[#This Row],[Budget]])/(2*Table134[[#This Row],[Budget]]))*100</f>
        <v>61.79337231968811</v>
      </c>
      <c r="AI732">
        <f>(0.555*Table134[[#This Row],[Gross_WW]]-Table134[[#This Row],[Budget]])/Table134[[#This Row],[Budget]]*100</f>
        <v>79.590643274853818</v>
      </c>
      <c r="AJ732">
        <f>(Table134[[#This Row],[Gross_WW]]-VLOOKUP(C732,  Table4[], 2, TRUE)*Table134[[#This Row],[Budget]])/(Table134[[#This Row],[Budget]]*VLOOKUP(C732,  Table4[], 2, TRUE))</f>
        <v>7.5154406484046374</v>
      </c>
    </row>
    <row r="733" spans="1:36" x14ac:dyDescent="0.2">
      <c r="A733" t="s">
        <v>6709</v>
      </c>
      <c r="B733" t="s">
        <v>6710</v>
      </c>
      <c r="C733">
        <v>2010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6.8</v>
      </c>
      <c r="O733">
        <v>125871</v>
      </c>
      <c r="P733">
        <v>115</v>
      </c>
      <c r="Q733" t="s">
        <v>5995</v>
      </c>
      <c r="R733" t="s">
        <v>35</v>
      </c>
      <c r="S733">
        <v>0</v>
      </c>
      <c r="T733">
        <v>1</v>
      </c>
      <c r="U733">
        <v>0</v>
      </c>
      <c r="V733">
        <v>100000000</v>
      </c>
      <c r="W733">
        <v>35053660</v>
      </c>
      <c r="X733">
        <v>154711438</v>
      </c>
      <c r="Y733">
        <f>COUNTBLANK(Table134[[#This Row],[Budget]:[Gross_WW]])</f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4</v>
      </c>
      <c r="AH733">
        <f>((Table134[[#This Row],[Gross_WW]]-2*Table134[[#This Row],[Budget]])/(2*Table134[[#This Row],[Budget]]))*100</f>
        <v>-22.644280999999999</v>
      </c>
      <c r="AI733">
        <f>(0.555*Table134[[#This Row],[Gross_WW]]-Table134[[#This Row],[Budget]])/Table134[[#This Row],[Budget]]*100</f>
        <v>-14.135151909999996</v>
      </c>
      <c r="AJ733">
        <f>(Table134[[#This Row],[Gross_WW]]-VLOOKUP(C733,  Table4[], 2, TRUE)*Table134[[#This Row],[Budget]])/(Table134[[#This Row],[Budget]]*VLOOKUP(C733,  Table4[], 2, TRUE))</f>
        <v>0.54711438000000001</v>
      </c>
    </row>
    <row r="734" spans="1:36" x14ac:dyDescent="0.2">
      <c r="A734" t="s">
        <v>2741</v>
      </c>
      <c r="B734" t="s">
        <v>2742</v>
      </c>
      <c r="C734">
        <v>1984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7.3</v>
      </c>
      <c r="O734">
        <v>187998</v>
      </c>
      <c r="P734">
        <v>106</v>
      </c>
      <c r="Q734" t="s">
        <v>2713</v>
      </c>
      <c r="R734" t="s">
        <v>39</v>
      </c>
      <c r="S734">
        <v>0</v>
      </c>
      <c r="T734">
        <v>0</v>
      </c>
      <c r="U734">
        <v>1</v>
      </c>
      <c r="V734">
        <v>11000000</v>
      </c>
      <c r="W734">
        <v>153083102</v>
      </c>
      <c r="X734">
        <v>153334030</v>
      </c>
      <c r="Y734">
        <f>COUNTBLANK(Table134[[#This Row],[Budget]:[Gross_WW]])</f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f>((Table134[[#This Row],[Gross_WW]]-2*Table134[[#This Row],[Budget]])/(2*Table134[[#This Row],[Budget]]))*100</f>
        <v>596.97286363636363</v>
      </c>
      <c r="AI734">
        <f>(0.555*Table134[[#This Row],[Gross_WW]]-Table134[[#This Row],[Budget]])/Table134[[#This Row],[Budget]]*100</f>
        <v>673.63987863636362</v>
      </c>
      <c r="AJ734">
        <f>(Table134[[#This Row],[Gross_WW]]-VLOOKUP(C734,  Table4[], 2, TRUE)*Table134[[#This Row],[Budget]])/(Table134[[#This Row],[Budget]]*VLOOKUP(C734,  Table4[], 2, TRUE))</f>
        <v>29.303167984189724</v>
      </c>
    </row>
    <row r="735" spans="1:36" x14ac:dyDescent="0.2">
      <c r="A735" t="s">
        <v>3315</v>
      </c>
      <c r="B735" t="s">
        <v>3316</v>
      </c>
      <c r="C735">
        <v>1990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6.4</v>
      </c>
      <c r="O735">
        <v>88788</v>
      </c>
      <c r="P735">
        <v>106</v>
      </c>
      <c r="Q735" t="s">
        <v>2713</v>
      </c>
      <c r="R735" t="s">
        <v>39</v>
      </c>
      <c r="S735">
        <v>0</v>
      </c>
      <c r="T735">
        <v>0</v>
      </c>
      <c r="U735">
        <v>1</v>
      </c>
      <c r="V735">
        <v>50000000</v>
      </c>
      <c r="W735">
        <v>41482207</v>
      </c>
      <c r="X735">
        <v>41482207</v>
      </c>
      <c r="Y735">
        <f>COUNTBLANK(Table134[[#This Row],[Budget]:[Gross_WW]])</f>
        <v>0</v>
      </c>
      <c r="Z735" s="4">
        <v>1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5">
        <v>1</v>
      </c>
      <c r="AG735">
        <v>0</v>
      </c>
      <c r="AH735">
        <f>((Table134[[#This Row],[Gross_WW]]-2*Table134[[#This Row],[Budget]])/(2*Table134[[#This Row],[Budget]]))*100</f>
        <v>-58.517792999999998</v>
      </c>
      <c r="AI735">
        <f>(0.555*Table134[[#This Row],[Gross_WW]]-Table134[[#This Row],[Budget]])/Table134[[#This Row],[Budget]]*100</f>
        <v>-53.954750229999995</v>
      </c>
      <c r="AJ735">
        <f>(Table134[[#This Row],[Gross_WW]]-VLOOKUP(C735,  Table4[], 2, TRUE)*Table134[[#This Row],[Budget]])/(Table134[[#This Row],[Budget]]*VLOOKUP(C735,  Table4[], 2, TRUE))</f>
        <v>0.8855548636363636</v>
      </c>
    </row>
    <row r="736" spans="1:36" hidden="1" x14ac:dyDescent="0.2">
      <c r="A736" t="s">
        <v>1629</v>
      </c>
      <c r="B736" t="s">
        <v>1630</v>
      </c>
      <c r="C736">
        <v>1961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7.3</v>
      </c>
      <c r="O736">
        <v>1190</v>
      </c>
      <c r="P736">
        <v>87</v>
      </c>
      <c r="Q736" t="s">
        <v>1631</v>
      </c>
      <c r="R736" t="s">
        <v>376</v>
      </c>
      <c r="S736">
        <v>1</v>
      </c>
      <c r="T736">
        <v>0</v>
      </c>
      <c r="U736">
        <v>0</v>
      </c>
      <c r="X736">
        <v>721203</v>
      </c>
      <c r="Y736">
        <f>COUNTBLANK(Table134[[#This Row],[Budget]:[Gross_WW]])</f>
        <v>2</v>
      </c>
      <c r="Z736">
        <v>0</v>
      </c>
      <c r="AA736">
        <v>0</v>
      </c>
      <c r="AB736">
        <v>1</v>
      </c>
      <c r="AC736">
        <v>0</v>
      </c>
      <c r="AD736">
        <v>1</v>
      </c>
      <c r="AE736">
        <v>0</v>
      </c>
      <c r="AF736">
        <v>0</v>
      </c>
      <c r="AG736">
        <v>12</v>
      </c>
      <c r="AH736" t="e">
        <f>((Table134[[#This Row],[Gross_WW]]-2*Table134[[#This Row],[Budget]])/(2*Table134[[#This Row],[Budget]]))*100</f>
        <v>#DIV/0!</v>
      </c>
      <c r="AI736" t="e">
        <f>(0.555*Table134[[#This Row],[Gross_WW]]-Table134[[#This Row],[Budget]])/Table134[[#This Row],[Budget]]*100</f>
        <v>#DIV/0!</v>
      </c>
      <c r="AJ736" t="e">
        <f>(Table134[[#This Row],[Gross_WW]]-VLOOKUP(C736,  Table4[], 2, TRUE)*Table134[[#This Row],[Budget]])/(Table134[[#This Row],[Budget]]*VLOOKUP(C736,  Table4[], 2, TRUE))</f>
        <v>#DIV/0!</v>
      </c>
    </row>
    <row r="737" spans="1:36" x14ac:dyDescent="0.2">
      <c r="A737" t="s">
        <v>2743</v>
      </c>
      <c r="B737" t="s">
        <v>2744</v>
      </c>
      <c r="C737">
        <v>1984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6.4</v>
      </c>
      <c r="O737">
        <v>17087</v>
      </c>
      <c r="P737">
        <v>143</v>
      </c>
      <c r="Q737" t="s">
        <v>2519</v>
      </c>
      <c r="R737" t="s">
        <v>39</v>
      </c>
      <c r="S737">
        <v>0</v>
      </c>
      <c r="T737">
        <v>0</v>
      </c>
      <c r="U737">
        <v>1</v>
      </c>
      <c r="V737">
        <v>30000000</v>
      </c>
      <c r="W737">
        <v>45858563</v>
      </c>
      <c r="X737">
        <v>45858563</v>
      </c>
      <c r="Y737">
        <f>COUNTBLANK(Table134[[#This Row],[Budget]:[Gross_WW]])</f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70</v>
      </c>
      <c r="AH737">
        <f>((Table134[[#This Row],[Gross_WW]]-2*Table134[[#This Row],[Budget]])/(2*Table134[[#This Row],[Budget]]))*100</f>
        <v>-23.569061666666666</v>
      </c>
      <c r="AI737">
        <f>(0.555*Table134[[#This Row],[Gross_WW]]-Table134[[#This Row],[Budget]])/Table134[[#This Row],[Budget]]*100</f>
        <v>-15.161658449999987</v>
      </c>
      <c r="AJ737">
        <f>(Table134[[#This Row],[Gross_WW]]-VLOOKUP(C737,  Table4[], 2, TRUE)*Table134[[#This Row],[Budget]])/(Table134[[#This Row],[Budget]]*VLOOKUP(C737,  Table4[], 2, TRUE))</f>
        <v>2.3230842753623189</v>
      </c>
    </row>
    <row r="738" spans="1:36" x14ac:dyDescent="0.2">
      <c r="A738" t="s">
        <v>3202</v>
      </c>
      <c r="B738" t="s">
        <v>3203</v>
      </c>
      <c r="C738">
        <v>1989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6.2</v>
      </c>
      <c r="O738">
        <v>3431</v>
      </c>
      <c r="P738">
        <v>109</v>
      </c>
      <c r="Q738" t="s">
        <v>3204</v>
      </c>
      <c r="R738" t="s">
        <v>3205</v>
      </c>
      <c r="S738">
        <v>1</v>
      </c>
      <c r="T738">
        <v>0</v>
      </c>
      <c r="U738">
        <v>0</v>
      </c>
      <c r="V738">
        <v>8500000</v>
      </c>
      <c r="W738">
        <v>11604598</v>
      </c>
      <c r="X738">
        <v>11604598</v>
      </c>
      <c r="Y738">
        <f>COUNTBLANK(Table134[[#This Row],[Budget]:[Gross_WW]])</f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f>((Table134[[#This Row],[Gross_WW]]-2*Table134[[#This Row],[Budget]])/(2*Table134[[#This Row],[Budget]]))*100</f>
        <v>-31.737658823529415</v>
      </c>
      <c r="AI738">
        <f>(0.555*Table134[[#This Row],[Gross_WW]]-Table134[[#This Row],[Budget]])/Table134[[#This Row],[Budget]]*100</f>
        <v>-24.228801294117641</v>
      </c>
      <c r="AJ738">
        <f>(Table134[[#This Row],[Gross_WW]]-VLOOKUP(C738,  Table4[], 2, TRUE)*Table134[[#This Row],[Budget]])/(Table134[[#This Row],[Budget]]*VLOOKUP(C738,  Table4[], 2, TRUE))</f>
        <v>1.9679278772378517</v>
      </c>
    </row>
    <row r="739" spans="1:36" x14ac:dyDescent="0.2">
      <c r="A739" t="s">
        <v>4682</v>
      </c>
      <c r="B739" t="s">
        <v>4683</v>
      </c>
      <c r="C739">
        <v>1997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7.3</v>
      </c>
      <c r="O739">
        <v>85072</v>
      </c>
      <c r="P739">
        <v>107</v>
      </c>
      <c r="Q739" t="s">
        <v>4684</v>
      </c>
      <c r="R739" t="s">
        <v>3273</v>
      </c>
      <c r="S739">
        <v>1</v>
      </c>
      <c r="T739">
        <v>0</v>
      </c>
      <c r="U739">
        <v>0</v>
      </c>
      <c r="V739">
        <v>15000000</v>
      </c>
      <c r="W739">
        <v>28084357</v>
      </c>
      <c r="X739">
        <v>28084357</v>
      </c>
      <c r="Y739">
        <f>COUNTBLANK(Table134[[#This Row],[Budget]:[Gross_WW]])</f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5">
        <v>1</v>
      </c>
      <c r="AG739">
        <v>0</v>
      </c>
      <c r="AH739">
        <f>((Table134[[#This Row],[Gross_WW]]-2*Table134[[#This Row],[Budget]])/(2*Table134[[#This Row],[Budget]]))*100</f>
        <v>-6.3854766666666674</v>
      </c>
      <c r="AI739">
        <f>(0.555*Table134[[#This Row],[Gross_WW]]-Table134[[#This Row],[Budget]])/Table134[[#This Row],[Budget]]*100</f>
        <v>3.9121209000000108</v>
      </c>
      <c r="AJ739">
        <f>(Table134[[#This Row],[Gross_WW]]-VLOOKUP(C739,  Table4[], 2, TRUE)*Table134[[#This Row],[Budget]])/(Table134[[#This Row],[Budget]]*VLOOKUP(C739,  Table4[], 2, TRUE))</f>
        <v>3.2552056060606063</v>
      </c>
    </row>
    <row r="740" spans="1:36" x14ac:dyDescent="0.2">
      <c r="A740" t="s">
        <v>7338</v>
      </c>
      <c r="B740" t="s">
        <v>7339</v>
      </c>
      <c r="C740">
        <v>2013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6.4</v>
      </c>
      <c r="O740">
        <v>56037</v>
      </c>
      <c r="P740">
        <v>113</v>
      </c>
      <c r="Q740" t="s">
        <v>4502</v>
      </c>
      <c r="R740" t="s">
        <v>7340</v>
      </c>
      <c r="S740">
        <v>0</v>
      </c>
      <c r="T740">
        <v>0</v>
      </c>
      <c r="U740">
        <v>1</v>
      </c>
      <c r="V740">
        <v>40000000</v>
      </c>
      <c r="W740">
        <v>29807260</v>
      </c>
      <c r="X740">
        <v>44907260</v>
      </c>
      <c r="Y740">
        <f>COUNTBLANK(Table134[[#This Row],[Budget]:[Gross_WW]])</f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5">
        <v>1</v>
      </c>
      <c r="AG740">
        <v>0</v>
      </c>
      <c r="AH740">
        <f>((Table134[[#This Row],[Gross_WW]]-2*Table134[[#This Row],[Budget]])/(2*Table134[[#This Row],[Budget]]))*100</f>
        <v>-43.865924999999997</v>
      </c>
      <c r="AI740">
        <f>(0.555*Table134[[#This Row],[Gross_WW]]-Table134[[#This Row],[Budget]])/Table134[[#This Row],[Budget]]*100</f>
        <v>-37.691176749999997</v>
      </c>
      <c r="AJ740">
        <f>(Table134[[#This Row],[Gross_WW]]-VLOOKUP(C740,  Table4[], 2, TRUE)*Table134[[#This Row],[Budget]])/(Table134[[#This Row],[Budget]]*VLOOKUP(C740,  Table4[], 2, TRUE))</f>
        <v>0.1226815</v>
      </c>
    </row>
    <row r="741" spans="1:36" x14ac:dyDescent="0.2">
      <c r="A741" t="s">
        <v>4230</v>
      </c>
      <c r="B741" t="s">
        <v>4231</v>
      </c>
      <c r="C741">
        <v>1995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6.7</v>
      </c>
      <c r="O741">
        <v>23228</v>
      </c>
      <c r="P741">
        <v>101</v>
      </c>
      <c r="Q741" t="s">
        <v>3100</v>
      </c>
      <c r="R741" t="s">
        <v>4232</v>
      </c>
      <c r="S741">
        <v>0</v>
      </c>
      <c r="T741">
        <v>0</v>
      </c>
      <c r="U741">
        <v>1</v>
      </c>
      <c r="V741">
        <v>25000000</v>
      </c>
      <c r="W741">
        <v>71518503</v>
      </c>
      <c r="X741">
        <v>71518503</v>
      </c>
      <c r="Y741">
        <f>COUNTBLANK(Table134[[#This Row],[Budget]:[Gross_WW]])</f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5">
        <v>1</v>
      </c>
      <c r="AG741">
        <v>0</v>
      </c>
      <c r="AH741">
        <f>((Table134[[#This Row],[Gross_WW]]-2*Table134[[#This Row],[Budget]])/(2*Table134[[#This Row],[Budget]]))*100</f>
        <v>43.037005999999998</v>
      </c>
      <c r="AI741">
        <f>(0.555*Table134[[#This Row],[Gross_WW]]-Table134[[#This Row],[Budget]])/Table134[[#This Row],[Budget]]*100</f>
        <v>58.77107666000002</v>
      </c>
      <c r="AJ741">
        <f>(Table134[[#This Row],[Gross_WW]]-VLOOKUP(C741,  Table4[], 2, TRUE)*Table134[[#This Row],[Budget]])/(Table134[[#This Row],[Budget]]*VLOOKUP(C741,  Table4[], 2, TRUE))</f>
        <v>5.5016820909090907</v>
      </c>
    </row>
    <row r="742" spans="1:36" x14ac:dyDescent="0.2">
      <c r="A742" t="s">
        <v>3796</v>
      </c>
      <c r="B742" t="s">
        <v>3797</v>
      </c>
      <c r="C742">
        <v>1993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7</v>
      </c>
      <c r="O742">
        <v>41335</v>
      </c>
      <c r="P742">
        <v>103</v>
      </c>
      <c r="Q742" t="s">
        <v>3356</v>
      </c>
      <c r="R742" t="s">
        <v>3798</v>
      </c>
      <c r="S742">
        <v>0</v>
      </c>
      <c r="T742">
        <v>0</v>
      </c>
      <c r="U742">
        <v>1</v>
      </c>
      <c r="V742">
        <v>35100000</v>
      </c>
      <c r="W742">
        <v>70172621</v>
      </c>
      <c r="X742">
        <v>70172621</v>
      </c>
      <c r="Y742">
        <f>COUNTBLANK(Table134[[#This Row],[Budget]:[Gross_WW]])</f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f>((Table134[[#This Row],[Gross_WW]]-2*Table134[[#This Row],[Budget]])/(2*Table134[[#This Row],[Budget]]))*100</f>
        <v>-3.9001424501424499E-2</v>
      </c>
      <c r="AI742">
        <f>(0.555*Table134[[#This Row],[Gross_WW]]-Table134[[#This Row],[Budget]])/Table134[[#This Row],[Budget]]*100</f>
        <v>10.956708418803423</v>
      </c>
      <c r="AJ742">
        <f>(Table134[[#This Row],[Gross_WW]]-VLOOKUP(C742,  Table4[], 2, TRUE)*Table134[[#This Row],[Budget]])/(Table134[[#This Row],[Budget]]*VLOOKUP(C742,  Table4[], 2, TRUE))</f>
        <v>3.5436817534317533</v>
      </c>
    </row>
    <row r="743" spans="1:36" x14ac:dyDescent="0.2">
      <c r="A743" t="s">
        <v>7475</v>
      </c>
      <c r="B743" t="s">
        <v>7476</v>
      </c>
      <c r="C743">
        <v>2014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8</v>
      </c>
      <c r="O743">
        <v>1004749</v>
      </c>
      <c r="P743">
        <v>121</v>
      </c>
      <c r="Q743" t="s">
        <v>6298</v>
      </c>
      <c r="R743" t="s">
        <v>6654</v>
      </c>
      <c r="S743">
        <v>1</v>
      </c>
      <c r="T743">
        <v>0</v>
      </c>
      <c r="U743">
        <v>0</v>
      </c>
      <c r="V743">
        <v>170000000</v>
      </c>
      <c r="W743">
        <v>333176600</v>
      </c>
      <c r="X743">
        <v>772776600</v>
      </c>
      <c r="Y743">
        <f>COUNTBLANK(Table134[[#This Row],[Budget]:[Gross_WW]])</f>
        <v>0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6</v>
      </c>
      <c r="AH743">
        <f>((Table134[[#This Row],[Gross_WW]]-2*Table134[[#This Row],[Budget]])/(2*Table134[[#This Row],[Budget]]))*100</f>
        <v>127.28723529411765</v>
      </c>
      <c r="AI743">
        <f>(0.555*Table134[[#This Row],[Gross_WW]]-Table134[[#This Row],[Budget]])/Table134[[#This Row],[Budget]]*100</f>
        <v>152.28883117647064</v>
      </c>
      <c r="AJ743">
        <f>(Table134[[#This Row],[Gross_WW]]-VLOOKUP(C743,  Table4[], 2, TRUE)*Table134[[#This Row],[Budget]])/(Table134[[#This Row],[Budget]]*VLOOKUP(C743,  Table4[], 2, TRUE))</f>
        <v>3.545744705882353</v>
      </c>
    </row>
    <row r="744" spans="1:36" x14ac:dyDescent="0.2">
      <c r="A744" t="s">
        <v>3799</v>
      </c>
      <c r="B744" t="s">
        <v>3800</v>
      </c>
      <c r="C744">
        <v>1993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5.6</v>
      </c>
      <c r="O744">
        <v>4527</v>
      </c>
      <c r="P744">
        <v>107</v>
      </c>
      <c r="Q744" t="s">
        <v>1926</v>
      </c>
      <c r="R744" t="s">
        <v>3273</v>
      </c>
      <c r="S744">
        <v>1</v>
      </c>
      <c r="T744">
        <v>0</v>
      </c>
      <c r="U744">
        <v>0</v>
      </c>
      <c r="V744">
        <v>12000000</v>
      </c>
      <c r="W744">
        <v>22866222</v>
      </c>
      <c r="X744">
        <v>22866222</v>
      </c>
      <c r="Y744">
        <f>COUNTBLANK(Table134[[#This Row],[Budget]:[Gross_WW]])</f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5">
        <v>1</v>
      </c>
      <c r="AG744">
        <v>0</v>
      </c>
      <c r="AH744">
        <f>((Table134[[#This Row],[Gross_WW]]-2*Table134[[#This Row],[Budget]])/(2*Table134[[#This Row],[Budget]]))*100</f>
        <v>-4.724075</v>
      </c>
      <c r="AI744">
        <f>(0.555*Table134[[#This Row],[Gross_WW]]-Table134[[#This Row],[Budget]])/Table134[[#This Row],[Budget]]*100</f>
        <v>5.7562767500000076</v>
      </c>
      <c r="AJ744">
        <f>(Table134[[#This Row],[Gross_WW]]-VLOOKUP(C744,  Table4[], 2, TRUE)*Table134[[#This Row],[Budget]])/(Table134[[#This Row],[Budget]]*VLOOKUP(C744,  Table4[], 2, TRUE))</f>
        <v>3.3307238636363636</v>
      </c>
    </row>
    <row r="745" spans="1:36" x14ac:dyDescent="0.2">
      <c r="A745" t="s">
        <v>3450</v>
      </c>
      <c r="B745" t="s">
        <v>3451</v>
      </c>
      <c r="C745">
        <v>1991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6.6</v>
      </c>
      <c r="O745">
        <v>7434</v>
      </c>
      <c r="P745">
        <v>105</v>
      </c>
      <c r="Q745" t="s">
        <v>3452</v>
      </c>
      <c r="R745" t="s">
        <v>39</v>
      </c>
      <c r="S745">
        <v>0</v>
      </c>
      <c r="T745">
        <v>0</v>
      </c>
      <c r="U745">
        <v>1</v>
      </c>
      <c r="V745">
        <v>16000000</v>
      </c>
      <c r="W745">
        <v>9480198</v>
      </c>
      <c r="X745">
        <v>9480198</v>
      </c>
      <c r="Y745">
        <f>COUNTBLANK(Table134[[#This Row],[Budget]:[Gross_WW]])</f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f>((Table134[[#This Row],[Gross_WW]]-2*Table134[[#This Row],[Budget]])/(2*Table134[[#This Row],[Budget]]))*100</f>
        <v>-70.374381249999999</v>
      </c>
      <c r="AI745">
        <f>(0.555*Table134[[#This Row],[Gross_WW]]-Table134[[#This Row],[Budget]])/Table134[[#This Row],[Budget]]*100</f>
        <v>-67.115563187499987</v>
      </c>
      <c r="AJ745">
        <f>(Table134[[#This Row],[Gross_WW]]-VLOOKUP(C745,  Table4[], 2, TRUE)*Table134[[#This Row],[Budget]])/(Table134[[#This Row],[Budget]]*VLOOKUP(C745,  Table4[], 2, TRUE))</f>
        <v>0.34661903409090911</v>
      </c>
    </row>
    <row r="746" spans="1:36" x14ac:dyDescent="0.2">
      <c r="A746" t="s">
        <v>1660</v>
      </c>
      <c r="B746" t="s">
        <v>1661</v>
      </c>
      <c r="C746">
        <v>1962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7.2</v>
      </c>
      <c r="O746">
        <v>5246</v>
      </c>
      <c r="P746">
        <v>143</v>
      </c>
      <c r="Q746" t="s">
        <v>97</v>
      </c>
      <c r="R746" t="s">
        <v>1544</v>
      </c>
      <c r="S746">
        <v>0</v>
      </c>
      <c r="T746">
        <v>0</v>
      </c>
      <c r="U746">
        <v>1</v>
      </c>
      <c r="V746">
        <v>4000000</v>
      </c>
      <c r="W746">
        <v>11076923</v>
      </c>
      <c r="X746">
        <v>11076923</v>
      </c>
      <c r="Y746">
        <f>COUNTBLANK(Table134[[#This Row],[Budget]:[Gross_WW]])</f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</v>
      </c>
      <c r="AH746">
        <f>((Table134[[#This Row],[Gross_WW]]-2*Table134[[#This Row],[Budget]])/(2*Table134[[#This Row],[Budget]]))*100</f>
        <v>38.461537499999999</v>
      </c>
      <c r="AI746">
        <f>(0.555*Table134[[#This Row],[Gross_WW]]-Table134[[#This Row],[Budget]])/Table134[[#This Row],[Budget]]*100</f>
        <v>53.692306625000022</v>
      </c>
      <c r="AJ746">
        <f>(Table134[[#This Row],[Gross_WW]]-VLOOKUP(C746,  Table4[], 2, TRUE)*Table134[[#This Row],[Budget]])/(Table134[[#This Row],[Budget]]*VLOOKUP(C746,  Table4[], 2, TRUE))</f>
        <v>10.076923000000001</v>
      </c>
    </row>
    <row r="747" spans="1:36" x14ac:dyDescent="0.2">
      <c r="A747" t="s">
        <v>6447</v>
      </c>
      <c r="B747" t="s">
        <v>6448</v>
      </c>
      <c r="C747">
        <v>2016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6.3</v>
      </c>
      <c r="O747">
        <v>117194</v>
      </c>
      <c r="P747">
        <v>106</v>
      </c>
      <c r="Q747" t="s">
        <v>5853</v>
      </c>
      <c r="R747" t="s">
        <v>35</v>
      </c>
      <c r="S747">
        <v>0</v>
      </c>
      <c r="T747">
        <v>1</v>
      </c>
      <c r="U747">
        <v>0</v>
      </c>
      <c r="V747">
        <v>22000000</v>
      </c>
      <c r="W747">
        <v>30498085</v>
      </c>
      <c r="X747">
        <v>63647656</v>
      </c>
      <c r="Y747">
        <f>COUNTBLANK(Table134[[#This Row],[Budget]:[Gross_WW]])</f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f>((Table134[[#This Row],[Gross_WW]]-2*Table134[[#This Row],[Budget]])/(2*Table134[[#This Row],[Budget]]))*100</f>
        <v>44.653763636363635</v>
      </c>
      <c r="AI747">
        <f>(0.555*Table134[[#This Row],[Gross_WW]]-Table134[[#This Row],[Budget]])/Table134[[#This Row],[Budget]]*100</f>
        <v>60.56567763636366</v>
      </c>
      <c r="AJ747">
        <f>(Table134[[#This Row],[Gross_WW]]-VLOOKUP(C747,  Table4[], 2, TRUE)*Table134[[#This Row],[Budget]])/(Table134[[#This Row],[Budget]]*VLOOKUP(C747,  Table4[], 2, TRUE))</f>
        <v>1.8930752727272728</v>
      </c>
    </row>
    <row r="748" spans="1:36" x14ac:dyDescent="0.2">
      <c r="A748" t="s">
        <v>4904</v>
      </c>
      <c r="B748" t="s">
        <v>4905</v>
      </c>
      <c r="C748">
        <v>1998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6.7</v>
      </c>
      <c r="O748">
        <v>56172</v>
      </c>
      <c r="P748">
        <v>82</v>
      </c>
      <c r="Q748" t="s">
        <v>3734</v>
      </c>
      <c r="R748" t="s">
        <v>3524</v>
      </c>
      <c r="S748">
        <v>0</v>
      </c>
      <c r="T748">
        <v>1</v>
      </c>
      <c r="U748">
        <v>0</v>
      </c>
      <c r="V748">
        <v>8000000</v>
      </c>
      <c r="W748">
        <v>17460020</v>
      </c>
      <c r="X748">
        <v>17460020</v>
      </c>
      <c r="Y748">
        <f>COUNTBLANK(Table134[[#This Row],[Budget]:[Gross_WW]])</f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5">
        <v>1</v>
      </c>
      <c r="AG748">
        <v>0</v>
      </c>
      <c r="AH748">
        <f>((Table134[[#This Row],[Gross_WW]]-2*Table134[[#This Row],[Budget]])/(2*Table134[[#This Row],[Budget]]))*100</f>
        <v>9.1251250000000006</v>
      </c>
      <c r="AI748">
        <f>(0.555*Table134[[#This Row],[Gross_WW]]-Table134[[#This Row],[Budget]])/Table134[[#This Row],[Budget]]*100</f>
        <v>21.128888750000019</v>
      </c>
      <c r="AJ748">
        <f>(Table134[[#This Row],[Gross_WW]]-VLOOKUP(C748,  Table4[], 2, TRUE)*Table134[[#This Row],[Budget]])/(Table134[[#This Row],[Budget]]*VLOOKUP(C748,  Table4[], 2, TRUE))</f>
        <v>3.9602329545454547</v>
      </c>
    </row>
    <row r="749" spans="1:36" x14ac:dyDescent="0.2">
      <c r="A749" t="s">
        <v>6485</v>
      </c>
      <c r="B749" t="s">
        <v>6486</v>
      </c>
      <c r="C749">
        <v>2011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5.8</v>
      </c>
      <c r="O749">
        <v>116795</v>
      </c>
      <c r="P749">
        <v>105</v>
      </c>
      <c r="Q749" t="s">
        <v>5282</v>
      </c>
      <c r="R749" t="s">
        <v>5604</v>
      </c>
      <c r="S749">
        <v>0</v>
      </c>
      <c r="T749">
        <v>0</v>
      </c>
      <c r="U749">
        <v>1</v>
      </c>
      <c r="V749">
        <v>36000000</v>
      </c>
      <c r="W749">
        <v>45060734</v>
      </c>
      <c r="X749">
        <v>86157237</v>
      </c>
      <c r="Y749">
        <f>COUNTBLANK(Table134[[#This Row],[Budget]:[Gross_WW]])</f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f>((Table134[[#This Row],[Gross_WW]]-2*Table134[[#This Row],[Budget]])/(2*Table134[[#This Row],[Budget]]))*100</f>
        <v>19.662829166666668</v>
      </c>
      <c r="AI749">
        <f>(0.555*Table134[[#This Row],[Gross_WW]]-Table134[[#This Row],[Budget]])/Table134[[#This Row],[Budget]]*100</f>
        <v>32.825740375000009</v>
      </c>
      <c r="AJ749">
        <f>(Table134[[#This Row],[Gross_WW]]-VLOOKUP(C749,  Table4[], 2, TRUE)*Table134[[#This Row],[Budget]])/(Table134[[#This Row],[Budget]]*VLOOKUP(C749,  Table4[], 2, TRUE))</f>
        <v>1.3932565833333332</v>
      </c>
    </row>
    <row r="750" spans="1:36" x14ac:dyDescent="0.2">
      <c r="A750" t="s">
        <v>7219</v>
      </c>
      <c r="B750" t="s">
        <v>7220</v>
      </c>
      <c r="C750">
        <v>2018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6.6</v>
      </c>
      <c r="O750">
        <v>107417</v>
      </c>
      <c r="P750">
        <v>106</v>
      </c>
      <c r="Q750" t="s">
        <v>6769</v>
      </c>
      <c r="R750" t="s">
        <v>7221</v>
      </c>
      <c r="S750">
        <v>0</v>
      </c>
      <c r="T750">
        <v>1</v>
      </c>
      <c r="U750">
        <v>0</v>
      </c>
      <c r="V750">
        <v>10000000</v>
      </c>
      <c r="W750">
        <v>159342015</v>
      </c>
      <c r="X750">
        <v>255485178</v>
      </c>
      <c r="Y750">
        <f>COUNTBLANK(Table134[[#This Row],[Budget]:[Gross_WW]])</f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f>((Table134[[#This Row],[Gross_WW]]-2*Table134[[#This Row],[Budget]])/(2*Table134[[#This Row],[Budget]]))*100</f>
        <v>1177.42589</v>
      </c>
      <c r="AI750">
        <f>(0.555*Table134[[#This Row],[Gross_WW]]-Table134[[#This Row],[Budget]])/Table134[[#This Row],[Budget]]*100</f>
        <v>1317.9427379000001</v>
      </c>
      <c r="AJ750">
        <f>(Table134[[#This Row],[Gross_WW]]-VLOOKUP(C750,  Table4[], 2, TRUE)*Table134[[#This Row],[Budget]])/(Table134[[#This Row],[Budget]]*VLOOKUP(C750,  Table4[], 2, TRUE))</f>
        <v>24.548517799999999</v>
      </c>
    </row>
    <row r="751" spans="1:36" x14ac:dyDescent="0.2">
      <c r="A751" t="s">
        <v>2545</v>
      </c>
      <c r="B751" t="s">
        <v>2546</v>
      </c>
      <c r="C751">
        <v>1981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6.5</v>
      </c>
      <c r="O751">
        <v>70797</v>
      </c>
      <c r="P751">
        <v>92</v>
      </c>
      <c r="Q751" t="s">
        <v>2547</v>
      </c>
      <c r="R751" t="s">
        <v>2548</v>
      </c>
      <c r="S751">
        <v>0</v>
      </c>
      <c r="T751">
        <v>1</v>
      </c>
      <c r="U751">
        <v>0</v>
      </c>
      <c r="V751">
        <v>2500000</v>
      </c>
      <c r="W751">
        <v>25533818</v>
      </c>
      <c r="X751">
        <v>25533818</v>
      </c>
      <c r="Y751">
        <f>COUNTBLANK(Table134[[#This Row],[Budget]:[Gross_WW]])</f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f>((Table134[[#This Row],[Gross_WW]]-2*Table134[[#This Row],[Budget]])/(2*Table134[[#This Row],[Budget]]))*100</f>
        <v>410.67635999999999</v>
      </c>
      <c r="AI751">
        <f>(0.555*Table134[[#This Row],[Gross_WW]]-Table134[[#This Row],[Budget]])/Table134[[#This Row],[Budget]]*100</f>
        <v>466.85075960000006</v>
      </c>
      <c r="AJ751">
        <f>(Table134[[#This Row],[Gross_WW]]-VLOOKUP(C751,  Table4[], 2, TRUE)*Table134[[#This Row],[Budget]])/(Table134[[#This Row],[Budget]]*VLOOKUP(C751,  Table4[], 2, TRUE))</f>
        <v>21.203320000000001</v>
      </c>
    </row>
    <row r="752" spans="1:36" x14ac:dyDescent="0.2">
      <c r="A752" t="s">
        <v>2646</v>
      </c>
      <c r="B752" t="s">
        <v>2647</v>
      </c>
      <c r="C752">
        <v>1982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4.9000000000000004</v>
      </c>
      <c r="O752">
        <v>40921</v>
      </c>
      <c r="P752">
        <v>98</v>
      </c>
      <c r="Q752" t="s">
        <v>2648</v>
      </c>
      <c r="R752" t="s">
        <v>2548</v>
      </c>
      <c r="S752">
        <v>0</v>
      </c>
      <c r="T752">
        <v>1</v>
      </c>
      <c r="U752">
        <v>0</v>
      </c>
      <c r="V752">
        <v>2500000</v>
      </c>
      <c r="W752">
        <v>14400000</v>
      </c>
      <c r="X752">
        <v>14400000</v>
      </c>
      <c r="Y752">
        <f>COUNTBLANK(Table134[[#This Row],[Budget]:[Gross_WW]])</f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f>((Table134[[#This Row],[Gross_WW]]-2*Table134[[#This Row],[Budget]])/(2*Table134[[#This Row],[Budget]]))*100</f>
        <v>188</v>
      </c>
      <c r="AI752">
        <f>(0.555*Table134[[#This Row],[Gross_WW]]-Table134[[#This Row],[Budget]])/Table134[[#This Row],[Budget]]*100</f>
        <v>219.68000000000006</v>
      </c>
      <c r="AJ752">
        <f>(Table134[[#This Row],[Gross_WW]]-VLOOKUP(C752,  Table4[], 2, TRUE)*Table134[[#This Row],[Budget]])/(Table134[[#This Row],[Budget]]*VLOOKUP(C752,  Table4[], 2, TRUE))</f>
        <v>11.521739130434783</v>
      </c>
    </row>
    <row r="753" spans="1:36" x14ac:dyDescent="0.2">
      <c r="A753" t="s">
        <v>4233</v>
      </c>
      <c r="B753" t="s">
        <v>4234</v>
      </c>
      <c r="C753">
        <v>1995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4.9000000000000004</v>
      </c>
      <c r="O753">
        <v>29485</v>
      </c>
      <c r="P753">
        <v>87</v>
      </c>
      <c r="Q753" t="s">
        <v>4235</v>
      </c>
      <c r="R753" t="s">
        <v>4236</v>
      </c>
      <c r="S753">
        <v>1</v>
      </c>
      <c r="T753">
        <v>0</v>
      </c>
      <c r="U753">
        <v>0</v>
      </c>
      <c r="V753">
        <v>5000000</v>
      </c>
      <c r="W753">
        <v>15116634</v>
      </c>
      <c r="X753">
        <v>15116634</v>
      </c>
      <c r="Y753">
        <f>COUNTBLANK(Table134[[#This Row],[Budget]:[Gross_WW]])</f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f>((Table134[[#This Row],[Gross_WW]]-2*Table134[[#This Row],[Budget]])/(2*Table134[[#This Row],[Budget]]))*100</f>
        <v>51.166339999999998</v>
      </c>
      <c r="AI753">
        <f>(0.555*Table134[[#This Row],[Gross_WW]]-Table134[[#This Row],[Budget]])/Table134[[#This Row],[Budget]]*100</f>
        <v>67.794637400000028</v>
      </c>
      <c r="AJ753">
        <f>(Table134[[#This Row],[Gross_WW]]-VLOOKUP(C753,  Table4[], 2, TRUE)*Table134[[#This Row],[Budget]])/(Table134[[#This Row],[Budget]]*VLOOKUP(C753,  Table4[], 2, TRUE))</f>
        <v>5.8711972727272723</v>
      </c>
    </row>
    <row r="754" spans="1:36" x14ac:dyDescent="0.2">
      <c r="A754" t="s">
        <v>4463</v>
      </c>
      <c r="B754" t="s">
        <v>4464</v>
      </c>
      <c r="C754">
        <v>1996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7.7</v>
      </c>
      <c r="O754">
        <v>35076</v>
      </c>
      <c r="P754">
        <v>242</v>
      </c>
      <c r="Q754" t="s">
        <v>4465</v>
      </c>
      <c r="R754" t="s">
        <v>4109</v>
      </c>
      <c r="S754">
        <v>0</v>
      </c>
      <c r="T754">
        <v>0</v>
      </c>
      <c r="U754">
        <v>1</v>
      </c>
      <c r="V754">
        <v>18000000</v>
      </c>
      <c r="W754">
        <v>4708156</v>
      </c>
      <c r="X754">
        <v>4770222</v>
      </c>
      <c r="Y754">
        <f>COUNTBLANK(Table134[[#This Row],[Budget]:[Gross_WW]])</f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395</v>
      </c>
      <c r="AH754">
        <f>((Table134[[#This Row],[Gross_WW]]-2*Table134[[#This Row],[Budget]])/(2*Table134[[#This Row],[Budget]]))*100</f>
        <v>-86.749383333333327</v>
      </c>
      <c r="AI754">
        <f>(0.555*Table134[[#This Row],[Gross_WW]]-Table134[[#This Row],[Budget]])/Table134[[#This Row],[Budget]]*100</f>
        <v>-85.291815499999984</v>
      </c>
      <c r="AJ754">
        <f>(Table134[[#This Row],[Gross_WW]]-VLOOKUP(C754,  Table4[], 2, TRUE)*Table134[[#This Row],[Budget]])/(Table134[[#This Row],[Budget]]*VLOOKUP(C754,  Table4[], 2, TRUE))</f>
        <v>-0.39769924242424243</v>
      </c>
    </row>
    <row r="755" spans="1:36" x14ac:dyDescent="0.2">
      <c r="A755" t="s">
        <v>5249</v>
      </c>
      <c r="B755" t="s">
        <v>4464</v>
      </c>
      <c r="C755">
        <v>2000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5.9</v>
      </c>
      <c r="O755">
        <v>8904</v>
      </c>
      <c r="P755">
        <v>112</v>
      </c>
      <c r="Q755" t="s">
        <v>5250</v>
      </c>
      <c r="R755" t="s">
        <v>5251</v>
      </c>
      <c r="S755">
        <v>1</v>
      </c>
      <c r="T755">
        <v>0</v>
      </c>
      <c r="U755">
        <v>0</v>
      </c>
      <c r="V755">
        <v>2000000</v>
      </c>
      <c r="W755">
        <v>1577287</v>
      </c>
      <c r="X755">
        <v>2046433</v>
      </c>
      <c r="Y755">
        <f>COUNTBLANK(Table134[[#This Row],[Budget]:[Gross_WW]])</f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399</v>
      </c>
      <c r="AH755">
        <f>((Table134[[#This Row],[Gross_WW]]-2*Table134[[#This Row],[Budget]])/(2*Table134[[#This Row],[Budget]]))*100</f>
        <v>-48.839175000000004</v>
      </c>
      <c r="AI755">
        <f>(0.555*Table134[[#This Row],[Gross_WW]]-Table134[[#This Row],[Budget]])/Table134[[#This Row],[Budget]]*100</f>
        <v>-43.211484249999991</v>
      </c>
      <c r="AJ755">
        <f>(Table134[[#This Row],[Gross_WW]]-VLOOKUP(C755,  Table4[], 2, TRUE)*Table134[[#This Row],[Budget]])/(Table134[[#This Row],[Budget]]*VLOOKUP(C755,  Table4[], 2, TRUE))</f>
        <v>0.70536083333333333</v>
      </c>
    </row>
    <row r="756" spans="1:36" x14ac:dyDescent="0.2">
      <c r="A756" t="s">
        <v>6740</v>
      </c>
      <c r="B756" t="s">
        <v>6741</v>
      </c>
      <c r="C756">
        <v>2011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6.8</v>
      </c>
      <c r="O756">
        <v>184581</v>
      </c>
      <c r="P756">
        <v>111</v>
      </c>
      <c r="Q756" t="s">
        <v>6187</v>
      </c>
      <c r="R756" t="s">
        <v>5459</v>
      </c>
      <c r="S756">
        <v>0</v>
      </c>
      <c r="T756">
        <v>1</v>
      </c>
      <c r="U756">
        <v>0</v>
      </c>
      <c r="V756">
        <v>30000000</v>
      </c>
      <c r="W756">
        <v>40259119</v>
      </c>
      <c r="X756">
        <v>63782078</v>
      </c>
      <c r="Y756">
        <f>COUNTBLANK(Table134[[#This Row],[Budget]:[Gross_WW]])</f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f>((Table134[[#This Row],[Gross_WW]]-2*Table134[[#This Row],[Budget]])/(2*Table134[[#This Row],[Budget]]))*100</f>
        <v>6.3034633333333341</v>
      </c>
      <c r="AI756">
        <f>(0.555*Table134[[#This Row],[Gross_WW]]-Table134[[#This Row],[Budget]])/Table134[[#This Row],[Budget]]*100</f>
        <v>17.996844300000024</v>
      </c>
      <c r="AJ756">
        <f>(Table134[[#This Row],[Gross_WW]]-VLOOKUP(C756,  Table4[], 2, TRUE)*Table134[[#This Row],[Budget]])/(Table134[[#This Row],[Budget]]*VLOOKUP(C756,  Table4[], 2, TRUE))</f>
        <v>1.1260692666666667</v>
      </c>
    </row>
    <row r="757" spans="1:36" x14ac:dyDescent="0.2">
      <c r="A757" t="s">
        <v>6860</v>
      </c>
      <c r="B757" t="s">
        <v>6861</v>
      </c>
      <c r="C757">
        <v>2009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4.4000000000000004</v>
      </c>
      <c r="O757">
        <v>38235</v>
      </c>
      <c r="P757">
        <v>102</v>
      </c>
      <c r="Q757" t="s">
        <v>4223</v>
      </c>
      <c r="R757" t="s">
        <v>6862</v>
      </c>
      <c r="S757">
        <v>1</v>
      </c>
      <c r="T757">
        <v>0</v>
      </c>
      <c r="U757">
        <v>0</v>
      </c>
      <c r="V757">
        <v>30000000</v>
      </c>
      <c r="W757">
        <v>79576189</v>
      </c>
      <c r="X757">
        <v>155545279</v>
      </c>
      <c r="Y757">
        <f>COUNTBLANK(Table134[[#This Row],[Budget]:[Gross_WW]])</f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f>((Table134[[#This Row],[Gross_WW]]-2*Table134[[#This Row],[Budget]])/(2*Table134[[#This Row],[Budget]]))*100</f>
        <v>159.24213166666667</v>
      </c>
      <c r="AI757">
        <f>(0.555*Table134[[#This Row],[Gross_WW]]-Table134[[#This Row],[Budget]])/Table134[[#This Row],[Budget]]*100</f>
        <v>187.75876615000004</v>
      </c>
      <c r="AJ757">
        <f>(Table134[[#This Row],[Gross_WW]]-VLOOKUP(C757,  Table4[], 2, TRUE)*Table134[[#This Row],[Budget]])/(Table134[[#This Row],[Budget]]*VLOOKUP(C757,  Table4[], 2, TRUE))</f>
        <v>7.6414043888888887</v>
      </c>
    </row>
    <row r="758" spans="1:36" x14ac:dyDescent="0.2">
      <c r="A758" t="s">
        <v>7893</v>
      </c>
      <c r="B758" t="s">
        <v>7894</v>
      </c>
      <c r="C758">
        <v>2017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6.5</v>
      </c>
      <c r="O758">
        <v>104901</v>
      </c>
      <c r="P758">
        <v>96</v>
      </c>
      <c r="Q758" t="s">
        <v>7895</v>
      </c>
      <c r="R758" t="s">
        <v>35</v>
      </c>
      <c r="S758">
        <v>0</v>
      </c>
      <c r="T758">
        <v>1</v>
      </c>
      <c r="U758">
        <v>0</v>
      </c>
      <c r="V758">
        <v>4800000</v>
      </c>
      <c r="W758">
        <v>55683845</v>
      </c>
      <c r="X758">
        <v>125479266</v>
      </c>
      <c r="Y758">
        <f>COUNTBLANK(Table134[[#This Row],[Budget]:[Gross_WW]])</f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f>((Table134[[#This Row],[Gross_WW]]-2*Table134[[#This Row],[Budget]])/(2*Table134[[#This Row],[Budget]]))*100</f>
        <v>1207.0756875000002</v>
      </c>
      <c r="AI758">
        <f>(0.555*Table134[[#This Row],[Gross_WW]]-Table134[[#This Row],[Budget]])/Table134[[#This Row],[Budget]]*100</f>
        <v>1350.8540131250004</v>
      </c>
      <c r="AJ758">
        <f>(Table134[[#This Row],[Gross_WW]]-VLOOKUP(C758,  Table4[], 2, TRUE)*Table134[[#This Row],[Budget]])/(Table134[[#This Row],[Budget]]*VLOOKUP(C758,  Table4[], 2, TRUE))</f>
        <v>25.141513750000001</v>
      </c>
    </row>
    <row r="759" spans="1:36" x14ac:dyDescent="0.2">
      <c r="A759" t="s">
        <v>7117</v>
      </c>
      <c r="B759" t="s">
        <v>7118</v>
      </c>
      <c r="C759">
        <v>2011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5.9</v>
      </c>
      <c r="O759">
        <v>40057</v>
      </c>
      <c r="P759">
        <v>100</v>
      </c>
      <c r="Q759" t="s">
        <v>3025</v>
      </c>
      <c r="R759" t="s">
        <v>39</v>
      </c>
      <c r="S759">
        <v>0</v>
      </c>
      <c r="T759">
        <v>0</v>
      </c>
      <c r="U759">
        <v>1</v>
      </c>
      <c r="V759">
        <v>135000000</v>
      </c>
      <c r="W759">
        <v>64006466</v>
      </c>
      <c r="X759">
        <v>159196259</v>
      </c>
      <c r="Y759">
        <f>COUNTBLANK(Table134[[#This Row],[Budget]:[Gross_WW]])</f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f>((Table134[[#This Row],[Gross_WW]]-2*Table134[[#This Row],[Budget]])/(2*Table134[[#This Row],[Budget]]))*100</f>
        <v>-41.038422592592596</v>
      </c>
      <c r="AI759">
        <f>(0.555*Table134[[#This Row],[Gross_WW]]-Table134[[#This Row],[Budget]])/Table134[[#This Row],[Budget]]*100</f>
        <v>-34.552649077777772</v>
      </c>
      <c r="AJ759">
        <f>(Table134[[#This Row],[Gross_WW]]-VLOOKUP(C759,  Table4[], 2, TRUE)*Table134[[#This Row],[Budget]])/(Table134[[#This Row],[Budget]]*VLOOKUP(C759,  Table4[], 2, TRUE))</f>
        <v>0.17923154814814815</v>
      </c>
    </row>
    <row r="760" spans="1:36" x14ac:dyDescent="0.2">
      <c r="A760" t="s">
        <v>4466</v>
      </c>
      <c r="B760" t="s">
        <v>4467</v>
      </c>
      <c r="C760">
        <v>1996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7</v>
      </c>
      <c r="O760">
        <v>188528</v>
      </c>
      <c r="P760">
        <v>92</v>
      </c>
      <c r="Q760" t="s">
        <v>3363</v>
      </c>
      <c r="R760" t="s">
        <v>35</v>
      </c>
      <c r="S760">
        <v>0</v>
      </c>
      <c r="T760">
        <v>1</v>
      </c>
      <c r="U760">
        <v>0</v>
      </c>
      <c r="V760">
        <v>12000000</v>
      </c>
      <c r="W760">
        <v>38824099</v>
      </c>
      <c r="X760">
        <v>41205099</v>
      </c>
      <c r="Y760">
        <f>COUNTBLANK(Table134[[#This Row],[Budget]:[Gross_WW]])</f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f>((Table134[[#This Row],[Gross_WW]]-2*Table134[[#This Row],[Budget]])/(2*Table134[[#This Row],[Budget]]))*100</f>
        <v>71.687912499999996</v>
      </c>
      <c r="AI760">
        <f>(0.555*Table134[[#This Row],[Gross_WW]]-Table134[[#This Row],[Budget]])/Table134[[#This Row],[Budget]]*100</f>
        <v>90.573582875</v>
      </c>
      <c r="AJ760">
        <f>(Table134[[#This Row],[Gross_WW]]-VLOOKUP(C760,  Table4[], 2, TRUE)*Table134[[#This Row],[Budget]])/(Table134[[#This Row],[Budget]]*VLOOKUP(C760,  Table4[], 2, TRUE))</f>
        <v>6.8039960227272731</v>
      </c>
    </row>
    <row r="761" spans="1:36" x14ac:dyDescent="0.2">
      <c r="A761" t="s">
        <v>3801</v>
      </c>
      <c r="B761" t="s">
        <v>3802</v>
      </c>
      <c r="C761">
        <v>1993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6.2</v>
      </c>
      <c r="O761">
        <v>42452</v>
      </c>
      <c r="P761">
        <v>97</v>
      </c>
      <c r="Q761" t="s">
        <v>3803</v>
      </c>
      <c r="R761" t="s">
        <v>35</v>
      </c>
      <c r="S761">
        <v>0</v>
      </c>
      <c r="T761">
        <v>1</v>
      </c>
      <c r="U761">
        <v>0</v>
      </c>
      <c r="V761">
        <v>18000000</v>
      </c>
      <c r="W761">
        <v>32589677</v>
      </c>
      <c r="X761">
        <v>74189677</v>
      </c>
      <c r="Y761">
        <f>COUNTBLANK(Table134[[#This Row],[Budget]:[Gross_WW]])</f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5">
        <v>1</v>
      </c>
      <c r="AG761">
        <v>0</v>
      </c>
      <c r="AH761">
        <f>((Table134[[#This Row],[Gross_WW]]-2*Table134[[#This Row],[Budget]])/(2*Table134[[#This Row],[Budget]]))*100</f>
        <v>106.08243611111109</v>
      </c>
      <c r="AI761">
        <f>(0.555*Table134[[#This Row],[Gross_WW]]-Table134[[#This Row],[Budget]])/Table134[[#This Row],[Budget]]*100</f>
        <v>128.75150408333337</v>
      </c>
      <c r="AJ761">
        <f>(Table134[[#This Row],[Gross_WW]]-VLOOKUP(C761,  Table4[], 2, TRUE)*Table134[[#This Row],[Budget]])/(Table134[[#This Row],[Budget]]*VLOOKUP(C761,  Table4[], 2, TRUE))</f>
        <v>8.3673834595959597</v>
      </c>
    </row>
    <row r="762" spans="1:36" x14ac:dyDescent="0.2">
      <c r="A762" t="s">
        <v>161</v>
      </c>
      <c r="B762" t="s">
        <v>162</v>
      </c>
      <c r="C762">
        <v>1933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6.8</v>
      </c>
      <c r="O762">
        <v>631</v>
      </c>
      <c r="P762">
        <v>78</v>
      </c>
      <c r="Q762" t="s">
        <v>97</v>
      </c>
      <c r="R762" t="s">
        <v>39</v>
      </c>
      <c r="S762">
        <v>0</v>
      </c>
      <c r="T762">
        <v>0</v>
      </c>
      <c r="U762">
        <v>1</v>
      </c>
      <c r="V762">
        <v>189000</v>
      </c>
      <c r="Y762">
        <f>COUNTBLANK(Table134[[#This Row],[Budget]:[Gross_WW]])</f>
        <v>2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f>((Table134[[#This Row],[Gross_WW]]-2*Table134[[#This Row],[Budget]])/(2*Table134[[#This Row],[Budget]]))*100</f>
        <v>-100</v>
      </c>
      <c r="AI762">
        <f>(0.555*Table134[[#This Row],[Gross_WW]]-Table134[[#This Row],[Budget]])/Table134[[#This Row],[Budget]]*100</f>
        <v>-100</v>
      </c>
      <c r="AJ762">
        <f>(Table134[[#This Row],[Gross_WW]]-VLOOKUP(C762,  Table4[], 2, TRUE)*Table134[[#This Row],[Budget]])/(Table134[[#This Row],[Budget]]*VLOOKUP(C762,  Table4[], 2, TRUE))</f>
        <v>-1</v>
      </c>
    </row>
    <row r="763" spans="1:36" hidden="1" x14ac:dyDescent="0.2">
      <c r="A763" t="s">
        <v>2745</v>
      </c>
      <c r="B763" t="s">
        <v>2746</v>
      </c>
      <c r="C763">
        <v>1984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4.9000000000000004</v>
      </c>
      <c r="O763">
        <v>559</v>
      </c>
      <c r="P763">
        <v>93</v>
      </c>
      <c r="Q763" t="s">
        <v>2266</v>
      </c>
      <c r="R763" t="s">
        <v>35</v>
      </c>
      <c r="S763">
        <v>0</v>
      </c>
      <c r="T763">
        <v>1</v>
      </c>
      <c r="U763">
        <v>0</v>
      </c>
      <c r="W763">
        <v>11113806</v>
      </c>
      <c r="X763">
        <v>11113806</v>
      </c>
      <c r="Y763">
        <f>COUNTBLANK(Table134[[#This Row],[Budget]:[Gross_WW]])</f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 t="e">
        <f>((Table134[[#This Row],[Gross_WW]]-2*Table134[[#This Row],[Budget]])/(2*Table134[[#This Row],[Budget]]))*100</f>
        <v>#DIV/0!</v>
      </c>
      <c r="AI763" t="e">
        <f>(0.555*Table134[[#This Row],[Gross_WW]]-Table134[[#This Row],[Budget]])/Table134[[#This Row],[Budget]]*100</f>
        <v>#DIV/0!</v>
      </c>
      <c r="AJ763" t="e">
        <f>(Table134[[#This Row],[Gross_WW]]-VLOOKUP(C763,  Table4[], 2, TRUE)*Table134[[#This Row],[Budget]])/(Table134[[#This Row],[Budget]]*VLOOKUP(C763,  Table4[], 2, TRUE))</f>
        <v>#DIV/0!</v>
      </c>
    </row>
    <row r="764" spans="1:36" x14ac:dyDescent="0.2">
      <c r="A764" t="s">
        <v>3319</v>
      </c>
      <c r="B764" t="s">
        <v>3320</v>
      </c>
      <c r="C764">
        <v>1990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5.8</v>
      </c>
      <c r="O764">
        <v>26389</v>
      </c>
      <c r="P764">
        <v>96</v>
      </c>
      <c r="Q764" t="s">
        <v>2570</v>
      </c>
      <c r="R764" t="s">
        <v>39</v>
      </c>
      <c r="S764">
        <v>0</v>
      </c>
      <c r="T764">
        <v>0</v>
      </c>
      <c r="U764">
        <v>1</v>
      </c>
      <c r="V764">
        <v>10000000</v>
      </c>
      <c r="W764">
        <v>47410827</v>
      </c>
      <c r="X764">
        <v>47410827</v>
      </c>
      <c r="Y764">
        <f>COUNTBLANK(Table134[[#This Row],[Budget]:[Gross_WW]])</f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5">
        <v>1</v>
      </c>
      <c r="AG764">
        <v>0</v>
      </c>
      <c r="AH764">
        <f>((Table134[[#This Row],[Gross_WW]]-2*Table134[[#This Row],[Budget]])/(2*Table134[[#This Row],[Budget]]))*100</f>
        <v>137.054135</v>
      </c>
      <c r="AI764">
        <f>(0.555*Table134[[#This Row],[Gross_WW]]-Table134[[#This Row],[Budget]])/Table134[[#This Row],[Budget]]*100</f>
        <v>163.13008985000005</v>
      </c>
      <c r="AJ764">
        <f>(Table134[[#This Row],[Gross_WW]]-VLOOKUP(C764,  Table4[], 2, TRUE)*Table134[[#This Row],[Budget]])/(Table134[[#This Row],[Budget]]*VLOOKUP(C764,  Table4[], 2, TRUE))</f>
        <v>9.775187954545455</v>
      </c>
    </row>
    <row r="765" spans="1:36" x14ac:dyDescent="0.2">
      <c r="A765" t="s">
        <v>6492</v>
      </c>
      <c r="B765" t="s">
        <v>6493</v>
      </c>
      <c r="C765">
        <v>2008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6.6</v>
      </c>
      <c r="O765">
        <v>127852</v>
      </c>
      <c r="P765">
        <v>114</v>
      </c>
      <c r="Q765" t="s">
        <v>6494</v>
      </c>
      <c r="R765" t="s">
        <v>5604</v>
      </c>
      <c r="S765">
        <v>0</v>
      </c>
      <c r="T765">
        <v>0</v>
      </c>
      <c r="U765">
        <v>1</v>
      </c>
      <c r="V765">
        <v>12000000</v>
      </c>
      <c r="W765">
        <v>38108728</v>
      </c>
      <c r="X765">
        <v>43495888</v>
      </c>
      <c r="Y765">
        <f>COUNTBLANK(Table134[[#This Row],[Budget]:[Gross_WW]])</f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f>((Table134[[#This Row],[Gross_WW]]-2*Table134[[#This Row],[Budget]])/(2*Table134[[#This Row],[Budget]]))*100</f>
        <v>81.232866666666666</v>
      </c>
      <c r="AI765">
        <f>(0.555*Table134[[#This Row],[Gross_WW]]-Table134[[#This Row],[Budget]])/Table134[[#This Row],[Budget]]*100</f>
        <v>101.16848200000004</v>
      </c>
      <c r="AJ765">
        <f>(Table134[[#This Row],[Gross_WW]]-VLOOKUP(C765,  Table4[], 2, TRUE)*Table134[[#This Row],[Budget]])/(Table134[[#This Row],[Budget]]*VLOOKUP(C765,  Table4[], 2, TRUE))</f>
        <v>5.0410955555555557</v>
      </c>
    </row>
    <row r="766" spans="1:36" x14ac:dyDescent="0.2">
      <c r="A766" t="s">
        <v>1810</v>
      </c>
      <c r="B766" t="s">
        <v>1811</v>
      </c>
      <c r="C766">
        <v>1966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6.9</v>
      </c>
      <c r="O766">
        <v>7786</v>
      </c>
      <c r="P766">
        <v>121</v>
      </c>
      <c r="Q766" t="s">
        <v>1812</v>
      </c>
      <c r="R766" t="s">
        <v>1813</v>
      </c>
      <c r="S766">
        <v>0</v>
      </c>
      <c r="T766">
        <v>0</v>
      </c>
      <c r="U766">
        <v>1</v>
      </c>
      <c r="V766">
        <v>3500000</v>
      </c>
      <c r="W766">
        <v>12000000</v>
      </c>
      <c r="X766">
        <v>12000000</v>
      </c>
      <c r="Y766">
        <f>COUNTBLANK(Table134[[#This Row],[Budget]:[Gross_WW]])</f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17</v>
      </c>
      <c r="AH766">
        <f>((Table134[[#This Row],[Gross_WW]]-2*Table134[[#This Row],[Budget]])/(2*Table134[[#This Row],[Budget]]))*100</f>
        <v>71.428571428571431</v>
      </c>
      <c r="AI766">
        <f>(0.555*Table134[[#This Row],[Gross_WW]]-Table134[[#This Row],[Budget]])/Table134[[#This Row],[Budget]]*100</f>
        <v>90.28571428571432</v>
      </c>
      <c r="AJ766">
        <f>(Table134[[#This Row],[Gross_WW]]-VLOOKUP(C766,  Table4[], 2, TRUE)*Table134[[#This Row],[Budget]])/(Table134[[#This Row],[Budget]]*VLOOKUP(C766,  Table4[], 2, TRUE))</f>
        <v>12.714285714285714</v>
      </c>
    </row>
    <row r="767" spans="1:36" x14ac:dyDescent="0.2">
      <c r="A767" t="s">
        <v>2969</v>
      </c>
      <c r="B767" t="s">
        <v>2970</v>
      </c>
      <c r="C767">
        <v>1987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6</v>
      </c>
      <c r="O767">
        <v>29952</v>
      </c>
      <c r="P767">
        <v>110</v>
      </c>
      <c r="Q767" t="s">
        <v>2971</v>
      </c>
      <c r="R767" t="s">
        <v>2714</v>
      </c>
      <c r="S767">
        <v>0</v>
      </c>
      <c r="T767">
        <v>1</v>
      </c>
      <c r="U767">
        <v>0</v>
      </c>
      <c r="V767">
        <v>10000000</v>
      </c>
      <c r="W767">
        <v>29760613</v>
      </c>
      <c r="X767">
        <v>49998613</v>
      </c>
      <c r="Y767">
        <f>COUNTBLANK(Table134[[#This Row],[Budget]:[Gross_WW]])</f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5">
        <v>1</v>
      </c>
      <c r="AG767">
        <v>0</v>
      </c>
      <c r="AH767">
        <f>((Table134[[#This Row],[Gross_WW]]-2*Table134[[#This Row],[Budget]])/(2*Table134[[#This Row],[Budget]]))*100</f>
        <v>149.993065</v>
      </c>
      <c r="AI767">
        <f>(0.555*Table134[[#This Row],[Gross_WW]]-Table134[[#This Row],[Budget]])/Table134[[#This Row],[Budget]]*100</f>
        <v>177.49230215000003</v>
      </c>
      <c r="AJ767">
        <f>(Table134[[#This Row],[Gross_WW]]-VLOOKUP(C767,  Table4[], 2, TRUE)*Table134[[#This Row],[Budget]])/(Table134[[#This Row],[Budget]]*VLOOKUP(C767,  Table4[], 2, TRUE))</f>
        <v>9.8692636956521742</v>
      </c>
    </row>
    <row r="768" spans="1:36" x14ac:dyDescent="0.2">
      <c r="A768" t="s">
        <v>5704</v>
      </c>
      <c r="B768" t="s">
        <v>5705</v>
      </c>
      <c r="C768">
        <v>2002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7.4</v>
      </c>
      <c r="O768">
        <v>520826</v>
      </c>
      <c r="P768">
        <v>161</v>
      </c>
      <c r="Q768" t="s">
        <v>2941</v>
      </c>
      <c r="R768" t="s">
        <v>39</v>
      </c>
      <c r="S768">
        <v>0</v>
      </c>
      <c r="T768">
        <v>0</v>
      </c>
      <c r="U768">
        <v>1</v>
      </c>
      <c r="V768">
        <v>100000000</v>
      </c>
      <c r="W768">
        <v>262450136</v>
      </c>
      <c r="X768">
        <v>879465594</v>
      </c>
      <c r="Y768">
        <f>COUNTBLANK(Table134[[#This Row],[Budget]:[Gross_WW]])</f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4</v>
      </c>
      <c r="AH768">
        <f>((Table134[[#This Row],[Gross_WW]]-2*Table134[[#This Row],[Budget]])/(2*Table134[[#This Row],[Budget]]))*100</f>
        <v>339.73279700000001</v>
      </c>
      <c r="AI768">
        <f>(0.555*Table134[[#This Row],[Gross_WW]]-Table134[[#This Row],[Budget]])/Table134[[#This Row],[Budget]]*100</f>
        <v>388.10340466999997</v>
      </c>
      <c r="AJ768">
        <f>(Table134[[#This Row],[Gross_WW]]-VLOOKUP(C768,  Table4[], 2, TRUE)*Table134[[#This Row],[Budget]])/(Table134[[#This Row],[Budget]]*VLOOKUP(C768,  Table4[], 2, TRUE))</f>
        <v>13.6577599</v>
      </c>
    </row>
    <row r="769" spans="1:36" x14ac:dyDescent="0.2">
      <c r="A769" t="s">
        <v>6707</v>
      </c>
      <c r="B769" t="s">
        <v>6708</v>
      </c>
      <c r="C769">
        <v>2010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7.7</v>
      </c>
      <c r="O769">
        <v>449960</v>
      </c>
      <c r="P769">
        <v>146</v>
      </c>
      <c r="Q769" t="s">
        <v>6011</v>
      </c>
      <c r="R769" t="s">
        <v>39</v>
      </c>
      <c r="S769">
        <v>0</v>
      </c>
      <c r="T769">
        <v>0</v>
      </c>
      <c r="U769">
        <v>1</v>
      </c>
      <c r="V769">
        <v>150000000</v>
      </c>
      <c r="W769">
        <v>296347721</v>
      </c>
      <c r="X769">
        <v>976920103</v>
      </c>
      <c r="Y769">
        <f>COUNTBLANK(Table134[[#This Row],[Budget]:[Gross_WW]])</f>
        <v>0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3</v>
      </c>
      <c r="AH769">
        <f>((Table134[[#This Row],[Gross_WW]]-2*Table134[[#This Row],[Budget]])/(2*Table134[[#This Row],[Budget]]))*100</f>
        <v>225.64003433333335</v>
      </c>
      <c r="AI769">
        <f>(0.555*Table134[[#This Row],[Gross_WW]]-Table134[[#This Row],[Budget]])/Table134[[#This Row],[Budget]]*100</f>
        <v>261.46043811000004</v>
      </c>
      <c r="AJ769">
        <f>(Table134[[#This Row],[Gross_WW]]-VLOOKUP(C769,  Table4[], 2, TRUE)*Table134[[#This Row],[Budget]])/(Table134[[#This Row],[Budget]]*VLOOKUP(C769,  Table4[], 2, TRUE))</f>
        <v>5.512800686666667</v>
      </c>
    </row>
    <row r="770" spans="1:36" x14ac:dyDescent="0.2">
      <c r="A770" t="s">
        <v>6933</v>
      </c>
      <c r="B770" t="s">
        <v>6934</v>
      </c>
      <c r="C770">
        <v>2011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8.1</v>
      </c>
      <c r="O770">
        <v>725527</v>
      </c>
      <c r="P770">
        <v>130</v>
      </c>
      <c r="Q770" t="s">
        <v>6011</v>
      </c>
      <c r="R770" t="s">
        <v>39</v>
      </c>
      <c r="S770">
        <v>0</v>
      </c>
      <c r="T770">
        <v>0</v>
      </c>
      <c r="U770">
        <v>1</v>
      </c>
      <c r="V770">
        <v>125000000</v>
      </c>
      <c r="W770">
        <v>381409310</v>
      </c>
      <c r="X770">
        <v>1341932398</v>
      </c>
      <c r="Y770">
        <f>COUNTBLANK(Table134[[#This Row],[Budget]:[Gross_WW]])</f>
        <v>0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4</v>
      </c>
      <c r="AH770">
        <f>((Table134[[#This Row],[Gross_WW]]-2*Table134[[#This Row],[Budget]])/(2*Table134[[#This Row],[Budget]]))*100</f>
        <v>436.7729592</v>
      </c>
      <c r="AI770">
        <f>(0.555*Table134[[#This Row],[Gross_WW]]-Table134[[#This Row],[Budget]])/Table134[[#This Row],[Budget]]*100</f>
        <v>495.81798471200011</v>
      </c>
      <c r="AJ770">
        <f>(Table134[[#This Row],[Gross_WW]]-VLOOKUP(C770,  Table4[], 2, TRUE)*Table134[[#This Row],[Budget]])/(Table134[[#This Row],[Budget]]*VLOOKUP(C770,  Table4[], 2, TRUE))</f>
        <v>9.7354591839999998</v>
      </c>
    </row>
    <row r="771" spans="1:36" x14ac:dyDescent="0.2">
      <c r="A771" t="s">
        <v>5841</v>
      </c>
      <c r="B771" t="s">
        <v>5842</v>
      </c>
      <c r="C771">
        <v>2005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7.7</v>
      </c>
      <c r="O771">
        <v>515894</v>
      </c>
      <c r="P771">
        <v>157</v>
      </c>
      <c r="Q771" t="s">
        <v>5843</v>
      </c>
      <c r="R771" t="s">
        <v>39</v>
      </c>
      <c r="S771">
        <v>0</v>
      </c>
      <c r="T771">
        <v>0</v>
      </c>
      <c r="U771">
        <v>1</v>
      </c>
      <c r="V771">
        <v>150000000</v>
      </c>
      <c r="W771">
        <v>290417905</v>
      </c>
      <c r="X771">
        <v>896346229</v>
      </c>
      <c r="Y771">
        <f>COUNTBLANK(Table134[[#This Row],[Budget]:[Gross_WW]])</f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5</v>
      </c>
      <c r="AH771">
        <f>((Table134[[#This Row],[Gross_WW]]-2*Table134[[#This Row],[Budget]])/(2*Table134[[#This Row],[Budget]]))*100</f>
        <v>198.78207633333332</v>
      </c>
      <c r="AI771">
        <f>(0.555*Table134[[#This Row],[Gross_WW]]-Table134[[#This Row],[Budget]])/Table134[[#This Row],[Budget]]*100</f>
        <v>231.64810473000003</v>
      </c>
      <c r="AJ771">
        <f>(Table134[[#This Row],[Gross_WW]]-VLOOKUP(C771,  Table4[], 2, TRUE)*Table134[[#This Row],[Budget]])/(Table134[[#This Row],[Budget]]*VLOOKUP(C771,  Table4[], 2, TRUE))</f>
        <v>8.9594025444444441</v>
      </c>
    </row>
    <row r="772" spans="1:36" x14ac:dyDescent="0.2">
      <c r="A772" t="s">
        <v>6204</v>
      </c>
      <c r="B772" t="s">
        <v>6205</v>
      </c>
      <c r="C772">
        <v>2009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7.6</v>
      </c>
      <c r="O772">
        <v>444338</v>
      </c>
      <c r="P772">
        <v>153</v>
      </c>
      <c r="Q772" t="s">
        <v>6011</v>
      </c>
      <c r="R772" t="s">
        <v>39</v>
      </c>
      <c r="S772">
        <v>0</v>
      </c>
      <c r="T772">
        <v>0</v>
      </c>
      <c r="U772">
        <v>1</v>
      </c>
      <c r="V772">
        <v>250000000</v>
      </c>
      <c r="W772">
        <v>302305431</v>
      </c>
      <c r="X772">
        <v>934326396</v>
      </c>
      <c r="Y772">
        <f>COUNTBLANK(Table134[[#This Row],[Budget]:[Gross_WW]])</f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4</v>
      </c>
      <c r="AH772">
        <f>((Table134[[#This Row],[Gross_WW]]-2*Table134[[#This Row],[Budget]])/(2*Table134[[#This Row],[Budget]]))*100</f>
        <v>86.865279200000003</v>
      </c>
      <c r="AI772">
        <f>(0.555*Table134[[#This Row],[Gross_WW]]-Table134[[#This Row],[Budget]])/Table134[[#This Row],[Budget]]*100</f>
        <v>107.42045991200003</v>
      </c>
      <c r="AJ772">
        <f>(Table134[[#This Row],[Gross_WW]]-VLOOKUP(C772,  Table4[], 2, TRUE)*Table134[[#This Row],[Budget]])/(Table134[[#This Row],[Budget]]*VLOOKUP(C772,  Table4[], 2, TRUE))</f>
        <v>5.2288426399999999</v>
      </c>
    </row>
    <row r="773" spans="1:36" x14ac:dyDescent="0.2">
      <c r="A773" t="s">
        <v>6009</v>
      </c>
      <c r="B773" t="s">
        <v>6010</v>
      </c>
      <c r="C773">
        <v>2007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7.5</v>
      </c>
      <c r="O773">
        <v>480060</v>
      </c>
      <c r="P773">
        <v>138</v>
      </c>
      <c r="Q773" t="s">
        <v>6011</v>
      </c>
      <c r="R773" t="s">
        <v>39</v>
      </c>
      <c r="S773">
        <v>0</v>
      </c>
      <c r="T773">
        <v>0</v>
      </c>
      <c r="U773">
        <v>1</v>
      </c>
      <c r="V773">
        <v>150000000</v>
      </c>
      <c r="W773">
        <v>292353413</v>
      </c>
      <c r="X773">
        <v>942044510</v>
      </c>
      <c r="Y773">
        <f>COUNTBLANK(Table134[[#This Row],[Budget]:[Gross_WW]])</f>
        <v>0</v>
      </c>
      <c r="Z773">
        <v>1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4</v>
      </c>
      <c r="AH773">
        <f>((Table134[[#This Row],[Gross_WW]]-2*Table134[[#This Row],[Budget]])/(2*Table134[[#This Row],[Budget]]))*100</f>
        <v>214.01483666666667</v>
      </c>
      <c r="AI773">
        <f>(0.555*Table134[[#This Row],[Gross_WW]]-Table134[[#This Row],[Budget]])/Table134[[#This Row],[Budget]]*100</f>
        <v>248.55646870000007</v>
      </c>
      <c r="AJ773">
        <f>(Table134[[#This Row],[Gross_WW]]-VLOOKUP(C773,  Table4[], 2, TRUE)*Table134[[#This Row],[Budget]])/(Table134[[#This Row],[Budget]]*VLOOKUP(C773,  Table4[], 2, TRUE))</f>
        <v>9.4671612222222219</v>
      </c>
    </row>
    <row r="774" spans="1:36" x14ac:dyDescent="0.2">
      <c r="A774" t="s">
        <v>5724</v>
      </c>
      <c r="B774" t="s">
        <v>5725</v>
      </c>
      <c r="C774">
        <v>2004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7.9</v>
      </c>
      <c r="O774">
        <v>517830</v>
      </c>
      <c r="P774">
        <v>142</v>
      </c>
      <c r="Q774" t="s">
        <v>4267</v>
      </c>
      <c r="R774" t="s">
        <v>39</v>
      </c>
      <c r="S774">
        <v>0</v>
      </c>
      <c r="T774">
        <v>0</v>
      </c>
      <c r="U774">
        <v>1</v>
      </c>
      <c r="V774">
        <v>130000000</v>
      </c>
      <c r="W774">
        <v>249975996</v>
      </c>
      <c r="X774">
        <v>796093802</v>
      </c>
      <c r="Y774">
        <f>COUNTBLANK(Table134[[#This Row],[Budget]:[Gross_WW]])</f>
        <v>0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5</v>
      </c>
      <c r="AH774">
        <f>((Table134[[#This Row],[Gross_WW]]-2*Table134[[#This Row],[Budget]])/(2*Table134[[#This Row],[Budget]]))*100</f>
        <v>206.18992384615385</v>
      </c>
      <c r="AI774">
        <f>(0.555*Table134[[#This Row],[Gross_WW]]-Table134[[#This Row],[Budget]])/Table134[[#This Row],[Budget]]*100</f>
        <v>239.87081546923079</v>
      </c>
      <c r="AJ774">
        <f>(Table134[[#This Row],[Gross_WW]]-VLOOKUP(C774,  Table4[], 2, TRUE)*Table134[[#This Row],[Budget]])/(Table134[[#This Row],[Budget]]*VLOOKUP(C774,  Table4[], 2, TRUE))</f>
        <v>9.2063307948717945</v>
      </c>
    </row>
    <row r="775" spans="1:36" x14ac:dyDescent="0.2">
      <c r="A775" t="s">
        <v>5462</v>
      </c>
      <c r="B775" t="s">
        <v>5463</v>
      </c>
      <c r="C775">
        <v>2001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7.6</v>
      </c>
      <c r="O775">
        <v>603081</v>
      </c>
      <c r="P775">
        <v>152</v>
      </c>
      <c r="Q775" t="s">
        <v>2941</v>
      </c>
      <c r="R775" t="s">
        <v>39</v>
      </c>
      <c r="S775">
        <v>0</v>
      </c>
      <c r="T775">
        <v>0</v>
      </c>
      <c r="U775">
        <v>1</v>
      </c>
      <c r="V775">
        <v>125000000</v>
      </c>
      <c r="W775">
        <v>318087620</v>
      </c>
      <c r="X775">
        <v>978087613</v>
      </c>
      <c r="Y775">
        <f>COUNTBLANK(Table134[[#This Row],[Budget]:[Gross_WW]])</f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4</v>
      </c>
      <c r="AH775">
        <f>((Table134[[#This Row],[Gross_WW]]-2*Table134[[#This Row],[Budget]])/(2*Table134[[#This Row],[Budget]]))*100</f>
        <v>291.2350452</v>
      </c>
      <c r="AI775">
        <f>(0.555*Table134[[#This Row],[Gross_WW]]-Table134[[#This Row],[Budget]])/Table134[[#This Row],[Budget]]*100</f>
        <v>334.27090017200004</v>
      </c>
      <c r="AJ775">
        <f>(Table134[[#This Row],[Gross_WW]]-VLOOKUP(C775,  Table4[], 2, TRUE)*Table134[[#This Row],[Budget]])/(Table134[[#This Row],[Budget]]*VLOOKUP(C775,  Table4[], 2, TRUE))</f>
        <v>12.041168173333332</v>
      </c>
    </row>
    <row r="776" spans="1:36" x14ac:dyDescent="0.2">
      <c r="A776" t="s">
        <v>3321</v>
      </c>
      <c r="B776" t="s">
        <v>3322</v>
      </c>
      <c r="C776">
        <v>1990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6.1</v>
      </c>
      <c r="O776">
        <v>6884</v>
      </c>
      <c r="P776">
        <v>144</v>
      </c>
      <c r="Q776" t="s">
        <v>2049</v>
      </c>
      <c r="R776" t="s">
        <v>2845</v>
      </c>
      <c r="S776">
        <v>0</v>
      </c>
      <c r="T776">
        <v>1</v>
      </c>
      <c r="U776">
        <v>0</v>
      </c>
      <c r="V776">
        <v>40000000</v>
      </c>
      <c r="W776">
        <v>9243140</v>
      </c>
      <c r="X776">
        <v>9645440</v>
      </c>
      <c r="Y776">
        <f>COUNTBLANK(Table134[[#This Row],[Budget]:[Gross_WW]])</f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f>((Table134[[#This Row],[Gross_WW]]-2*Table134[[#This Row],[Budget]])/(2*Table134[[#This Row],[Budget]]))*100</f>
        <v>-87.943200000000004</v>
      </c>
      <c r="AI776">
        <f>(0.555*Table134[[#This Row],[Gross_WW]]-Table134[[#This Row],[Budget]])/Table134[[#This Row],[Budget]]*100</f>
        <v>-86.616951999999998</v>
      </c>
      <c r="AJ776">
        <f>(Table134[[#This Row],[Gross_WW]]-VLOOKUP(C776,  Table4[], 2, TRUE)*Table134[[#This Row],[Budget]])/(Table134[[#This Row],[Budget]]*VLOOKUP(C776,  Table4[], 2, TRUE))</f>
        <v>-0.45196363636363635</v>
      </c>
    </row>
    <row r="777" spans="1:36" x14ac:dyDescent="0.2">
      <c r="A777" t="s">
        <v>5012</v>
      </c>
      <c r="B777" t="s">
        <v>5013</v>
      </c>
      <c r="C777">
        <v>1998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6.9</v>
      </c>
      <c r="O777">
        <v>42496</v>
      </c>
      <c r="P777">
        <v>136</v>
      </c>
      <c r="Q777" t="s">
        <v>3185</v>
      </c>
      <c r="R777" t="s">
        <v>2783</v>
      </c>
      <c r="S777">
        <v>1</v>
      </c>
      <c r="T777">
        <v>0</v>
      </c>
      <c r="U777">
        <v>0</v>
      </c>
      <c r="V777">
        <v>25000000</v>
      </c>
      <c r="W777">
        <v>21567853</v>
      </c>
      <c r="X777">
        <v>21567853</v>
      </c>
      <c r="Y777">
        <f>COUNTBLANK(Table134[[#This Row],[Budget]:[Gross_WW]])</f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5">
        <v>1</v>
      </c>
      <c r="AG777">
        <v>0</v>
      </c>
      <c r="AH777">
        <f>((Table134[[#This Row],[Gross_WW]]-2*Table134[[#This Row],[Budget]])/(2*Table134[[#This Row],[Budget]]))*100</f>
        <v>-56.864294000000001</v>
      </c>
      <c r="AI777">
        <f>(0.555*Table134[[#This Row],[Gross_WW]]-Table134[[#This Row],[Budget]])/Table134[[#This Row],[Budget]]*100</f>
        <v>-52.119366339999992</v>
      </c>
      <c r="AJ777">
        <f>(Table134[[#This Row],[Gross_WW]]-VLOOKUP(C777,  Table4[], 2, TRUE)*Table134[[#This Row],[Budget]])/(Table134[[#This Row],[Budget]]*VLOOKUP(C777,  Table4[], 2, TRUE))</f>
        <v>0.96071390909090915</v>
      </c>
    </row>
    <row r="778" spans="1:36" x14ac:dyDescent="0.2">
      <c r="A778" t="s">
        <v>6749</v>
      </c>
      <c r="B778" t="s">
        <v>6750</v>
      </c>
      <c r="C778">
        <v>2009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6.4</v>
      </c>
      <c r="O778">
        <v>156288</v>
      </c>
      <c r="P778">
        <v>129</v>
      </c>
      <c r="Q778" t="s">
        <v>2858</v>
      </c>
      <c r="R778" t="s">
        <v>5604</v>
      </c>
      <c r="S778">
        <v>0</v>
      </c>
      <c r="T778">
        <v>0</v>
      </c>
      <c r="U778">
        <v>1</v>
      </c>
      <c r="V778">
        <v>40000000</v>
      </c>
      <c r="W778">
        <v>93953653</v>
      </c>
      <c r="X778">
        <v>178866158</v>
      </c>
      <c r="Y778">
        <f>COUNTBLANK(Table134[[#This Row],[Budget]:[Gross_WW]])</f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5</v>
      </c>
      <c r="AH778">
        <f>((Table134[[#This Row],[Gross_WW]]-2*Table134[[#This Row],[Budget]])/(2*Table134[[#This Row],[Budget]]))*100</f>
        <v>123.58269749999999</v>
      </c>
      <c r="AI778">
        <f>(0.555*Table134[[#This Row],[Gross_WW]]-Table134[[#This Row],[Budget]])/Table134[[#This Row],[Budget]]*100</f>
        <v>148.17679422500004</v>
      </c>
      <c r="AJ778">
        <f>(Table134[[#This Row],[Gross_WW]]-VLOOKUP(C778,  Table4[], 2, TRUE)*Table134[[#This Row],[Budget]])/(Table134[[#This Row],[Budget]]*VLOOKUP(C778,  Table4[], 2, TRUE))</f>
        <v>6.4527565833333336</v>
      </c>
    </row>
    <row r="779" spans="1:36" x14ac:dyDescent="0.2">
      <c r="A779" t="s">
        <v>5337</v>
      </c>
      <c r="B779" t="s">
        <v>5338</v>
      </c>
      <c r="C779">
        <v>2001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5.5</v>
      </c>
      <c r="O779">
        <v>13507</v>
      </c>
      <c r="P779">
        <v>86</v>
      </c>
      <c r="Q779" t="s">
        <v>4695</v>
      </c>
      <c r="R779" t="s">
        <v>35</v>
      </c>
      <c r="S779">
        <v>0</v>
      </c>
      <c r="T779">
        <v>1</v>
      </c>
      <c r="U779">
        <v>0</v>
      </c>
      <c r="V779">
        <v>14000000</v>
      </c>
      <c r="W779">
        <v>10424470</v>
      </c>
      <c r="X779">
        <v>13127022</v>
      </c>
      <c r="Y779">
        <f>COUNTBLANK(Table134[[#This Row],[Budget]:[Gross_WW]])</f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f>((Table134[[#This Row],[Gross_WW]]-2*Table134[[#This Row],[Budget]])/(2*Table134[[#This Row],[Budget]]))*100</f>
        <v>-53.117778571428573</v>
      </c>
      <c r="AI779">
        <f>(0.555*Table134[[#This Row],[Gross_WW]]-Table134[[#This Row],[Budget]])/Table134[[#This Row],[Budget]]*100</f>
        <v>-47.960734214285708</v>
      </c>
      <c r="AJ779">
        <f>(Table134[[#This Row],[Gross_WW]]-VLOOKUP(C779,  Table4[], 2, TRUE)*Table134[[#This Row],[Budget]])/(Table134[[#This Row],[Budget]]*VLOOKUP(C779,  Table4[], 2, TRUE))</f>
        <v>0.56274071428571426</v>
      </c>
    </row>
    <row r="780" spans="1:36" x14ac:dyDescent="0.2">
      <c r="A780" t="s">
        <v>3804</v>
      </c>
      <c r="B780" t="s">
        <v>3805</v>
      </c>
      <c r="C780">
        <v>1993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7</v>
      </c>
      <c r="O780">
        <v>15594</v>
      </c>
      <c r="P780">
        <v>104</v>
      </c>
      <c r="Q780" t="s">
        <v>3384</v>
      </c>
      <c r="R780" t="s">
        <v>35</v>
      </c>
      <c r="S780">
        <v>0</v>
      </c>
      <c r="T780">
        <v>1</v>
      </c>
      <c r="U780">
        <v>0</v>
      </c>
      <c r="V780">
        <v>25000000</v>
      </c>
      <c r="W780">
        <v>16589540</v>
      </c>
      <c r="X780">
        <v>16589540</v>
      </c>
      <c r="Y780">
        <f>COUNTBLANK(Table134[[#This Row],[Budget]:[Gross_WW]])</f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5">
        <v>1</v>
      </c>
      <c r="AG780">
        <v>0</v>
      </c>
      <c r="AH780">
        <f>((Table134[[#This Row],[Gross_WW]]-2*Table134[[#This Row],[Budget]])/(2*Table134[[#This Row],[Budget]]))*100</f>
        <v>-66.820920000000001</v>
      </c>
      <c r="AI780">
        <f>(0.555*Table134[[#This Row],[Gross_WW]]-Table134[[#This Row],[Budget]])/Table134[[#This Row],[Budget]]*100</f>
        <v>-63.171221199999991</v>
      </c>
      <c r="AJ780">
        <f>(Table134[[#This Row],[Gross_WW]]-VLOOKUP(C780,  Table4[], 2, TRUE)*Table134[[#This Row],[Budget]])/(Table134[[#This Row],[Budget]]*VLOOKUP(C780,  Table4[], 2, TRUE))</f>
        <v>0.50814000000000004</v>
      </c>
    </row>
    <row r="781" spans="1:36" x14ac:dyDescent="0.2">
      <c r="A781" t="s">
        <v>410</v>
      </c>
      <c r="B781" t="s">
        <v>411</v>
      </c>
      <c r="C781">
        <v>1938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5.5</v>
      </c>
      <c r="O781">
        <v>110</v>
      </c>
      <c r="P781">
        <v>83</v>
      </c>
      <c r="Q781" t="s">
        <v>412</v>
      </c>
      <c r="R781" t="s">
        <v>39</v>
      </c>
      <c r="S781">
        <v>0</v>
      </c>
      <c r="T781">
        <v>0</v>
      </c>
      <c r="U781">
        <v>1</v>
      </c>
      <c r="V781">
        <v>400000</v>
      </c>
      <c r="Y781">
        <f>COUNTBLANK(Table134[[#This Row],[Budget]:[Gross_WW]])</f>
        <v>2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8</v>
      </c>
      <c r="AH781">
        <f>((Table134[[#This Row],[Gross_WW]]-2*Table134[[#This Row],[Budget]])/(2*Table134[[#This Row],[Budget]]))*100</f>
        <v>-100</v>
      </c>
      <c r="AI781">
        <f>(0.555*Table134[[#This Row],[Gross_WW]]-Table134[[#This Row],[Budget]])/Table134[[#This Row],[Budget]]*100</f>
        <v>-100</v>
      </c>
      <c r="AJ781">
        <f>(Table134[[#This Row],[Gross_WW]]-VLOOKUP(C781,  Table4[], 2, TRUE)*Table134[[#This Row],[Budget]])/(Table134[[#This Row],[Budget]]*VLOOKUP(C781,  Table4[], 2, TRUE))</f>
        <v>-1</v>
      </c>
    </row>
    <row r="782" spans="1:36" x14ac:dyDescent="0.2">
      <c r="A782" t="s">
        <v>2552</v>
      </c>
      <c r="B782" t="s">
        <v>2553</v>
      </c>
      <c r="C782">
        <v>1981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4.2</v>
      </c>
      <c r="O782">
        <v>1253</v>
      </c>
      <c r="P782">
        <v>78</v>
      </c>
      <c r="Q782" t="s">
        <v>2554</v>
      </c>
      <c r="R782" t="s">
        <v>35</v>
      </c>
      <c r="S782">
        <v>0</v>
      </c>
      <c r="T782">
        <v>1</v>
      </c>
      <c r="U782">
        <v>0</v>
      </c>
      <c r="V782">
        <v>10000000</v>
      </c>
      <c r="W782">
        <v>2154696</v>
      </c>
      <c r="X782">
        <v>2154696</v>
      </c>
      <c r="Y782">
        <f>COUNTBLANK(Table134[[#This Row],[Budget]:[Gross_WW]])</f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5">
        <v>1</v>
      </c>
      <c r="AG782">
        <v>0</v>
      </c>
      <c r="AH782">
        <f>((Table134[[#This Row],[Gross_WW]]-2*Table134[[#This Row],[Budget]])/(2*Table134[[#This Row],[Budget]]))*100</f>
        <v>-89.226519999999994</v>
      </c>
      <c r="AI782">
        <f>(0.555*Table134[[#This Row],[Gross_WW]]-Table134[[#This Row],[Budget]])/Table134[[#This Row],[Budget]]*100</f>
        <v>-88.041437200000004</v>
      </c>
      <c r="AJ782">
        <f>(Table134[[#This Row],[Gross_WW]]-VLOOKUP(C782,  Table4[], 2, TRUE)*Table134[[#This Row],[Budget]])/(Table134[[#This Row],[Budget]]*VLOOKUP(C782,  Table4[], 2, TRUE))</f>
        <v>-0.53158782608695654</v>
      </c>
    </row>
    <row r="783" spans="1:36" x14ac:dyDescent="0.2">
      <c r="A783" t="s">
        <v>3102</v>
      </c>
      <c r="B783" t="s">
        <v>3103</v>
      </c>
      <c r="C783">
        <v>1988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5.7</v>
      </c>
      <c r="O783">
        <v>1156</v>
      </c>
      <c r="P783">
        <v>97</v>
      </c>
      <c r="Q783" t="s">
        <v>2941</v>
      </c>
      <c r="R783" t="s">
        <v>3104</v>
      </c>
      <c r="S783">
        <v>1</v>
      </c>
      <c r="T783">
        <v>0</v>
      </c>
      <c r="U783">
        <v>0</v>
      </c>
      <c r="V783">
        <v>13000000</v>
      </c>
      <c r="W783">
        <v>5509417</v>
      </c>
      <c r="X783">
        <v>5509417</v>
      </c>
      <c r="Y783">
        <f>COUNTBLANK(Table134[[#This Row],[Budget]:[Gross_WW]])</f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5">
        <v>1</v>
      </c>
      <c r="AG783">
        <v>0</v>
      </c>
      <c r="AH783">
        <f>((Table134[[#This Row],[Gross_WW]]-2*Table134[[#This Row],[Budget]])/(2*Table134[[#This Row],[Budget]]))*100</f>
        <v>-78.80993461538462</v>
      </c>
      <c r="AI783">
        <f>(0.555*Table134[[#This Row],[Gross_WW]]-Table134[[#This Row],[Budget]])/Table134[[#This Row],[Budget]]*100</f>
        <v>-76.479027423076914</v>
      </c>
      <c r="AJ783">
        <f>(Table134[[#This Row],[Gross_WW]]-VLOOKUP(C783,  Table4[], 2, TRUE)*Table134[[#This Row],[Budget]])/(Table134[[#This Row],[Budget]]*VLOOKUP(C783,  Table4[], 2, TRUE))</f>
        <v>-7.8692809364548491E-2</v>
      </c>
    </row>
    <row r="784" spans="1:36" x14ac:dyDescent="0.2">
      <c r="A784" t="s">
        <v>5508</v>
      </c>
      <c r="B784" t="s">
        <v>5509</v>
      </c>
      <c r="C784">
        <v>2001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6.9</v>
      </c>
      <c r="O784">
        <v>35034</v>
      </c>
      <c r="P784">
        <v>101</v>
      </c>
      <c r="Q784" t="s">
        <v>4974</v>
      </c>
      <c r="R784" t="s">
        <v>4109</v>
      </c>
      <c r="S784">
        <v>0</v>
      </c>
      <c r="T784">
        <v>0</v>
      </c>
      <c r="U784">
        <v>1</v>
      </c>
      <c r="V784">
        <v>31000000</v>
      </c>
      <c r="W784">
        <v>24185781</v>
      </c>
      <c r="X784">
        <v>30919415</v>
      </c>
      <c r="Y784">
        <f>COUNTBLANK(Table134[[#This Row],[Budget]:[Gross_WW]])</f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2</v>
      </c>
      <c r="AH784">
        <f>((Table134[[#This Row],[Gross_WW]]-2*Table134[[#This Row],[Budget]])/(2*Table134[[#This Row],[Budget]]))*100</f>
        <v>-50.129975806451611</v>
      </c>
      <c r="AI784">
        <f>(0.555*Table134[[#This Row],[Gross_WW]]-Table134[[#This Row],[Budget]])/Table134[[#This Row],[Budget]]*100</f>
        <v>-44.644273145161279</v>
      </c>
      <c r="AJ784">
        <f>(Table134[[#This Row],[Gross_WW]]-VLOOKUP(C784,  Table4[], 2, TRUE)*Table134[[#This Row],[Budget]])/(Table134[[#This Row],[Budget]]*VLOOKUP(C784,  Table4[], 2, TRUE))</f>
        <v>0.66233413978494626</v>
      </c>
    </row>
    <row r="785" spans="1:36" x14ac:dyDescent="0.2">
      <c r="A785" t="s">
        <v>4237</v>
      </c>
      <c r="B785" t="s">
        <v>4238</v>
      </c>
      <c r="C785">
        <v>1995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8.1999999999999993</v>
      </c>
      <c r="O785">
        <v>548717</v>
      </c>
      <c r="P785">
        <v>170</v>
      </c>
      <c r="Q785" t="s">
        <v>4239</v>
      </c>
      <c r="R785" t="s">
        <v>39</v>
      </c>
      <c r="S785">
        <v>0</v>
      </c>
      <c r="T785">
        <v>0</v>
      </c>
      <c r="U785">
        <v>1</v>
      </c>
      <c r="V785">
        <v>60000000</v>
      </c>
      <c r="W785">
        <v>67436818</v>
      </c>
      <c r="X785">
        <v>187436818</v>
      </c>
      <c r="Y785">
        <f>COUNTBLANK(Table134[[#This Row],[Budget]:[Gross_WW]])</f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f>((Table134[[#This Row],[Gross_WW]]-2*Table134[[#This Row],[Budget]])/(2*Table134[[#This Row],[Budget]]))*100</f>
        <v>56.197348333333331</v>
      </c>
      <c r="AI785">
        <f>(0.555*Table134[[#This Row],[Gross_WW]]-Table134[[#This Row],[Budget]])/Table134[[#This Row],[Budget]]*100</f>
        <v>73.379056650000024</v>
      </c>
      <c r="AJ785">
        <f>(Table134[[#This Row],[Gross_WW]]-VLOOKUP(C785,  Table4[], 2, TRUE)*Table134[[#This Row],[Budget]])/(Table134[[#This Row],[Budget]]*VLOOKUP(C785,  Table4[], 2, TRUE))</f>
        <v>6.0998794696969698</v>
      </c>
    </row>
    <row r="786" spans="1:36" x14ac:dyDescent="0.2">
      <c r="A786" t="s">
        <v>3806</v>
      </c>
      <c r="B786" t="s">
        <v>3807</v>
      </c>
      <c r="C786">
        <v>1993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6.8</v>
      </c>
      <c r="O786">
        <v>12777</v>
      </c>
      <c r="P786">
        <v>140</v>
      </c>
      <c r="Q786" t="s">
        <v>2551</v>
      </c>
      <c r="R786" t="s">
        <v>3631</v>
      </c>
      <c r="S786">
        <v>0</v>
      </c>
      <c r="T786">
        <v>0</v>
      </c>
      <c r="U786">
        <v>1</v>
      </c>
      <c r="V786">
        <v>33000000</v>
      </c>
      <c r="W786">
        <v>5864949</v>
      </c>
      <c r="X786">
        <v>5864949</v>
      </c>
      <c r="Y786">
        <f>COUNTBLANK(Table134[[#This Row],[Budget]:[Gross_WW]])</f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1</v>
      </c>
      <c r="AF786">
        <v>0</v>
      </c>
      <c r="AG786">
        <v>4</v>
      </c>
      <c r="AH786">
        <f>((Table134[[#This Row],[Gross_WW]]-2*Table134[[#This Row],[Budget]])/(2*Table134[[#This Row],[Budget]]))*100</f>
        <v>-91.113713636363642</v>
      </c>
      <c r="AI786">
        <f>(0.555*Table134[[#This Row],[Gross_WW]]-Table134[[#This Row],[Budget]])/Table134[[#This Row],[Budget]]*100</f>
        <v>-90.136222136363628</v>
      </c>
      <c r="AJ786">
        <f>(Table134[[#This Row],[Gross_WW]]-VLOOKUP(C786,  Table4[], 2, TRUE)*Table134[[#This Row],[Budget]])/(Table134[[#This Row],[Budget]]*VLOOKUP(C786,  Table4[], 2, TRUE))</f>
        <v>-0.59607789256198351</v>
      </c>
    </row>
    <row r="787" spans="1:36" x14ac:dyDescent="0.2">
      <c r="A787" t="s">
        <v>3986</v>
      </c>
      <c r="B787" t="s">
        <v>3987</v>
      </c>
      <c r="C787">
        <v>1994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7.3</v>
      </c>
      <c r="O787">
        <v>57328</v>
      </c>
      <c r="P787">
        <v>99</v>
      </c>
      <c r="Q787" t="s">
        <v>3988</v>
      </c>
      <c r="R787" t="s">
        <v>3989</v>
      </c>
      <c r="S787">
        <v>1</v>
      </c>
      <c r="T787">
        <v>0</v>
      </c>
      <c r="U787">
        <v>0</v>
      </c>
      <c r="V787">
        <v>5000000</v>
      </c>
      <c r="W787">
        <v>3049135</v>
      </c>
      <c r="X787">
        <v>3049135</v>
      </c>
      <c r="Y787">
        <f>COUNTBLANK(Table134[[#This Row],[Budget]:[Gross_WW]])</f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f>((Table134[[#This Row],[Gross_WW]]-2*Table134[[#This Row],[Budget]])/(2*Table134[[#This Row],[Budget]]))*100</f>
        <v>-69.508650000000003</v>
      </c>
      <c r="AI787">
        <f>(0.555*Table134[[#This Row],[Gross_WW]]-Table134[[#This Row],[Budget]])/Table134[[#This Row],[Budget]]*100</f>
        <v>-66.154601499999998</v>
      </c>
      <c r="AJ787">
        <f>(Table134[[#This Row],[Gross_WW]]-VLOOKUP(C787,  Table4[], 2, TRUE)*Table134[[#This Row],[Budget]])/(Table134[[#This Row],[Budget]]*VLOOKUP(C787,  Table4[], 2, TRUE))</f>
        <v>0.38597045454545453</v>
      </c>
    </row>
    <row r="788" spans="1:36" hidden="1" x14ac:dyDescent="0.2">
      <c r="A788" t="s">
        <v>3990</v>
      </c>
      <c r="B788" t="s">
        <v>3991</v>
      </c>
      <c r="C788">
        <v>1995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6.6</v>
      </c>
      <c r="O788">
        <v>24082</v>
      </c>
      <c r="P788">
        <v>100</v>
      </c>
      <c r="Q788" t="s">
        <v>3992</v>
      </c>
      <c r="R788" t="s">
        <v>3921</v>
      </c>
      <c r="S788">
        <v>1</v>
      </c>
      <c r="T788">
        <v>0</v>
      </c>
      <c r="U788">
        <v>0</v>
      </c>
      <c r="W788">
        <v>17689177</v>
      </c>
      <c r="X788">
        <v>17689177</v>
      </c>
      <c r="Y788">
        <f>COUNTBLANK(Table134[[#This Row],[Budget]:[Gross_WW]])</f>
        <v>1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5">
        <v>1</v>
      </c>
      <c r="AG788">
        <v>0</v>
      </c>
      <c r="AH788" t="e">
        <f>((Table134[[#This Row],[Gross_WW]]-2*Table134[[#This Row],[Budget]])/(2*Table134[[#This Row],[Budget]]))*100</f>
        <v>#DIV/0!</v>
      </c>
      <c r="AI788" t="e">
        <f>(0.555*Table134[[#This Row],[Gross_WW]]-Table134[[#This Row],[Budget]])/Table134[[#This Row],[Budget]]*100</f>
        <v>#DIV/0!</v>
      </c>
      <c r="AJ788" t="e">
        <f>(Table134[[#This Row],[Gross_WW]]-VLOOKUP(C788,  Table4[], 2, TRUE)*Table134[[#This Row],[Budget]])/(Table134[[#This Row],[Budget]]*VLOOKUP(C788,  Table4[], 2, TRUE))</f>
        <v>#DIV/0!</v>
      </c>
    </row>
    <row r="789" spans="1:36" x14ac:dyDescent="0.2">
      <c r="A789" t="s">
        <v>1423</v>
      </c>
      <c r="B789" t="s">
        <v>1424</v>
      </c>
      <c r="C789">
        <v>1956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6.2</v>
      </c>
      <c r="O789">
        <v>1891</v>
      </c>
      <c r="P789">
        <v>111</v>
      </c>
      <c r="Q789" t="s">
        <v>1284</v>
      </c>
      <c r="R789" t="s">
        <v>39</v>
      </c>
      <c r="S789">
        <v>0</v>
      </c>
      <c r="T789">
        <v>0</v>
      </c>
      <c r="U789">
        <v>1</v>
      </c>
      <c r="V789">
        <v>6000000</v>
      </c>
      <c r="W789">
        <v>3200000</v>
      </c>
      <c r="X789">
        <v>3200000</v>
      </c>
      <c r="Y789">
        <f>COUNTBLANK(Table134[[#This Row],[Budget]:[Gross_WW]])</f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f>((Table134[[#This Row],[Gross_WW]]-2*Table134[[#This Row],[Budget]])/(2*Table134[[#This Row],[Budget]]))*100</f>
        <v>-73.333333333333329</v>
      </c>
      <c r="AI789">
        <f>(0.555*Table134[[#This Row],[Gross_WW]]-Table134[[#This Row],[Budget]])/Table134[[#This Row],[Budget]]*100</f>
        <v>-70.399999999999991</v>
      </c>
      <c r="AJ789">
        <f>(Table134[[#This Row],[Gross_WW]]-VLOOKUP(C789,  Table4[], 2, TRUE)*Table134[[#This Row],[Budget]])/(Table134[[#This Row],[Budget]]*VLOOKUP(C789,  Table4[], 2, TRUE))</f>
        <v>2.3333333333333335</v>
      </c>
    </row>
    <row r="790" spans="1:36" x14ac:dyDescent="0.2">
      <c r="A790" t="s">
        <v>6173</v>
      </c>
      <c r="B790" t="s">
        <v>6174</v>
      </c>
      <c r="C790">
        <v>2008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7</v>
      </c>
      <c r="O790">
        <v>249715</v>
      </c>
      <c r="P790">
        <v>120</v>
      </c>
      <c r="Q790" t="s">
        <v>4734</v>
      </c>
      <c r="R790" t="s">
        <v>35</v>
      </c>
      <c r="S790">
        <v>0</v>
      </c>
      <c r="T790">
        <v>1</v>
      </c>
      <c r="U790">
        <v>0</v>
      </c>
      <c r="V790">
        <v>85000000</v>
      </c>
      <c r="W790">
        <v>75986503</v>
      </c>
      <c r="X790">
        <v>168319243</v>
      </c>
      <c r="Y790">
        <f>COUNTBLANK(Table134[[#This Row],[Budget]:[Gross_WW]])</f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15</v>
      </c>
      <c r="AH790">
        <f>((Table134[[#This Row],[Gross_WW]]-2*Table134[[#This Row],[Budget]])/(2*Table134[[#This Row],[Budget]]))*100</f>
        <v>-0.98868058823529414</v>
      </c>
      <c r="AI790">
        <f>(0.555*Table134[[#This Row],[Gross_WW]]-Table134[[#This Row],[Budget]])/Table134[[#This Row],[Budget]]*100</f>
        <v>9.9025645470588337</v>
      </c>
      <c r="AJ790">
        <f>(Table134[[#This Row],[Gross_WW]]-VLOOKUP(C790,  Table4[], 2, TRUE)*Table134[[#This Row],[Budget]])/(Table134[[#This Row],[Budget]]*VLOOKUP(C790,  Table4[], 2, TRUE))</f>
        <v>2.3003773137254901</v>
      </c>
    </row>
    <row r="791" spans="1:36" x14ac:dyDescent="0.2">
      <c r="A791" t="s">
        <v>1894</v>
      </c>
      <c r="B791" t="s">
        <v>1895</v>
      </c>
      <c r="C791">
        <v>1968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6.6</v>
      </c>
      <c r="O791">
        <v>4981</v>
      </c>
      <c r="P791">
        <v>121</v>
      </c>
      <c r="Q791" t="s">
        <v>1785</v>
      </c>
      <c r="R791" t="s">
        <v>35</v>
      </c>
      <c r="S791">
        <v>0</v>
      </c>
      <c r="T791">
        <v>1</v>
      </c>
      <c r="U791">
        <v>0</v>
      </c>
      <c r="V791">
        <v>6000000</v>
      </c>
      <c r="W791">
        <v>3750000</v>
      </c>
      <c r="X791">
        <v>3750000</v>
      </c>
      <c r="Y791">
        <f>COUNTBLANK(Table134[[#This Row],[Budget]:[Gross_WW]])</f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f>((Table134[[#This Row],[Gross_WW]]-2*Table134[[#This Row],[Budget]])/(2*Table134[[#This Row],[Budget]]))*100</f>
        <v>-68.75</v>
      </c>
      <c r="AI791">
        <f>(0.555*Table134[[#This Row],[Gross_WW]]-Table134[[#This Row],[Budget]])/Table134[[#This Row],[Budget]]*100</f>
        <v>-65.3125</v>
      </c>
      <c r="AJ791">
        <f>(Table134[[#This Row],[Gross_WW]]-VLOOKUP(C791,  Table4[], 2, TRUE)*Table134[[#This Row],[Budget]])/(Table134[[#This Row],[Budget]]*VLOOKUP(C791,  Table4[], 2, TRUE))</f>
        <v>1.5</v>
      </c>
    </row>
    <row r="792" spans="1:36" hidden="1" x14ac:dyDescent="0.2">
      <c r="A792" t="s">
        <v>2972</v>
      </c>
      <c r="B792" t="s">
        <v>2973</v>
      </c>
      <c r="C792">
        <v>1987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5.3</v>
      </c>
      <c r="O792">
        <v>2972</v>
      </c>
      <c r="P792">
        <v>96</v>
      </c>
      <c r="Q792" t="s">
        <v>2974</v>
      </c>
      <c r="R792" t="s">
        <v>2783</v>
      </c>
      <c r="S792">
        <v>1</v>
      </c>
      <c r="T792">
        <v>0</v>
      </c>
      <c r="U792">
        <v>0</v>
      </c>
      <c r="W792">
        <v>20419446</v>
      </c>
      <c r="X792">
        <v>20419446</v>
      </c>
      <c r="Y792">
        <f>COUNTBLANK(Table134[[#This Row],[Budget]:[Gross_WW]])</f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 t="e">
        <f>((Table134[[#This Row],[Gross_WW]]-2*Table134[[#This Row],[Budget]])/(2*Table134[[#This Row],[Budget]]))*100</f>
        <v>#DIV/0!</v>
      </c>
      <c r="AI792" t="e">
        <f>(0.555*Table134[[#This Row],[Gross_WW]]-Table134[[#This Row],[Budget]])/Table134[[#This Row],[Budget]]*100</f>
        <v>#DIV/0!</v>
      </c>
      <c r="AJ792" t="e">
        <f>(Table134[[#This Row],[Gross_WW]]-VLOOKUP(C792,  Table4[], 2, TRUE)*Table134[[#This Row],[Budget]])/(Table134[[#This Row],[Budget]]*VLOOKUP(C792,  Table4[], 2, TRUE))</f>
        <v>#DIV/0!</v>
      </c>
    </row>
    <row r="793" spans="1:36" x14ac:dyDescent="0.2">
      <c r="A793" t="s">
        <v>4468</v>
      </c>
      <c r="B793" t="s">
        <v>4469</v>
      </c>
      <c r="C793">
        <v>1996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5.2</v>
      </c>
      <c r="O793">
        <v>18403</v>
      </c>
      <c r="P793">
        <v>85</v>
      </c>
      <c r="Q793" t="s">
        <v>4470</v>
      </c>
      <c r="R793" t="s">
        <v>4453</v>
      </c>
      <c r="S793">
        <v>1</v>
      </c>
      <c r="T793">
        <v>0</v>
      </c>
      <c r="U793">
        <v>0</v>
      </c>
      <c r="V793">
        <v>4000000</v>
      </c>
      <c r="W793">
        <v>9336886</v>
      </c>
      <c r="X793">
        <v>9336886</v>
      </c>
      <c r="Y793">
        <f>COUNTBLANK(Table134[[#This Row],[Budget]:[Gross_WW]])</f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10</v>
      </c>
      <c r="AH793">
        <f>((Table134[[#This Row],[Gross_WW]]-2*Table134[[#This Row],[Budget]])/(2*Table134[[#This Row],[Budget]]))*100</f>
        <v>16.711075000000001</v>
      </c>
      <c r="AI793">
        <f>(0.555*Table134[[#This Row],[Gross_WW]]-Table134[[#This Row],[Budget]])/Table134[[#This Row],[Budget]]*100</f>
        <v>29.549293250000012</v>
      </c>
      <c r="AJ793">
        <f>(Table134[[#This Row],[Gross_WW]]-VLOOKUP(C793,  Table4[], 2, TRUE)*Table134[[#This Row],[Budget]])/(Table134[[#This Row],[Budget]]*VLOOKUP(C793,  Table4[], 2, TRUE))</f>
        <v>4.3050488636363635</v>
      </c>
    </row>
    <row r="794" spans="1:36" hidden="1" x14ac:dyDescent="0.2">
      <c r="A794" t="s">
        <v>582</v>
      </c>
      <c r="B794" t="s">
        <v>583</v>
      </c>
      <c r="C794">
        <v>1941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7.5</v>
      </c>
      <c r="O794">
        <v>2614</v>
      </c>
      <c r="P794">
        <v>84</v>
      </c>
      <c r="Q794" t="s">
        <v>584</v>
      </c>
      <c r="R794" t="s">
        <v>585</v>
      </c>
      <c r="S794">
        <v>0</v>
      </c>
      <c r="T794">
        <v>1</v>
      </c>
      <c r="U794">
        <v>0</v>
      </c>
      <c r="X794">
        <v>4982</v>
      </c>
      <c r="Y794">
        <f>COUNTBLANK(Table134[[#This Row],[Budget]:[Gross_WW]])</f>
        <v>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e">
        <f>((Table134[[#This Row],[Gross_WW]]-2*Table134[[#This Row],[Budget]])/(2*Table134[[#This Row],[Budget]]))*100</f>
        <v>#DIV/0!</v>
      </c>
      <c r="AI794" t="e">
        <f>(0.555*Table134[[#This Row],[Gross_WW]]-Table134[[#This Row],[Budget]])/Table134[[#This Row],[Budget]]*100</f>
        <v>#DIV/0!</v>
      </c>
      <c r="AJ794" t="e">
        <f>(Table134[[#This Row],[Gross_WW]]-VLOOKUP(C794,  Table4[], 2, TRUE)*Table134[[#This Row],[Budget]])/(Table134[[#This Row],[Budget]]*VLOOKUP(C794,  Table4[], 2, TRUE))</f>
        <v>#DIV/0!</v>
      </c>
    </row>
    <row r="795" spans="1:36" x14ac:dyDescent="0.2">
      <c r="A795" t="s">
        <v>3323</v>
      </c>
      <c r="B795" t="s">
        <v>3324</v>
      </c>
      <c r="C795">
        <v>1990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6.3</v>
      </c>
      <c r="O795">
        <v>11915</v>
      </c>
      <c r="P795">
        <v>136</v>
      </c>
      <c r="Q795" t="s">
        <v>2434</v>
      </c>
      <c r="R795" t="s">
        <v>35</v>
      </c>
      <c r="S795">
        <v>0</v>
      </c>
      <c r="T795">
        <v>1</v>
      </c>
      <c r="U795">
        <v>0</v>
      </c>
      <c r="V795">
        <v>11567449</v>
      </c>
      <c r="W795">
        <v>11567449</v>
      </c>
      <c r="X795">
        <v>23472449</v>
      </c>
      <c r="Y795">
        <f>COUNTBLANK(Table134[[#This Row],[Budget]:[Gross_WW]])</f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4</v>
      </c>
      <c r="AH795">
        <f>((Table134[[#This Row],[Gross_WW]]-2*Table134[[#This Row],[Budget]])/(2*Table134[[#This Row],[Budget]]))*100</f>
        <v>1.4590554927019777</v>
      </c>
      <c r="AI795">
        <f>(0.555*Table134[[#This Row],[Gross_WW]]-Table134[[#This Row],[Budget]])/Table134[[#This Row],[Budget]]*100</f>
        <v>12.619551596899198</v>
      </c>
      <c r="AJ795">
        <f>(Table134[[#This Row],[Gross_WW]]-VLOOKUP(C795,  Table4[], 2, TRUE)*Table134[[#This Row],[Budget]])/(Table134[[#This Row],[Budget]]*VLOOKUP(C795,  Table4[], 2, TRUE))</f>
        <v>3.6117752496682725</v>
      </c>
    </row>
    <row r="796" spans="1:36" x14ac:dyDescent="0.2">
      <c r="A796" t="s">
        <v>7402</v>
      </c>
      <c r="B796" t="s">
        <v>7403</v>
      </c>
      <c r="C796">
        <v>2013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8</v>
      </c>
      <c r="O796">
        <v>506422</v>
      </c>
      <c r="P796">
        <v>126</v>
      </c>
      <c r="Q796" t="s">
        <v>4864</v>
      </c>
      <c r="R796" t="s">
        <v>7404</v>
      </c>
      <c r="S796">
        <v>0</v>
      </c>
      <c r="T796">
        <v>0</v>
      </c>
      <c r="U796">
        <v>1</v>
      </c>
      <c r="V796">
        <v>23000000</v>
      </c>
      <c r="W796">
        <v>25568251</v>
      </c>
      <c r="X796">
        <v>48517427</v>
      </c>
      <c r="Y796">
        <f>COUNTBLANK(Table134[[#This Row],[Budget]:[Gross_WW]])</f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f>((Table134[[#This Row],[Gross_WW]]-2*Table134[[#This Row],[Budget]])/(2*Table134[[#This Row],[Budget]]))*100</f>
        <v>5.4726673913043475</v>
      </c>
      <c r="AI796">
        <f>(0.555*Table134[[#This Row],[Gross_WW]]-Table134[[#This Row],[Budget]])/Table134[[#This Row],[Budget]]*100</f>
        <v>17.07466080434784</v>
      </c>
      <c r="AJ796">
        <f>(Table134[[#This Row],[Gross_WW]]-VLOOKUP(C796,  Table4[], 2, TRUE)*Table134[[#This Row],[Budget]])/(Table134[[#This Row],[Budget]]*VLOOKUP(C796,  Table4[], 2, TRUE))</f>
        <v>1.1094533478260871</v>
      </c>
    </row>
    <row r="797" spans="1:36" x14ac:dyDescent="0.2">
      <c r="A797" t="s">
        <v>3206</v>
      </c>
      <c r="B797" t="s">
        <v>3207</v>
      </c>
      <c r="C797">
        <v>1989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5.8</v>
      </c>
      <c r="O797">
        <v>6563</v>
      </c>
      <c r="P797">
        <v>94</v>
      </c>
      <c r="Q797" t="s">
        <v>3191</v>
      </c>
      <c r="R797" t="s">
        <v>39</v>
      </c>
      <c r="S797">
        <v>0</v>
      </c>
      <c r="T797">
        <v>0</v>
      </c>
      <c r="U797">
        <v>1</v>
      </c>
      <c r="V797">
        <v>18699037</v>
      </c>
      <c r="W797">
        <v>18699037</v>
      </c>
      <c r="X797">
        <v>18699037</v>
      </c>
      <c r="Y797">
        <f>COUNTBLANK(Table134[[#This Row],[Budget]:[Gross_WW]])</f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f>((Table134[[#This Row],[Gross_WW]]-2*Table134[[#This Row],[Budget]])/(2*Table134[[#This Row],[Budget]]))*100</f>
        <v>-50</v>
      </c>
      <c r="AI797">
        <f>(0.555*Table134[[#This Row],[Gross_WW]]-Table134[[#This Row],[Budget]])/Table134[[#This Row],[Budget]]*100</f>
        <v>-44.5</v>
      </c>
      <c r="AJ797">
        <f>(Table134[[#This Row],[Gross_WW]]-VLOOKUP(C797,  Table4[], 2, TRUE)*Table134[[#This Row],[Budget]])/(Table134[[#This Row],[Budget]]*VLOOKUP(C797,  Table4[], 2, TRUE))</f>
        <v>1.173913043478261</v>
      </c>
    </row>
    <row r="798" spans="1:36" hidden="1" x14ac:dyDescent="0.2">
      <c r="A798" t="s">
        <v>2455</v>
      </c>
      <c r="B798" t="s">
        <v>2456</v>
      </c>
      <c r="C798">
        <v>1980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5</v>
      </c>
      <c r="O798">
        <v>4940</v>
      </c>
      <c r="P798">
        <v>100</v>
      </c>
      <c r="Q798" t="s">
        <v>1891</v>
      </c>
      <c r="R798" t="s">
        <v>376</v>
      </c>
      <c r="S798">
        <v>1</v>
      </c>
      <c r="T798">
        <v>0</v>
      </c>
      <c r="U798">
        <v>0</v>
      </c>
      <c r="W798">
        <v>18000000</v>
      </c>
      <c r="X798">
        <v>18000000</v>
      </c>
      <c r="Y798">
        <f>COUNTBLANK(Table134[[#This Row],[Budget]:[Gross_WW]])</f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 t="e">
        <f>((Table134[[#This Row],[Gross_WW]]-2*Table134[[#This Row],[Budget]])/(2*Table134[[#This Row],[Budget]]))*100</f>
        <v>#DIV/0!</v>
      </c>
      <c r="AI798" t="e">
        <f>(0.555*Table134[[#This Row],[Gross_WW]]-Table134[[#This Row],[Budget]])/Table134[[#This Row],[Budget]]*100</f>
        <v>#DIV/0!</v>
      </c>
      <c r="AJ798" t="e">
        <f>(Table134[[#This Row],[Gross_WW]]-VLOOKUP(C798,  Table4[], 2, TRUE)*Table134[[#This Row],[Budget]])/(Table134[[#This Row],[Budget]]*VLOOKUP(C798,  Table4[], 2, TRUE))</f>
        <v>#DIV/0!</v>
      </c>
    </row>
    <row r="799" spans="1:36" hidden="1" x14ac:dyDescent="0.2">
      <c r="A799" t="s">
        <v>2289</v>
      </c>
      <c r="B799" t="s">
        <v>2290</v>
      </c>
      <c r="C799">
        <v>1977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5.7</v>
      </c>
      <c r="O799">
        <v>6501</v>
      </c>
      <c r="P799">
        <v>105</v>
      </c>
      <c r="Q799" t="s">
        <v>1891</v>
      </c>
      <c r="R799" t="s">
        <v>376</v>
      </c>
      <c r="S799">
        <v>1</v>
      </c>
      <c r="T799">
        <v>0</v>
      </c>
      <c r="U799">
        <v>0</v>
      </c>
      <c r="W799">
        <v>29000000</v>
      </c>
      <c r="X799">
        <v>29000000</v>
      </c>
      <c r="Y799">
        <f>COUNTBLANK(Table134[[#This Row],[Budget]:[Gross_WW]])</f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 t="e">
        <f>((Table134[[#This Row],[Gross_WW]]-2*Table134[[#This Row],[Budget]])/(2*Table134[[#This Row],[Budget]]))*100</f>
        <v>#DIV/0!</v>
      </c>
      <c r="AI799" t="e">
        <f>(0.555*Table134[[#This Row],[Gross_WW]]-Table134[[#This Row],[Budget]])/Table134[[#This Row],[Budget]]*100</f>
        <v>#DIV/0!</v>
      </c>
      <c r="AJ799" t="e">
        <f>(Table134[[#This Row],[Gross_WW]]-VLOOKUP(C799,  Table4[], 2, TRUE)*Table134[[#This Row],[Budget]])/(Table134[[#This Row],[Budget]]*VLOOKUP(C799,  Table4[], 2, TRUE))</f>
        <v>#DIV/0!</v>
      </c>
    </row>
    <row r="800" spans="1:36" x14ac:dyDescent="0.2">
      <c r="A800" t="s">
        <v>847</v>
      </c>
      <c r="B800" t="s">
        <v>848</v>
      </c>
      <c r="C800">
        <v>1945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6.7</v>
      </c>
      <c r="O800">
        <v>1192</v>
      </c>
      <c r="P800">
        <v>90</v>
      </c>
      <c r="Q800" t="s">
        <v>804</v>
      </c>
      <c r="R800" t="s">
        <v>35</v>
      </c>
      <c r="S800">
        <v>0</v>
      </c>
      <c r="T800">
        <v>1</v>
      </c>
      <c r="U800">
        <v>0</v>
      </c>
      <c r="V800">
        <v>717000</v>
      </c>
      <c r="Y800">
        <f>COUNTBLANK(Table134[[#This Row],[Budget]:[Gross_WW]])</f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f>((Table134[[#This Row],[Gross_WW]]-2*Table134[[#This Row],[Budget]])/(2*Table134[[#This Row],[Budget]]))*100</f>
        <v>-100</v>
      </c>
      <c r="AI800">
        <f>(0.555*Table134[[#This Row],[Gross_WW]]-Table134[[#This Row],[Budget]])/Table134[[#This Row],[Budget]]*100</f>
        <v>-100</v>
      </c>
      <c r="AJ800">
        <f>(Table134[[#This Row],[Gross_WW]]-VLOOKUP(C800,  Table4[], 2, TRUE)*Table134[[#This Row],[Budget]])/(Table134[[#This Row],[Budget]]*VLOOKUP(C800,  Table4[], 2, TRUE))</f>
        <v>-1</v>
      </c>
    </row>
    <row r="801" spans="1:36" x14ac:dyDescent="0.2">
      <c r="A801" t="s">
        <v>214</v>
      </c>
      <c r="B801" t="s">
        <v>215</v>
      </c>
      <c r="C801">
        <v>1934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6.2</v>
      </c>
      <c r="O801">
        <v>754</v>
      </c>
      <c r="P801">
        <v>87</v>
      </c>
      <c r="Q801" t="s">
        <v>48</v>
      </c>
      <c r="R801" t="s">
        <v>39</v>
      </c>
      <c r="S801">
        <v>0</v>
      </c>
      <c r="T801">
        <v>0</v>
      </c>
      <c r="U801">
        <v>1</v>
      </c>
      <c r="V801">
        <v>263000</v>
      </c>
      <c r="W801">
        <v>1758000</v>
      </c>
      <c r="X801">
        <v>1758000</v>
      </c>
      <c r="Y801">
        <f>COUNTBLANK(Table134[[#This Row],[Budget]:[Gross_WW]])</f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f>((Table134[[#This Row],[Gross_WW]]-2*Table134[[#This Row],[Budget]])/(2*Table134[[#This Row],[Budget]]))*100</f>
        <v>234.22053231939165</v>
      </c>
      <c r="AI801">
        <f>(0.555*Table134[[#This Row],[Gross_WW]]-Table134[[#This Row],[Budget]])/Table134[[#This Row],[Budget]]*100</f>
        <v>270.98479087452472</v>
      </c>
      <c r="AJ801">
        <f>(Table134[[#This Row],[Gross_WW]]-VLOOKUP(C801,  Table4[], 2, TRUE)*Table134[[#This Row],[Budget]])/(Table134[[#This Row],[Budget]]*VLOOKUP(C801,  Table4[], 2, TRUE))</f>
        <v>16.590554332599559</v>
      </c>
    </row>
    <row r="802" spans="1:36" x14ac:dyDescent="0.2">
      <c r="A802" t="s">
        <v>6950</v>
      </c>
      <c r="B802" t="s">
        <v>6951</v>
      </c>
      <c r="C802">
        <v>2010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6.4</v>
      </c>
      <c r="O802">
        <v>88790</v>
      </c>
      <c r="P802">
        <v>129</v>
      </c>
      <c r="Q802" t="s">
        <v>2004</v>
      </c>
      <c r="R802" t="s">
        <v>39</v>
      </c>
      <c r="S802">
        <v>0</v>
      </c>
      <c r="T802">
        <v>0</v>
      </c>
      <c r="U802">
        <v>1</v>
      </c>
      <c r="V802">
        <v>50000000</v>
      </c>
      <c r="W802">
        <v>32746941</v>
      </c>
      <c r="X802">
        <v>106956330</v>
      </c>
      <c r="Y802">
        <f>COUNTBLANK(Table134[[#This Row],[Budget]:[Gross_WW]])</f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f>((Table134[[#This Row],[Gross_WW]]-2*Table134[[#This Row],[Budget]])/(2*Table134[[#This Row],[Budget]]))*100</f>
        <v>6.9563299999999995</v>
      </c>
      <c r="AI802">
        <f>(0.555*Table134[[#This Row],[Gross_WW]]-Table134[[#This Row],[Budget]])/Table134[[#This Row],[Budget]]*100</f>
        <v>18.721526300000015</v>
      </c>
      <c r="AJ802">
        <f>(Table134[[#This Row],[Gross_WW]]-VLOOKUP(C802,  Table4[], 2, TRUE)*Table134[[#This Row],[Budget]])/(Table134[[#This Row],[Budget]]*VLOOKUP(C802,  Table4[], 2, TRUE))</f>
        <v>1.1391266</v>
      </c>
    </row>
    <row r="803" spans="1:36" x14ac:dyDescent="0.2">
      <c r="A803" t="s">
        <v>163</v>
      </c>
      <c r="B803" t="s">
        <v>164</v>
      </c>
      <c r="C803">
        <v>1933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7.4</v>
      </c>
      <c r="O803">
        <v>1975</v>
      </c>
      <c r="P803">
        <v>76</v>
      </c>
      <c r="Q803" t="s">
        <v>79</v>
      </c>
      <c r="R803" t="s">
        <v>147</v>
      </c>
      <c r="S803">
        <v>0</v>
      </c>
      <c r="T803">
        <v>0</v>
      </c>
      <c r="U803">
        <v>1</v>
      </c>
      <c r="V803">
        <v>290000</v>
      </c>
      <c r="Y803">
        <f>COUNTBLANK(Table134[[#This Row],[Budget]:[Gross_WW]])</f>
        <v>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f>((Table134[[#This Row],[Gross_WW]]-2*Table134[[#This Row],[Budget]])/(2*Table134[[#This Row],[Budget]]))*100</f>
        <v>-100</v>
      </c>
      <c r="AI803">
        <f>(0.555*Table134[[#This Row],[Gross_WW]]-Table134[[#This Row],[Budget]])/Table134[[#This Row],[Budget]]*100</f>
        <v>-100</v>
      </c>
      <c r="AJ803">
        <f>(Table134[[#This Row],[Gross_WW]]-VLOOKUP(C803,  Table4[], 2, TRUE)*Table134[[#This Row],[Budget]])/(Table134[[#This Row],[Budget]]*VLOOKUP(C803,  Table4[], 2, TRUE))</f>
        <v>-1</v>
      </c>
    </row>
    <row r="804" spans="1:36" x14ac:dyDescent="0.2">
      <c r="A804" t="s">
        <v>5778</v>
      </c>
      <c r="B804" t="s">
        <v>5779</v>
      </c>
      <c r="C804">
        <v>2004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6.7</v>
      </c>
      <c r="O804">
        <v>75497</v>
      </c>
      <c r="P804">
        <v>136</v>
      </c>
      <c r="Q804" t="s">
        <v>5075</v>
      </c>
      <c r="R804" t="s">
        <v>2783</v>
      </c>
      <c r="S804">
        <v>1</v>
      </c>
      <c r="T804">
        <v>0</v>
      </c>
      <c r="U804">
        <v>0</v>
      </c>
      <c r="V804">
        <v>100000000</v>
      </c>
      <c r="W804">
        <v>67303450</v>
      </c>
      <c r="X804">
        <v>108040622</v>
      </c>
      <c r="Y804">
        <f>COUNTBLANK(Table134[[#This Row],[Budget]:[Gross_WW]])</f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1</v>
      </c>
      <c r="AF804" s="5">
        <v>1</v>
      </c>
      <c r="AG804">
        <v>0</v>
      </c>
      <c r="AH804">
        <f>((Table134[[#This Row],[Gross_WW]]-2*Table134[[#This Row],[Budget]])/(2*Table134[[#This Row],[Budget]]))*100</f>
        <v>-45.979689</v>
      </c>
      <c r="AI804">
        <f>(0.555*Table134[[#This Row],[Gross_WW]]-Table134[[#This Row],[Budget]])/Table134[[#This Row],[Budget]]*100</f>
        <v>-40.037454789999991</v>
      </c>
      <c r="AJ804">
        <f>(Table134[[#This Row],[Gross_WW]]-VLOOKUP(C804,  Table4[], 2, TRUE)*Table134[[#This Row],[Budget]])/(Table134[[#This Row],[Budget]]*VLOOKUP(C804,  Table4[], 2, TRUE))</f>
        <v>0.80067703333333329</v>
      </c>
    </row>
    <row r="805" spans="1:36" hidden="1" x14ac:dyDescent="0.2">
      <c r="A805" t="s">
        <v>5108</v>
      </c>
      <c r="B805" t="s">
        <v>5109</v>
      </c>
      <c r="C805">
        <v>1998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6.6</v>
      </c>
      <c r="O805">
        <v>9548</v>
      </c>
      <c r="P805">
        <v>101</v>
      </c>
      <c r="Q805" t="s">
        <v>5110</v>
      </c>
      <c r="R805" t="s">
        <v>5111</v>
      </c>
      <c r="S805">
        <v>0</v>
      </c>
      <c r="T805">
        <v>1</v>
      </c>
      <c r="U805">
        <v>0</v>
      </c>
      <c r="W805">
        <v>1960216</v>
      </c>
      <c r="X805">
        <v>1960216</v>
      </c>
      <c r="Y805">
        <f>COUNTBLANK(Table134[[#This Row],[Budget]:[Gross_WW]])</f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 t="e">
        <f>((Table134[[#This Row],[Gross_WW]]-2*Table134[[#This Row],[Budget]])/(2*Table134[[#This Row],[Budget]]))*100</f>
        <v>#DIV/0!</v>
      </c>
      <c r="AI805" t="e">
        <f>(0.555*Table134[[#This Row],[Gross_WW]]-Table134[[#This Row],[Budget]])/Table134[[#This Row],[Budget]]*100</f>
        <v>#DIV/0!</v>
      </c>
      <c r="AJ805" t="e">
        <f>(Table134[[#This Row],[Gross_WW]]-VLOOKUP(C805,  Table4[], 2, TRUE)*Table134[[#This Row],[Budget]])/(Table134[[#This Row],[Budget]]*VLOOKUP(C805,  Table4[], 2, TRUE))</f>
        <v>#DIV/0!</v>
      </c>
    </row>
    <row r="806" spans="1:36" x14ac:dyDescent="0.2">
      <c r="A806" t="s">
        <v>5158</v>
      </c>
      <c r="B806" t="s">
        <v>5159</v>
      </c>
      <c r="C806">
        <v>2000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7.5</v>
      </c>
      <c r="O806">
        <v>163058</v>
      </c>
      <c r="P806">
        <v>113</v>
      </c>
      <c r="Q806" t="s">
        <v>2912</v>
      </c>
      <c r="R806" t="s">
        <v>2783</v>
      </c>
      <c r="S806">
        <v>1</v>
      </c>
      <c r="T806">
        <v>0</v>
      </c>
      <c r="U806">
        <v>0</v>
      </c>
      <c r="V806">
        <v>30000000</v>
      </c>
      <c r="W806">
        <v>27287137</v>
      </c>
      <c r="X806">
        <v>47126295</v>
      </c>
      <c r="Y806">
        <f>COUNTBLANK(Table134[[#This Row],[Budget]:[Gross_WW]])</f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5</v>
      </c>
      <c r="AH806">
        <f>((Table134[[#This Row],[Gross_WW]]-2*Table134[[#This Row],[Budget]])/(2*Table134[[#This Row],[Budget]]))*100</f>
        <v>-21.456174999999998</v>
      </c>
      <c r="AI806">
        <f>(0.555*Table134[[#This Row],[Gross_WW]]-Table134[[#This Row],[Budget]])/Table134[[#This Row],[Budget]]*100</f>
        <v>-12.816354249999995</v>
      </c>
      <c r="AJ806">
        <f>(Table134[[#This Row],[Gross_WW]]-VLOOKUP(C806,  Table4[], 2, TRUE)*Table134[[#This Row],[Budget]])/(Table134[[#This Row],[Budget]]*VLOOKUP(C806,  Table4[], 2, TRUE))</f>
        <v>1.6181274999999999</v>
      </c>
    </row>
    <row r="807" spans="1:36" x14ac:dyDescent="0.2">
      <c r="A807" t="s">
        <v>5514</v>
      </c>
      <c r="B807" t="s">
        <v>5515</v>
      </c>
      <c r="C807">
        <v>2001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6.2</v>
      </c>
      <c r="O807">
        <v>3283</v>
      </c>
      <c r="P807">
        <v>86</v>
      </c>
      <c r="Q807" t="s">
        <v>3251</v>
      </c>
      <c r="R807" t="s">
        <v>5516</v>
      </c>
      <c r="S807">
        <v>1</v>
      </c>
      <c r="T807">
        <v>0</v>
      </c>
      <c r="U807">
        <v>0</v>
      </c>
      <c r="V807">
        <v>10000000</v>
      </c>
      <c r="W807">
        <v>228194</v>
      </c>
      <c r="X807">
        <v>2340411</v>
      </c>
      <c r="Y807">
        <f>COUNTBLANK(Table134[[#This Row],[Budget]:[Gross_WW]])</f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5">
        <v>1</v>
      </c>
      <c r="AG807">
        <v>0</v>
      </c>
      <c r="AH807">
        <f>((Table134[[#This Row],[Gross_WW]]-2*Table134[[#This Row],[Budget]])/(2*Table134[[#This Row],[Budget]]))*100</f>
        <v>-88.297944999999999</v>
      </c>
      <c r="AI807">
        <f>(0.555*Table134[[#This Row],[Gross_WW]]-Table134[[#This Row],[Budget]])/Table134[[#This Row],[Budget]]*100</f>
        <v>-87.010718949999998</v>
      </c>
      <c r="AJ807">
        <f>(Table134[[#This Row],[Gross_WW]]-VLOOKUP(C807,  Table4[], 2, TRUE)*Table134[[#This Row],[Budget]])/(Table134[[#This Row],[Budget]]*VLOOKUP(C807,  Table4[], 2, TRUE))</f>
        <v>-0.60993149999999996</v>
      </c>
    </row>
    <row r="808" spans="1:36" x14ac:dyDescent="0.2">
      <c r="A808" t="s">
        <v>2045</v>
      </c>
      <c r="B808" t="s">
        <v>2046</v>
      </c>
      <c r="C808">
        <v>1973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7.5</v>
      </c>
      <c r="O808">
        <v>47420</v>
      </c>
      <c r="P808">
        <v>105</v>
      </c>
      <c r="Q808" t="s">
        <v>2004</v>
      </c>
      <c r="R808" t="s">
        <v>1992</v>
      </c>
      <c r="S808">
        <v>0</v>
      </c>
      <c r="T808">
        <v>1</v>
      </c>
      <c r="U808">
        <v>0</v>
      </c>
      <c r="V808">
        <v>5500000</v>
      </c>
      <c r="W808">
        <v>15700000</v>
      </c>
      <c r="X808">
        <v>15700000</v>
      </c>
      <c r="Y808">
        <f>COUNTBLANK(Table134[[#This Row],[Budget]:[Gross_WW]])</f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f>((Table134[[#This Row],[Gross_WW]]-2*Table134[[#This Row],[Budget]])/(2*Table134[[#This Row],[Budget]]))*100</f>
        <v>42.727272727272727</v>
      </c>
      <c r="AI808">
        <f>(0.555*Table134[[#This Row],[Gross_WW]]-Table134[[#This Row],[Budget]])/Table134[[#This Row],[Budget]]*100</f>
        <v>58.427272727272729</v>
      </c>
      <c r="AJ808">
        <f>(Table134[[#This Row],[Gross_WW]]-VLOOKUP(C808,  Table4[], 2, TRUE)*Table134[[#This Row],[Budget]])/(Table134[[#This Row],[Budget]]*VLOOKUP(C808,  Table4[], 2, TRUE))</f>
        <v>6.5119617224880386</v>
      </c>
    </row>
    <row r="809" spans="1:36" x14ac:dyDescent="0.2">
      <c r="A809" t="s">
        <v>2649</v>
      </c>
      <c r="B809" t="s">
        <v>2650</v>
      </c>
      <c r="C809">
        <v>1983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6.1</v>
      </c>
      <c r="O809">
        <v>4727</v>
      </c>
      <c r="P809">
        <v>105</v>
      </c>
      <c r="Q809" t="s">
        <v>2651</v>
      </c>
      <c r="R809" t="s">
        <v>2652</v>
      </c>
      <c r="S809">
        <v>0</v>
      </c>
      <c r="T809">
        <v>0</v>
      </c>
      <c r="U809">
        <v>1</v>
      </c>
      <c r="V809">
        <v>19000000</v>
      </c>
      <c r="W809">
        <v>28445927</v>
      </c>
      <c r="X809">
        <v>28445927</v>
      </c>
      <c r="Y809">
        <f>COUNTBLANK(Table134[[#This Row],[Budget]:[Gross_WW]])</f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5">
        <v>1</v>
      </c>
      <c r="AG809">
        <v>0</v>
      </c>
      <c r="AH809">
        <f>((Table134[[#This Row],[Gross_WW]]-2*Table134[[#This Row],[Budget]])/(2*Table134[[#This Row],[Budget]]))*100</f>
        <v>-25.142297368421051</v>
      </c>
      <c r="AI809">
        <f>(0.555*Table134[[#This Row],[Gross_WW]]-Table134[[#This Row],[Budget]])/Table134[[#This Row],[Budget]]*100</f>
        <v>-16.907950078947362</v>
      </c>
      <c r="AJ809">
        <f>(Table134[[#This Row],[Gross_WW]]-VLOOKUP(C809,  Table4[], 2, TRUE)*Table134[[#This Row],[Budget]])/(Table134[[#This Row],[Budget]]*VLOOKUP(C809,  Table4[], 2, TRUE))</f>
        <v>2.2546827231121283</v>
      </c>
    </row>
    <row r="810" spans="1:36" x14ac:dyDescent="0.2">
      <c r="A810" t="s">
        <v>586</v>
      </c>
      <c r="B810" t="s">
        <v>587</v>
      </c>
      <c r="C810">
        <v>1941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7.5</v>
      </c>
      <c r="O810">
        <v>14279</v>
      </c>
      <c r="P810">
        <v>100</v>
      </c>
      <c r="Q810" t="s">
        <v>474</v>
      </c>
      <c r="R810" t="s">
        <v>39</v>
      </c>
      <c r="S810">
        <v>0</v>
      </c>
      <c r="T810">
        <v>0</v>
      </c>
      <c r="U810">
        <v>1</v>
      </c>
      <c r="V810">
        <v>491000</v>
      </c>
      <c r="W810">
        <v>1489000</v>
      </c>
      <c r="X810">
        <v>1489000</v>
      </c>
      <c r="Y810">
        <f>COUNTBLANK(Table134[[#This Row],[Budget]:[Gross_WW]])</f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f>((Table134[[#This Row],[Gross_WW]]-2*Table134[[#This Row],[Budget]])/(2*Table134[[#This Row],[Budget]]))*100</f>
        <v>51.629327902240327</v>
      </c>
      <c r="AI810">
        <f>(0.555*Table134[[#This Row],[Gross_WW]]-Table134[[#This Row],[Budget]])/Table134[[#This Row],[Budget]]*100</f>
        <v>68.308553971486788</v>
      </c>
      <c r="AJ810">
        <f>(Table134[[#This Row],[Gross_WW]]-VLOOKUP(C810,  Table4[], 2, TRUE)*Table134[[#This Row],[Budget]])/(Table134[[#This Row],[Budget]]*VLOOKUP(C810,  Table4[], 2, TRUE))</f>
        <v>22.327588908036972</v>
      </c>
    </row>
    <row r="811" spans="1:36" x14ac:dyDescent="0.2">
      <c r="A811" t="s">
        <v>1079</v>
      </c>
      <c r="B811" t="s">
        <v>1080</v>
      </c>
      <c r="C811">
        <v>1950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6.8</v>
      </c>
      <c r="O811">
        <v>438</v>
      </c>
      <c r="P811">
        <v>83</v>
      </c>
      <c r="Q811" t="s">
        <v>1081</v>
      </c>
      <c r="R811" t="s">
        <v>39</v>
      </c>
      <c r="S811">
        <v>0</v>
      </c>
      <c r="T811">
        <v>0</v>
      </c>
      <c r="U811">
        <v>1</v>
      </c>
      <c r="V811">
        <v>530000</v>
      </c>
      <c r="W811">
        <v>1604000</v>
      </c>
      <c r="X811">
        <v>1604000</v>
      </c>
      <c r="Y811">
        <f>COUNTBLANK(Table134[[#This Row],[Budget]:[Gross_WW]])</f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f>((Table134[[#This Row],[Gross_WW]]-2*Table134[[#This Row],[Budget]])/(2*Table134[[#This Row],[Budget]]))*100</f>
        <v>51.320754716981135</v>
      </c>
      <c r="AI811">
        <f>(0.555*Table134[[#This Row],[Gross_WW]]-Table134[[#This Row],[Budget]])/Table134[[#This Row],[Budget]]*100</f>
        <v>67.966037735849085</v>
      </c>
      <c r="AJ811">
        <f>(Table134[[#This Row],[Gross_WW]]-VLOOKUP(C811,  Table4[], 2, TRUE)*Table134[[#This Row],[Budget]])/(Table134[[#This Row],[Budget]]*VLOOKUP(C811,  Table4[], 2, TRUE))</f>
        <v>17.915094339622641</v>
      </c>
    </row>
    <row r="812" spans="1:36" x14ac:dyDescent="0.2">
      <c r="A812" t="s">
        <v>588</v>
      </c>
      <c r="B812" t="s">
        <v>589</v>
      </c>
      <c r="C812">
        <v>1941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7.5</v>
      </c>
      <c r="O812">
        <v>3285</v>
      </c>
      <c r="P812">
        <v>86</v>
      </c>
      <c r="Q812" t="s">
        <v>495</v>
      </c>
      <c r="R812" t="s">
        <v>35</v>
      </c>
      <c r="S812">
        <v>0</v>
      </c>
      <c r="T812">
        <v>1</v>
      </c>
      <c r="U812">
        <v>0</v>
      </c>
      <c r="V812">
        <v>190000</v>
      </c>
      <c r="Y812">
        <f>COUNTBLANK(Table134[[#This Row],[Budget]:[Gross_WW]])</f>
        <v>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f>((Table134[[#This Row],[Gross_WW]]-2*Table134[[#This Row],[Budget]])/(2*Table134[[#This Row],[Budget]]))*100</f>
        <v>-100</v>
      </c>
      <c r="AI812">
        <f>(0.555*Table134[[#This Row],[Gross_WW]]-Table134[[#This Row],[Budget]])/Table134[[#This Row],[Budget]]*100</f>
        <v>-100</v>
      </c>
      <c r="AJ812">
        <f>(Table134[[#This Row],[Gross_WW]]-VLOOKUP(C812,  Table4[], 2, TRUE)*Table134[[#This Row],[Budget]])/(Table134[[#This Row],[Budget]]*VLOOKUP(C812,  Table4[], 2, TRUE))</f>
        <v>-1</v>
      </c>
    </row>
    <row r="813" spans="1:36" x14ac:dyDescent="0.2">
      <c r="A813" t="s">
        <v>6249</v>
      </c>
      <c r="B813" t="s">
        <v>6250</v>
      </c>
      <c r="C813">
        <v>2006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6.5</v>
      </c>
      <c r="O813">
        <v>32104</v>
      </c>
      <c r="P813">
        <v>126</v>
      </c>
      <c r="Q813" t="s">
        <v>6251</v>
      </c>
      <c r="R813" t="s">
        <v>5459</v>
      </c>
      <c r="S813">
        <v>0</v>
      </c>
      <c r="T813">
        <v>1</v>
      </c>
      <c r="U813">
        <v>0</v>
      </c>
      <c r="V813">
        <v>28000000</v>
      </c>
      <c r="W813">
        <v>14426251</v>
      </c>
      <c r="X813">
        <v>16800438</v>
      </c>
      <c r="Y813">
        <f>COUNTBLANK(Table134[[#This Row],[Budget]:[Gross_WW]])</f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f>((Table134[[#This Row],[Gross_WW]]-2*Table134[[#This Row],[Budget]])/(2*Table134[[#This Row],[Budget]]))*100</f>
        <v>-69.999217857142852</v>
      </c>
      <c r="AI813">
        <f>(0.555*Table134[[#This Row],[Gross_WW]]-Table134[[#This Row],[Budget]])/Table134[[#This Row],[Budget]]*100</f>
        <v>-66.699131821428566</v>
      </c>
      <c r="AJ813">
        <f>(Table134[[#This Row],[Gross_WW]]-VLOOKUP(C813,  Table4[], 2, TRUE)*Table134[[#This Row],[Budget]])/(Table134[[#This Row],[Budget]]*VLOOKUP(C813,  Table4[], 2, TRUE))</f>
        <v>2.6071428571428571E-5</v>
      </c>
    </row>
    <row r="814" spans="1:36" x14ac:dyDescent="0.2">
      <c r="A814" t="s">
        <v>4908</v>
      </c>
      <c r="B814" t="s">
        <v>4909</v>
      </c>
      <c r="C814">
        <v>1998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4.9000000000000004</v>
      </c>
      <c r="O814">
        <v>18602</v>
      </c>
      <c r="P814">
        <v>114</v>
      </c>
      <c r="Q814" t="s">
        <v>3899</v>
      </c>
      <c r="R814" t="s">
        <v>3921</v>
      </c>
      <c r="S814">
        <v>1</v>
      </c>
      <c r="T814">
        <v>0</v>
      </c>
      <c r="U814">
        <v>0</v>
      </c>
      <c r="V814">
        <v>60000000</v>
      </c>
      <c r="W814">
        <v>12069719</v>
      </c>
      <c r="X814">
        <v>12069719</v>
      </c>
      <c r="Y814">
        <f>COUNTBLANK(Table134[[#This Row],[Budget]:[Gross_WW]])</f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5">
        <v>1</v>
      </c>
      <c r="AG814">
        <v>0</v>
      </c>
      <c r="AH814">
        <f>((Table134[[#This Row],[Gross_WW]]-2*Table134[[#This Row],[Budget]])/(2*Table134[[#This Row],[Budget]]))*100</f>
        <v>-89.941900833333335</v>
      </c>
      <c r="AI814">
        <f>(0.555*Table134[[#This Row],[Gross_WW]]-Table134[[#This Row],[Budget]])/Table134[[#This Row],[Budget]]*100</f>
        <v>-88.835509924999997</v>
      </c>
      <c r="AJ814">
        <f>(Table134[[#This Row],[Gross_WW]]-VLOOKUP(C814,  Table4[], 2, TRUE)*Table134[[#This Row],[Budget]])/(Table134[[#This Row],[Budget]]*VLOOKUP(C814,  Table4[], 2, TRUE))</f>
        <v>-0.54281367424242422</v>
      </c>
    </row>
    <row r="815" spans="1:36" x14ac:dyDescent="0.2">
      <c r="A815" t="s">
        <v>3993</v>
      </c>
      <c r="B815" t="s">
        <v>3994</v>
      </c>
      <c r="C815">
        <v>1994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5.2</v>
      </c>
      <c r="O815">
        <v>1234</v>
      </c>
      <c r="P815">
        <v>93</v>
      </c>
      <c r="Q815" t="s">
        <v>3012</v>
      </c>
      <c r="R815" t="s">
        <v>3995</v>
      </c>
      <c r="S815">
        <v>1</v>
      </c>
      <c r="T815">
        <v>0</v>
      </c>
      <c r="U815">
        <v>0</v>
      </c>
      <c r="V815">
        <v>16000000</v>
      </c>
      <c r="W815">
        <v>713234</v>
      </c>
      <c r="X815">
        <v>713234</v>
      </c>
      <c r="Y815">
        <f>COUNTBLANK(Table134[[#This Row],[Budget]:[Gross_WW]])</f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f>((Table134[[#This Row],[Gross_WW]]-2*Table134[[#This Row],[Budget]])/(2*Table134[[#This Row],[Budget]]))*100</f>
        <v>-97.771143749999993</v>
      </c>
      <c r="AI815">
        <f>(0.555*Table134[[#This Row],[Gross_WW]]-Table134[[#This Row],[Budget]])/Table134[[#This Row],[Budget]]*100</f>
        <v>-97.525969562500009</v>
      </c>
      <c r="AJ815">
        <f>(Table134[[#This Row],[Gross_WW]]-VLOOKUP(C815,  Table4[], 2, TRUE)*Table134[[#This Row],[Budget]])/(Table134[[#This Row],[Budget]]*VLOOKUP(C815,  Table4[], 2, TRUE))</f>
        <v>-0.89868835227272725</v>
      </c>
    </row>
    <row r="816" spans="1:36" hidden="1" x14ac:dyDescent="0.2">
      <c r="A816" t="s">
        <v>5143</v>
      </c>
      <c r="B816" t="s">
        <v>5144</v>
      </c>
      <c r="C816">
        <v>1999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5.9</v>
      </c>
      <c r="O816">
        <v>13572</v>
      </c>
      <c r="P816">
        <v>115</v>
      </c>
      <c r="Q816" t="s">
        <v>5145</v>
      </c>
      <c r="R816" t="s">
        <v>5146</v>
      </c>
      <c r="S816">
        <v>1</v>
      </c>
      <c r="T816">
        <v>0</v>
      </c>
      <c r="U816">
        <v>0</v>
      </c>
      <c r="W816">
        <v>1765545</v>
      </c>
      <c r="X816">
        <v>1765545</v>
      </c>
      <c r="Y816">
        <f>COUNTBLANK(Table134[[#This Row],[Budget]:[Gross_WW]])</f>
        <v>1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5">
        <v>1</v>
      </c>
      <c r="AG816">
        <v>0</v>
      </c>
      <c r="AH816" t="e">
        <f>((Table134[[#This Row],[Gross_WW]]-2*Table134[[#This Row],[Budget]])/(2*Table134[[#This Row],[Budget]]))*100</f>
        <v>#DIV/0!</v>
      </c>
      <c r="AI816" t="e">
        <f>(0.555*Table134[[#This Row],[Gross_WW]]-Table134[[#This Row],[Budget]])/Table134[[#This Row],[Budget]]*100</f>
        <v>#DIV/0!</v>
      </c>
      <c r="AJ816" t="e">
        <f>(Table134[[#This Row],[Gross_WW]]-VLOOKUP(C816,  Table4[], 2, TRUE)*Table134[[#This Row],[Budget]])/(Table134[[#This Row],[Budget]]*VLOOKUP(C816,  Table4[], 2, TRUE))</f>
        <v>#DIV/0!</v>
      </c>
    </row>
    <row r="817" spans="1:36" x14ac:dyDescent="0.2">
      <c r="A817" t="s">
        <v>4688</v>
      </c>
      <c r="B817" t="s">
        <v>4689</v>
      </c>
      <c r="C817">
        <v>1998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5.0999999999999996</v>
      </c>
      <c r="O817">
        <v>7848</v>
      </c>
      <c r="P817">
        <v>91</v>
      </c>
      <c r="Q817" t="s">
        <v>4690</v>
      </c>
      <c r="R817" t="s">
        <v>4071</v>
      </c>
      <c r="S817">
        <v>0</v>
      </c>
      <c r="T817">
        <v>0</v>
      </c>
      <c r="U817">
        <v>1</v>
      </c>
      <c r="V817">
        <v>35000000</v>
      </c>
      <c r="W817">
        <v>10493366</v>
      </c>
      <c r="X817">
        <v>10493366</v>
      </c>
      <c r="Y817">
        <f>COUNTBLANK(Table134[[#This Row],[Budget]:[Gross_WW]])</f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5">
        <v>1</v>
      </c>
      <c r="AG817">
        <v>0</v>
      </c>
      <c r="AH817">
        <f>((Table134[[#This Row],[Gross_WW]]-2*Table134[[#This Row],[Budget]])/(2*Table134[[#This Row],[Budget]]))*100</f>
        <v>-85.009477142857151</v>
      </c>
      <c r="AI817">
        <f>(0.555*Table134[[#This Row],[Gross_WW]]-Table134[[#This Row],[Budget]])/Table134[[#This Row],[Budget]]*100</f>
        <v>-83.36051962857141</v>
      </c>
      <c r="AJ817">
        <f>(Table134[[#This Row],[Gross_WW]]-VLOOKUP(C817,  Table4[], 2, TRUE)*Table134[[#This Row],[Budget]])/(Table134[[#This Row],[Budget]]*VLOOKUP(C817,  Table4[], 2, TRUE))</f>
        <v>-0.3186125974025974</v>
      </c>
    </row>
    <row r="818" spans="1:36" x14ac:dyDescent="0.2">
      <c r="A818" t="s">
        <v>1264</v>
      </c>
      <c r="B818" t="s">
        <v>1265</v>
      </c>
      <c r="C818">
        <v>1953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7.1</v>
      </c>
      <c r="O818">
        <v>8865</v>
      </c>
      <c r="P818">
        <v>83</v>
      </c>
      <c r="Q818" t="s">
        <v>387</v>
      </c>
      <c r="R818" t="s">
        <v>1195</v>
      </c>
      <c r="S818">
        <v>0</v>
      </c>
      <c r="T818">
        <v>0</v>
      </c>
      <c r="U818">
        <v>1</v>
      </c>
      <c r="V818">
        <v>3000000</v>
      </c>
      <c r="W818">
        <v>4100000</v>
      </c>
      <c r="X818">
        <v>4100000</v>
      </c>
      <c r="Y818">
        <f>COUNTBLANK(Table134[[#This Row],[Budget]:[Gross_WW]])</f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f>((Table134[[#This Row],[Gross_WW]]-2*Table134[[#This Row],[Budget]])/(2*Table134[[#This Row],[Budget]]))*100</f>
        <v>-31.666666666666664</v>
      </c>
      <c r="AI818">
        <f>(0.555*Table134[[#This Row],[Gross_WW]]-Table134[[#This Row],[Budget]])/Table134[[#This Row],[Budget]]*100</f>
        <v>-24.15</v>
      </c>
      <c r="AJ818">
        <f>(Table134[[#This Row],[Gross_WW]]-VLOOKUP(C818,  Table4[], 2, TRUE)*Table134[[#This Row],[Budget]])/(Table134[[#This Row],[Budget]]*VLOOKUP(C818,  Table4[], 2, TRUE))</f>
        <v>7.541666666666667</v>
      </c>
    </row>
    <row r="819" spans="1:36" x14ac:dyDescent="0.2">
      <c r="A819" t="s">
        <v>5794</v>
      </c>
      <c r="B819" t="s">
        <v>5795</v>
      </c>
      <c r="C819">
        <v>2003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5.4</v>
      </c>
      <c r="O819">
        <v>42226</v>
      </c>
      <c r="P819">
        <v>94</v>
      </c>
      <c r="Q819" t="s">
        <v>5796</v>
      </c>
      <c r="R819" t="s">
        <v>35</v>
      </c>
      <c r="S819">
        <v>0</v>
      </c>
      <c r="T819">
        <v>1</v>
      </c>
      <c r="U819">
        <v>0</v>
      </c>
      <c r="V819">
        <v>18000000</v>
      </c>
      <c r="W819">
        <v>30308417</v>
      </c>
      <c r="X819">
        <v>62228395</v>
      </c>
      <c r="Y819">
        <f>COUNTBLANK(Table134[[#This Row],[Budget]:[Gross_WW]])</f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f>((Table134[[#This Row],[Gross_WW]]-2*Table134[[#This Row],[Budget]])/(2*Table134[[#This Row],[Budget]]))*100</f>
        <v>72.856652777777782</v>
      </c>
      <c r="AI819">
        <f>(0.555*Table134[[#This Row],[Gross_WW]]-Table134[[#This Row],[Budget]])/Table134[[#This Row],[Budget]]*100</f>
        <v>91.87088458333335</v>
      </c>
      <c r="AJ819">
        <f>(Table134[[#This Row],[Gross_WW]]-VLOOKUP(C819,  Table4[], 2, TRUE)*Table134[[#This Row],[Budget]])/(Table134[[#This Row],[Budget]]*VLOOKUP(C819,  Table4[], 2, TRUE))</f>
        <v>4.7618884259259255</v>
      </c>
    </row>
    <row r="820" spans="1:36" hidden="1" x14ac:dyDescent="0.2">
      <c r="A820" t="s">
        <v>2457</v>
      </c>
      <c r="B820" t="s">
        <v>2458</v>
      </c>
      <c r="C820">
        <v>1980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6.3</v>
      </c>
      <c r="O820">
        <v>1273</v>
      </c>
      <c r="P820">
        <v>119</v>
      </c>
      <c r="Q820" t="s">
        <v>2120</v>
      </c>
      <c r="R820" t="s">
        <v>2165</v>
      </c>
      <c r="S820">
        <v>0</v>
      </c>
      <c r="T820">
        <v>0</v>
      </c>
      <c r="U820">
        <v>1</v>
      </c>
      <c r="W820">
        <v>17815212</v>
      </c>
      <c r="X820">
        <v>17815212</v>
      </c>
      <c r="Y820">
        <f>COUNTBLANK(Table134[[#This Row],[Budget]:[Gross_WW]])</f>
        <v>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44</v>
      </c>
      <c r="AH820" t="e">
        <f>((Table134[[#This Row],[Gross_WW]]-2*Table134[[#This Row],[Budget]])/(2*Table134[[#This Row],[Budget]]))*100</f>
        <v>#DIV/0!</v>
      </c>
      <c r="AI820" t="e">
        <f>(0.555*Table134[[#This Row],[Gross_WW]]-Table134[[#This Row],[Budget]])/Table134[[#This Row],[Budget]]*100</f>
        <v>#DIV/0!</v>
      </c>
      <c r="AJ820" t="e">
        <f>(Table134[[#This Row],[Gross_WW]]-VLOOKUP(C820,  Table4[], 2, TRUE)*Table134[[#This Row],[Budget]])/(Table134[[#This Row],[Budget]]*VLOOKUP(C820,  Table4[], 2, TRUE))</f>
        <v>#DIV/0!</v>
      </c>
    </row>
    <row r="821" spans="1:36" x14ac:dyDescent="0.2">
      <c r="A821" t="s">
        <v>2346</v>
      </c>
      <c r="B821" t="s">
        <v>2347</v>
      </c>
      <c r="C821">
        <v>1978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6.3</v>
      </c>
      <c r="O821">
        <v>5762</v>
      </c>
      <c r="P821">
        <v>99</v>
      </c>
      <c r="Q821" t="s">
        <v>2319</v>
      </c>
      <c r="R821" t="s">
        <v>39</v>
      </c>
      <c r="S821">
        <v>0</v>
      </c>
      <c r="T821">
        <v>0</v>
      </c>
      <c r="U821">
        <v>1</v>
      </c>
      <c r="V821">
        <v>6000000</v>
      </c>
      <c r="W821">
        <v>78000000</v>
      </c>
      <c r="X821">
        <v>78000000</v>
      </c>
      <c r="Y821">
        <f>COUNTBLANK(Table134[[#This Row],[Budget]:[Gross_WW]])</f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f>((Table134[[#This Row],[Gross_WW]]-2*Table134[[#This Row],[Budget]])/(2*Table134[[#This Row],[Budget]]))*100</f>
        <v>550</v>
      </c>
      <c r="AI821">
        <f>(0.555*Table134[[#This Row],[Gross_WW]]-Table134[[#This Row],[Budget]])/Table134[[#This Row],[Budget]]*100</f>
        <v>621.50000000000011</v>
      </c>
      <c r="AJ821">
        <f>(Table134[[#This Row],[Gross_WW]]-VLOOKUP(C821,  Table4[], 2, TRUE)*Table134[[#This Row],[Budget]])/(Table134[[#This Row],[Budget]]*VLOOKUP(C821,  Table4[], 2, TRUE))</f>
        <v>33.210526315789473</v>
      </c>
    </row>
    <row r="822" spans="1:36" x14ac:dyDescent="0.2">
      <c r="A822" t="s">
        <v>7128</v>
      </c>
      <c r="B822" t="s">
        <v>7129</v>
      </c>
      <c r="C822">
        <v>2011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5.4</v>
      </c>
      <c r="O822">
        <v>29998</v>
      </c>
      <c r="P822">
        <v>95</v>
      </c>
      <c r="Q822" t="s">
        <v>7130</v>
      </c>
      <c r="R822" t="s">
        <v>35</v>
      </c>
      <c r="S822">
        <v>0</v>
      </c>
      <c r="T822">
        <v>1</v>
      </c>
      <c r="U822">
        <v>0</v>
      </c>
      <c r="V822">
        <v>63000000</v>
      </c>
      <c r="W822">
        <v>108085305</v>
      </c>
      <c r="X822">
        <v>183953723</v>
      </c>
      <c r="Y822">
        <f>COUNTBLANK(Table134[[#This Row],[Budget]:[Gross_WW]])</f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f>((Table134[[#This Row],[Gross_WW]]-2*Table134[[#This Row],[Budget]])/(2*Table134[[#This Row],[Budget]]))*100</f>
        <v>45.995018253968254</v>
      </c>
      <c r="AI822">
        <f>(0.555*Table134[[#This Row],[Gross_WW]]-Table134[[#This Row],[Budget]])/Table134[[#This Row],[Budget]]*100</f>
        <v>62.054470261904783</v>
      </c>
      <c r="AJ822">
        <f>(Table134[[#This Row],[Gross_WW]]-VLOOKUP(C822,  Table4[], 2, TRUE)*Table134[[#This Row],[Budget]])/(Table134[[#This Row],[Budget]]*VLOOKUP(C822,  Table4[], 2, TRUE))</f>
        <v>1.9199003650793651</v>
      </c>
    </row>
    <row r="823" spans="1:36" x14ac:dyDescent="0.2">
      <c r="A823" t="s">
        <v>7217</v>
      </c>
      <c r="B823" t="s">
        <v>7218</v>
      </c>
      <c r="C823">
        <v>2011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6.9</v>
      </c>
      <c r="O823">
        <v>409988</v>
      </c>
      <c r="P823">
        <v>98</v>
      </c>
      <c r="Q823" t="s">
        <v>5986</v>
      </c>
      <c r="R823" t="s">
        <v>5604</v>
      </c>
      <c r="S823">
        <v>0</v>
      </c>
      <c r="T823">
        <v>0</v>
      </c>
      <c r="U823">
        <v>1</v>
      </c>
      <c r="V823">
        <v>35000000</v>
      </c>
      <c r="W823">
        <v>117538559</v>
      </c>
      <c r="X823">
        <v>209838559</v>
      </c>
      <c r="Y823">
        <f>COUNTBLANK(Table134[[#This Row],[Budget]:[Gross_WW]])</f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f>((Table134[[#This Row],[Gross_WW]]-2*Table134[[#This Row],[Budget]])/(2*Table134[[#This Row],[Budget]]))*100</f>
        <v>199.76936999999998</v>
      </c>
      <c r="AI823">
        <f>(0.555*Table134[[#This Row],[Gross_WW]]-Table134[[#This Row],[Budget]])/Table134[[#This Row],[Budget]]*100</f>
        <v>232.74400070000004</v>
      </c>
      <c r="AJ823">
        <f>(Table134[[#This Row],[Gross_WW]]-VLOOKUP(C823,  Table4[], 2, TRUE)*Table134[[#This Row],[Budget]])/(Table134[[#This Row],[Budget]]*VLOOKUP(C823,  Table4[], 2, TRUE))</f>
        <v>4.9953874000000003</v>
      </c>
    </row>
    <row r="824" spans="1:36" x14ac:dyDescent="0.2">
      <c r="A824" t="s">
        <v>7523</v>
      </c>
      <c r="B824" t="s">
        <v>7524</v>
      </c>
      <c r="C824">
        <v>2014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6.3</v>
      </c>
      <c r="O824">
        <v>151447</v>
      </c>
      <c r="P824">
        <v>108</v>
      </c>
      <c r="Q824" t="s">
        <v>7525</v>
      </c>
      <c r="R824" t="s">
        <v>7235</v>
      </c>
      <c r="S824">
        <v>0</v>
      </c>
      <c r="T824">
        <v>0</v>
      </c>
      <c r="U824">
        <v>1</v>
      </c>
      <c r="V824">
        <v>42000000</v>
      </c>
      <c r="W824">
        <v>54445357</v>
      </c>
      <c r="X824">
        <v>107645357</v>
      </c>
      <c r="Y824">
        <f>COUNTBLANK(Table134[[#This Row],[Budget]:[Gross_WW]])</f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f>((Table134[[#This Row],[Gross_WW]]-2*Table134[[#This Row],[Budget]])/(2*Table134[[#This Row],[Budget]]))*100</f>
        <v>28.149234523809525</v>
      </c>
      <c r="AI824">
        <f>(0.555*Table134[[#This Row],[Gross_WW]]-Table134[[#This Row],[Budget]])/Table134[[#This Row],[Budget]]*100</f>
        <v>42.245650321428585</v>
      </c>
      <c r="AJ824">
        <f>(Table134[[#This Row],[Gross_WW]]-VLOOKUP(C824,  Table4[], 2, TRUE)*Table134[[#This Row],[Budget]])/(Table134[[#This Row],[Budget]]*VLOOKUP(C824,  Table4[], 2, TRUE))</f>
        <v>1.5629846904761904</v>
      </c>
    </row>
    <row r="825" spans="1:36" x14ac:dyDescent="0.2">
      <c r="A825" t="s">
        <v>590</v>
      </c>
      <c r="B825" t="s">
        <v>591</v>
      </c>
      <c r="C825">
        <v>1941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6.1</v>
      </c>
      <c r="O825">
        <v>589</v>
      </c>
      <c r="P825">
        <v>60</v>
      </c>
      <c r="Q825" t="s">
        <v>592</v>
      </c>
      <c r="R825" t="s">
        <v>35</v>
      </c>
      <c r="S825">
        <v>0</v>
      </c>
      <c r="T825">
        <v>1</v>
      </c>
      <c r="U825">
        <v>0</v>
      </c>
      <c r="V825">
        <v>93000</v>
      </c>
      <c r="Y825">
        <f>COUNTBLANK(Table134[[#This Row],[Budget]:[Gross_WW]])</f>
        <v>2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f>((Table134[[#This Row],[Gross_WW]]-2*Table134[[#This Row],[Budget]])/(2*Table134[[#This Row],[Budget]]))*100</f>
        <v>-100</v>
      </c>
      <c r="AI825">
        <f>(0.555*Table134[[#This Row],[Gross_WW]]-Table134[[#This Row],[Budget]])/Table134[[#This Row],[Budget]]*100</f>
        <v>-100</v>
      </c>
      <c r="AJ825">
        <f>(Table134[[#This Row],[Gross_WW]]-VLOOKUP(C825,  Table4[], 2, TRUE)*Table134[[#This Row],[Budget]])/(Table134[[#This Row],[Budget]]*VLOOKUP(C825,  Table4[], 2, TRUE))</f>
        <v>-1</v>
      </c>
    </row>
    <row r="826" spans="1:36" x14ac:dyDescent="0.2">
      <c r="A826" t="s">
        <v>5882</v>
      </c>
      <c r="B826" t="s">
        <v>5883</v>
      </c>
      <c r="C826">
        <v>2005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6.6</v>
      </c>
      <c r="O826">
        <v>104466</v>
      </c>
      <c r="P826">
        <v>113</v>
      </c>
      <c r="Q826" t="s">
        <v>5884</v>
      </c>
      <c r="R826" t="s">
        <v>3859</v>
      </c>
      <c r="S826">
        <v>1</v>
      </c>
      <c r="T826">
        <v>0</v>
      </c>
      <c r="U826">
        <v>0</v>
      </c>
      <c r="V826">
        <v>52000000</v>
      </c>
      <c r="W826">
        <v>34639939</v>
      </c>
      <c r="X826">
        <v>77663556</v>
      </c>
      <c r="Y826">
        <f>COUNTBLANK(Table134[[#This Row],[Budget]:[Gross_WW]])</f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4</v>
      </c>
      <c r="AH826">
        <f>((Table134[[#This Row],[Gross_WW]]-2*Table134[[#This Row],[Budget]])/(2*Table134[[#This Row],[Budget]]))*100</f>
        <v>-25.323503846153844</v>
      </c>
      <c r="AI826">
        <f>(0.555*Table134[[#This Row],[Gross_WW]]-Table134[[#This Row],[Budget]])/Table134[[#This Row],[Budget]]*100</f>
        <v>-17.109089269230758</v>
      </c>
      <c r="AJ826">
        <f>(Table134[[#This Row],[Gross_WW]]-VLOOKUP(C826,  Table4[], 2, TRUE)*Table134[[#This Row],[Budget]])/(Table134[[#This Row],[Budget]]*VLOOKUP(C826,  Table4[], 2, TRUE))</f>
        <v>1.4892165384615386</v>
      </c>
    </row>
    <row r="827" spans="1:36" x14ac:dyDescent="0.2">
      <c r="A827" t="s">
        <v>6238</v>
      </c>
      <c r="B827" t="s">
        <v>6239</v>
      </c>
      <c r="C827">
        <v>2007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7.8</v>
      </c>
      <c r="O827">
        <v>444334</v>
      </c>
      <c r="P827">
        <v>121</v>
      </c>
      <c r="Q827" t="s">
        <v>5973</v>
      </c>
      <c r="R827" t="s">
        <v>3729</v>
      </c>
      <c r="S827">
        <v>0</v>
      </c>
      <c r="T827">
        <v>1</v>
      </c>
      <c r="U827">
        <v>0</v>
      </c>
      <c r="V827">
        <v>8000000</v>
      </c>
      <c r="W827">
        <v>23637265</v>
      </c>
      <c r="X827">
        <v>80743363</v>
      </c>
      <c r="Y827">
        <f>COUNTBLANK(Table134[[#This Row],[Budget]:[Gross_WW]])</f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f>((Table134[[#This Row],[Gross_WW]]-2*Table134[[#This Row],[Budget]])/(2*Table134[[#This Row],[Budget]]))*100</f>
        <v>404.64601875</v>
      </c>
      <c r="AI827">
        <f>(0.555*Table134[[#This Row],[Gross_WW]]-Table134[[#This Row],[Budget]])/Table134[[#This Row],[Budget]]*100</f>
        <v>460.15708081250006</v>
      </c>
      <c r="AJ827">
        <f>(Table134[[#This Row],[Gross_WW]]-VLOOKUP(C827,  Table4[], 2, TRUE)*Table134[[#This Row],[Budget]])/(Table134[[#This Row],[Budget]]*VLOOKUP(C827,  Table4[], 2, TRUE))</f>
        <v>15.821533958333333</v>
      </c>
    </row>
    <row r="828" spans="1:36" x14ac:dyDescent="0.2">
      <c r="A828" t="s">
        <v>7687</v>
      </c>
      <c r="B828" t="s">
        <v>7688</v>
      </c>
      <c r="C828">
        <v>2015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5.0999999999999996</v>
      </c>
      <c r="O828">
        <v>46611</v>
      </c>
      <c r="P828">
        <v>87</v>
      </c>
      <c r="Q828" t="s">
        <v>6396</v>
      </c>
      <c r="R828" t="s">
        <v>620</v>
      </c>
      <c r="S828">
        <v>0</v>
      </c>
      <c r="T828">
        <v>0</v>
      </c>
      <c r="U828">
        <v>1</v>
      </c>
      <c r="V828">
        <v>35000000</v>
      </c>
      <c r="W828">
        <v>34580201</v>
      </c>
      <c r="X828">
        <v>51380201</v>
      </c>
      <c r="Y828">
        <f>COUNTBLANK(Table134[[#This Row],[Budget]:[Gross_WW]])</f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f>((Table134[[#This Row],[Gross_WW]]-2*Table134[[#This Row],[Budget]])/(2*Table134[[#This Row],[Budget]]))*100</f>
        <v>-26.599712857142858</v>
      </c>
      <c r="AI828">
        <f>(0.555*Table134[[#This Row],[Gross_WW]]-Table134[[#This Row],[Budget]])/Table134[[#This Row],[Budget]]*100</f>
        <v>-18.525681271428564</v>
      </c>
      <c r="AJ828">
        <f>(Table134[[#This Row],[Gross_WW]]-VLOOKUP(C828,  Table4[], 2, TRUE)*Table134[[#This Row],[Budget]])/(Table134[[#This Row],[Budget]]*VLOOKUP(C828,  Table4[], 2, TRUE))</f>
        <v>0.46800574285714286</v>
      </c>
    </row>
    <row r="829" spans="1:36" x14ac:dyDescent="0.2">
      <c r="A829" t="s">
        <v>3105</v>
      </c>
      <c r="B829" t="s">
        <v>3106</v>
      </c>
      <c r="C829">
        <v>1988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4.5</v>
      </c>
      <c r="O829">
        <v>2972</v>
      </c>
      <c r="P829">
        <v>83</v>
      </c>
      <c r="Q829" t="s">
        <v>2916</v>
      </c>
      <c r="R829" t="s">
        <v>39</v>
      </c>
      <c r="S829">
        <v>0</v>
      </c>
      <c r="T829">
        <v>0</v>
      </c>
      <c r="U829">
        <v>1</v>
      </c>
      <c r="V829">
        <v>9000000</v>
      </c>
      <c r="W829">
        <v>6436211</v>
      </c>
      <c r="X829">
        <v>6436211</v>
      </c>
      <c r="Y829">
        <f>COUNTBLANK(Table134[[#This Row],[Budget]:[Gross_WW]])</f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f>((Table134[[#This Row],[Gross_WW]]-2*Table134[[#This Row],[Budget]])/(2*Table134[[#This Row],[Budget]]))*100</f>
        <v>-64.243272222222231</v>
      </c>
      <c r="AI829">
        <f>(0.555*Table134[[#This Row],[Gross_WW]]-Table134[[#This Row],[Budget]])/Table134[[#This Row],[Budget]]*100</f>
        <v>-60.310032166666659</v>
      </c>
      <c r="AJ829">
        <f>(Table134[[#This Row],[Gross_WW]]-VLOOKUP(C829,  Table4[], 2, TRUE)*Table134[[#This Row],[Budget]])/(Table134[[#This Row],[Budget]]*VLOOKUP(C829,  Table4[], 2, TRUE))</f>
        <v>0.55464033816425118</v>
      </c>
    </row>
    <row r="830" spans="1:36" x14ac:dyDescent="0.2">
      <c r="A830" t="s">
        <v>1850</v>
      </c>
      <c r="B830" t="s">
        <v>1851</v>
      </c>
      <c r="C830">
        <v>1967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6.6</v>
      </c>
      <c r="O830">
        <v>1125</v>
      </c>
      <c r="P830">
        <v>124</v>
      </c>
      <c r="Q830" t="s">
        <v>1852</v>
      </c>
      <c r="R830" t="s">
        <v>39</v>
      </c>
      <c r="S830">
        <v>0</v>
      </c>
      <c r="T830">
        <v>0</v>
      </c>
      <c r="U830">
        <v>1</v>
      </c>
      <c r="V830">
        <v>3651000</v>
      </c>
      <c r="W830">
        <v>3000000</v>
      </c>
      <c r="X830">
        <v>3000000</v>
      </c>
      <c r="Y830">
        <f>COUNTBLANK(Table134[[#This Row],[Budget]:[Gross_WW]])</f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2</v>
      </c>
      <c r="AH830">
        <f>((Table134[[#This Row],[Gross_WW]]-2*Table134[[#This Row],[Budget]])/(2*Table134[[#This Row],[Budget]]))*100</f>
        <v>-58.915365653245686</v>
      </c>
      <c r="AI830">
        <f>(0.555*Table134[[#This Row],[Gross_WW]]-Table134[[#This Row],[Budget]])/Table134[[#This Row],[Budget]]*100</f>
        <v>-54.396055875102704</v>
      </c>
      <c r="AJ830">
        <f>(Table134[[#This Row],[Gross_WW]]-VLOOKUP(C830,  Table4[], 2, TRUE)*Table134[[#This Row],[Budget]])/(Table134[[#This Row],[Budget]]*VLOOKUP(C830,  Table4[], 2, TRUE))</f>
        <v>2.2867707477403449</v>
      </c>
    </row>
    <row r="831" spans="1:36" x14ac:dyDescent="0.2">
      <c r="A831" t="s">
        <v>849</v>
      </c>
      <c r="B831" t="s">
        <v>850</v>
      </c>
      <c r="C831">
        <v>1945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6.8</v>
      </c>
      <c r="O831">
        <v>608</v>
      </c>
      <c r="P831">
        <v>98</v>
      </c>
      <c r="Q831" t="s">
        <v>834</v>
      </c>
      <c r="R831" t="s">
        <v>39</v>
      </c>
      <c r="S831">
        <v>0</v>
      </c>
      <c r="T831">
        <v>0</v>
      </c>
      <c r="U831">
        <v>1</v>
      </c>
      <c r="V831">
        <v>940000</v>
      </c>
      <c r="W831">
        <v>2840000</v>
      </c>
      <c r="X831">
        <v>2840000</v>
      </c>
      <c r="Y831">
        <f>COUNTBLANK(Table134[[#This Row],[Budget]:[Gross_WW]])</f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f>((Table134[[#This Row],[Gross_WW]]-2*Table134[[#This Row],[Budget]])/(2*Table134[[#This Row],[Budget]]))*100</f>
        <v>51.063829787234042</v>
      </c>
      <c r="AI831">
        <f>(0.555*Table134[[#This Row],[Gross_WW]]-Table134[[#This Row],[Budget]])/Table134[[#This Row],[Budget]]*100</f>
        <v>67.68085106382982</v>
      </c>
      <c r="AJ831">
        <f>(Table134[[#This Row],[Gross_WW]]-VLOOKUP(C831,  Table4[], 2, TRUE)*Table134[[#This Row],[Budget]])/(Table134[[#This Row],[Budget]]*VLOOKUP(C831,  Table4[], 2, TRUE))</f>
        <v>22.240589198036005</v>
      </c>
    </row>
    <row r="832" spans="1:36" x14ac:dyDescent="0.2">
      <c r="A832" t="s">
        <v>1266</v>
      </c>
      <c r="B832" t="s">
        <v>1267</v>
      </c>
      <c r="C832">
        <v>1953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7.1</v>
      </c>
      <c r="O832">
        <v>15338</v>
      </c>
      <c r="P832">
        <v>88</v>
      </c>
      <c r="Q832" t="s">
        <v>1200</v>
      </c>
      <c r="R832" t="s">
        <v>1216</v>
      </c>
      <c r="S832">
        <v>0</v>
      </c>
      <c r="T832">
        <v>0</v>
      </c>
      <c r="U832">
        <v>1</v>
      </c>
      <c r="V832">
        <v>1000000</v>
      </c>
      <c r="W832">
        <v>23750000</v>
      </c>
      <c r="X832">
        <v>23750000</v>
      </c>
      <c r="Y832">
        <f>COUNTBLANK(Table134[[#This Row],[Budget]:[Gross_WW]])</f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20</v>
      </c>
      <c r="AH832">
        <f>((Table134[[#This Row],[Gross_WW]]-2*Table134[[#This Row],[Budget]])/(2*Table134[[#This Row],[Budget]]))*100</f>
        <v>1087.5</v>
      </c>
      <c r="AI832">
        <f>(0.555*Table134[[#This Row],[Gross_WW]]-Table134[[#This Row],[Budget]])/Table134[[#This Row],[Budget]]*100</f>
        <v>1218.1250000000002</v>
      </c>
      <c r="AJ832">
        <f>(Table134[[#This Row],[Gross_WW]]-VLOOKUP(C832,  Table4[], 2, TRUE)*Table134[[#This Row],[Budget]])/(Table134[[#This Row],[Budget]]*VLOOKUP(C832,  Table4[], 2, TRUE))</f>
        <v>147.4375</v>
      </c>
    </row>
    <row r="833" spans="1:36" x14ac:dyDescent="0.2">
      <c r="A833" t="s">
        <v>5305</v>
      </c>
      <c r="B833" t="s">
        <v>5306</v>
      </c>
      <c r="C833">
        <v>1999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5.6</v>
      </c>
      <c r="O833">
        <v>51822</v>
      </c>
      <c r="P833">
        <v>93</v>
      </c>
      <c r="Q833" t="s">
        <v>5307</v>
      </c>
      <c r="R833" t="s">
        <v>5308</v>
      </c>
      <c r="S833">
        <v>0</v>
      </c>
      <c r="T833">
        <v>0</v>
      </c>
      <c r="U833">
        <v>1</v>
      </c>
      <c r="V833">
        <v>37000000</v>
      </c>
      <c r="W833">
        <v>40846082</v>
      </c>
      <c r="X833">
        <v>42593455</v>
      </c>
      <c r="Y833">
        <f>COUNTBLANK(Table134[[#This Row],[Budget]:[Gross_WW]])</f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f>((Table134[[#This Row],[Gross_WW]]-2*Table134[[#This Row],[Budget]])/(2*Table134[[#This Row],[Budget]]))*100</f>
        <v>-42.441277027027027</v>
      </c>
      <c r="AI833">
        <f>(0.555*Table134[[#This Row],[Gross_WW]]-Table134[[#This Row],[Budget]])/Table134[[#This Row],[Budget]]*100</f>
        <v>-36.109817499999998</v>
      </c>
      <c r="AJ833">
        <f>(Table134[[#This Row],[Gross_WW]]-VLOOKUP(C833,  Table4[], 2, TRUE)*Table134[[#This Row],[Budget]])/(Table134[[#This Row],[Budget]]*VLOOKUP(C833,  Table4[], 2, TRUE))</f>
        <v>1.6163055896805896</v>
      </c>
    </row>
    <row r="834" spans="1:36" x14ac:dyDescent="0.2">
      <c r="A834" t="s">
        <v>3996</v>
      </c>
      <c r="B834" t="s">
        <v>3997</v>
      </c>
      <c r="C834">
        <v>1995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6</v>
      </c>
      <c r="O834">
        <v>6292</v>
      </c>
      <c r="P834">
        <v>113</v>
      </c>
      <c r="Q834" t="s">
        <v>3572</v>
      </c>
      <c r="R834" t="s">
        <v>3273</v>
      </c>
      <c r="S834">
        <v>1</v>
      </c>
      <c r="T834">
        <v>0</v>
      </c>
      <c r="U834">
        <v>0</v>
      </c>
      <c r="V834">
        <v>10500000</v>
      </c>
      <c r="W834">
        <v>26325256</v>
      </c>
      <c r="X834">
        <v>26325256</v>
      </c>
      <c r="Y834">
        <f>COUNTBLANK(Table134[[#This Row],[Budget]:[Gross_WW]])</f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5">
        <v>1</v>
      </c>
      <c r="AG834">
        <v>0</v>
      </c>
      <c r="AH834">
        <f>((Table134[[#This Row],[Gross_WW]]-2*Table134[[#This Row],[Budget]])/(2*Table134[[#This Row],[Budget]]))*100</f>
        <v>25.358361904761907</v>
      </c>
      <c r="AI834">
        <f>(0.555*Table134[[#This Row],[Gross_WW]]-Table134[[#This Row],[Budget]])/Table134[[#This Row],[Budget]]*100</f>
        <v>39.147781714285735</v>
      </c>
      <c r="AJ834">
        <f>(Table134[[#This Row],[Gross_WW]]-VLOOKUP(C834,  Table4[], 2, TRUE)*Table134[[#This Row],[Budget]])/(Table134[[#This Row],[Budget]]*VLOOKUP(C834,  Table4[], 2, TRUE))</f>
        <v>4.6981073593073592</v>
      </c>
    </row>
    <row r="835" spans="1:36" x14ac:dyDescent="0.2">
      <c r="A835" t="s">
        <v>3609</v>
      </c>
      <c r="B835" t="s">
        <v>3610</v>
      </c>
      <c r="C835">
        <v>1992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6.1</v>
      </c>
      <c r="O835">
        <v>21435</v>
      </c>
      <c r="P835">
        <v>102</v>
      </c>
      <c r="Q835" t="s">
        <v>2901</v>
      </c>
      <c r="R835" t="s">
        <v>3230</v>
      </c>
      <c r="S835">
        <v>0</v>
      </c>
      <c r="T835">
        <v>1</v>
      </c>
      <c r="U835">
        <v>0</v>
      </c>
      <c r="V835">
        <v>26000000</v>
      </c>
      <c r="W835">
        <v>58500635</v>
      </c>
      <c r="X835">
        <v>94900635</v>
      </c>
      <c r="Y835">
        <f>COUNTBLANK(Table134[[#This Row],[Budget]:[Gross_WW]])</f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f>((Table134[[#This Row],[Gross_WW]]-2*Table134[[#This Row],[Budget]])/(2*Table134[[#This Row],[Budget]]))*100</f>
        <v>82.501221153846146</v>
      </c>
      <c r="AI835">
        <f>(0.555*Table134[[#This Row],[Gross_WW]]-Table134[[#This Row],[Budget]])/Table134[[#This Row],[Budget]]*100</f>
        <v>102.57635548076924</v>
      </c>
      <c r="AJ835">
        <f>(Table134[[#This Row],[Gross_WW]]-VLOOKUP(C835,  Table4[], 2, TRUE)*Table134[[#This Row],[Budget]])/(Table134[[#This Row],[Budget]]*VLOOKUP(C835,  Table4[], 2, TRUE))</f>
        <v>7.2955100524475522</v>
      </c>
    </row>
    <row r="836" spans="1:36" x14ac:dyDescent="0.2">
      <c r="A836" t="s">
        <v>5621</v>
      </c>
      <c r="B836" t="s">
        <v>5622</v>
      </c>
      <c r="C836">
        <v>2001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6.3</v>
      </c>
      <c r="O836">
        <v>51624</v>
      </c>
      <c r="P836">
        <v>93</v>
      </c>
      <c r="Q836" t="s">
        <v>5623</v>
      </c>
      <c r="R836" t="s">
        <v>4080</v>
      </c>
      <c r="S836">
        <v>0</v>
      </c>
      <c r="T836">
        <v>1</v>
      </c>
      <c r="U836">
        <v>0</v>
      </c>
      <c r="V836">
        <v>20000000</v>
      </c>
      <c r="W836">
        <v>31283740</v>
      </c>
      <c r="X836">
        <v>31283740</v>
      </c>
      <c r="Y836">
        <f>COUNTBLANK(Table134[[#This Row],[Budget]:[Gross_WW]])</f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5">
        <v>1</v>
      </c>
      <c r="AG836">
        <v>0</v>
      </c>
      <c r="AH836">
        <f>((Table134[[#This Row],[Gross_WW]]-2*Table134[[#This Row],[Budget]])/(2*Table134[[#This Row],[Budget]]))*100</f>
        <v>-21.790649999999999</v>
      </c>
      <c r="AI836">
        <f>(0.555*Table134[[#This Row],[Gross_WW]]-Table134[[#This Row],[Budget]])/Table134[[#This Row],[Budget]]*100</f>
        <v>-13.187621499999985</v>
      </c>
      <c r="AJ836">
        <f>(Table134[[#This Row],[Gross_WW]]-VLOOKUP(C836,  Table4[], 2, TRUE)*Table134[[#This Row],[Budget]])/(Table134[[#This Row],[Budget]]*VLOOKUP(C836,  Table4[], 2, TRUE))</f>
        <v>1.6069783333333334</v>
      </c>
    </row>
    <row r="837" spans="1:36" x14ac:dyDescent="0.2">
      <c r="A837" t="s">
        <v>5244</v>
      </c>
      <c r="B837" t="s">
        <v>5245</v>
      </c>
      <c r="C837">
        <v>2000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6.2</v>
      </c>
      <c r="O837">
        <v>195130</v>
      </c>
      <c r="P837">
        <v>104</v>
      </c>
      <c r="Q837" t="s">
        <v>2627</v>
      </c>
      <c r="R837" t="s">
        <v>35</v>
      </c>
      <c r="S837">
        <v>0</v>
      </c>
      <c r="T837">
        <v>1</v>
      </c>
      <c r="U837">
        <v>0</v>
      </c>
      <c r="V837">
        <v>123000000</v>
      </c>
      <c r="W837">
        <v>260044825</v>
      </c>
      <c r="X837">
        <v>345141403</v>
      </c>
      <c r="Y837">
        <f>COUNTBLANK(Table134[[#This Row],[Budget]:[Gross_WW]])</f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43</v>
      </c>
      <c r="AH837">
        <f>((Table134[[#This Row],[Gross_WW]]-2*Table134[[#This Row],[Budget]])/(2*Table134[[#This Row],[Budget]]))*100</f>
        <v>40.301383333333334</v>
      </c>
      <c r="AI837">
        <f>(0.555*Table134[[#This Row],[Gross_WW]]-Table134[[#This Row],[Budget]])/Table134[[#This Row],[Budget]]*100</f>
        <v>55.734535500000014</v>
      </c>
      <c r="AJ837">
        <f>(Table134[[#This Row],[Gross_WW]]-VLOOKUP(C837,  Table4[], 2, TRUE)*Table134[[#This Row],[Budget]])/(Table134[[#This Row],[Budget]]*VLOOKUP(C837,  Table4[], 2, TRUE))</f>
        <v>3.6767127777777779</v>
      </c>
    </row>
    <row r="838" spans="1:36" x14ac:dyDescent="0.2">
      <c r="A838" t="s">
        <v>7013</v>
      </c>
      <c r="B838" t="s">
        <v>7014</v>
      </c>
      <c r="C838">
        <v>2016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6.1</v>
      </c>
      <c r="O838">
        <v>77930</v>
      </c>
      <c r="P838">
        <v>110</v>
      </c>
      <c r="Q838" t="s">
        <v>7015</v>
      </c>
      <c r="R838" t="s">
        <v>5604</v>
      </c>
      <c r="S838">
        <v>0</v>
      </c>
      <c r="T838">
        <v>0</v>
      </c>
      <c r="U838">
        <v>1</v>
      </c>
      <c r="V838">
        <v>38000000</v>
      </c>
      <c r="W838">
        <v>46843513</v>
      </c>
      <c r="X838">
        <v>112343513</v>
      </c>
      <c r="Y838">
        <f>COUNTBLANK(Table134[[#This Row],[Budget]:[Gross_WW]])</f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8</v>
      </c>
      <c r="AH838">
        <f>((Table134[[#This Row],[Gross_WW]]-2*Table134[[#This Row],[Budget]])/(2*Table134[[#This Row],[Budget]]))*100</f>
        <v>47.820411842105266</v>
      </c>
      <c r="AI838">
        <f>(0.555*Table134[[#This Row],[Gross_WW]]-Table134[[#This Row],[Budget]])/Table134[[#This Row],[Budget]]*100</f>
        <v>64.080657144736847</v>
      </c>
      <c r="AJ838">
        <f>(Table134[[#This Row],[Gross_WW]]-VLOOKUP(C838,  Table4[], 2, TRUE)*Table134[[#This Row],[Budget]])/(Table134[[#This Row],[Budget]]*VLOOKUP(C838,  Table4[], 2, TRUE))</f>
        <v>1.9564082368421052</v>
      </c>
    </row>
    <row r="839" spans="1:36" x14ac:dyDescent="0.2">
      <c r="A839" t="s">
        <v>5789</v>
      </c>
      <c r="B839" t="s">
        <v>5790</v>
      </c>
      <c r="C839">
        <v>2003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5.6</v>
      </c>
      <c r="O839">
        <v>9047</v>
      </c>
      <c r="P839">
        <v>101</v>
      </c>
      <c r="Q839" t="s">
        <v>5791</v>
      </c>
      <c r="R839" t="s">
        <v>5459</v>
      </c>
      <c r="S839">
        <v>0</v>
      </c>
      <c r="T839">
        <v>1</v>
      </c>
      <c r="U839">
        <v>0</v>
      </c>
      <c r="V839">
        <v>16000000</v>
      </c>
      <c r="W839">
        <v>14195227</v>
      </c>
      <c r="X839">
        <v>14390329</v>
      </c>
      <c r="Y839">
        <f>COUNTBLANK(Table134[[#This Row],[Budget]:[Gross_WW]])</f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f>((Table134[[#This Row],[Gross_WW]]-2*Table134[[#This Row],[Budget]])/(2*Table134[[#This Row],[Budget]]))*100</f>
        <v>-55.030221874999995</v>
      </c>
      <c r="AI839">
        <f>(0.555*Table134[[#This Row],[Gross_WW]]-Table134[[#This Row],[Budget]])/Table134[[#This Row],[Budget]]*100</f>
        <v>-50.083546281249994</v>
      </c>
      <c r="AJ839">
        <f>(Table134[[#This Row],[Gross_WW]]-VLOOKUP(C839,  Table4[], 2, TRUE)*Table134[[#This Row],[Budget]])/(Table134[[#This Row],[Budget]]*VLOOKUP(C839,  Table4[], 2, TRUE))</f>
        <v>0.49899260416666669</v>
      </c>
    </row>
    <row r="840" spans="1:36" x14ac:dyDescent="0.2">
      <c r="A840" t="s">
        <v>4240</v>
      </c>
      <c r="B840" t="s">
        <v>4241</v>
      </c>
      <c r="C840">
        <v>1995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6.3</v>
      </c>
      <c r="O840">
        <v>10375</v>
      </c>
      <c r="P840">
        <v>117</v>
      </c>
      <c r="Q840" t="s">
        <v>4242</v>
      </c>
      <c r="R840" t="s">
        <v>35</v>
      </c>
      <c r="S840">
        <v>0</v>
      </c>
      <c r="T840">
        <v>1</v>
      </c>
      <c r="U840">
        <v>0</v>
      </c>
      <c r="V840">
        <v>10000000</v>
      </c>
      <c r="W840">
        <v>23600020</v>
      </c>
      <c r="X840">
        <v>41200020</v>
      </c>
      <c r="Y840">
        <f>COUNTBLANK(Table134[[#This Row],[Budget]:[Gross_WW]])</f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4</v>
      </c>
      <c r="AH840">
        <f>((Table134[[#This Row],[Gross_WW]]-2*Table134[[#This Row],[Budget]])/(2*Table134[[#This Row],[Budget]]))*100</f>
        <v>106.0001</v>
      </c>
      <c r="AI840">
        <f>(0.555*Table134[[#This Row],[Gross_WW]]-Table134[[#This Row],[Budget]])/Table134[[#This Row],[Budget]]*100</f>
        <v>128.660111</v>
      </c>
      <c r="AJ840">
        <f>(Table134[[#This Row],[Gross_WW]]-VLOOKUP(C840,  Table4[], 2, TRUE)*Table134[[#This Row],[Budget]])/(Table134[[#This Row],[Budget]]*VLOOKUP(C840,  Table4[], 2, TRUE))</f>
        <v>8.3636409090909094</v>
      </c>
    </row>
    <row r="841" spans="1:36" x14ac:dyDescent="0.2">
      <c r="A841" t="s">
        <v>6681</v>
      </c>
      <c r="B841" t="s">
        <v>6682</v>
      </c>
      <c r="C841">
        <v>2010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8.1</v>
      </c>
      <c r="O841">
        <v>638627</v>
      </c>
      <c r="P841">
        <v>98</v>
      </c>
      <c r="Q841" t="s">
        <v>6683</v>
      </c>
      <c r="R841" t="s">
        <v>4956</v>
      </c>
      <c r="S841">
        <v>0</v>
      </c>
      <c r="T841">
        <v>1</v>
      </c>
      <c r="U841">
        <v>0</v>
      </c>
      <c r="V841">
        <v>165000000</v>
      </c>
      <c r="W841">
        <v>217581231</v>
      </c>
      <c r="X841">
        <v>494878759</v>
      </c>
      <c r="Y841">
        <f>COUNTBLANK(Table134[[#This Row],[Budget]:[Gross_WW]])</f>
        <v>0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7</v>
      </c>
      <c r="AH841">
        <f>((Table134[[#This Row],[Gross_WW]]-2*Table134[[#This Row],[Budget]])/(2*Table134[[#This Row],[Budget]]))*100</f>
        <v>49.963260303030303</v>
      </c>
      <c r="AI841">
        <f>(0.555*Table134[[#This Row],[Gross_WW]]-Table134[[#This Row],[Budget]])/Table134[[#This Row],[Budget]]*100</f>
        <v>66.459218936363641</v>
      </c>
      <c r="AJ841">
        <f>(Table134[[#This Row],[Gross_WW]]-VLOOKUP(C841,  Table4[], 2, TRUE)*Table134[[#This Row],[Budget]])/(Table134[[#This Row],[Budget]]*VLOOKUP(C841,  Table4[], 2, TRUE))</f>
        <v>1.999265206060606</v>
      </c>
    </row>
    <row r="842" spans="1:36" x14ac:dyDescent="0.2">
      <c r="A842" t="s">
        <v>2893</v>
      </c>
      <c r="B842" t="s">
        <v>2894</v>
      </c>
      <c r="C842">
        <v>1986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4.7</v>
      </c>
      <c r="O842">
        <v>41323</v>
      </c>
      <c r="P842">
        <v>110</v>
      </c>
      <c r="Q842" t="s">
        <v>2895</v>
      </c>
      <c r="R842" t="s">
        <v>35</v>
      </c>
      <c r="S842">
        <v>0</v>
      </c>
      <c r="T842">
        <v>1</v>
      </c>
      <c r="U842">
        <v>0</v>
      </c>
      <c r="V842">
        <v>37000000</v>
      </c>
      <c r="W842">
        <v>16295774</v>
      </c>
      <c r="X842">
        <v>37962774</v>
      </c>
      <c r="Y842">
        <f>COUNTBLANK(Table134[[#This Row],[Budget]:[Gross_WW]])</f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13</v>
      </c>
      <c r="AH842">
        <f>((Table134[[#This Row],[Gross_WW]]-2*Table134[[#This Row],[Budget]])/(2*Table134[[#This Row],[Budget]]))*100</f>
        <v>-48.698954054054056</v>
      </c>
      <c r="AI842">
        <f>(0.555*Table134[[#This Row],[Gross_WW]]-Table134[[#This Row],[Budget]])/Table134[[#This Row],[Budget]]*100</f>
        <v>-43.055838999999999</v>
      </c>
      <c r="AJ842">
        <f>(Table134[[#This Row],[Gross_WW]]-VLOOKUP(C842,  Table4[], 2, TRUE)*Table134[[#This Row],[Budget]])/(Table134[[#This Row],[Budget]]*VLOOKUP(C842,  Table4[], 2, TRUE))</f>
        <v>1.230480258519389</v>
      </c>
    </row>
    <row r="843" spans="1:36" x14ac:dyDescent="0.2">
      <c r="A843" t="s">
        <v>5683</v>
      </c>
      <c r="B843" t="s">
        <v>5684</v>
      </c>
      <c r="C843">
        <v>2003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5.6</v>
      </c>
      <c r="O843">
        <v>245622</v>
      </c>
      <c r="P843">
        <v>138</v>
      </c>
      <c r="Q843" t="s">
        <v>5086</v>
      </c>
      <c r="R843" t="s">
        <v>35</v>
      </c>
      <c r="S843">
        <v>0</v>
      </c>
      <c r="T843">
        <v>1</v>
      </c>
      <c r="U843">
        <v>0</v>
      </c>
      <c r="V843">
        <v>137000000</v>
      </c>
      <c r="W843">
        <v>132177234</v>
      </c>
      <c r="X843">
        <v>245285165</v>
      </c>
      <c r="Y843">
        <f>COUNTBLANK(Table134[[#This Row],[Budget]:[Gross_WW]])</f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41</v>
      </c>
      <c r="AH843">
        <f>((Table134[[#This Row],[Gross_WW]]-2*Table134[[#This Row],[Budget]])/(2*Table134[[#This Row],[Budget]]))*100</f>
        <v>-10.479866788321168</v>
      </c>
      <c r="AI843">
        <f>(0.555*Table134[[#This Row],[Gross_WW]]-Table134[[#This Row],[Budget]])/Table134[[#This Row],[Budget]]*100</f>
        <v>-0.63265213503648332</v>
      </c>
      <c r="AJ843">
        <f>(Table134[[#This Row],[Gross_WW]]-VLOOKUP(C843,  Table4[], 2, TRUE)*Table134[[#This Row],[Budget]])/(Table134[[#This Row],[Budget]]*VLOOKUP(C843,  Table4[], 2, TRUE))</f>
        <v>1.9840044403892945</v>
      </c>
    </row>
    <row r="844" spans="1:36" x14ac:dyDescent="0.2">
      <c r="A844" t="s">
        <v>898</v>
      </c>
      <c r="B844" t="s">
        <v>899</v>
      </c>
      <c r="C844">
        <v>1946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7.4</v>
      </c>
      <c r="O844">
        <v>3719</v>
      </c>
      <c r="P844">
        <v>125</v>
      </c>
      <c r="Q844" t="s">
        <v>793</v>
      </c>
      <c r="R844" t="s">
        <v>39</v>
      </c>
      <c r="S844">
        <v>0</v>
      </c>
      <c r="T844">
        <v>0</v>
      </c>
      <c r="U844">
        <v>1</v>
      </c>
      <c r="V844">
        <v>2164000</v>
      </c>
      <c r="W844">
        <v>3999000</v>
      </c>
      <c r="X844">
        <v>3999000</v>
      </c>
      <c r="Y844">
        <f>COUNTBLANK(Table134[[#This Row],[Budget]:[Gross_WW]])</f>
        <v>0</v>
      </c>
      <c r="Z844">
        <v>0</v>
      </c>
      <c r="AA844">
        <v>0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26</v>
      </c>
      <c r="AH844">
        <f>((Table134[[#This Row],[Gross_WW]]-2*Table134[[#This Row],[Budget]])/(2*Table134[[#This Row],[Budget]]))*100</f>
        <v>-7.6016635859519415</v>
      </c>
      <c r="AI844">
        <f>(0.555*Table134[[#This Row],[Gross_WW]]-Table134[[#This Row],[Budget]])/Table134[[#This Row],[Budget]]*100</f>
        <v>2.5621534195933453</v>
      </c>
      <c r="AJ844">
        <f>(Table134[[#This Row],[Gross_WW]]-VLOOKUP(C844,  Table4[], 2, TRUE)*Table134[[#This Row],[Budget]])/(Table134[[#This Row],[Budget]]*VLOOKUP(C844,  Table4[], 2, TRUE))</f>
        <v>13.215128679084318</v>
      </c>
    </row>
    <row r="845" spans="1:36" x14ac:dyDescent="0.2">
      <c r="A845" t="s">
        <v>107</v>
      </c>
      <c r="B845" t="s">
        <v>108</v>
      </c>
      <c r="C845">
        <v>1932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8.1999999999999993</v>
      </c>
      <c r="O845">
        <v>11089</v>
      </c>
      <c r="P845">
        <v>92</v>
      </c>
      <c r="Q845" t="s">
        <v>97</v>
      </c>
      <c r="R845" t="s">
        <v>39</v>
      </c>
      <c r="S845">
        <v>0</v>
      </c>
      <c r="T845">
        <v>0</v>
      </c>
      <c r="U845">
        <v>1</v>
      </c>
      <c r="V845">
        <v>228000</v>
      </c>
      <c r="W845">
        <v>1599000</v>
      </c>
      <c r="X845">
        <v>1599000</v>
      </c>
      <c r="Y845">
        <f>COUNTBLANK(Table134[[#This Row],[Budget]:[Gross_WW]])</f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f>((Table134[[#This Row],[Gross_WW]]-2*Table134[[#This Row],[Budget]])/(2*Table134[[#This Row],[Budget]]))*100</f>
        <v>250.65789473684214</v>
      </c>
      <c r="AI845">
        <f>(0.555*Table134[[#This Row],[Gross_WW]]-Table134[[#This Row],[Budget]])/Table134[[#This Row],[Budget]]*100</f>
        <v>289.2302631578948</v>
      </c>
      <c r="AJ845">
        <f>(Table134[[#This Row],[Gross_WW]]-VLOOKUP(C845,  Table4[], 2, TRUE)*Table134[[#This Row],[Budget]])/(Table134[[#This Row],[Budget]]*VLOOKUP(C845,  Table4[], 2, TRUE))</f>
        <v>17.455678670360111</v>
      </c>
    </row>
    <row r="846" spans="1:36" x14ac:dyDescent="0.2">
      <c r="A846" t="s">
        <v>6480</v>
      </c>
      <c r="B846" t="s">
        <v>6481</v>
      </c>
      <c r="C846">
        <v>2007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7.2</v>
      </c>
      <c r="O846">
        <v>662000</v>
      </c>
      <c r="P846">
        <v>101</v>
      </c>
      <c r="Q846" t="s">
        <v>5941</v>
      </c>
      <c r="R846" t="s">
        <v>39</v>
      </c>
      <c r="S846">
        <v>0</v>
      </c>
      <c r="T846">
        <v>0</v>
      </c>
      <c r="U846">
        <v>1</v>
      </c>
      <c r="V846">
        <v>150000000</v>
      </c>
      <c r="W846">
        <v>256393010</v>
      </c>
      <c r="X846">
        <v>585410052</v>
      </c>
      <c r="Y846">
        <f>COUNTBLANK(Table134[[#This Row],[Budget]:[Gross_WW]])</f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53</v>
      </c>
      <c r="AH846">
        <f>((Table134[[#This Row],[Gross_WW]]-2*Table134[[#This Row],[Budget]])/(2*Table134[[#This Row],[Budget]]))*100</f>
        <v>95.136684000000002</v>
      </c>
      <c r="AI846">
        <f>(0.555*Table134[[#This Row],[Gross_WW]]-Table134[[#This Row],[Budget]])/Table134[[#This Row],[Budget]]*100</f>
        <v>116.60171923999999</v>
      </c>
      <c r="AJ846">
        <f>(Table134[[#This Row],[Gross_WW]]-VLOOKUP(C846,  Table4[], 2, TRUE)*Table134[[#This Row],[Budget]])/(Table134[[#This Row],[Budget]]*VLOOKUP(C846,  Table4[], 2, TRUE))</f>
        <v>5.5045561333333337</v>
      </c>
    </row>
    <row r="847" spans="1:36" x14ac:dyDescent="0.2">
      <c r="A847" t="s">
        <v>7188</v>
      </c>
      <c r="B847" t="s">
        <v>7189</v>
      </c>
      <c r="C847">
        <v>2011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6.1</v>
      </c>
      <c r="O847">
        <v>222770</v>
      </c>
      <c r="P847">
        <v>111</v>
      </c>
      <c r="Q847" t="s">
        <v>5439</v>
      </c>
      <c r="R847" t="s">
        <v>4856</v>
      </c>
      <c r="S847">
        <v>1</v>
      </c>
      <c r="T847">
        <v>0</v>
      </c>
      <c r="U847">
        <v>0</v>
      </c>
      <c r="V847">
        <v>60000000</v>
      </c>
      <c r="W847">
        <v>55100437</v>
      </c>
      <c r="X847">
        <v>149878437</v>
      </c>
      <c r="Y847">
        <f>COUNTBLANK(Table134[[#This Row],[Budget]:[Gross_WW]])</f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f>((Table134[[#This Row],[Gross_WW]]-2*Table134[[#This Row],[Budget]])/(2*Table134[[#This Row],[Budget]]))*100</f>
        <v>24.898697500000001</v>
      </c>
      <c r="AI847">
        <f>(0.555*Table134[[#This Row],[Gross_WW]]-Table134[[#This Row],[Budget]])/Table134[[#This Row],[Budget]]*100</f>
        <v>38.637554225000024</v>
      </c>
      <c r="AJ847">
        <f>(Table134[[#This Row],[Gross_WW]]-VLOOKUP(C847,  Table4[], 2, TRUE)*Table134[[#This Row],[Budget]])/(Table134[[#This Row],[Budget]]*VLOOKUP(C847,  Table4[], 2, TRUE))</f>
        <v>1.49797395</v>
      </c>
    </row>
    <row r="848" spans="1:36" hidden="1" x14ac:dyDescent="0.2">
      <c r="A848" t="s">
        <v>1268</v>
      </c>
      <c r="B848" t="s">
        <v>1269</v>
      </c>
      <c r="C848">
        <v>1953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7.3</v>
      </c>
      <c r="O848">
        <v>18046</v>
      </c>
      <c r="P848">
        <v>95</v>
      </c>
      <c r="Q848" t="s">
        <v>706</v>
      </c>
      <c r="R848" t="s">
        <v>39</v>
      </c>
      <c r="S848">
        <v>0</v>
      </c>
      <c r="T848">
        <v>0</v>
      </c>
      <c r="U848">
        <v>1</v>
      </c>
      <c r="W848">
        <v>2000000</v>
      </c>
      <c r="Y848">
        <f>COUNTBLANK(Table134[[#This Row],[Budget]:[Gross_WW]])</f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51</v>
      </c>
      <c r="AH848" t="e">
        <f>((Table134[[#This Row],[Gross_WW]]-2*Table134[[#This Row],[Budget]])/(2*Table134[[#This Row],[Budget]]))*100</f>
        <v>#DIV/0!</v>
      </c>
      <c r="AI848" t="e">
        <f>(0.555*Table134[[#This Row],[Gross_WW]]-Table134[[#This Row],[Budget]])/Table134[[#This Row],[Budget]]*100</f>
        <v>#DIV/0!</v>
      </c>
      <c r="AJ848" t="e">
        <f>(Table134[[#This Row],[Gross_WW]]-VLOOKUP(C848,  Table4[], 2, TRUE)*Table134[[#This Row],[Budget]])/(Table134[[#This Row],[Budget]]*VLOOKUP(C848,  Table4[], 2, TRUE))</f>
        <v>#DIV/0!</v>
      </c>
    </row>
    <row r="849" spans="1:36" x14ac:dyDescent="0.2">
      <c r="A849" t="s">
        <v>4000</v>
      </c>
      <c r="B849" t="s">
        <v>4001</v>
      </c>
      <c r="C849">
        <v>1994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5.3</v>
      </c>
      <c r="O849">
        <v>11129</v>
      </c>
      <c r="P849">
        <v>123</v>
      </c>
      <c r="Q849" t="s">
        <v>2752</v>
      </c>
      <c r="R849" t="s">
        <v>4002</v>
      </c>
      <c r="S849">
        <v>1</v>
      </c>
      <c r="T849">
        <v>0</v>
      </c>
      <c r="U849">
        <v>0</v>
      </c>
      <c r="V849">
        <v>45000000</v>
      </c>
      <c r="W849">
        <v>30806194</v>
      </c>
      <c r="X849">
        <v>30806194</v>
      </c>
      <c r="Y849">
        <f>COUNTBLANK(Table134[[#This Row],[Budget]:[Gross_WW]])</f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5">
        <v>1</v>
      </c>
      <c r="AG849">
        <v>0</v>
      </c>
      <c r="AH849">
        <f>((Table134[[#This Row],[Gross_WW]]-2*Table134[[#This Row],[Budget]])/(2*Table134[[#This Row],[Budget]]))*100</f>
        <v>-65.770895555555555</v>
      </c>
      <c r="AI849">
        <f>(0.555*Table134[[#This Row],[Gross_WW]]-Table134[[#This Row],[Budget]])/Table134[[#This Row],[Budget]]*100</f>
        <v>-62.005694066666663</v>
      </c>
      <c r="AJ849">
        <f>(Table134[[#This Row],[Gross_WW]]-VLOOKUP(C849,  Table4[], 2, TRUE)*Table134[[#This Row],[Budget]])/(Table134[[#This Row],[Budget]]*VLOOKUP(C849,  Table4[], 2, TRUE))</f>
        <v>0.55586838383838388</v>
      </c>
    </row>
    <row r="850" spans="1:36" x14ac:dyDescent="0.2">
      <c r="A850" t="s">
        <v>1896</v>
      </c>
      <c r="B850" t="s">
        <v>1897</v>
      </c>
      <c r="C850">
        <v>1968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6.3</v>
      </c>
      <c r="O850">
        <v>2729</v>
      </c>
      <c r="P850">
        <v>92</v>
      </c>
      <c r="Q850" t="s">
        <v>1898</v>
      </c>
      <c r="R850" t="s">
        <v>1832</v>
      </c>
      <c r="S850">
        <v>0</v>
      </c>
      <c r="T850">
        <v>0</v>
      </c>
      <c r="U850">
        <v>1</v>
      </c>
      <c r="V850">
        <v>3000000</v>
      </c>
      <c r="Y850">
        <f>COUNTBLANK(Table134[[#This Row],[Budget]:[Gross_WW]])</f>
        <v>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f>((Table134[[#This Row],[Gross_WW]]-2*Table134[[#This Row],[Budget]])/(2*Table134[[#This Row],[Budget]]))*100</f>
        <v>-100</v>
      </c>
      <c r="AI850">
        <f>(0.555*Table134[[#This Row],[Gross_WW]]-Table134[[#This Row],[Budget]])/Table134[[#This Row],[Budget]]*100</f>
        <v>-100</v>
      </c>
      <c r="AJ850">
        <f>(Table134[[#This Row],[Gross_WW]]-VLOOKUP(C850,  Table4[], 2, TRUE)*Table134[[#This Row],[Budget]])/(Table134[[#This Row],[Budget]]*VLOOKUP(C850,  Table4[], 2, TRUE))</f>
        <v>-1</v>
      </c>
    </row>
    <row r="851" spans="1:36" x14ac:dyDescent="0.2">
      <c r="A851" t="s">
        <v>6551</v>
      </c>
      <c r="B851" t="s">
        <v>6552</v>
      </c>
      <c r="C851">
        <v>2007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5.9</v>
      </c>
      <c r="O851">
        <v>137051</v>
      </c>
      <c r="P851">
        <v>115</v>
      </c>
      <c r="Q851" t="s">
        <v>3363</v>
      </c>
      <c r="R851" t="s">
        <v>35</v>
      </c>
      <c r="S851">
        <v>0</v>
      </c>
      <c r="T851">
        <v>1</v>
      </c>
      <c r="U851">
        <v>0</v>
      </c>
      <c r="V851">
        <v>85000000</v>
      </c>
      <c r="W851">
        <v>120059556</v>
      </c>
      <c r="X851">
        <v>187134117</v>
      </c>
      <c r="Y851">
        <f>COUNTBLANK(Table134[[#This Row],[Budget]:[Gross_WW]])</f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f>((Table134[[#This Row],[Gross_WW]]-2*Table134[[#This Row],[Budget]])/(2*Table134[[#This Row],[Budget]]))*100</f>
        <v>10.078892352941176</v>
      </c>
      <c r="AI851">
        <f>(0.555*Table134[[#This Row],[Gross_WW]]-Table134[[#This Row],[Budget]])/Table134[[#This Row],[Budget]]*100</f>
        <v>22.187570511764708</v>
      </c>
      <c r="AJ851">
        <f>(Table134[[#This Row],[Gross_WW]]-VLOOKUP(C851,  Table4[], 2, TRUE)*Table134[[#This Row],[Budget]])/(Table134[[#This Row],[Budget]]*VLOOKUP(C851,  Table4[], 2, TRUE))</f>
        <v>2.669296411764706</v>
      </c>
    </row>
    <row r="852" spans="1:36" hidden="1" x14ac:dyDescent="0.2">
      <c r="A852" t="s">
        <v>2747</v>
      </c>
      <c r="B852" t="s">
        <v>2748</v>
      </c>
      <c r="C852">
        <v>1984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6.1</v>
      </c>
      <c r="O852">
        <v>5029</v>
      </c>
      <c r="P852">
        <v>100</v>
      </c>
      <c r="Q852" t="s">
        <v>2749</v>
      </c>
      <c r="R852" t="s">
        <v>35</v>
      </c>
      <c r="S852">
        <v>0</v>
      </c>
      <c r="T852">
        <v>1</v>
      </c>
      <c r="U852">
        <v>0</v>
      </c>
      <c r="W852">
        <v>7343032</v>
      </c>
      <c r="X852">
        <v>7343032</v>
      </c>
      <c r="Y852">
        <f>COUNTBLANK(Table134[[#This Row],[Budget]:[Gross_WW]])</f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 t="e">
        <f>((Table134[[#This Row],[Gross_WW]]-2*Table134[[#This Row],[Budget]])/(2*Table134[[#This Row],[Budget]]))*100</f>
        <v>#DIV/0!</v>
      </c>
      <c r="AI852" t="e">
        <f>(0.555*Table134[[#This Row],[Gross_WW]]-Table134[[#This Row],[Budget]])/Table134[[#This Row],[Budget]]*100</f>
        <v>#DIV/0!</v>
      </c>
      <c r="AJ852" t="e">
        <f>(Table134[[#This Row],[Gross_WW]]-VLOOKUP(C852,  Table4[], 2, TRUE)*Table134[[#This Row],[Budget]])/(Table134[[#This Row],[Budget]]*VLOOKUP(C852,  Table4[], 2, TRUE))</f>
        <v>#DIV/0!</v>
      </c>
    </row>
    <row r="853" spans="1:36" x14ac:dyDescent="0.2">
      <c r="A853" t="s">
        <v>7479</v>
      </c>
      <c r="B853" t="s">
        <v>7480</v>
      </c>
      <c r="C853">
        <v>2013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5.7</v>
      </c>
      <c r="O853">
        <v>119970</v>
      </c>
      <c r="P853">
        <v>111</v>
      </c>
      <c r="Q853" t="s">
        <v>5986</v>
      </c>
      <c r="R853" t="s">
        <v>7481</v>
      </c>
      <c r="S853">
        <v>0</v>
      </c>
      <c r="T853">
        <v>1</v>
      </c>
      <c r="U853">
        <v>0</v>
      </c>
      <c r="V853">
        <v>35000000</v>
      </c>
      <c r="W853">
        <v>134506920</v>
      </c>
      <c r="X853">
        <v>173965010</v>
      </c>
      <c r="Y853">
        <f>COUNTBLANK(Table134[[#This Row],[Budget]:[Gross_WW]])</f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f>((Table134[[#This Row],[Gross_WW]]-2*Table134[[#This Row],[Budget]])/(2*Table134[[#This Row],[Budget]]))*100</f>
        <v>148.52144285714286</v>
      </c>
      <c r="AI853">
        <f>(0.555*Table134[[#This Row],[Gross_WW]]-Table134[[#This Row],[Budget]])/Table134[[#This Row],[Budget]]*100</f>
        <v>175.85880157142861</v>
      </c>
      <c r="AJ853">
        <f>(Table134[[#This Row],[Gross_WW]]-VLOOKUP(C853,  Table4[], 2, TRUE)*Table134[[#This Row],[Budget]])/(Table134[[#This Row],[Budget]]*VLOOKUP(C853,  Table4[], 2, TRUE))</f>
        <v>3.9704288571428572</v>
      </c>
    </row>
    <row r="854" spans="1:36" x14ac:dyDescent="0.2">
      <c r="A854" t="s">
        <v>6198</v>
      </c>
      <c r="B854" t="s">
        <v>6199</v>
      </c>
      <c r="C854">
        <v>2006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6.2</v>
      </c>
      <c r="O854">
        <v>5067</v>
      </c>
      <c r="P854">
        <v>121</v>
      </c>
      <c r="Q854" t="s">
        <v>6200</v>
      </c>
      <c r="R854" t="s">
        <v>4885</v>
      </c>
      <c r="S854">
        <v>0</v>
      </c>
      <c r="T854">
        <v>0</v>
      </c>
      <c r="U854">
        <v>1</v>
      </c>
      <c r="V854">
        <v>15000000</v>
      </c>
      <c r="W854">
        <v>12571185</v>
      </c>
      <c r="X854">
        <v>12643027</v>
      </c>
      <c r="Y854">
        <f>COUNTBLANK(Table134[[#This Row],[Budget]:[Gross_WW]])</f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5">
        <v>1</v>
      </c>
      <c r="AG854">
        <v>0</v>
      </c>
      <c r="AH854">
        <f>((Table134[[#This Row],[Gross_WW]]-2*Table134[[#This Row],[Budget]])/(2*Table134[[#This Row],[Budget]]))*100</f>
        <v>-57.856576666666669</v>
      </c>
      <c r="AI854">
        <f>(0.555*Table134[[#This Row],[Gross_WW]]-Table134[[#This Row],[Budget]])/Table134[[#This Row],[Budget]]*100</f>
        <v>-53.220800099999998</v>
      </c>
      <c r="AJ854">
        <f>(Table134[[#This Row],[Gross_WW]]-VLOOKUP(C854,  Table4[], 2, TRUE)*Table134[[#This Row],[Budget]])/(Table134[[#This Row],[Budget]]*VLOOKUP(C854,  Table4[], 2, TRUE))</f>
        <v>0.40478077777777777</v>
      </c>
    </row>
    <row r="855" spans="1:36" x14ac:dyDescent="0.2">
      <c r="A855" t="s">
        <v>7073</v>
      </c>
      <c r="B855" t="s">
        <v>7074</v>
      </c>
      <c r="C855">
        <v>2014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6.7</v>
      </c>
      <c r="O855">
        <v>111900</v>
      </c>
      <c r="P855">
        <v>107</v>
      </c>
      <c r="Q855" t="s">
        <v>7075</v>
      </c>
      <c r="R855" t="s">
        <v>4950</v>
      </c>
      <c r="S855">
        <v>0</v>
      </c>
      <c r="T855">
        <v>0</v>
      </c>
      <c r="U855">
        <v>1</v>
      </c>
      <c r="V855">
        <v>11000000</v>
      </c>
      <c r="W855">
        <v>50474843</v>
      </c>
      <c r="X855">
        <v>78274843</v>
      </c>
      <c r="Y855">
        <f>COUNTBLANK(Table134[[#This Row],[Budget]:[Gross_WW]])</f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4</v>
      </c>
      <c r="AH855">
        <f>((Table134[[#This Row],[Gross_WW]]-2*Table134[[#This Row],[Budget]])/(2*Table134[[#This Row],[Budget]]))*100</f>
        <v>255.7947409090909</v>
      </c>
      <c r="AI855">
        <f>(0.555*Table134[[#This Row],[Gross_WW]]-Table134[[#This Row],[Budget]])/Table134[[#This Row],[Budget]]*100</f>
        <v>294.93216240909095</v>
      </c>
      <c r="AJ855">
        <f>(Table134[[#This Row],[Gross_WW]]-VLOOKUP(C855,  Table4[], 2, TRUE)*Table134[[#This Row],[Budget]])/(Table134[[#This Row],[Budget]]*VLOOKUP(C855,  Table4[], 2, TRUE))</f>
        <v>6.1158948181818182</v>
      </c>
    </row>
    <row r="856" spans="1:36" hidden="1" x14ac:dyDescent="0.2">
      <c r="A856" t="s">
        <v>3454</v>
      </c>
      <c r="B856" t="s">
        <v>3455</v>
      </c>
      <c r="C856">
        <v>1991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5.8</v>
      </c>
      <c r="O856">
        <v>6224</v>
      </c>
      <c r="P856">
        <v>88</v>
      </c>
      <c r="Q856" t="s">
        <v>2971</v>
      </c>
      <c r="R856" t="s">
        <v>39</v>
      </c>
      <c r="S856">
        <v>0</v>
      </c>
      <c r="T856">
        <v>0</v>
      </c>
      <c r="U856">
        <v>1</v>
      </c>
      <c r="W856">
        <v>7788597</v>
      </c>
      <c r="X856">
        <v>7788597</v>
      </c>
      <c r="Y856">
        <f>COUNTBLANK(Table134[[#This Row],[Budget]:[Gross_WW]])</f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 t="e">
        <f>((Table134[[#This Row],[Gross_WW]]-2*Table134[[#This Row],[Budget]])/(2*Table134[[#This Row],[Budget]]))*100</f>
        <v>#DIV/0!</v>
      </c>
      <c r="AI856" t="e">
        <f>(0.555*Table134[[#This Row],[Gross_WW]]-Table134[[#This Row],[Budget]])/Table134[[#This Row],[Budget]]*100</f>
        <v>#DIV/0!</v>
      </c>
      <c r="AJ856" t="e">
        <f>(Table134[[#This Row],[Gross_WW]]-VLOOKUP(C856,  Table4[], 2, TRUE)*Table134[[#This Row],[Budget]])/(Table134[[#This Row],[Budget]]*VLOOKUP(C856,  Table4[], 2, TRUE))</f>
        <v>#DIV/0!</v>
      </c>
    </row>
    <row r="857" spans="1:36" x14ac:dyDescent="0.2">
      <c r="A857" t="s">
        <v>69</v>
      </c>
      <c r="B857" t="s">
        <v>70</v>
      </c>
      <c r="C857">
        <v>1931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6.2</v>
      </c>
      <c r="O857">
        <v>804</v>
      </c>
      <c r="P857">
        <v>79</v>
      </c>
      <c r="Q857" t="s">
        <v>38</v>
      </c>
      <c r="R857" t="s">
        <v>39</v>
      </c>
      <c r="S857">
        <v>0</v>
      </c>
      <c r="T857">
        <v>0</v>
      </c>
      <c r="U857">
        <v>1</v>
      </c>
      <c r="V857">
        <v>249000</v>
      </c>
      <c r="Y857">
        <f>COUNTBLANK(Table134[[#This Row],[Budget]:[Gross_WW]])</f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f>((Table134[[#This Row],[Gross_WW]]-2*Table134[[#This Row],[Budget]])/(2*Table134[[#This Row],[Budget]]))*100</f>
        <v>-100</v>
      </c>
      <c r="AI857">
        <f>(0.555*Table134[[#This Row],[Gross_WW]]-Table134[[#This Row],[Budget]])/Table134[[#This Row],[Budget]]*100</f>
        <v>-100</v>
      </c>
      <c r="AJ857">
        <f>(Table134[[#This Row],[Gross_WW]]-VLOOKUP(C857,  Table4[], 2, TRUE)*Table134[[#This Row],[Budget]])/(Table134[[#This Row],[Budget]]*VLOOKUP(C857,  Table4[], 2, TRUE))</f>
        <v>-1</v>
      </c>
    </row>
    <row r="858" spans="1:36" x14ac:dyDescent="0.2">
      <c r="A858" t="s">
        <v>6574</v>
      </c>
      <c r="B858" t="s">
        <v>6575</v>
      </c>
      <c r="C858">
        <v>2008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7.9</v>
      </c>
      <c r="O858">
        <v>376897</v>
      </c>
      <c r="P858">
        <v>107</v>
      </c>
      <c r="Q858" t="s">
        <v>6576</v>
      </c>
      <c r="R858" t="s">
        <v>5459</v>
      </c>
      <c r="S858">
        <v>0</v>
      </c>
      <c r="T858">
        <v>1</v>
      </c>
      <c r="U858">
        <v>0</v>
      </c>
      <c r="V858">
        <v>15000000</v>
      </c>
      <c r="W858">
        <v>7800824</v>
      </c>
      <c r="X858">
        <v>34085749</v>
      </c>
      <c r="Y858">
        <f>COUNTBLANK(Table134[[#This Row],[Budget]:[Gross_WW]])</f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f>((Table134[[#This Row],[Gross_WW]]-2*Table134[[#This Row],[Budget]])/(2*Table134[[#This Row],[Budget]]))*100</f>
        <v>13.619163333333335</v>
      </c>
      <c r="AI858">
        <f>(0.555*Table134[[#This Row],[Gross_WW]]-Table134[[#This Row],[Budget]])/Table134[[#This Row],[Budget]]*100</f>
        <v>26.117271299999999</v>
      </c>
      <c r="AJ858">
        <f>(Table134[[#This Row],[Gross_WW]]-VLOOKUP(C858,  Table4[], 2, TRUE)*Table134[[#This Row],[Budget]])/(Table134[[#This Row],[Budget]]*VLOOKUP(C858,  Table4[], 2, TRUE))</f>
        <v>2.7873054444444443</v>
      </c>
    </row>
    <row r="859" spans="1:36" x14ac:dyDescent="0.2">
      <c r="A859" t="s">
        <v>3208</v>
      </c>
      <c r="B859" t="s">
        <v>3209</v>
      </c>
      <c r="C859">
        <v>1989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5.8</v>
      </c>
      <c r="O859">
        <v>2641</v>
      </c>
      <c r="P859">
        <v>120</v>
      </c>
      <c r="Q859" t="s">
        <v>1721</v>
      </c>
      <c r="R859" t="s">
        <v>39</v>
      </c>
      <c r="S859">
        <v>0</v>
      </c>
      <c r="T859">
        <v>0</v>
      </c>
      <c r="U859">
        <v>1</v>
      </c>
      <c r="V859">
        <v>18000000</v>
      </c>
      <c r="W859">
        <v>3531971</v>
      </c>
      <c r="X859">
        <v>3531971</v>
      </c>
      <c r="Y859">
        <f>COUNTBLANK(Table134[[#This Row],[Budget]:[Gross_WW]])</f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5">
        <v>1</v>
      </c>
      <c r="AG859">
        <v>0</v>
      </c>
      <c r="AH859">
        <f>((Table134[[#This Row],[Gross_WW]]-2*Table134[[#This Row],[Budget]])/(2*Table134[[#This Row],[Budget]]))*100</f>
        <v>-90.188969444444439</v>
      </c>
      <c r="AI859">
        <f>(0.555*Table134[[#This Row],[Gross_WW]]-Table134[[#This Row],[Budget]])/Table134[[#This Row],[Budget]]*100</f>
        <v>-89.109756083333323</v>
      </c>
      <c r="AJ859">
        <f>(Table134[[#This Row],[Gross_WW]]-VLOOKUP(C859,  Table4[], 2, TRUE)*Table134[[#This Row],[Budget]])/(Table134[[#This Row],[Budget]]*VLOOKUP(C859,  Table4[], 2, TRUE))</f>
        <v>-0.57343345410628022</v>
      </c>
    </row>
    <row r="860" spans="1:36" x14ac:dyDescent="0.2">
      <c r="A860" t="s">
        <v>4910</v>
      </c>
      <c r="B860" t="s">
        <v>4911</v>
      </c>
      <c r="C860">
        <v>1999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5.5</v>
      </c>
      <c r="O860">
        <v>12014</v>
      </c>
      <c r="P860">
        <v>100</v>
      </c>
      <c r="Q860" t="s">
        <v>4496</v>
      </c>
      <c r="R860" t="s">
        <v>2714</v>
      </c>
      <c r="S860">
        <v>0</v>
      </c>
      <c r="T860">
        <v>1</v>
      </c>
      <c r="U860">
        <v>0</v>
      </c>
      <c r="V860">
        <v>30000000</v>
      </c>
      <c r="W860">
        <v>12017369</v>
      </c>
      <c r="X860">
        <v>12017369</v>
      </c>
      <c r="Y860">
        <f>COUNTBLANK(Table134[[#This Row],[Budget]:[Gross_WW]])</f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6</v>
      </c>
      <c r="AH860">
        <f>((Table134[[#This Row],[Gross_WW]]-2*Table134[[#This Row],[Budget]])/(2*Table134[[#This Row],[Budget]]))*100</f>
        <v>-79.971051666666668</v>
      </c>
      <c r="AI860">
        <f>(0.555*Table134[[#This Row],[Gross_WW]]-Table134[[#This Row],[Budget]])/Table134[[#This Row],[Budget]]*100</f>
        <v>-77.767867350000003</v>
      </c>
      <c r="AJ860">
        <f>(Table134[[#This Row],[Gross_WW]]-VLOOKUP(C860,  Table4[], 2, TRUE)*Table134[[#This Row],[Budget]])/(Table134[[#This Row],[Budget]]*VLOOKUP(C860,  Table4[], 2, TRUE))</f>
        <v>-8.9593257575757576E-2</v>
      </c>
    </row>
    <row r="861" spans="1:36" hidden="1" x14ac:dyDescent="0.2">
      <c r="A861" t="s">
        <v>2459</v>
      </c>
      <c r="B861" t="s">
        <v>2460</v>
      </c>
      <c r="C861">
        <v>1980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5.5</v>
      </c>
      <c r="O861">
        <v>925</v>
      </c>
      <c r="P861">
        <v>97</v>
      </c>
      <c r="Q861" t="s">
        <v>2293</v>
      </c>
      <c r="R861" t="s">
        <v>35</v>
      </c>
      <c r="S861">
        <v>0</v>
      </c>
      <c r="T861">
        <v>1</v>
      </c>
      <c r="U861">
        <v>0</v>
      </c>
      <c r="W861">
        <v>5215015</v>
      </c>
      <c r="X861">
        <v>5215015</v>
      </c>
      <c r="Y861">
        <f>COUNTBLANK(Table134[[#This Row],[Budget]:[Gross_WW]])</f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 t="e">
        <f>((Table134[[#This Row],[Gross_WW]]-2*Table134[[#This Row],[Budget]])/(2*Table134[[#This Row],[Budget]]))*100</f>
        <v>#DIV/0!</v>
      </c>
      <c r="AI861" t="e">
        <f>(0.555*Table134[[#This Row],[Gross_WW]]-Table134[[#This Row],[Budget]])/Table134[[#This Row],[Budget]]*100</f>
        <v>#DIV/0!</v>
      </c>
      <c r="AJ861" t="e">
        <f>(Table134[[#This Row],[Gross_WW]]-VLOOKUP(C861,  Table4[], 2, TRUE)*Table134[[#This Row],[Budget]])/(Table134[[#This Row],[Budget]]*VLOOKUP(C861,  Table4[], 2, TRUE))</f>
        <v>#DIV/0!</v>
      </c>
    </row>
    <row r="862" spans="1:36" hidden="1" x14ac:dyDescent="0.2">
      <c r="A862" t="s">
        <v>1668</v>
      </c>
      <c r="B862" t="s">
        <v>1669</v>
      </c>
      <c r="C862">
        <v>1962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6.6</v>
      </c>
      <c r="O862">
        <v>2664</v>
      </c>
      <c r="P862">
        <v>98</v>
      </c>
      <c r="Q862" t="s">
        <v>557</v>
      </c>
      <c r="R862" t="s">
        <v>376</v>
      </c>
      <c r="S862">
        <v>1</v>
      </c>
      <c r="T862">
        <v>0</v>
      </c>
      <c r="U862">
        <v>0</v>
      </c>
      <c r="W862">
        <v>21745500</v>
      </c>
      <c r="X862">
        <v>21745500</v>
      </c>
      <c r="Y862">
        <f>COUNTBLANK(Table134[[#This Row],[Budget]:[Gross_WW]])</f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 t="e">
        <f>((Table134[[#This Row],[Gross_WW]]-2*Table134[[#This Row],[Budget]])/(2*Table134[[#This Row],[Budget]]))*100</f>
        <v>#DIV/0!</v>
      </c>
      <c r="AI862" t="e">
        <f>(0.555*Table134[[#This Row],[Gross_WW]]-Table134[[#This Row],[Budget]])/Table134[[#This Row],[Budget]]*100</f>
        <v>#DIV/0!</v>
      </c>
      <c r="AJ862" t="e">
        <f>(Table134[[#This Row],[Gross_WW]]-VLOOKUP(C862,  Table4[], 2, TRUE)*Table134[[#This Row],[Budget]])/(Table134[[#This Row],[Budget]]*VLOOKUP(C862,  Table4[], 2, TRUE))</f>
        <v>#DIV/0!</v>
      </c>
    </row>
    <row r="863" spans="1:36" x14ac:dyDescent="0.2">
      <c r="A863" t="s">
        <v>802</v>
      </c>
      <c r="B863" t="s">
        <v>803</v>
      </c>
      <c r="C863">
        <v>1944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6.8</v>
      </c>
      <c r="O863">
        <v>1787</v>
      </c>
      <c r="P863">
        <v>75</v>
      </c>
      <c r="Q863" t="s">
        <v>804</v>
      </c>
      <c r="R863" t="s">
        <v>694</v>
      </c>
      <c r="S863">
        <v>0</v>
      </c>
      <c r="T863">
        <v>1</v>
      </c>
      <c r="U863">
        <v>0</v>
      </c>
      <c r="V863">
        <v>660000</v>
      </c>
      <c r="Y863">
        <f>COUNTBLANK(Table134[[#This Row],[Budget]:[Gross_WW]])</f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f>((Table134[[#This Row],[Gross_WW]]-2*Table134[[#This Row],[Budget]])/(2*Table134[[#This Row],[Budget]]))*100</f>
        <v>-100</v>
      </c>
      <c r="AI863">
        <f>(0.555*Table134[[#This Row],[Gross_WW]]-Table134[[#This Row],[Budget]])/Table134[[#This Row],[Budget]]*100</f>
        <v>-100</v>
      </c>
      <c r="AJ863">
        <f>(Table134[[#This Row],[Gross_WW]]-VLOOKUP(C863,  Table4[], 2, TRUE)*Table134[[#This Row],[Budget]])/(Table134[[#This Row],[Budget]]*VLOOKUP(C863,  Table4[], 2, TRUE))</f>
        <v>-1</v>
      </c>
    </row>
    <row r="864" spans="1:36" hidden="1" x14ac:dyDescent="0.2">
      <c r="A864" t="s">
        <v>4003</v>
      </c>
      <c r="B864" t="s">
        <v>4004</v>
      </c>
      <c r="C864">
        <v>1994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5</v>
      </c>
      <c r="O864">
        <v>12334</v>
      </c>
      <c r="P864">
        <v>91</v>
      </c>
      <c r="Q864" t="s">
        <v>4005</v>
      </c>
      <c r="R864" t="s">
        <v>3273</v>
      </c>
      <c r="S864">
        <v>1</v>
      </c>
      <c r="T864">
        <v>0</v>
      </c>
      <c r="U864">
        <v>0</v>
      </c>
      <c r="W864">
        <v>28881266</v>
      </c>
      <c r="X864">
        <v>28881266</v>
      </c>
      <c r="Y864">
        <f>COUNTBLANK(Table134[[#This Row],[Budget]:[Gross_WW]])</f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 t="e">
        <f>((Table134[[#This Row],[Gross_WW]]-2*Table134[[#This Row],[Budget]])/(2*Table134[[#This Row],[Budget]]))*100</f>
        <v>#DIV/0!</v>
      </c>
      <c r="AI864" t="e">
        <f>(0.555*Table134[[#This Row],[Gross_WW]]-Table134[[#This Row],[Budget]])/Table134[[#This Row],[Budget]]*100</f>
        <v>#DIV/0!</v>
      </c>
      <c r="AJ864" t="e">
        <f>(Table134[[#This Row],[Gross_WW]]-VLOOKUP(C864,  Table4[], 2, TRUE)*Table134[[#This Row],[Budget]])/(Table134[[#This Row],[Budget]]*VLOOKUP(C864,  Table4[], 2, TRUE))</f>
        <v>#DIV/0!</v>
      </c>
    </row>
    <row r="865" spans="1:36" x14ac:dyDescent="0.2">
      <c r="A865" t="s">
        <v>5486</v>
      </c>
      <c r="B865" t="s">
        <v>5487</v>
      </c>
      <c r="C865">
        <v>2001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7.4</v>
      </c>
      <c r="O865">
        <v>36343</v>
      </c>
      <c r="P865">
        <v>130</v>
      </c>
      <c r="Q865" t="s">
        <v>5488</v>
      </c>
      <c r="R865" t="s">
        <v>5489</v>
      </c>
      <c r="S865">
        <v>1</v>
      </c>
      <c r="T865">
        <v>0</v>
      </c>
      <c r="U865">
        <v>0</v>
      </c>
      <c r="V865">
        <v>1700000</v>
      </c>
      <c r="W865">
        <v>35930604</v>
      </c>
      <c r="X865">
        <v>44763181</v>
      </c>
      <c r="Y865">
        <f>COUNTBLANK(Table134[[#This Row],[Budget]:[Gross_WW]])</f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22</v>
      </c>
      <c r="AH865">
        <f>((Table134[[#This Row],[Gross_WW]]-2*Table134[[#This Row],[Budget]])/(2*Table134[[#This Row],[Budget]]))*100</f>
        <v>1216.5641470588237</v>
      </c>
      <c r="AI865">
        <f>(0.555*Table134[[#This Row],[Gross_WW]]-Table134[[#This Row],[Budget]])/Table134[[#This Row],[Budget]]*100</f>
        <v>1361.3862032352943</v>
      </c>
      <c r="AJ865">
        <f>(Table134[[#This Row],[Gross_WW]]-VLOOKUP(C865,  Table4[], 2, TRUE)*Table134[[#This Row],[Budget]])/(Table134[[#This Row],[Budget]]*VLOOKUP(C865,  Table4[], 2, TRUE))</f>
        <v>42.885471568627452</v>
      </c>
    </row>
    <row r="866" spans="1:36" x14ac:dyDescent="0.2">
      <c r="A866" t="s">
        <v>7100</v>
      </c>
      <c r="B866" t="s">
        <v>7101</v>
      </c>
      <c r="C866">
        <v>2015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6.9</v>
      </c>
      <c r="O866">
        <v>114742</v>
      </c>
      <c r="P866">
        <v>122</v>
      </c>
      <c r="Q866" t="s">
        <v>2627</v>
      </c>
      <c r="R866" t="s">
        <v>39</v>
      </c>
      <c r="S866">
        <v>0</v>
      </c>
      <c r="T866">
        <v>0</v>
      </c>
      <c r="U866">
        <v>1</v>
      </c>
      <c r="V866">
        <v>100000000</v>
      </c>
      <c r="W866">
        <v>25020758</v>
      </c>
      <c r="X866">
        <v>93920758</v>
      </c>
      <c r="Y866">
        <f>COUNTBLANK(Table134[[#This Row],[Budget]:[Gross_WW]])</f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1</v>
      </c>
      <c r="AF866">
        <v>0</v>
      </c>
      <c r="AG866">
        <v>15</v>
      </c>
      <c r="AH866">
        <f>((Table134[[#This Row],[Gross_WW]]-2*Table134[[#This Row],[Budget]])/(2*Table134[[#This Row],[Budget]]))*100</f>
        <v>-53.039621000000004</v>
      </c>
      <c r="AI866">
        <f>(0.555*Table134[[#This Row],[Gross_WW]]-Table134[[#This Row],[Budget]])/Table134[[#This Row],[Budget]]*100</f>
        <v>-47.873979309999996</v>
      </c>
      <c r="AJ866">
        <f>(Table134[[#This Row],[Gross_WW]]-VLOOKUP(C866,  Table4[], 2, TRUE)*Table134[[#This Row],[Budget]])/(Table134[[#This Row],[Budget]]*VLOOKUP(C866,  Table4[], 2, TRUE))</f>
        <v>-6.079242E-2</v>
      </c>
    </row>
    <row r="867" spans="1:36" x14ac:dyDescent="0.2">
      <c r="A867" t="s">
        <v>6219</v>
      </c>
      <c r="B867" t="s">
        <v>6220</v>
      </c>
      <c r="C867">
        <v>2007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6.4</v>
      </c>
      <c r="O867">
        <v>30465</v>
      </c>
      <c r="P867">
        <v>97</v>
      </c>
      <c r="Q867" t="s">
        <v>6221</v>
      </c>
      <c r="R867" t="s">
        <v>4109</v>
      </c>
      <c r="S867">
        <v>0</v>
      </c>
      <c r="T867">
        <v>0</v>
      </c>
      <c r="U867">
        <v>1</v>
      </c>
      <c r="V867">
        <v>10000000</v>
      </c>
      <c r="W867">
        <v>11052958</v>
      </c>
      <c r="X867">
        <v>17562071</v>
      </c>
      <c r="Y867">
        <f>COUNTBLANK(Table134[[#This Row],[Budget]:[Gross_WW]])</f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f>((Table134[[#This Row],[Gross_WW]]-2*Table134[[#This Row],[Budget]])/(2*Table134[[#This Row],[Budget]]))*100</f>
        <v>-12.189645000000001</v>
      </c>
      <c r="AI867">
        <f>(0.555*Table134[[#This Row],[Gross_WW]]-Table134[[#This Row],[Budget]])/Table134[[#This Row],[Budget]]*100</f>
        <v>-2.5305059499999878</v>
      </c>
      <c r="AJ867">
        <f>(Table134[[#This Row],[Gross_WW]]-VLOOKUP(C867,  Table4[], 2, TRUE)*Table134[[#This Row],[Budget]])/(Table134[[#This Row],[Budget]]*VLOOKUP(C867,  Table4[], 2, TRUE))</f>
        <v>1.9270118333333333</v>
      </c>
    </row>
    <row r="868" spans="1:36" x14ac:dyDescent="0.2">
      <c r="A868" t="s">
        <v>3808</v>
      </c>
      <c r="B868" t="s">
        <v>3809</v>
      </c>
      <c r="C868">
        <v>1993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8.1</v>
      </c>
      <c r="O868">
        <v>148440</v>
      </c>
      <c r="P868">
        <v>133</v>
      </c>
      <c r="Q868" t="s">
        <v>3810</v>
      </c>
      <c r="R868" t="s">
        <v>3811</v>
      </c>
      <c r="S868">
        <v>0</v>
      </c>
      <c r="T868">
        <v>1</v>
      </c>
      <c r="U868">
        <v>0</v>
      </c>
      <c r="V868">
        <v>13000000</v>
      </c>
      <c r="W868">
        <v>25096862</v>
      </c>
      <c r="X868">
        <v>65796862</v>
      </c>
      <c r="Y868">
        <f>COUNTBLANK(Table134[[#This Row],[Budget]:[Gross_WW]])</f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1</v>
      </c>
      <c r="AF868">
        <v>0</v>
      </c>
      <c r="AG868">
        <v>2</v>
      </c>
      <c r="AH868">
        <f>((Table134[[#This Row],[Gross_WW]]-2*Table134[[#This Row],[Budget]])/(2*Table134[[#This Row],[Budget]]))*100</f>
        <v>153.06485384615385</v>
      </c>
      <c r="AI868">
        <f>(0.555*Table134[[#This Row],[Gross_WW]]-Table134[[#This Row],[Budget]])/Table134[[#This Row],[Budget]]*100</f>
        <v>180.9019877692308</v>
      </c>
      <c r="AJ868">
        <f>(Table134[[#This Row],[Gross_WW]]-VLOOKUP(C868,  Table4[], 2, TRUE)*Table134[[#This Row],[Budget]])/(Table134[[#This Row],[Budget]]*VLOOKUP(C868,  Table4[], 2, TRUE))</f>
        <v>10.502947902097903</v>
      </c>
    </row>
    <row r="869" spans="1:36" x14ac:dyDescent="0.2">
      <c r="A869" t="s">
        <v>593</v>
      </c>
      <c r="B869" t="s">
        <v>594</v>
      </c>
      <c r="C869">
        <v>1941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6.8</v>
      </c>
      <c r="O869">
        <v>2796</v>
      </c>
      <c r="P869">
        <v>86</v>
      </c>
      <c r="Q869" t="s">
        <v>495</v>
      </c>
      <c r="R869" t="s">
        <v>35</v>
      </c>
      <c r="S869">
        <v>0</v>
      </c>
      <c r="T869">
        <v>1</v>
      </c>
      <c r="U869">
        <v>0</v>
      </c>
      <c r="V869">
        <v>380000</v>
      </c>
      <c r="W869">
        <v>2000000</v>
      </c>
      <c r="X869">
        <v>2000000</v>
      </c>
      <c r="Y869">
        <f>COUNTBLANK(Table134[[#This Row],[Budget]:[Gross_WW]])</f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f>((Table134[[#This Row],[Gross_WW]]-2*Table134[[#This Row],[Budget]])/(2*Table134[[#This Row],[Budget]]))*100</f>
        <v>163.15789473684211</v>
      </c>
      <c r="AI869">
        <f>(0.555*Table134[[#This Row],[Gross_WW]]-Table134[[#This Row],[Budget]])/Table134[[#This Row],[Budget]]*100</f>
        <v>192.10526315789474</v>
      </c>
      <c r="AJ869">
        <f>(Table134[[#This Row],[Gross_WW]]-VLOOKUP(C869,  Table4[], 2, TRUE)*Table134[[#This Row],[Budget]])/(Table134[[#This Row],[Budget]]*VLOOKUP(C869,  Table4[], 2, TRUE))</f>
        <v>39.48582995951417</v>
      </c>
    </row>
    <row r="870" spans="1:36" x14ac:dyDescent="0.2">
      <c r="A870" t="s">
        <v>6465</v>
      </c>
      <c r="B870" t="s">
        <v>6466</v>
      </c>
      <c r="C870">
        <v>2007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7.1</v>
      </c>
      <c r="O870">
        <v>67304</v>
      </c>
      <c r="P870">
        <v>121</v>
      </c>
      <c r="Q870" t="s">
        <v>6467</v>
      </c>
      <c r="R870" t="s">
        <v>5962</v>
      </c>
      <c r="S870">
        <v>0</v>
      </c>
      <c r="T870">
        <v>0</v>
      </c>
      <c r="U870">
        <v>1</v>
      </c>
      <c r="V870">
        <v>23000000</v>
      </c>
      <c r="W870">
        <v>6777741</v>
      </c>
      <c r="X870">
        <v>29541790</v>
      </c>
      <c r="Y870">
        <f>COUNTBLANK(Table134[[#This Row],[Budget]:[Gross_WW]])</f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5">
        <v>1</v>
      </c>
      <c r="AG870">
        <v>0</v>
      </c>
      <c r="AH870">
        <f>((Table134[[#This Row],[Gross_WW]]-2*Table134[[#This Row],[Budget]])/(2*Table134[[#This Row],[Budget]]))*100</f>
        <v>-35.778717391304347</v>
      </c>
      <c r="AI870">
        <f>(0.555*Table134[[#This Row],[Gross_WW]]-Table134[[#This Row],[Budget]])/Table134[[#This Row],[Budget]]*100</f>
        <v>-28.714376304347823</v>
      </c>
      <c r="AJ870">
        <f>(Table134[[#This Row],[Gross_WW]]-VLOOKUP(C870,  Table4[], 2, TRUE)*Table134[[#This Row],[Budget]])/(Table134[[#This Row],[Budget]]*VLOOKUP(C870,  Table4[], 2, TRUE))</f>
        <v>1.1407094202898551</v>
      </c>
    </row>
    <row r="871" spans="1:36" x14ac:dyDescent="0.2">
      <c r="A871" t="s">
        <v>672</v>
      </c>
      <c r="B871" t="s">
        <v>673</v>
      </c>
      <c r="C871">
        <v>1942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7.4</v>
      </c>
      <c r="O871">
        <v>3843</v>
      </c>
      <c r="P871">
        <v>97</v>
      </c>
      <c r="Q871" t="s">
        <v>601</v>
      </c>
      <c r="R871" t="s">
        <v>39</v>
      </c>
      <c r="S871">
        <v>0</v>
      </c>
      <c r="T871">
        <v>0</v>
      </c>
      <c r="U871">
        <v>1</v>
      </c>
      <c r="V871">
        <v>713000</v>
      </c>
      <c r="W871">
        <v>1700000</v>
      </c>
      <c r="X871">
        <v>2794000</v>
      </c>
      <c r="Y871">
        <f>COUNTBLANK(Table134[[#This Row],[Budget]:[Gross_WW]])</f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f>((Table134[[#This Row],[Gross_WW]]-2*Table134[[#This Row],[Budget]])/(2*Table134[[#This Row],[Budget]]))*100</f>
        <v>95.932678821879378</v>
      </c>
      <c r="AI871">
        <f>(0.555*Table134[[#This Row],[Gross_WW]]-Table134[[#This Row],[Budget]])/Table134[[#This Row],[Budget]]*100</f>
        <v>117.48527349228614</v>
      </c>
      <c r="AJ871">
        <f>(Table134[[#This Row],[Gross_WW]]-VLOOKUP(C871,  Table4[], 2, TRUE)*Table134[[#This Row],[Budget]])/(Table134[[#This Row],[Budget]]*VLOOKUP(C871,  Table4[], 2, TRUE))</f>
        <v>29.143489049519903</v>
      </c>
    </row>
    <row r="872" spans="1:36" x14ac:dyDescent="0.2">
      <c r="A872" t="s">
        <v>7090</v>
      </c>
      <c r="B872" t="s">
        <v>7091</v>
      </c>
      <c r="C872">
        <v>2010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8.8000000000000007</v>
      </c>
      <c r="O872">
        <v>1943113</v>
      </c>
      <c r="P872">
        <v>148</v>
      </c>
      <c r="Q872" t="s">
        <v>5998</v>
      </c>
      <c r="R872" t="s">
        <v>39</v>
      </c>
      <c r="S872">
        <v>0</v>
      </c>
      <c r="T872">
        <v>0</v>
      </c>
      <c r="U872">
        <v>1</v>
      </c>
      <c r="V872">
        <v>160000000</v>
      </c>
      <c r="W872">
        <v>292576195</v>
      </c>
      <c r="X872">
        <v>829895144</v>
      </c>
      <c r="Y872">
        <f>COUNTBLANK(Table134[[#This Row],[Budget]:[Gross_WW]])</f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f>((Table134[[#This Row],[Gross_WW]]-2*Table134[[#This Row],[Budget]])/(2*Table134[[#This Row],[Budget]]))*100</f>
        <v>159.34223249999999</v>
      </c>
      <c r="AI872">
        <f>(0.555*Table134[[#This Row],[Gross_WW]]-Table134[[#This Row],[Budget]])/Table134[[#This Row],[Budget]]*100</f>
        <v>187.86987807500003</v>
      </c>
      <c r="AJ872">
        <f>(Table134[[#This Row],[Gross_WW]]-VLOOKUP(C872,  Table4[], 2, TRUE)*Table134[[#This Row],[Budget]])/(Table134[[#This Row],[Budget]]*VLOOKUP(C872,  Table4[], 2, TRUE))</f>
        <v>4.1868446500000003</v>
      </c>
    </row>
    <row r="873" spans="1:36" x14ac:dyDescent="0.2">
      <c r="A873" t="s">
        <v>7779</v>
      </c>
      <c r="B873" t="s">
        <v>7780</v>
      </c>
      <c r="C873">
        <v>2018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7.6</v>
      </c>
      <c r="O873">
        <v>229683</v>
      </c>
      <c r="P873">
        <v>118</v>
      </c>
      <c r="Q873" t="s">
        <v>5052</v>
      </c>
      <c r="R873" t="s">
        <v>2671</v>
      </c>
      <c r="S873">
        <v>1</v>
      </c>
      <c r="T873">
        <v>0</v>
      </c>
      <c r="U873">
        <v>0</v>
      </c>
      <c r="V873">
        <v>200000000</v>
      </c>
      <c r="W873">
        <v>608581744</v>
      </c>
      <c r="X873">
        <v>1242805359</v>
      </c>
      <c r="Y873">
        <f>COUNTBLANK(Table134[[#This Row],[Budget]:[Gross_WW]])</f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f>((Table134[[#This Row],[Gross_WW]]-2*Table134[[#This Row],[Budget]])/(2*Table134[[#This Row],[Budget]]))*100</f>
        <v>210.70133974999999</v>
      </c>
      <c r="AI873">
        <f>(0.555*Table134[[#This Row],[Gross_WW]]-Table134[[#This Row],[Budget]])/Table134[[#This Row],[Budget]]*100</f>
        <v>244.87848712249999</v>
      </c>
      <c r="AJ873">
        <f>(Table134[[#This Row],[Gross_WW]]-VLOOKUP(C873,  Table4[], 2, TRUE)*Table134[[#This Row],[Budget]])/(Table134[[#This Row],[Budget]]*VLOOKUP(C873,  Table4[], 2, TRUE))</f>
        <v>5.2140267949999997</v>
      </c>
    </row>
    <row r="874" spans="1:36" x14ac:dyDescent="0.2">
      <c r="A874" t="s">
        <v>3812</v>
      </c>
      <c r="B874" t="s">
        <v>3813</v>
      </c>
      <c r="C874">
        <v>1993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6.6</v>
      </c>
      <c r="O874">
        <v>5019</v>
      </c>
      <c r="P874">
        <v>97</v>
      </c>
      <c r="Q874" t="s">
        <v>3577</v>
      </c>
      <c r="R874" t="s">
        <v>3578</v>
      </c>
      <c r="S874">
        <v>1</v>
      </c>
      <c r="T874">
        <v>0</v>
      </c>
      <c r="U874">
        <v>0</v>
      </c>
      <c r="V874">
        <v>9000000</v>
      </c>
      <c r="W874">
        <v>14904910</v>
      </c>
      <c r="X874">
        <v>14904910</v>
      </c>
      <c r="Y874">
        <f>COUNTBLANK(Table134[[#This Row],[Budget]:[Gross_WW]])</f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f>((Table134[[#This Row],[Gross_WW]]-2*Table134[[#This Row],[Budget]])/(2*Table134[[#This Row],[Budget]]))*100</f>
        <v>-17.194944444444442</v>
      </c>
      <c r="AI874">
        <f>(0.555*Table134[[#This Row],[Gross_WW]]-Table134[[#This Row],[Budget]])/Table134[[#This Row],[Budget]]*100</f>
        <v>-8.0863883333333249</v>
      </c>
      <c r="AJ874">
        <f>(Table134[[#This Row],[Gross_WW]]-VLOOKUP(C874,  Table4[], 2, TRUE)*Table134[[#This Row],[Budget]])/(Table134[[#This Row],[Budget]]*VLOOKUP(C874,  Table4[], 2, TRUE))</f>
        <v>2.7638661616161615</v>
      </c>
    </row>
    <row r="875" spans="1:36" x14ac:dyDescent="0.2">
      <c r="A875" t="s">
        <v>6222</v>
      </c>
      <c r="B875" t="s">
        <v>6223</v>
      </c>
      <c r="C875">
        <v>2006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7</v>
      </c>
      <c r="O875">
        <v>15944</v>
      </c>
      <c r="P875">
        <v>110</v>
      </c>
      <c r="Q875" t="s">
        <v>4420</v>
      </c>
      <c r="R875" t="s">
        <v>5962</v>
      </c>
      <c r="S875">
        <v>0</v>
      </c>
      <c r="T875">
        <v>0</v>
      </c>
      <c r="U875">
        <v>1</v>
      </c>
      <c r="V875">
        <v>13000000</v>
      </c>
      <c r="W875">
        <v>1151330</v>
      </c>
      <c r="X875">
        <v>2689799</v>
      </c>
      <c r="Y875">
        <f>COUNTBLANK(Table134[[#This Row],[Budget]:[Gross_WW]])</f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9</v>
      </c>
      <c r="AH875">
        <f>((Table134[[#This Row],[Gross_WW]]-2*Table134[[#This Row],[Budget]])/(2*Table134[[#This Row],[Budget]]))*100</f>
        <v>-89.654619230769228</v>
      </c>
      <c r="AI875">
        <f>(0.555*Table134[[#This Row],[Gross_WW]]-Table134[[#This Row],[Budget]])/Table134[[#This Row],[Budget]]*100</f>
        <v>-88.51662734615384</v>
      </c>
      <c r="AJ875">
        <f>(Table134[[#This Row],[Gross_WW]]-VLOOKUP(C875,  Table4[], 2, TRUE)*Table134[[#This Row],[Budget]])/(Table134[[#This Row],[Budget]]*VLOOKUP(C875,  Table4[], 2, TRUE))</f>
        <v>-0.65515397435897438</v>
      </c>
    </row>
    <row r="876" spans="1:36" x14ac:dyDescent="0.2">
      <c r="A876" t="s">
        <v>5950</v>
      </c>
      <c r="B876" t="s">
        <v>5951</v>
      </c>
      <c r="C876">
        <v>2009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8.3000000000000007</v>
      </c>
      <c r="O876">
        <v>1196299</v>
      </c>
      <c r="P876">
        <v>153</v>
      </c>
      <c r="Q876" t="s">
        <v>4068</v>
      </c>
      <c r="R876" t="s">
        <v>35</v>
      </c>
      <c r="S876">
        <v>0</v>
      </c>
      <c r="T876">
        <v>1</v>
      </c>
      <c r="U876">
        <v>0</v>
      </c>
      <c r="V876">
        <v>70000000</v>
      </c>
      <c r="W876">
        <v>120540719</v>
      </c>
      <c r="X876">
        <v>321455689</v>
      </c>
      <c r="Y876">
        <f>COUNTBLANK(Table134[[#This Row],[Budget]:[Gross_WW]])</f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f>((Table134[[#This Row],[Gross_WW]]-2*Table134[[#This Row],[Budget]])/(2*Table134[[#This Row],[Budget]]))*100</f>
        <v>129.61120642857142</v>
      </c>
      <c r="AI876">
        <f>(0.555*Table134[[#This Row],[Gross_WW]]-Table134[[#This Row],[Budget]])/Table134[[#This Row],[Budget]]*100</f>
        <v>154.86843913571431</v>
      </c>
      <c r="AJ876">
        <f>(Table134[[#This Row],[Gross_WW]]-VLOOKUP(C876,  Table4[], 2, TRUE)*Table134[[#This Row],[Budget]])/(Table134[[#This Row],[Budget]]*VLOOKUP(C876,  Table4[], 2, TRUE))</f>
        <v>6.6537068809523809</v>
      </c>
    </row>
    <row r="877" spans="1:36" x14ac:dyDescent="0.2">
      <c r="A877" t="s">
        <v>7399</v>
      </c>
      <c r="B877" t="s">
        <v>7400</v>
      </c>
      <c r="C877">
        <v>2014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6.7</v>
      </c>
      <c r="O877">
        <v>89630</v>
      </c>
      <c r="P877">
        <v>148</v>
      </c>
      <c r="Q877" t="s">
        <v>5603</v>
      </c>
      <c r="R877" t="s">
        <v>7401</v>
      </c>
      <c r="S877">
        <v>0</v>
      </c>
      <c r="T877">
        <v>0</v>
      </c>
      <c r="U877">
        <v>1</v>
      </c>
      <c r="V877">
        <v>20000000</v>
      </c>
      <c r="W877">
        <v>8110975</v>
      </c>
      <c r="X877">
        <v>14710975</v>
      </c>
      <c r="Y877">
        <f>COUNTBLANK(Table134[[#This Row],[Budget]:[Gross_WW]])</f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5</v>
      </c>
      <c r="AH877">
        <f>((Table134[[#This Row],[Gross_WW]]-2*Table134[[#This Row],[Budget]])/(2*Table134[[#This Row],[Budget]]))*100</f>
        <v>-63.222562500000002</v>
      </c>
      <c r="AI877">
        <f>(0.555*Table134[[#This Row],[Gross_WW]]-Table134[[#This Row],[Budget]])/Table134[[#This Row],[Budget]]*100</f>
        <v>-59.177044375000001</v>
      </c>
      <c r="AJ877">
        <f>(Table134[[#This Row],[Gross_WW]]-VLOOKUP(C877,  Table4[], 2, TRUE)*Table134[[#This Row],[Budget]])/(Table134[[#This Row],[Budget]]*VLOOKUP(C877,  Table4[], 2, TRUE))</f>
        <v>-0.26445125000000003</v>
      </c>
    </row>
    <row r="878" spans="1:36" x14ac:dyDescent="0.2">
      <c r="A878" t="s">
        <v>6524</v>
      </c>
      <c r="B878" t="s">
        <v>6525</v>
      </c>
      <c r="C878">
        <v>2008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6.1</v>
      </c>
      <c r="O878">
        <v>71316</v>
      </c>
      <c r="P878">
        <v>106</v>
      </c>
      <c r="Q878" t="s">
        <v>3712</v>
      </c>
      <c r="R878" t="s">
        <v>5604</v>
      </c>
      <c r="S878">
        <v>0</v>
      </c>
      <c r="T878">
        <v>0</v>
      </c>
      <c r="U878">
        <v>1</v>
      </c>
      <c r="V878">
        <v>60000000</v>
      </c>
      <c r="W878">
        <v>17303424</v>
      </c>
      <c r="X878">
        <v>62803180</v>
      </c>
      <c r="Y878">
        <f>COUNTBLANK(Table134[[#This Row],[Budget]:[Gross_WW]])</f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5</v>
      </c>
      <c r="AH878">
        <f>((Table134[[#This Row],[Gross_WW]]-2*Table134[[#This Row],[Budget]])/(2*Table134[[#This Row],[Budget]]))*100</f>
        <v>-47.664016666666662</v>
      </c>
      <c r="AI878">
        <f>(0.555*Table134[[#This Row],[Gross_WW]]-Table134[[#This Row],[Budget]])/Table134[[#This Row],[Budget]]*100</f>
        <v>-41.907058499999991</v>
      </c>
      <c r="AJ878">
        <f>(Table134[[#This Row],[Gross_WW]]-VLOOKUP(C878,  Table4[], 2, TRUE)*Table134[[#This Row],[Budget]])/(Table134[[#This Row],[Budget]]*VLOOKUP(C878,  Table4[], 2, TRUE))</f>
        <v>0.74453277777777782</v>
      </c>
    </row>
    <row r="879" spans="1:36" x14ac:dyDescent="0.2">
      <c r="A879" t="s">
        <v>2975</v>
      </c>
      <c r="B879" t="s">
        <v>2976</v>
      </c>
      <c r="C879">
        <v>1987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6.8</v>
      </c>
      <c r="O879">
        <v>51938</v>
      </c>
      <c r="P879">
        <v>120</v>
      </c>
      <c r="Q879" t="s">
        <v>2713</v>
      </c>
      <c r="R879" t="s">
        <v>39</v>
      </c>
      <c r="S879">
        <v>0</v>
      </c>
      <c r="T879">
        <v>0</v>
      </c>
      <c r="U879">
        <v>1</v>
      </c>
      <c r="V879">
        <v>27000000</v>
      </c>
      <c r="W879">
        <v>25893810</v>
      </c>
      <c r="X879">
        <v>25893810</v>
      </c>
      <c r="Y879">
        <f>COUNTBLANK(Table134[[#This Row],[Budget]:[Gross_WW]])</f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5">
        <v>1</v>
      </c>
      <c r="AG879">
        <v>0</v>
      </c>
      <c r="AH879">
        <f>((Table134[[#This Row],[Gross_WW]]-2*Table134[[#This Row],[Budget]])/(2*Table134[[#This Row],[Budget]]))*100</f>
        <v>-52.048499999999997</v>
      </c>
      <c r="AI879">
        <f>(0.555*Table134[[#This Row],[Gross_WW]]-Table134[[#This Row],[Budget]])/Table134[[#This Row],[Budget]]*100</f>
        <v>-46.773834999999998</v>
      </c>
      <c r="AJ879">
        <f>(Table134[[#This Row],[Gross_WW]]-VLOOKUP(C879,  Table4[], 2, TRUE)*Table134[[#This Row],[Budget]])/(Table134[[#This Row],[Budget]]*VLOOKUP(C879,  Table4[], 2, TRUE))</f>
        <v>1.0848478260869565</v>
      </c>
    </row>
    <row r="880" spans="1:36" x14ac:dyDescent="0.2">
      <c r="A880" t="s">
        <v>3611</v>
      </c>
      <c r="B880" t="s">
        <v>3612</v>
      </c>
      <c r="C880">
        <v>1992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6.2</v>
      </c>
      <c r="O880">
        <v>8871</v>
      </c>
      <c r="P880">
        <v>112</v>
      </c>
      <c r="Q880" t="s">
        <v>2356</v>
      </c>
      <c r="R880" t="s">
        <v>39</v>
      </c>
      <c r="S880">
        <v>0</v>
      </c>
      <c r="T880">
        <v>0</v>
      </c>
      <c r="U880">
        <v>1</v>
      </c>
      <c r="V880">
        <v>20000000</v>
      </c>
      <c r="W880">
        <v>4943279</v>
      </c>
      <c r="X880">
        <v>4943279</v>
      </c>
      <c r="Y880">
        <f>COUNTBLANK(Table134[[#This Row],[Budget]:[Gross_WW]])</f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f>((Table134[[#This Row],[Gross_WW]]-2*Table134[[#This Row],[Budget]])/(2*Table134[[#This Row],[Budget]]))*100</f>
        <v>-87.641802499999997</v>
      </c>
      <c r="AI880">
        <f>(0.555*Table134[[#This Row],[Gross_WW]]-Table134[[#This Row],[Budget]])/Table134[[#This Row],[Budget]]*100</f>
        <v>-86.282400774999999</v>
      </c>
      <c r="AJ880">
        <f>(Table134[[#This Row],[Gross_WW]]-VLOOKUP(C880,  Table4[], 2, TRUE)*Table134[[#This Row],[Budget]])/(Table134[[#This Row],[Budget]]*VLOOKUP(C880,  Table4[], 2, TRUE))</f>
        <v>-0.43826375000000001</v>
      </c>
    </row>
    <row r="881" spans="1:36" x14ac:dyDescent="0.2">
      <c r="A881" t="s">
        <v>6364</v>
      </c>
      <c r="B881" t="s">
        <v>6365</v>
      </c>
      <c r="C881">
        <v>2006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7.6</v>
      </c>
      <c r="O881">
        <v>324258</v>
      </c>
      <c r="P881">
        <v>129</v>
      </c>
      <c r="Q881" t="s">
        <v>3185</v>
      </c>
      <c r="R881" t="s">
        <v>35</v>
      </c>
      <c r="S881">
        <v>0</v>
      </c>
      <c r="T881">
        <v>1</v>
      </c>
      <c r="U881">
        <v>0</v>
      </c>
      <c r="V881">
        <v>45000000</v>
      </c>
      <c r="W881">
        <v>88513495</v>
      </c>
      <c r="X881">
        <v>186003591</v>
      </c>
      <c r="Y881">
        <f>COUNTBLANK(Table134[[#This Row],[Budget]:[Gross_WW]])</f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f>((Table134[[#This Row],[Gross_WW]]-2*Table134[[#This Row],[Budget]])/(2*Table134[[#This Row],[Budget]]))*100</f>
        <v>106.67065666666666</v>
      </c>
      <c r="AI881">
        <f>(0.555*Table134[[#This Row],[Gross_WW]]-Table134[[#This Row],[Budget]])/Table134[[#This Row],[Budget]]*100</f>
        <v>129.4044289</v>
      </c>
      <c r="AJ881">
        <f>(Table134[[#This Row],[Gross_WW]]-VLOOKUP(C881,  Table4[], 2, TRUE)*Table134[[#This Row],[Budget]])/(Table134[[#This Row],[Budget]]*VLOOKUP(C881,  Table4[], 2, TRUE))</f>
        <v>5.8890218888888892</v>
      </c>
    </row>
    <row r="882" spans="1:36" x14ac:dyDescent="0.2">
      <c r="A882" t="s">
        <v>7499</v>
      </c>
      <c r="B882" t="s">
        <v>7500</v>
      </c>
      <c r="C882">
        <v>2015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8.1999999999999993</v>
      </c>
      <c r="O882">
        <v>574758</v>
      </c>
      <c r="P882">
        <v>95</v>
      </c>
      <c r="Q882" t="s">
        <v>5349</v>
      </c>
      <c r="R882" t="s">
        <v>4337</v>
      </c>
      <c r="S882">
        <v>1</v>
      </c>
      <c r="T882">
        <v>0</v>
      </c>
      <c r="U882">
        <v>0</v>
      </c>
      <c r="V882">
        <v>175000000</v>
      </c>
      <c r="W882">
        <v>356461711</v>
      </c>
      <c r="X882">
        <v>857611174</v>
      </c>
      <c r="Y882">
        <f>COUNTBLANK(Table134[[#This Row],[Budget]:[Gross_WW]])</f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f>((Table134[[#This Row],[Gross_WW]]-2*Table134[[#This Row],[Budget]])/(2*Table134[[#This Row],[Budget]]))*100</f>
        <v>145.03176400000001</v>
      </c>
      <c r="AI882">
        <f>(0.555*Table134[[#This Row],[Gross_WW]]-Table134[[#This Row],[Budget]])/Table134[[#This Row],[Budget]]*100</f>
        <v>171.98525804000002</v>
      </c>
      <c r="AJ882">
        <f>(Table134[[#This Row],[Gross_WW]]-VLOOKUP(C882,  Table4[], 2, TRUE)*Table134[[#This Row],[Budget]])/(Table134[[#This Row],[Budget]]*VLOOKUP(C882,  Table4[], 2, TRUE))</f>
        <v>3.9006352799999999</v>
      </c>
    </row>
    <row r="883" spans="1:36" x14ac:dyDescent="0.2">
      <c r="A883" t="s">
        <v>5124</v>
      </c>
      <c r="B883" t="s">
        <v>5125</v>
      </c>
      <c r="C883">
        <v>1999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4.0999999999999996</v>
      </c>
      <c r="O883">
        <v>43807</v>
      </c>
      <c r="P883">
        <v>78</v>
      </c>
      <c r="Q883" t="s">
        <v>3421</v>
      </c>
      <c r="R883" t="s">
        <v>2671</v>
      </c>
      <c r="S883">
        <v>1</v>
      </c>
      <c r="T883">
        <v>0</v>
      </c>
      <c r="U883">
        <v>0</v>
      </c>
      <c r="V883">
        <v>90000000</v>
      </c>
      <c r="W883">
        <v>97403112</v>
      </c>
      <c r="X883">
        <v>134403112</v>
      </c>
      <c r="Y883">
        <f>COUNTBLANK(Table134[[#This Row],[Budget]:[Gross_WW]])</f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f>((Table134[[#This Row],[Gross_WW]]-2*Table134[[#This Row],[Budget]])/(2*Table134[[#This Row],[Budget]]))*100</f>
        <v>-25.331604444444444</v>
      </c>
      <c r="AI883">
        <f>(0.555*Table134[[#This Row],[Gross_WW]]-Table134[[#This Row],[Budget]])/Table134[[#This Row],[Budget]]*100</f>
        <v>-17.118080933333321</v>
      </c>
      <c r="AJ883">
        <f>(Table134[[#This Row],[Gross_WW]]-VLOOKUP(C883,  Table4[], 2, TRUE)*Table134[[#This Row],[Budget]])/(Table134[[#This Row],[Budget]]*VLOOKUP(C883,  Table4[], 2, TRUE))</f>
        <v>2.3940179797979799</v>
      </c>
    </row>
    <row r="884" spans="1:36" x14ac:dyDescent="0.2">
      <c r="A884" t="s">
        <v>5038</v>
      </c>
      <c r="B884" t="s">
        <v>5039</v>
      </c>
      <c r="C884">
        <v>1999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6.6</v>
      </c>
      <c r="O884">
        <v>30953</v>
      </c>
      <c r="P884">
        <v>126</v>
      </c>
      <c r="Q884" t="s">
        <v>3542</v>
      </c>
      <c r="R884" t="s">
        <v>5040</v>
      </c>
      <c r="S884">
        <v>1</v>
      </c>
      <c r="T884">
        <v>0</v>
      </c>
      <c r="U884">
        <v>0</v>
      </c>
      <c r="V884">
        <v>80000000</v>
      </c>
      <c r="W884">
        <v>34105207</v>
      </c>
      <c r="X884">
        <v>34105207</v>
      </c>
      <c r="Y884">
        <f>COUNTBLANK(Table134[[#This Row],[Budget]:[Gross_WW]])</f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7</v>
      </c>
      <c r="AH884">
        <f>((Table134[[#This Row],[Gross_WW]]-2*Table134[[#This Row],[Budget]])/(2*Table134[[#This Row],[Budget]]))*100</f>
        <v>-78.684245625000003</v>
      </c>
      <c r="AI884">
        <f>(0.555*Table134[[#This Row],[Gross_WW]]-Table134[[#This Row],[Budget]])/Table134[[#This Row],[Budget]]*100</f>
        <v>-76.339512643749998</v>
      </c>
      <c r="AJ884">
        <f>(Table134[[#This Row],[Gross_WW]]-VLOOKUP(C884,  Table4[], 2, TRUE)*Table134[[#This Row],[Budget]])/(Table134[[#This Row],[Budget]]*VLOOKUP(C884,  Table4[], 2, TRUE))</f>
        <v>-3.1102073863636365E-2</v>
      </c>
    </row>
    <row r="885" spans="1:36" hidden="1" x14ac:dyDescent="0.2">
      <c r="A885" t="s">
        <v>2826</v>
      </c>
      <c r="B885" t="s">
        <v>2827</v>
      </c>
      <c r="C885">
        <v>1985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6.5</v>
      </c>
      <c r="O885">
        <v>10455</v>
      </c>
      <c r="P885">
        <v>115</v>
      </c>
      <c r="Q885" t="s">
        <v>2356</v>
      </c>
      <c r="R885" t="s">
        <v>35</v>
      </c>
      <c r="S885">
        <v>0</v>
      </c>
      <c r="T885">
        <v>1</v>
      </c>
      <c r="U885">
        <v>0</v>
      </c>
      <c r="W885">
        <v>7562164</v>
      </c>
      <c r="X885">
        <v>7562164</v>
      </c>
      <c r="Y885">
        <f>COUNTBLANK(Table134[[#This Row],[Budget]:[Gross_WW]])</f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 t="e">
        <f>((Table134[[#This Row],[Gross_WW]]-2*Table134[[#This Row],[Budget]])/(2*Table134[[#This Row],[Budget]]))*100</f>
        <v>#DIV/0!</v>
      </c>
      <c r="AI885" t="e">
        <f>(0.555*Table134[[#This Row],[Gross_WW]]-Table134[[#This Row],[Budget]])/Table134[[#This Row],[Budget]]*100</f>
        <v>#DIV/0!</v>
      </c>
      <c r="AJ885" t="e">
        <f>(Table134[[#This Row],[Gross_WW]]-VLOOKUP(C885,  Table4[], 2, TRUE)*Table134[[#This Row],[Budget]])/(Table134[[#This Row],[Budget]]*VLOOKUP(C885,  Table4[], 2, TRUE))</f>
        <v>#DIV/0!</v>
      </c>
    </row>
    <row r="886" spans="1:36" x14ac:dyDescent="0.2">
      <c r="A886" t="s">
        <v>7507</v>
      </c>
      <c r="B886" t="s">
        <v>7508</v>
      </c>
      <c r="C886">
        <v>2014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5.8</v>
      </c>
      <c r="O886">
        <v>62542</v>
      </c>
      <c r="P886">
        <v>89</v>
      </c>
      <c r="Q886" t="s">
        <v>7303</v>
      </c>
      <c r="R886" t="s">
        <v>7509</v>
      </c>
      <c r="S886">
        <v>0</v>
      </c>
      <c r="T886">
        <v>0</v>
      </c>
      <c r="U886">
        <v>1</v>
      </c>
      <c r="V886">
        <v>50000000</v>
      </c>
      <c r="W886">
        <v>47602194</v>
      </c>
      <c r="X886">
        <v>161502194</v>
      </c>
      <c r="Y886">
        <f>COUNTBLANK(Table134[[#This Row],[Budget]:[Gross_WW]])</f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f>((Table134[[#This Row],[Gross_WW]]-2*Table134[[#This Row],[Budget]])/(2*Table134[[#This Row],[Budget]]))*100</f>
        <v>61.502193999999996</v>
      </c>
      <c r="AI886">
        <f>(0.555*Table134[[#This Row],[Gross_WW]]-Table134[[#This Row],[Budget]])/Table134[[#This Row],[Budget]]*100</f>
        <v>79.267435340000006</v>
      </c>
      <c r="AJ886">
        <f>(Table134[[#This Row],[Gross_WW]]-VLOOKUP(C886,  Table4[], 2, TRUE)*Table134[[#This Row],[Budget]])/(Table134[[#This Row],[Budget]]*VLOOKUP(C886,  Table4[], 2, TRUE))</f>
        <v>2.2300438800000002</v>
      </c>
    </row>
    <row r="887" spans="1:36" x14ac:dyDescent="0.2">
      <c r="A887" t="s">
        <v>7528</v>
      </c>
      <c r="B887" t="s">
        <v>7529</v>
      </c>
      <c r="C887">
        <v>2014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5.9</v>
      </c>
      <c r="O887">
        <v>127712</v>
      </c>
      <c r="P887">
        <v>125</v>
      </c>
      <c r="Q887" t="s">
        <v>5710</v>
      </c>
      <c r="R887" t="s">
        <v>7530</v>
      </c>
      <c r="S887">
        <v>1</v>
      </c>
      <c r="T887">
        <v>0</v>
      </c>
      <c r="U887">
        <v>0</v>
      </c>
      <c r="V887">
        <v>50000000</v>
      </c>
      <c r="W887">
        <v>128002372</v>
      </c>
      <c r="X887">
        <v>212902372</v>
      </c>
      <c r="Y887">
        <f>COUNTBLANK(Table134[[#This Row],[Budget]:[Gross_WW]])</f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28</v>
      </c>
      <c r="AH887">
        <f>((Table134[[#This Row],[Gross_WW]]-2*Table134[[#This Row],[Budget]])/(2*Table134[[#This Row],[Budget]]))*100</f>
        <v>112.902372</v>
      </c>
      <c r="AI887">
        <f>(0.555*Table134[[#This Row],[Gross_WW]]-Table134[[#This Row],[Budget]])/Table134[[#This Row],[Budget]]*100</f>
        <v>136.32163292000001</v>
      </c>
      <c r="AJ887">
        <f>(Table134[[#This Row],[Gross_WW]]-VLOOKUP(C887,  Table4[], 2, TRUE)*Table134[[#This Row],[Budget]])/(Table134[[#This Row],[Budget]]*VLOOKUP(C887,  Table4[], 2, TRUE))</f>
        <v>3.2580474399999999</v>
      </c>
    </row>
    <row r="888" spans="1:36" x14ac:dyDescent="0.2">
      <c r="A888" t="s">
        <v>5096</v>
      </c>
      <c r="B888" t="s">
        <v>5097</v>
      </c>
      <c r="C888">
        <v>2003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6.2</v>
      </c>
      <c r="O888">
        <v>87925</v>
      </c>
      <c r="P888">
        <v>100</v>
      </c>
      <c r="Q888" t="s">
        <v>3402</v>
      </c>
      <c r="R888" t="s">
        <v>35</v>
      </c>
      <c r="S888">
        <v>0</v>
      </c>
      <c r="T888">
        <v>1</v>
      </c>
      <c r="U888">
        <v>0</v>
      </c>
      <c r="V888">
        <v>60000000</v>
      </c>
      <c r="W888">
        <v>35327628</v>
      </c>
      <c r="X888">
        <v>120801243</v>
      </c>
      <c r="Y888">
        <f>COUNTBLANK(Table134[[#This Row],[Budget]:[Gross_WW]])</f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f>((Table134[[#This Row],[Gross_WW]]-2*Table134[[#This Row],[Budget]])/(2*Table134[[#This Row],[Budget]]))*100</f>
        <v>0.66770249999999998</v>
      </c>
      <c r="AI888">
        <f>(0.555*Table134[[#This Row],[Gross_WW]]-Table134[[#This Row],[Budget]])/Table134[[#This Row],[Budget]]*100</f>
        <v>11.741149775000016</v>
      </c>
      <c r="AJ888">
        <f>(Table134[[#This Row],[Gross_WW]]-VLOOKUP(C888,  Table4[], 2, TRUE)*Table134[[#This Row],[Budget]])/(Table134[[#This Row],[Budget]]*VLOOKUP(C888,  Table4[], 2, TRUE))</f>
        <v>2.3555900833333334</v>
      </c>
    </row>
    <row r="889" spans="1:36" x14ac:dyDescent="0.2">
      <c r="A889" t="s">
        <v>6819</v>
      </c>
      <c r="B889" t="s">
        <v>6820</v>
      </c>
      <c r="C889">
        <v>2009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7.3</v>
      </c>
      <c r="O889">
        <v>145094</v>
      </c>
      <c r="P889">
        <v>134</v>
      </c>
      <c r="Q889" t="s">
        <v>2004</v>
      </c>
      <c r="R889" t="s">
        <v>39</v>
      </c>
      <c r="S889">
        <v>0</v>
      </c>
      <c r="T889">
        <v>0</v>
      </c>
      <c r="U889">
        <v>1</v>
      </c>
      <c r="V889">
        <v>60000000</v>
      </c>
      <c r="W889">
        <v>37491364</v>
      </c>
      <c r="X889">
        <v>122426792</v>
      </c>
      <c r="Y889">
        <f>COUNTBLANK(Table134[[#This Row],[Budget]:[Gross_WW]])</f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f>((Table134[[#This Row],[Gross_WW]]-2*Table134[[#This Row],[Budget]])/(2*Table134[[#This Row],[Budget]]))*100</f>
        <v>2.0223266666666668</v>
      </c>
      <c r="AI889">
        <f>(0.555*Table134[[#This Row],[Gross_WW]]-Table134[[#This Row],[Budget]])/Table134[[#This Row],[Budget]]*100</f>
        <v>13.244782600000004</v>
      </c>
      <c r="AJ889">
        <f>(Table134[[#This Row],[Gross_WW]]-VLOOKUP(C889,  Table4[], 2, TRUE)*Table134[[#This Row],[Budget]])/(Table134[[#This Row],[Budget]]*VLOOKUP(C889,  Table4[], 2, TRUE))</f>
        <v>2.4007442222222224</v>
      </c>
    </row>
    <row r="890" spans="1:36" x14ac:dyDescent="0.2">
      <c r="A890" t="s">
        <v>674</v>
      </c>
      <c r="B890" t="s">
        <v>675</v>
      </c>
      <c r="C890">
        <v>1942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6.1</v>
      </c>
      <c r="O890">
        <v>1581</v>
      </c>
      <c r="P890">
        <v>81</v>
      </c>
      <c r="Q890" t="s">
        <v>676</v>
      </c>
      <c r="R890" t="s">
        <v>677</v>
      </c>
      <c r="S890">
        <v>0</v>
      </c>
      <c r="T890">
        <v>1</v>
      </c>
      <c r="U890">
        <v>0</v>
      </c>
      <c r="V890">
        <v>322000</v>
      </c>
      <c r="W890">
        <v>1041500</v>
      </c>
      <c r="X890">
        <v>1041500</v>
      </c>
      <c r="Y890">
        <f>COUNTBLANK(Table134[[#This Row],[Budget]:[Gross_WW]])</f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45</v>
      </c>
      <c r="AH890">
        <f>((Table134[[#This Row],[Gross_WW]]-2*Table134[[#This Row],[Budget]])/(2*Table134[[#This Row],[Budget]]))*100</f>
        <v>61.723602484472053</v>
      </c>
      <c r="AI890">
        <f>(0.555*Table134[[#This Row],[Gross_WW]]-Table134[[#This Row],[Budget]])/Table134[[#This Row],[Budget]]*100</f>
        <v>79.513198757763973</v>
      </c>
      <c r="AJ890">
        <f>(Table134[[#This Row],[Gross_WW]]-VLOOKUP(C890,  Table4[], 2, TRUE)*Table134[[#This Row],[Budget]])/(Table134[[#This Row],[Budget]]*VLOOKUP(C890,  Table4[], 2, TRUE))</f>
        <v>23.880554228380316</v>
      </c>
    </row>
    <row r="891" spans="1:36" x14ac:dyDescent="0.2">
      <c r="A891" t="s">
        <v>519</v>
      </c>
      <c r="B891" t="s">
        <v>520</v>
      </c>
      <c r="C891">
        <v>1939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6.7</v>
      </c>
      <c r="O891">
        <v>1295</v>
      </c>
      <c r="P891">
        <v>81</v>
      </c>
      <c r="Q891" t="s">
        <v>48</v>
      </c>
      <c r="R891" t="s">
        <v>39</v>
      </c>
      <c r="S891">
        <v>0</v>
      </c>
      <c r="T891">
        <v>0</v>
      </c>
      <c r="U891">
        <v>1</v>
      </c>
      <c r="V891">
        <v>500000</v>
      </c>
      <c r="Y891">
        <f>COUNTBLANK(Table134[[#This Row],[Budget]:[Gross_WW]])</f>
        <v>2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f>((Table134[[#This Row],[Gross_WW]]-2*Table134[[#This Row],[Budget]])/(2*Table134[[#This Row],[Budget]]))*100</f>
        <v>-100</v>
      </c>
      <c r="AI891">
        <f>(0.555*Table134[[#This Row],[Gross_WW]]-Table134[[#This Row],[Budget]])/Table134[[#This Row],[Budget]]*100</f>
        <v>-100</v>
      </c>
      <c r="AJ891">
        <f>(Table134[[#This Row],[Gross_WW]]-VLOOKUP(C891,  Table4[], 2, TRUE)*Table134[[#This Row],[Budget]])/(Table134[[#This Row],[Budget]]*VLOOKUP(C891,  Table4[], 2, TRUE))</f>
        <v>-1</v>
      </c>
    </row>
    <row r="892" spans="1:36" x14ac:dyDescent="0.2">
      <c r="A892" t="s">
        <v>5648</v>
      </c>
      <c r="B892" t="s">
        <v>5649</v>
      </c>
      <c r="C892">
        <v>2001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7</v>
      </c>
      <c r="O892">
        <v>16787</v>
      </c>
      <c r="P892">
        <v>91</v>
      </c>
      <c r="Q892" t="s">
        <v>5650</v>
      </c>
      <c r="R892" t="s">
        <v>3664</v>
      </c>
      <c r="S892">
        <v>1</v>
      </c>
      <c r="T892">
        <v>0</v>
      </c>
      <c r="U892">
        <v>0</v>
      </c>
      <c r="V892">
        <v>5500000</v>
      </c>
      <c r="W892">
        <v>5594617</v>
      </c>
      <c r="X892">
        <v>16153953</v>
      </c>
      <c r="Y892">
        <f>COUNTBLANK(Table134[[#This Row],[Budget]:[Gross_WW]])</f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1</v>
      </c>
      <c r="AF892">
        <v>0</v>
      </c>
      <c r="AG892">
        <v>2</v>
      </c>
      <c r="AH892">
        <f>((Table134[[#This Row],[Gross_WW]]-2*Table134[[#This Row],[Budget]])/(2*Table134[[#This Row],[Budget]]))*100</f>
        <v>46.85411818181818</v>
      </c>
      <c r="AI892">
        <f>(0.555*Table134[[#This Row],[Gross_WW]]-Table134[[#This Row],[Budget]])/Table134[[#This Row],[Budget]]*100</f>
        <v>63.008071181818202</v>
      </c>
      <c r="AJ892">
        <f>(Table134[[#This Row],[Gross_WW]]-VLOOKUP(C892,  Table4[], 2, TRUE)*Table134[[#This Row],[Budget]])/(Table134[[#This Row],[Budget]]*VLOOKUP(C892,  Table4[], 2, TRUE))</f>
        <v>3.8951372727272728</v>
      </c>
    </row>
    <row r="893" spans="1:36" x14ac:dyDescent="0.2">
      <c r="A893" t="s">
        <v>6977</v>
      </c>
      <c r="B893" t="s">
        <v>6978</v>
      </c>
      <c r="C893">
        <v>2010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7</v>
      </c>
      <c r="O893">
        <v>692010</v>
      </c>
      <c r="P893">
        <v>124</v>
      </c>
      <c r="Q893" t="s">
        <v>6169</v>
      </c>
      <c r="R893" t="s">
        <v>2483</v>
      </c>
      <c r="S893">
        <v>1</v>
      </c>
      <c r="T893">
        <v>0</v>
      </c>
      <c r="U893">
        <v>0</v>
      </c>
      <c r="V893">
        <v>200000000</v>
      </c>
      <c r="W893">
        <v>312433331</v>
      </c>
      <c r="X893">
        <v>623933331</v>
      </c>
      <c r="Y893">
        <f>COUNTBLANK(Table134[[#This Row],[Budget]:[Gross_WW]])</f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47</v>
      </c>
      <c r="AH893">
        <f>((Table134[[#This Row],[Gross_WW]]-2*Table134[[#This Row],[Budget]])/(2*Table134[[#This Row],[Budget]]))*100</f>
        <v>55.983332750000002</v>
      </c>
      <c r="AI893">
        <f>(0.555*Table134[[#This Row],[Gross_WW]]-Table134[[#This Row],[Budget]])/Table134[[#This Row],[Budget]]*100</f>
        <v>73.14149935250002</v>
      </c>
      <c r="AJ893">
        <f>(Table134[[#This Row],[Gross_WW]]-VLOOKUP(C893,  Table4[], 2, TRUE)*Table134[[#This Row],[Budget]])/(Table134[[#This Row],[Budget]]*VLOOKUP(C893,  Table4[], 2, TRUE))</f>
        <v>2.1196666550000001</v>
      </c>
    </row>
    <row r="894" spans="1:36" x14ac:dyDescent="0.2">
      <c r="A894" t="s">
        <v>7021</v>
      </c>
      <c r="B894" t="s">
        <v>7022</v>
      </c>
      <c r="C894">
        <v>2013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7.2</v>
      </c>
      <c r="O894">
        <v>725922</v>
      </c>
      <c r="P894">
        <v>130</v>
      </c>
      <c r="Q894" t="s">
        <v>6008</v>
      </c>
      <c r="R894" t="s">
        <v>6654</v>
      </c>
      <c r="S894">
        <v>1</v>
      </c>
      <c r="T894">
        <v>0</v>
      </c>
      <c r="U894">
        <v>0</v>
      </c>
      <c r="V894">
        <v>200000000</v>
      </c>
      <c r="W894">
        <v>409013994</v>
      </c>
      <c r="X894">
        <v>1214811252</v>
      </c>
      <c r="Y894">
        <f>COUNTBLANK(Table134[[#This Row],[Budget]:[Gross_WW]])</f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50</v>
      </c>
      <c r="AH894">
        <f>((Table134[[#This Row],[Gross_WW]]-2*Table134[[#This Row],[Budget]])/(2*Table134[[#This Row],[Budget]]))*100</f>
        <v>203.70281299999999</v>
      </c>
      <c r="AI894">
        <f>(0.555*Table134[[#This Row],[Gross_WW]]-Table134[[#This Row],[Budget]])/Table134[[#This Row],[Budget]]*100</f>
        <v>237.11012243000002</v>
      </c>
      <c r="AJ894">
        <f>(Table134[[#This Row],[Gross_WW]]-VLOOKUP(C894,  Table4[], 2, TRUE)*Table134[[#This Row],[Budget]])/(Table134[[#This Row],[Budget]]*VLOOKUP(C894,  Table4[], 2, TRUE))</f>
        <v>5.0740562599999999</v>
      </c>
    </row>
    <row r="895" spans="1:36" x14ac:dyDescent="0.2">
      <c r="A895" t="s">
        <v>2750</v>
      </c>
      <c r="B895" t="s">
        <v>2751</v>
      </c>
      <c r="C895">
        <v>1984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5.8</v>
      </c>
      <c r="O895">
        <v>2784</v>
      </c>
      <c r="P895">
        <v>113</v>
      </c>
      <c r="Q895" t="s">
        <v>2752</v>
      </c>
      <c r="R895" t="s">
        <v>2753</v>
      </c>
      <c r="S895">
        <v>0</v>
      </c>
      <c r="T895">
        <v>0</v>
      </c>
      <c r="U895">
        <v>1</v>
      </c>
      <c r="V895">
        <v>6000000</v>
      </c>
      <c r="W895">
        <v>12414210</v>
      </c>
      <c r="X895">
        <v>12414210</v>
      </c>
      <c r="Y895">
        <f>COUNTBLANK(Table134[[#This Row],[Budget]:[Gross_WW]])</f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5">
        <v>1</v>
      </c>
      <c r="AG895">
        <v>0</v>
      </c>
      <c r="AH895">
        <f>((Table134[[#This Row],[Gross_WW]]-2*Table134[[#This Row],[Budget]])/(2*Table134[[#This Row],[Budget]]))*100</f>
        <v>3.4517500000000001</v>
      </c>
      <c r="AI895">
        <f>(0.555*Table134[[#This Row],[Gross_WW]]-Table134[[#This Row],[Budget]])/Table134[[#This Row],[Budget]]*100</f>
        <v>14.83144250000001</v>
      </c>
      <c r="AJ895">
        <f>(Table134[[#This Row],[Gross_WW]]-VLOOKUP(C895,  Table4[], 2, TRUE)*Table134[[#This Row],[Budget]])/(Table134[[#This Row],[Budget]]*VLOOKUP(C895,  Table4[], 2, TRUE))</f>
        <v>3.4979021739130434</v>
      </c>
    </row>
    <row r="896" spans="1:36" x14ac:dyDescent="0.2">
      <c r="A896" t="s">
        <v>1270</v>
      </c>
      <c r="B896" t="s">
        <v>1271</v>
      </c>
      <c r="C896">
        <v>1953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6.9</v>
      </c>
      <c r="O896">
        <v>2989</v>
      </c>
      <c r="P896">
        <v>109</v>
      </c>
      <c r="Q896" t="s">
        <v>79</v>
      </c>
      <c r="R896" t="s">
        <v>1195</v>
      </c>
      <c r="S896">
        <v>0</v>
      </c>
      <c r="T896">
        <v>0</v>
      </c>
      <c r="U896">
        <v>1</v>
      </c>
      <c r="V896">
        <v>967000</v>
      </c>
      <c r="W896">
        <v>2750000</v>
      </c>
      <c r="X896">
        <v>2750000</v>
      </c>
      <c r="Y896">
        <f>COUNTBLANK(Table134[[#This Row],[Budget]:[Gross_WW]])</f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9</v>
      </c>
      <c r="AH896">
        <f>((Table134[[#This Row],[Gross_WW]]-2*Table134[[#This Row],[Budget]])/(2*Table134[[#This Row],[Budget]]))*100</f>
        <v>42.192347466390899</v>
      </c>
      <c r="AI896">
        <f>(0.555*Table134[[#This Row],[Gross_WW]]-Table134[[#This Row],[Budget]])/Table134[[#This Row],[Budget]]*100</f>
        <v>57.833505687693922</v>
      </c>
      <c r="AJ896">
        <f>(Table134[[#This Row],[Gross_WW]]-VLOOKUP(C896,  Table4[], 2, TRUE)*Table134[[#This Row],[Budget]])/(Table134[[#This Row],[Budget]]*VLOOKUP(C896,  Table4[], 2, TRUE))</f>
        <v>16.774043433298864</v>
      </c>
    </row>
    <row r="897" spans="1:36" x14ac:dyDescent="0.2">
      <c r="A897" t="s">
        <v>5126</v>
      </c>
      <c r="B897" t="s">
        <v>5127</v>
      </c>
      <c r="C897">
        <v>2000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5.4</v>
      </c>
      <c r="O897">
        <v>2228</v>
      </c>
      <c r="P897">
        <v>95</v>
      </c>
      <c r="Q897" t="s">
        <v>2582</v>
      </c>
      <c r="R897" t="s">
        <v>3664</v>
      </c>
      <c r="S897">
        <v>0</v>
      </c>
      <c r="T897">
        <v>1</v>
      </c>
      <c r="U897">
        <v>0</v>
      </c>
      <c r="V897">
        <v>44000000</v>
      </c>
      <c r="W897">
        <v>2962465</v>
      </c>
      <c r="X897">
        <v>3003296</v>
      </c>
      <c r="Y897">
        <f>COUNTBLANK(Table134[[#This Row],[Budget]:[Gross_WW]])</f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f>((Table134[[#This Row],[Gross_WW]]-2*Table134[[#This Row],[Budget]])/(2*Table134[[#This Row],[Budget]]))*100</f>
        <v>-96.587163636363641</v>
      </c>
      <c r="AI897">
        <f>(0.555*Table134[[#This Row],[Gross_WW]]-Table134[[#This Row],[Budget]])/Table134[[#This Row],[Budget]]*100</f>
        <v>-96.21175163636363</v>
      </c>
      <c r="AJ897">
        <f>(Table134[[#This Row],[Gross_WW]]-VLOOKUP(C897,  Table4[], 2, TRUE)*Table134[[#This Row],[Budget]])/(Table134[[#This Row],[Budget]]*VLOOKUP(C897,  Table4[], 2, TRUE))</f>
        <v>-0.88623878787878785</v>
      </c>
    </row>
    <row r="898" spans="1:36" x14ac:dyDescent="0.2">
      <c r="A898" t="s">
        <v>7107</v>
      </c>
      <c r="B898" t="s">
        <v>7108</v>
      </c>
      <c r="C898">
        <v>2017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7.3</v>
      </c>
      <c r="O898">
        <v>427800</v>
      </c>
      <c r="P898">
        <v>135</v>
      </c>
      <c r="Q898" t="s">
        <v>7109</v>
      </c>
      <c r="R898" t="s">
        <v>5604</v>
      </c>
      <c r="S898">
        <v>0</v>
      </c>
      <c r="T898">
        <v>0</v>
      </c>
      <c r="U898">
        <v>1</v>
      </c>
      <c r="V898">
        <v>35000000</v>
      </c>
      <c r="W898">
        <v>328828874</v>
      </c>
      <c r="X898">
        <v>701796444</v>
      </c>
      <c r="Y898">
        <f>COUNTBLANK(Table134[[#This Row],[Budget]:[Gross_WW]])</f>
        <v>0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31</v>
      </c>
      <c r="AH898">
        <f>((Table134[[#This Row],[Gross_WW]]-2*Table134[[#This Row],[Budget]])/(2*Table134[[#This Row],[Budget]]))*100</f>
        <v>902.56634857142865</v>
      </c>
      <c r="AI898">
        <f>(0.555*Table134[[#This Row],[Gross_WW]]-Table134[[#This Row],[Budget]])/Table134[[#This Row],[Budget]]*100</f>
        <v>1012.8486469142858</v>
      </c>
      <c r="AJ898">
        <f>(Table134[[#This Row],[Gross_WW]]-VLOOKUP(C898,  Table4[], 2, TRUE)*Table134[[#This Row],[Budget]])/(Table134[[#This Row],[Budget]]*VLOOKUP(C898,  Table4[], 2, TRUE))</f>
        <v>19.051326971428573</v>
      </c>
    </row>
    <row r="899" spans="1:36" x14ac:dyDescent="0.2">
      <c r="A899" t="s">
        <v>1272</v>
      </c>
      <c r="B899" t="s">
        <v>1273</v>
      </c>
      <c r="C899">
        <v>1953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6.5</v>
      </c>
      <c r="O899">
        <v>8077</v>
      </c>
      <c r="P899">
        <v>81</v>
      </c>
      <c r="Q899" t="s">
        <v>1260</v>
      </c>
      <c r="R899" t="s">
        <v>945</v>
      </c>
      <c r="S899">
        <v>0</v>
      </c>
      <c r="T899">
        <v>1</v>
      </c>
      <c r="U899">
        <v>0</v>
      </c>
      <c r="V899">
        <v>800000</v>
      </c>
      <c r="Y899">
        <f>COUNTBLANK(Table134[[#This Row],[Budget]:[Gross_WW]])</f>
        <v>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f>((Table134[[#This Row],[Gross_WW]]-2*Table134[[#This Row],[Budget]])/(2*Table134[[#This Row],[Budget]]))*100</f>
        <v>-100</v>
      </c>
      <c r="AI899">
        <f>(0.555*Table134[[#This Row],[Gross_WW]]-Table134[[#This Row],[Budget]])/Table134[[#This Row],[Budget]]*100</f>
        <v>-100</v>
      </c>
      <c r="AJ899">
        <f>(Table134[[#This Row],[Gross_WW]]-VLOOKUP(C899,  Table4[], 2, TRUE)*Table134[[#This Row],[Budget]])/(Table134[[#This Row],[Budget]]*VLOOKUP(C899,  Table4[], 2, TRUE))</f>
        <v>-1</v>
      </c>
    </row>
    <row r="900" spans="1:36" x14ac:dyDescent="0.2">
      <c r="A900" t="s">
        <v>595</v>
      </c>
      <c r="B900" t="s">
        <v>596</v>
      </c>
      <c r="C900">
        <v>1941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7.6</v>
      </c>
      <c r="O900">
        <v>1136</v>
      </c>
      <c r="P900">
        <v>90</v>
      </c>
      <c r="Q900" t="s">
        <v>331</v>
      </c>
      <c r="R900" t="s">
        <v>35</v>
      </c>
      <c r="S900">
        <v>0</v>
      </c>
      <c r="T900">
        <v>1</v>
      </c>
      <c r="U900">
        <v>0</v>
      </c>
      <c r="V900">
        <v>1166000</v>
      </c>
      <c r="W900">
        <v>2264300</v>
      </c>
      <c r="X900">
        <v>2264300</v>
      </c>
      <c r="Y900">
        <f>COUNTBLANK(Table134[[#This Row],[Budget]:[Gross_WW]])</f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f>((Table134[[#This Row],[Gross_WW]]-2*Table134[[#This Row],[Budget]])/(2*Table134[[#This Row],[Budget]]))*100</f>
        <v>-2.9030874785591765</v>
      </c>
      <c r="AI900">
        <f>(0.555*Table134[[#This Row],[Gross_WW]]-Table134[[#This Row],[Budget]])/Table134[[#This Row],[Budget]]*100</f>
        <v>7.7775728987993134</v>
      </c>
      <c r="AJ900">
        <f>(Table134[[#This Row],[Gross_WW]]-VLOOKUP(C900,  Table4[], 2, TRUE)*Table134[[#This Row],[Budget]])/(Table134[[#This Row],[Budget]]*VLOOKUP(C900,  Table4[], 2, TRUE))</f>
        <v>13.937986541760127</v>
      </c>
    </row>
    <row r="901" spans="1:36" x14ac:dyDescent="0.2">
      <c r="A901" t="s">
        <v>4246</v>
      </c>
      <c r="B901" t="s">
        <v>4247</v>
      </c>
      <c r="C901">
        <v>1995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5.9</v>
      </c>
      <c r="O901">
        <v>19547</v>
      </c>
      <c r="P901">
        <v>101</v>
      </c>
      <c r="Q901" t="s">
        <v>4248</v>
      </c>
      <c r="R901" t="s">
        <v>4249</v>
      </c>
      <c r="S901">
        <v>0</v>
      </c>
      <c r="T901">
        <v>0</v>
      </c>
      <c r="U901">
        <v>1</v>
      </c>
      <c r="V901">
        <v>19474589</v>
      </c>
      <c r="Y901">
        <f>COUNTBLANK(Table134[[#This Row],[Budget]:[Gross_WW]])</f>
        <v>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f>((Table134[[#This Row],[Gross_WW]]-2*Table134[[#This Row],[Budget]])/(2*Table134[[#This Row],[Budget]]))*100</f>
        <v>-100</v>
      </c>
      <c r="AI901">
        <f>(0.555*Table134[[#This Row],[Gross_WW]]-Table134[[#This Row],[Budget]])/Table134[[#This Row],[Budget]]*100</f>
        <v>-100</v>
      </c>
      <c r="AJ901">
        <f>(Table134[[#This Row],[Gross_WW]]-VLOOKUP(C901,  Table4[], 2, TRUE)*Table134[[#This Row],[Budget]])/(Table134[[#This Row],[Budget]]*VLOOKUP(C901,  Table4[], 2, TRUE))</f>
        <v>-1</v>
      </c>
    </row>
    <row r="902" spans="1:36" x14ac:dyDescent="0.2">
      <c r="A902" t="s">
        <v>2156</v>
      </c>
      <c r="B902" t="s">
        <v>2157</v>
      </c>
      <c r="C902">
        <v>1974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5.8</v>
      </c>
      <c r="O902">
        <v>6516</v>
      </c>
      <c r="P902">
        <v>91</v>
      </c>
      <c r="Q902" t="s">
        <v>2158</v>
      </c>
      <c r="R902" t="s">
        <v>39</v>
      </c>
      <c r="S902">
        <v>0</v>
      </c>
      <c r="T902">
        <v>0</v>
      </c>
      <c r="U902">
        <v>1</v>
      </c>
      <c r="V902">
        <v>500000</v>
      </c>
      <c r="W902">
        <v>7100000</v>
      </c>
      <c r="X902">
        <v>7100000</v>
      </c>
      <c r="Y902">
        <f>COUNTBLANK(Table134[[#This Row],[Budget]:[Gross_WW]])</f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f>((Table134[[#This Row],[Gross_WW]]-2*Table134[[#This Row],[Budget]])/(2*Table134[[#This Row],[Budget]]))*100</f>
        <v>610</v>
      </c>
      <c r="AI902">
        <f>(0.555*Table134[[#This Row],[Gross_WW]]-Table134[[#This Row],[Budget]])/Table134[[#This Row],[Budget]]*100</f>
        <v>688.10000000000014</v>
      </c>
      <c r="AJ902">
        <f>(Table134[[#This Row],[Gross_WW]]-VLOOKUP(C902,  Table4[], 2, TRUE)*Table134[[#This Row],[Budget]])/(Table134[[#This Row],[Budget]]*VLOOKUP(C902,  Table4[], 2, TRUE))</f>
        <v>36.368421052631582</v>
      </c>
    </row>
    <row r="903" spans="1:36" x14ac:dyDescent="0.2">
      <c r="A903" t="s">
        <v>6979</v>
      </c>
      <c r="B903" t="s">
        <v>6980</v>
      </c>
      <c r="C903">
        <v>2009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6.5</v>
      </c>
      <c r="O903">
        <v>83460</v>
      </c>
      <c r="P903">
        <v>120</v>
      </c>
      <c r="Q903" t="s">
        <v>5856</v>
      </c>
      <c r="R903" t="s">
        <v>35</v>
      </c>
      <c r="S903">
        <v>0</v>
      </c>
      <c r="T903">
        <v>1</v>
      </c>
      <c r="U903">
        <v>0</v>
      </c>
      <c r="V903">
        <v>85000000</v>
      </c>
      <c r="W903">
        <v>112735375</v>
      </c>
      <c r="X903">
        <v>219103655</v>
      </c>
      <c r="Y903">
        <f>COUNTBLANK(Table134[[#This Row],[Budget]:[Gross_WW]])</f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f>((Table134[[#This Row],[Gross_WW]]-2*Table134[[#This Row],[Budget]])/(2*Table134[[#This Row],[Budget]]))*100</f>
        <v>28.884502941176471</v>
      </c>
      <c r="AI903">
        <f>(0.555*Table134[[#This Row],[Gross_WW]]-Table134[[#This Row],[Budget]])/Table134[[#This Row],[Budget]]*100</f>
        <v>43.061798264705892</v>
      </c>
      <c r="AJ903">
        <f>(Table134[[#This Row],[Gross_WW]]-VLOOKUP(C903,  Table4[], 2, TRUE)*Table134[[#This Row],[Budget]])/(Table134[[#This Row],[Budget]]*VLOOKUP(C903,  Table4[], 2, TRUE))</f>
        <v>3.2961500980392158</v>
      </c>
    </row>
    <row r="904" spans="1:36" x14ac:dyDescent="0.2">
      <c r="A904" t="s">
        <v>6608</v>
      </c>
      <c r="B904" t="s">
        <v>6609</v>
      </c>
      <c r="C904">
        <v>2010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7.1</v>
      </c>
      <c r="O904">
        <v>130120</v>
      </c>
      <c r="P904">
        <v>101</v>
      </c>
      <c r="Q904" t="s">
        <v>6610</v>
      </c>
      <c r="R904" t="s">
        <v>5459</v>
      </c>
      <c r="S904">
        <v>0</v>
      </c>
      <c r="T904">
        <v>1</v>
      </c>
      <c r="U904">
        <v>0</v>
      </c>
      <c r="V904">
        <v>8000000</v>
      </c>
      <c r="W904">
        <v>6363628</v>
      </c>
      <c r="X904">
        <v>6491240</v>
      </c>
      <c r="Y904">
        <f>COUNTBLANK(Table134[[#This Row],[Budget]:[Gross_WW]])</f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4</v>
      </c>
      <c r="AH904">
        <f>((Table134[[#This Row],[Gross_WW]]-2*Table134[[#This Row],[Budget]])/(2*Table134[[#This Row],[Budget]]))*100</f>
        <v>-59.429750000000006</v>
      </c>
      <c r="AI904">
        <f>(0.555*Table134[[#This Row],[Gross_WW]]-Table134[[#This Row],[Budget]])/Table134[[#This Row],[Budget]]*100</f>
        <v>-54.967022499999999</v>
      </c>
      <c r="AJ904">
        <f>(Table134[[#This Row],[Gross_WW]]-VLOOKUP(C904,  Table4[], 2, TRUE)*Table134[[#This Row],[Budget]])/(Table134[[#This Row],[Budget]]*VLOOKUP(C904,  Table4[], 2, TRUE))</f>
        <v>-0.18859500000000001</v>
      </c>
    </row>
    <row r="905" spans="1:36" x14ac:dyDescent="0.2">
      <c r="A905" t="s">
        <v>7293</v>
      </c>
      <c r="B905" t="s">
        <v>7294</v>
      </c>
      <c r="C905">
        <v>2011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6.5</v>
      </c>
      <c r="O905">
        <v>119024</v>
      </c>
      <c r="P905">
        <v>137</v>
      </c>
      <c r="Q905" t="s">
        <v>2004</v>
      </c>
      <c r="R905" t="s">
        <v>3230</v>
      </c>
      <c r="S905">
        <v>0</v>
      </c>
      <c r="T905">
        <v>0</v>
      </c>
      <c r="U905">
        <v>1</v>
      </c>
      <c r="V905">
        <v>35000000</v>
      </c>
      <c r="W905">
        <v>37306030</v>
      </c>
      <c r="X905">
        <v>84920539</v>
      </c>
      <c r="Y905">
        <f>COUNTBLANK(Table134[[#This Row],[Budget]:[Gross_WW]])</f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f>((Table134[[#This Row],[Gross_WW]]-2*Table134[[#This Row],[Budget]])/(2*Table134[[#This Row],[Budget]]))*100</f>
        <v>21.315055714285712</v>
      </c>
      <c r="AI905">
        <f>(0.555*Table134[[#This Row],[Gross_WW]]-Table134[[#This Row],[Budget]])/Table134[[#This Row],[Budget]]*100</f>
        <v>34.659711842857156</v>
      </c>
      <c r="AJ905">
        <f>(Table134[[#This Row],[Gross_WW]]-VLOOKUP(C905,  Table4[], 2, TRUE)*Table134[[#This Row],[Budget]])/(Table134[[#This Row],[Budget]]*VLOOKUP(C905,  Table4[], 2, TRUE))</f>
        <v>1.4263011142857143</v>
      </c>
    </row>
    <row r="906" spans="1:36" x14ac:dyDescent="0.2">
      <c r="A906" t="s">
        <v>4471</v>
      </c>
      <c r="B906" t="s">
        <v>4472</v>
      </c>
      <c r="C906">
        <v>1996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5.8</v>
      </c>
      <c r="O906">
        <v>54370</v>
      </c>
      <c r="P906">
        <v>113</v>
      </c>
      <c r="Q906" t="s">
        <v>1888</v>
      </c>
      <c r="R906" t="s">
        <v>3273</v>
      </c>
      <c r="S906">
        <v>1</v>
      </c>
      <c r="T906">
        <v>0</v>
      </c>
      <c r="U906">
        <v>0</v>
      </c>
      <c r="V906">
        <v>45000000</v>
      </c>
      <c r="W906">
        <v>58620973</v>
      </c>
      <c r="X906">
        <v>58620973</v>
      </c>
      <c r="Y906">
        <f>COUNTBLANK(Table134[[#This Row],[Budget]:[Gross_WW]])</f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5">
        <v>1</v>
      </c>
      <c r="AG906">
        <v>0</v>
      </c>
      <c r="AH906">
        <f>((Table134[[#This Row],[Gross_WW]]-2*Table134[[#This Row],[Budget]])/(2*Table134[[#This Row],[Budget]]))*100</f>
        <v>-34.865585555555555</v>
      </c>
      <c r="AI906">
        <f>(0.555*Table134[[#This Row],[Gross_WW]]-Table134[[#This Row],[Budget]])/Table134[[#This Row],[Budget]]*100</f>
        <v>-27.700799966666658</v>
      </c>
      <c r="AJ906">
        <f>(Table134[[#This Row],[Gross_WW]]-VLOOKUP(C906,  Table4[], 2, TRUE)*Table134[[#This Row],[Budget]])/(Table134[[#This Row],[Budget]]*VLOOKUP(C906,  Table4[], 2, TRUE))</f>
        <v>1.9606552020202019</v>
      </c>
    </row>
    <row r="907" spans="1:36" x14ac:dyDescent="0.2">
      <c r="A907" t="s">
        <v>1207</v>
      </c>
      <c r="B907" t="s">
        <v>1208</v>
      </c>
      <c r="C907">
        <v>1952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</v>
      </c>
      <c r="O907">
        <v>2705</v>
      </c>
      <c r="P907">
        <v>70</v>
      </c>
      <c r="Q907" t="s">
        <v>804</v>
      </c>
      <c r="R907" t="s">
        <v>1209</v>
      </c>
      <c r="S907">
        <v>0</v>
      </c>
      <c r="T907">
        <v>0</v>
      </c>
      <c r="U907">
        <v>1</v>
      </c>
      <c r="V907">
        <v>683000</v>
      </c>
      <c r="W907">
        <v>1600000</v>
      </c>
      <c r="Y907">
        <f>COUNTBLANK(Table134[[#This Row],[Budget]:[Gross_WW]])</f>
        <v>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62</v>
      </c>
      <c r="AH907">
        <f>((Table134[[#This Row],[Gross_WW]]-2*Table134[[#This Row],[Budget]])/(2*Table134[[#This Row],[Budget]]))*100</f>
        <v>-100</v>
      </c>
      <c r="AI907">
        <f>(0.555*Table134[[#This Row],[Gross_WW]]-Table134[[#This Row],[Budget]])/Table134[[#This Row],[Budget]]*100</f>
        <v>-100</v>
      </c>
      <c r="AJ907">
        <f>(Table134[[#This Row],[Gross_WW]]-VLOOKUP(C907,  Table4[], 2, TRUE)*Table134[[#This Row],[Budget]])/(Table134[[#This Row],[Budget]]*VLOOKUP(C907,  Table4[], 2, TRUE))</f>
        <v>-1</v>
      </c>
    </row>
    <row r="908" spans="1:36" x14ac:dyDescent="0.2">
      <c r="A908" t="s">
        <v>5121</v>
      </c>
      <c r="B908" t="s">
        <v>5122</v>
      </c>
      <c r="C908">
        <v>1998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5.4</v>
      </c>
      <c r="O908">
        <v>31559</v>
      </c>
      <c r="P908">
        <v>101</v>
      </c>
      <c r="Q908" t="s">
        <v>5123</v>
      </c>
      <c r="R908" t="s">
        <v>39</v>
      </c>
      <c r="S908">
        <v>0</v>
      </c>
      <c r="T908">
        <v>0</v>
      </c>
      <c r="U908">
        <v>1</v>
      </c>
      <c r="V908">
        <v>85000000</v>
      </c>
      <c r="W908">
        <v>34562556</v>
      </c>
      <c r="X908">
        <v>34562556</v>
      </c>
      <c r="Y908">
        <f>COUNTBLANK(Table134[[#This Row],[Budget]:[Gross_WW]])</f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f>((Table134[[#This Row],[Gross_WW]]-2*Table134[[#This Row],[Budget]])/(2*Table134[[#This Row],[Budget]]))*100</f>
        <v>-79.669084705882355</v>
      </c>
      <c r="AI908">
        <f>(0.555*Table134[[#This Row],[Gross_WW]]-Table134[[#This Row],[Budget]])/Table134[[#This Row],[Budget]]*100</f>
        <v>-77.432684023529418</v>
      </c>
      <c r="AJ908">
        <f>(Table134[[#This Row],[Gross_WW]]-VLOOKUP(C908,  Table4[], 2, TRUE)*Table134[[#This Row],[Budget]])/(Table134[[#This Row],[Budget]]*VLOOKUP(C908,  Table4[], 2, TRUE))</f>
        <v>-7.5867486631016043E-2</v>
      </c>
    </row>
    <row r="909" spans="1:36" x14ac:dyDescent="0.2">
      <c r="A909" t="s">
        <v>7071</v>
      </c>
      <c r="B909" t="s">
        <v>7072</v>
      </c>
      <c r="C909">
        <v>2013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6.2</v>
      </c>
      <c r="O909">
        <v>127698</v>
      </c>
      <c r="P909">
        <v>114</v>
      </c>
      <c r="Q909" t="s">
        <v>5899</v>
      </c>
      <c r="R909" t="s">
        <v>5604</v>
      </c>
      <c r="S909">
        <v>0</v>
      </c>
      <c r="T909">
        <v>0</v>
      </c>
      <c r="U909">
        <v>1</v>
      </c>
      <c r="V909">
        <v>195000000</v>
      </c>
      <c r="W909">
        <v>65187603</v>
      </c>
      <c r="X909">
        <v>197687603</v>
      </c>
      <c r="Y909">
        <f>COUNTBLANK(Table134[[#This Row],[Budget]:[Gross_WW]])</f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f>((Table134[[#This Row],[Gross_WW]]-2*Table134[[#This Row],[Budget]])/(2*Table134[[#This Row],[Budget]]))*100</f>
        <v>-49.310871025641021</v>
      </c>
      <c r="AI909">
        <f>(0.555*Table134[[#This Row],[Gross_WW]]-Table134[[#This Row],[Budget]])/Table134[[#This Row],[Budget]]*100</f>
        <v>-43.735066838461535</v>
      </c>
      <c r="AJ909">
        <f>(Table134[[#This Row],[Gross_WW]]-VLOOKUP(C909,  Table4[], 2, TRUE)*Table134[[#This Row],[Budget]])/(Table134[[#This Row],[Budget]]*VLOOKUP(C909,  Table4[], 2, TRUE))</f>
        <v>1.3782579487179487E-2</v>
      </c>
    </row>
    <row r="910" spans="1:36" x14ac:dyDescent="0.2">
      <c r="A910" t="s">
        <v>4701</v>
      </c>
      <c r="B910" t="s">
        <v>4702</v>
      </c>
      <c r="C910">
        <v>1997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7.5</v>
      </c>
      <c r="O910">
        <v>302032</v>
      </c>
      <c r="P910">
        <v>154</v>
      </c>
      <c r="Q910" t="s">
        <v>4068</v>
      </c>
      <c r="R910" t="s">
        <v>3859</v>
      </c>
      <c r="S910">
        <v>1</v>
      </c>
      <c r="T910">
        <v>0</v>
      </c>
      <c r="U910">
        <v>0</v>
      </c>
      <c r="V910">
        <v>12000000</v>
      </c>
      <c r="W910">
        <v>39673162</v>
      </c>
      <c r="X910">
        <v>39673162</v>
      </c>
      <c r="Y910">
        <f>COUNTBLANK(Table134[[#This Row],[Budget]:[Gross_WW]])</f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5</v>
      </c>
      <c r="AH910">
        <f>((Table134[[#This Row],[Gross_WW]]-2*Table134[[#This Row],[Budget]])/(2*Table134[[#This Row],[Budget]]))*100</f>
        <v>65.304841666666675</v>
      </c>
      <c r="AI910">
        <f>(0.555*Table134[[#This Row],[Gross_WW]]-Table134[[#This Row],[Budget]])/Table134[[#This Row],[Budget]]*100</f>
        <v>83.488374249999993</v>
      </c>
      <c r="AJ910">
        <f>(Table134[[#This Row],[Gross_WW]]-VLOOKUP(C910,  Table4[], 2, TRUE)*Table134[[#This Row],[Budget]])/(Table134[[#This Row],[Budget]]*VLOOKUP(C910,  Table4[], 2, TRUE))</f>
        <v>6.5138564393939395</v>
      </c>
    </row>
    <row r="911" spans="1:36" hidden="1" x14ac:dyDescent="0.2">
      <c r="A911" t="s">
        <v>4473</v>
      </c>
      <c r="B911" t="s">
        <v>4474</v>
      </c>
      <c r="C911">
        <v>1996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6.8</v>
      </c>
      <c r="O911">
        <v>8769</v>
      </c>
      <c r="P911">
        <v>112</v>
      </c>
      <c r="Q911" t="s">
        <v>2532</v>
      </c>
      <c r="R911" t="s">
        <v>4475</v>
      </c>
      <c r="S911">
        <v>1</v>
      </c>
      <c r="T911">
        <v>0</v>
      </c>
      <c r="U911">
        <v>0</v>
      </c>
      <c r="W911">
        <v>5200601</v>
      </c>
      <c r="X911">
        <v>5200601</v>
      </c>
      <c r="Y911">
        <f>COUNTBLANK(Table134[[#This Row],[Budget]:[Gross_WW]])</f>
        <v>1</v>
      </c>
      <c r="Z911">
        <v>0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0</v>
      </c>
      <c r="AG911">
        <v>52</v>
      </c>
      <c r="AH911" t="e">
        <f>((Table134[[#This Row],[Gross_WW]]-2*Table134[[#This Row],[Budget]])/(2*Table134[[#This Row],[Budget]]))*100</f>
        <v>#DIV/0!</v>
      </c>
      <c r="AI911" t="e">
        <f>(0.555*Table134[[#This Row],[Gross_WW]]-Table134[[#This Row],[Budget]])/Table134[[#This Row],[Budget]]*100</f>
        <v>#DIV/0!</v>
      </c>
      <c r="AJ911" t="e">
        <f>(Table134[[#This Row],[Gross_WW]]-VLOOKUP(C911,  Table4[], 2, TRUE)*Table134[[#This Row],[Budget]])/(Table134[[#This Row],[Budget]]*VLOOKUP(C911,  Table4[], 2, TRUE))</f>
        <v>#DIV/0!</v>
      </c>
    </row>
    <row r="912" spans="1:36" x14ac:dyDescent="0.2">
      <c r="A912" t="s">
        <v>6214</v>
      </c>
      <c r="B912" t="s">
        <v>6215</v>
      </c>
      <c r="C912">
        <v>2005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7</v>
      </c>
      <c r="O912">
        <v>168803</v>
      </c>
      <c r="P912">
        <v>125</v>
      </c>
      <c r="Q912" t="s">
        <v>6216</v>
      </c>
      <c r="R912" t="s">
        <v>35</v>
      </c>
      <c r="S912">
        <v>0</v>
      </c>
      <c r="T912">
        <v>1</v>
      </c>
      <c r="U912">
        <v>0</v>
      </c>
      <c r="V912">
        <v>72000000</v>
      </c>
      <c r="W912">
        <v>62658220</v>
      </c>
      <c r="X912">
        <v>97076152</v>
      </c>
      <c r="Y912">
        <f>COUNTBLANK(Table134[[#This Row],[Budget]:[Gross_WW]])</f>
        <v>0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1</v>
      </c>
      <c r="AF912">
        <v>0</v>
      </c>
      <c r="AG912">
        <v>2</v>
      </c>
      <c r="AH912">
        <f>((Table134[[#This Row],[Gross_WW]]-2*Table134[[#This Row],[Budget]])/(2*Table134[[#This Row],[Budget]]))*100</f>
        <v>-32.586005555555552</v>
      </c>
      <c r="AI912">
        <f>(0.555*Table134[[#This Row],[Gross_WW]]-Table134[[#This Row],[Budget]])/Table134[[#This Row],[Budget]]*100</f>
        <v>-25.170466166666657</v>
      </c>
      <c r="AJ912">
        <f>(Table134[[#This Row],[Gross_WW]]-VLOOKUP(C912,  Table4[], 2, TRUE)*Table134[[#This Row],[Budget]])/(Table134[[#This Row],[Budget]]*VLOOKUP(C912,  Table4[], 2, TRUE))</f>
        <v>1.2471331481481482</v>
      </c>
    </row>
    <row r="913" spans="1:36" x14ac:dyDescent="0.2">
      <c r="A913" t="s">
        <v>7836</v>
      </c>
      <c r="B913" t="s">
        <v>7837</v>
      </c>
      <c r="C913">
        <v>2016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6.6</v>
      </c>
      <c r="O913">
        <v>199338</v>
      </c>
      <c r="P913">
        <v>123</v>
      </c>
      <c r="Q913" t="s">
        <v>5995</v>
      </c>
      <c r="R913" t="s">
        <v>35</v>
      </c>
      <c r="S913">
        <v>0</v>
      </c>
      <c r="T913">
        <v>1</v>
      </c>
      <c r="U913">
        <v>0</v>
      </c>
      <c r="V913">
        <v>120000000</v>
      </c>
      <c r="W913">
        <v>162434410</v>
      </c>
      <c r="X913">
        <v>415484914</v>
      </c>
      <c r="Y913">
        <f>COUNTBLANK(Table134[[#This Row],[Budget]:[Gross_WW]])</f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f>((Table134[[#This Row],[Gross_WW]]-2*Table134[[#This Row],[Budget]])/(2*Table134[[#This Row],[Budget]]))*100</f>
        <v>73.118714166666663</v>
      </c>
      <c r="AI913">
        <f>(0.555*Table134[[#This Row],[Gross_WW]]-Table134[[#This Row],[Budget]])/Table134[[#This Row],[Budget]]*100</f>
        <v>92.16177272500002</v>
      </c>
      <c r="AJ913">
        <f>(Table134[[#This Row],[Gross_WW]]-VLOOKUP(C913,  Table4[], 2, TRUE)*Table134[[#This Row],[Budget]])/(Table134[[#This Row],[Budget]]*VLOOKUP(C913,  Table4[], 2, TRUE))</f>
        <v>2.4623742833333333</v>
      </c>
    </row>
    <row r="914" spans="1:36" x14ac:dyDescent="0.2">
      <c r="A914" t="s">
        <v>2208</v>
      </c>
      <c r="B914" t="s">
        <v>2209</v>
      </c>
      <c r="C914">
        <v>1975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8</v>
      </c>
      <c r="O914">
        <v>525647</v>
      </c>
      <c r="P914">
        <v>124</v>
      </c>
      <c r="Q914" t="s">
        <v>2168</v>
      </c>
      <c r="R914" t="s">
        <v>2126</v>
      </c>
      <c r="S914">
        <v>0</v>
      </c>
      <c r="T914">
        <v>1</v>
      </c>
      <c r="U914">
        <v>0</v>
      </c>
      <c r="V914">
        <v>7000000</v>
      </c>
      <c r="W914">
        <v>260000000</v>
      </c>
      <c r="X914">
        <v>471203004</v>
      </c>
      <c r="Y914">
        <f>COUNTBLANK(Table134[[#This Row],[Budget]:[Gross_WW]])</f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f>((Table134[[#This Row],[Gross_WW]]-2*Table134[[#This Row],[Budget]])/(2*Table134[[#This Row],[Budget]]))*100</f>
        <v>3265.7357428571431</v>
      </c>
      <c r="AI914">
        <f>(0.555*Table134[[#This Row],[Gross_WW]]-Table134[[#This Row],[Budget]])/Table134[[#This Row],[Budget]]*100</f>
        <v>3635.9666745714294</v>
      </c>
      <c r="AJ914">
        <f>(Table134[[#This Row],[Gross_WW]]-VLOOKUP(C914,  Table4[], 2, TRUE)*Table134[[#This Row],[Budget]])/(Table134[[#This Row],[Budget]]*VLOOKUP(C914,  Table4[], 2, TRUE))</f>
        <v>176.14398646616542</v>
      </c>
    </row>
    <row r="915" spans="1:36" x14ac:dyDescent="0.2">
      <c r="A915" t="s">
        <v>2351</v>
      </c>
      <c r="B915" t="s">
        <v>2352</v>
      </c>
      <c r="C915">
        <v>1978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5.8</v>
      </c>
      <c r="O915">
        <v>67419</v>
      </c>
      <c r="P915">
        <v>116</v>
      </c>
      <c r="Q915" t="s">
        <v>2353</v>
      </c>
      <c r="R915" t="s">
        <v>35</v>
      </c>
      <c r="S915">
        <v>0</v>
      </c>
      <c r="T915">
        <v>1</v>
      </c>
      <c r="U915">
        <v>0</v>
      </c>
      <c r="V915">
        <v>20000000</v>
      </c>
      <c r="W915">
        <v>81766007</v>
      </c>
      <c r="X915">
        <v>187884007</v>
      </c>
      <c r="Y915">
        <f>COUNTBLANK(Table134[[#This Row],[Budget]:[Gross_WW]])</f>
        <v>0</v>
      </c>
      <c r="Z915" s="4">
        <v>1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5">
        <v>1</v>
      </c>
      <c r="AG915">
        <v>0</v>
      </c>
      <c r="AH915">
        <f>((Table134[[#This Row],[Gross_WW]]-2*Table134[[#This Row],[Budget]])/(2*Table134[[#This Row],[Budget]]))*100</f>
        <v>369.71001749999999</v>
      </c>
      <c r="AI915">
        <f>(0.555*Table134[[#This Row],[Gross_WW]]-Table134[[#This Row],[Budget]])/Table134[[#This Row],[Budget]]*100</f>
        <v>421.37811942500002</v>
      </c>
      <c r="AJ915">
        <f>(Table134[[#This Row],[Gross_WW]]-VLOOKUP(C915,  Table4[], 2, TRUE)*Table134[[#This Row],[Budget]])/(Table134[[#This Row],[Budget]]*VLOOKUP(C915,  Table4[], 2, TRUE))</f>
        <v>23.721579868421053</v>
      </c>
    </row>
    <row r="916" spans="1:36" x14ac:dyDescent="0.2">
      <c r="A916" t="s">
        <v>2653</v>
      </c>
      <c r="B916" t="s">
        <v>2654</v>
      </c>
      <c r="C916">
        <v>1983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3.7</v>
      </c>
      <c r="O916">
        <v>37561</v>
      </c>
      <c r="P916">
        <v>99</v>
      </c>
      <c r="Q916" t="s">
        <v>2655</v>
      </c>
      <c r="R916" t="s">
        <v>35</v>
      </c>
      <c r="S916">
        <v>0</v>
      </c>
      <c r="T916">
        <v>1</v>
      </c>
      <c r="U916">
        <v>0</v>
      </c>
      <c r="V916">
        <v>20500000</v>
      </c>
      <c r="W916">
        <v>45517055</v>
      </c>
      <c r="X916">
        <v>87987055</v>
      </c>
      <c r="Y916">
        <f>COUNTBLANK(Table134[[#This Row],[Budget]:[Gross_WW]])</f>
        <v>0</v>
      </c>
      <c r="Z916" s="4">
        <v>1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5">
        <v>1</v>
      </c>
      <c r="AG916">
        <v>0</v>
      </c>
      <c r="AH916">
        <f>((Table134[[#This Row],[Gross_WW]]-2*Table134[[#This Row],[Budget]])/(2*Table134[[#This Row],[Budget]]))*100</f>
        <v>114.6025731707317</v>
      </c>
      <c r="AI916">
        <f>(0.555*Table134[[#This Row],[Gross_WW]]-Table134[[#This Row],[Budget]])/Table134[[#This Row],[Budget]]*100</f>
        <v>138.20885621951223</v>
      </c>
      <c r="AJ916">
        <f>(Table134[[#This Row],[Gross_WW]]-VLOOKUP(C916,  Table4[], 2, TRUE)*Table134[[#This Row],[Budget]])/(Table134[[#This Row],[Budget]]*VLOOKUP(C916,  Table4[], 2, TRUE))</f>
        <v>8.3305466595970312</v>
      </c>
    </row>
    <row r="917" spans="1:36" x14ac:dyDescent="0.2">
      <c r="A917" t="s">
        <v>2977</v>
      </c>
      <c r="B917" t="s">
        <v>2978</v>
      </c>
      <c r="C917">
        <v>1987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3</v>
      </c>
      <c r="O917">
        <v>39110</v>
      </c>
      <c r="P917">
        <v>89</v>
      </c>
      <c r="Q917" t="s">
        <v>1923</v>
      </c>
      <c r="R917" t="s">
        <v>35</v>
      </c>
      <c r="S917">
        <v>0</v>
      </c>
      <c r="T917">
        <v>1</v>
      </c>
      <c r="U917">
        <v>0</v>
      </c>
      <c r="V917">
        <v>23000000</v>
      </c>
      <c r="W917">
        <v>20763013</v>
      </c>
      <c r="X917">
        <v>51881013</v>
      </c>
      <c r="Y917">
        <f>COUNTBLANK(Table134[[#This Row],[Budget]:[Gross_WW]])</f>
        <v>0</v>
      </c>
      <c r="Z917" s="4">
        <v>1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5">
        <v>1</v>
      </c>
      <c r="AG917">
        <v>0</v>
      </c>
      <c r="AH917">
        <f>((Table134[[#This Row],[Gross_WW]]-2*Table134[[#This Row],[Budget]])/(2*Table134[[#This Row],[Budget]]))*100</f>
        <v>12.784810869565217</v>
      </c>
      <c r="AI917">
        <f>(0.555*Table134[[#This Row],[Gross_WW]]-Table134[[#This Row],[Budget]])/Table134[[#This Row],[Budget]]*100</f>
        <v>25.191140065217404</v>
      </c>
      <c r="AJ917">
        <f>(Table134[[#This Row],[Gross_WW]]-VLOOKUP(C917,  Table4[], 2, TRUE)*Table134[[#This Row],[Budget]])/(Table134[[#This Row],[Budget]]*VLOOKUP(C917,  Table4[], 2, TRUE))</f>
        <v>3.9036874291115313</v>
      </c>
    </row>
    <row r="918" spans="1:36" x14ac:dyDescent="0.2">
      <c r="A918" t="s">
        <v>5539</v>
      </c>
      <c r="B918" t="s">
        <v>5540</v>
      </c>
      <c r="C918">
        <v>2001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6.8</v>
      </c>
      <c r="O918">
        <v>145475</v>
      </c>
      <c r="P918">
        <v>104</v>
      </c>
      <c r="Q918" t="s">
        <v>3944</v>
      </c>
      <c r="R918" t="s">
        <v>4453</v>
      </c>
      <c r="S918">
        <v>1</v>
      </c>
      <c r="T918">
        <v>0</v>
      </c>
      <c r="U918">
        <v>0</v>
      </c>
      <c r="V918">
        <v>22000000</v>
      </c>
      <c r="W918">
        <v>30085147</v>
      </c>
      <c r="X918">
        <v>33788161</v>
      </c>
      <c r="Y918">
        <f>COUNTBLANK(Table134[[#This Row],[Budget]:[Gross_WW]])</f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f>((Table134[[#This Row],[Gross_WW]]-2*Table134[[#This Row],[Budget]])/(2*Table134[[#This Row],[Budget]]))*100</f>
        <v>-23.208725000000001</v>
      </c>
      <c r="AI918">
        <f>(0.555*Table134[[#This Row],[Gross_WW]]-Table134[[#This Row],[Budget]])/Table134[[#This Row],[Budget]]*100</f>
        <v>-14.761684749999999</v>
      </c>
      <c r="AJ918">
        <f>(Table134[[#This Row],[Gross_WW]]-VLOOKUP(C918,  Table4[], 2, TRUE)*Table134[[#This Row],[Budget]])/(Table134[[#This Row],[Budget]]*VLOOKUP(C918,  Table4[], 2, TRUE))</f>
        <v>1.5597091666666667</v>
      </c>
    </row>
    <row r="919" spans="1:36" x14ac:dyDescent="0.2">
      <c r="A919" t="s">
        <v>4250</v>
      </c>
      <c r="B919" t="s">
        <v>4251</v>
      </c>
      <c r="C919">
        <v>1995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5.7</v>
      </c>
      <c r="O919">
        <v>2722</v>
      </c>
      <c r="P919">
        <v>139</v>
      </c>
      <c r="Q919" t="s">
        <v>4252</v>
      </c>
      <c r="R919" t="s">
        <v>2783</v>
      </c>
      <c r="S919">
        <v>1</v>
      </c>
      <c r="T919">
        <v>0</v>
      </c>
      <c r="U919">
        <v>0</v>
      </c>
      <c r="V919">
        <v>14000000</v>
      </c>
      <c r="W919">
        <v>2473668</v>
      </c>
      <c r="X919">
        <v>2473668</v>
      </c>
      <c r="Y919">
        <f>COUNTBLANK(Table134[[#This Row],[Budget]:[Gross_WW]])</f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f>((Table134[[#This Row],[Gross_WW]]-2*Table134[[#This Row],[Budget]])/(2*Table134[[#This Row],[Budget]]))*100</f>
        <v>-91.165471428571436</v>
      </c>
      <c r="AI919">
        <f>(0.555*Table134[[#This Row],[Gross_WW]]-Table134[[#This Row],[Budget]])/Table134[[#This Row],[Budget]]*100</f>
        <v>-90.193673285714283</v>
      </c>
      <c r="AJ919">
        <f>(Table134[[#This Row],[Gross_WW]]-VLOOKUP(C919,  Table4[], 2, TRUE)*Table134[[#This Row],[Budget]])/(Table134[[#This Row],[Budget]]*VLOOKUP(C919,  Table4[], 2, TRUE))</f>
        <v>-0.59843051948051951</v>
      </c>
    </row>
    <row r="920" spans="1:36" x14ac:dyDescent="0.2">
      <c r="A920" t="s">
        <v>7781</v>
      </c>
      <c r="B920" t="s">
        <v>7782</v>
      </c>
      <c r="C920">
        <v>2015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4.0999999999999996</v>
      </c>
      <c r="O920">
        <v>7013</v>
      </c>
      <c r="P920">
        <v>118</v>
      </c>
      <c r="Q920" t="s">
        <v>6777</v>
      </c>
      <c r="R920" t="s">
        <v>7783</v>
      </c>
      <c r="S920">
        <v>0</v>
      </c>
      <c r="T920">
        <v>1</v>
      </c>
      <c r="U920">
        <v>0</v>
      </c>
      <c r="V920">
        <v>5000000</v>
      </c>
      <c r="W920">
        <v>2184640</v>
      </c>
      <c r="X920">
        <v>2333684</v>
      </c>
      <c r="Y920">
        <f>COUNTBLANK(Table134[[#This Row],[Budget]:[Gross_WW]])</f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f>((Table134[[#This Row],[Gross_WW]]-2*Table134[[#This Row],[Budget]])/(2*Table134[[#This Row],[Budget]]))*100</f>
        <v>-76.663159999999991</v>
      </c>
      <c r="AI920">
        <f>(0.555*Table134[[#This Row],[Gross_WW]]-Table134[[#This Row],[Budget]])/Table134[[#This Row],[Budget]]*100</f>
        <v>-74.096107599999996</v>
      </c>
      <c r="AJ920">
        <f>(Table134[[#This Row],[Gross_WW]]-VLOOKUP(C920,  Table4[], 2, TRUE)*Table134[[#This Row],[Budget]])/(Table134[[#This Row],[Budget]]*VLOOKUP(C920,  Table4[], 2, TRUE))</f>
        <v>-0.53326320000000005</v>
      </c>
    </row>
    <row r="921" spans="1:36" x14ac:dyDescent="0.2">
      <c r="A921" t="s">
        <v>7374</v>
      </c>
      <c r="B921" t="s">
        <v>7375</v>
      </c>
      <c r="C921">
        <v>2014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6.8</v>
      </c>
      <c r="O921">
        <v>31602</v>
      </c>
      <c r="P921">
        <v>134</v>
      </c>
      <c r="Q921" t="s">
        <v>2004</v>
      </c>
      <c r="R921" t="s">
        <v>7376</v>
      </c>
      <c r="S921">
        <v>0</v>
      </c>
      <c r="T921">
        <v>0</v>
      </c>
      <c r="U921">
        <v>1</v>
      </c>
      <c r="V921">
        <v>40000000</v>
      </c>
      <c r="W921">
        <v>47047013</v>
      </c>
      <c r="X921">
        <v>67647013</v>
      </c>
      <c r="Y921">
        <f>COUNTBLANK(Table134[[#This Row],[Budget]:[Gross_WW]])</f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9</v>
      </c>
      <c r="AH921">
        <f>((Table134[[#This Row],[Gross_WW]]-2*Table134[[#This Row],[Budget]])/(2*Table134[[#This Row],[Budget]]))*100</f>
        <v>-15.44123375</v>
      </c>
      <c r="AI921">
        <f>(0.555*Table134[[#This Row],[Gross_WW]]-Table134[[#This Row],[Budget]])/Table134[[#This Row],[Budget]]*100</f>
        <v>-6.1397694624999906</v>
      </c>
      <c r="AJ921">
        <f>(Table134[[#This Row],[Gross_WW]]-VLOOKUP(C921,  Table4[], 2, TRUE)*Table134[[#This Row],[Budget]])/(Table134[[#This Row],[Budget]]*VLOOKUP(C921,  Table4[], 2, TRUE))</f>
        <v>0.69117532500000001</v>
      </c>
    </row>
    <row r="922" spans="1:36" x14ac:dyDescent="0.2">
      <c r="A922" t="s">
        <v>5711</v>
      </c>
      <c r="B922" t="s">
        <v>5712</v>
      </c>
      <c r="C922">
        <v>2004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6.2</v>
      </c>
      <c r="O922">
        <v>61836</v>
      </c>
      <c r="P922">
        <v>102</v>
      </c>
      <c r="Q922" t="s">
        <v>3944</v>
      </c>
      <c r="R922" t="s">
        <v>3859</v>
      </c>
      <c r="S922">
        <v>1</v>
      </c>
      <c r="T922">
        <v>0</v>
      </c>
      <c r="U922">
        <v>0</v>
      </c>
      <c r="V922">
        <v>35000000</v>
      </c>
      <c r="W922">
        <v>25268157</v>
      </c>
      <c r="X922">
        <v>35492921</v>
      </c>
      <c r="Y922">
        <f>COUNTBLANK(Table134[[#This Row],[Budget]:[Gross_WW]])</f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f>((Table134[[#This Row],[Gross_WW]]-2*Table134[[#This Row],[Budget]])/(2*Table134[[#This Row],[Budget]]))*100</f>
        <v>-49.295827142857142</v>
      </c>
      <c r="AI922">
        <f>(0.555*Table134[[#This Row],[Gross_WW]]-Table134[[#This Row],[Budget]])/Table134[[#This Row],[Budget]]*100</f>
        <v>-43.718368128571427</v>
      </c>
      <c r="AJ922">
        <f>(Table134[[#This Row],[Gross_WW]]-VLOOKUP(C922,  Table4[], 2, TRUE)*Table134[[#This Row],[Budget]])/(Table134[[#This Row],[Budget]]*VLOOKUP(C922,  Table4[], 2, TRUE))</f>
        <v>0.69013909523809525</v>
      </c>
    </row>
    <row r="923" spans="1:36" x14ac:dyDescent="0.2">
      <c r="A923" t="s">
        <v>2102</v>
      </c>
      <c r="B923" t="s">
        <v>2103</v>
      </c>
      <c r="C923">
        <v>1973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7.4</v>
      </c>
      <c r="O923">
        <v>24078</v>
      </c>
      <c r="P923">
        <v>106</v>
      </c>
      <c r="Q923" t="s">
        <v>1721</v>
      </c>
      <c r="R923" t="s">
        <v>35</v>
      </c>
      <c r="S923">
        <v>0</v>
      </c>
      <c r="T923">
        <v>1</v>
      </c>
      <c r="U923">
        <v>0</v>
      </c>
      <c r="V923">
        <v>3500000</v>
      </c>
      <c r="W923">
        <v>24500000</v>
      </c>
      <c r="X923">
        <v>24500000</v>
      </c>
      <c r="Y923">
        <f>COUNTBLANK(Table134[[#This Row],[Budget]:[Gross_WW]])</f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</v>
      </c>
      <c r="AH923">
        <f>((Table134[[#This Row],[Gross_WW]]-2*Table134[[#This Row],[Budget]])/(2*Table134[[#This Row],[Budget]]))*100</f>
        <v>250</v>
      </c>
      <c r="AI923">
        <f>(0.555*Table134[[#This Row],[Gross_WW]]-Table134[[#This Row],[Budget]])/Table134[[#This Row],[Budget]]*100</f>
        <v>288.50000000000006</v>
      </c>
      <c r="AJ923">
        <f>(Table134[[#This Row],[Gross_WW]]-VLOOKUP(C923,  Table4[], 2, TRUE)*Table134[[#This Row],[Budget]])/(Table134[[#This Row],[Budget]]*VLOOKUP(C923,  Table4[], 2, TRUE))</f>
        <v>17.421052631578949</v>
      </c>
    </row>
    <row r="924" spans="1:36" hidden="1" x14ac:dyDescent="0.2">
      <c r="A924" t="s">
        <v>109</v>
      </c>
      <c r="B924" t="s">
        <v>110</v>
      </c>
      <c r="C924">
        <v>1932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7.3</v>
      </c>
      <c r="O924">
        <v>1678</v>
      </c>
      <c r="P924">
        <v>68</v>
      </c>
      <c r="Q924" t="s">
        <v>111</v>
      </c>
      <c r="R924" t="s">
        <v>39</v>
      </c>
      <c r="S924">
        <v>0</v>
      </c>
      <c r="T924">
        <v>0</v>
      </c>
      <c r="U924">
        <v>1</v>
      </c>
      <c r="W924">
        <v>291039</v>
      </c>
      <c r="X924">
        <v>291039</v>
      </c>
      <c r="Y924">
        <f>COUNTBLANK(Table134[[#This Row],[Budget]:[Gross_WW]])</f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 t="e">
        <f>((Table134[[#This Row],[Gross_WW]]-2*Table134[[#This Row],[Budget]])/(2*Table134[[#This Row],[Budget]]))*100</f>
        <v>#DIV/0!</v>
      </c>
      <c r="AI924" t="e">
        <f>(0.555*Table134[[#This Row],[Gross_WW]]-Table134[[#This Row],[Budget]])/Table134[[#This Row],[Budget]]*100</f>
        <v>#DIV/0!</v>
      </c>
      <c r="AJ924" t="e">
        <f>(Table134[[#This Row],[Gross_WW]]-VLOOKUP(C924,  Table4[], 2, TRUE)*Table134[[#This Row],[Budget]])/(Table134[[#This Row],[Budget]]*VLOOKUP(C924,  Table4[], 2, TRUE))</f>
        <v>#DIV/0!</v>
      </c>
    </row>
    <row r="925" spans="1:36" x14ac:dyDescent="0.2">
      <c r="A925" t="s">
        <v>415</v>
      </c>
      <c r="B925" t="s">
        <v>416</v>
      </c>
      <c r="C925">
        <v>1938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7.5</v>
      </c>
      <c r="O925">
        <v>11374</v>
      </c>
      <c r="P925">
        <v>104</v>
      </c>
      <c r="Q925" t="s">
        <v>152</v>
      </c>
      <c r="R925" t="s">
        <v>39</v>
      </c>
      <c r="S925">
        <v>0</v>
      </c>
      <c r="T925">
        <v>0</v>
      </c>
      <c r="U925">
        <v>1</v>
      </c>
      <c r="V925">
        <v>1250000</v>
      </c>
      <c r="Y925">
        <f>COUNTBLANK(Table134[[#This Row],[Budget]:[Gross_WW]])</f>
        <v>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5</v>
      </c>
      <c r="AH925">
        <f>((Table134[[#This Row],[Gross_WW]]-2*Table134[[#This Row],[Budget]])/(2*Table134[[#This Row],[Budget]]))*100</f>
        <v>-100</v>
      </c>
      <c r="AI925">
        <f>(0.555*Table134[[#This Row],[Gross_WW]]-Table134[[#This Row],[Budget]])/Table134[[#This Row],[Budget]]*100</f>
        <v>-100</v>
      </c>
      <c r="AJ925">
        <f>(Table134[[#This Row],[Gross_WW]]-VLOOKUP(C925,  Table4[], 2, TRUE)*Table134[[#This Row],[Budget]])/(Table134[[#This Row],[Budget]]*VLOOKUP(C925,  Table4[], 2, TRUE))</f>
        <v>-1</v>
      </c>
    </row>
    <row r="926" spans="1:36" x14ac:dyDescent="0.2">
      <c r="A926" t="s">
        <v>3456</v>
      </c>
      <c r="B926" t="s">
        <v>3457</v>
      </c>
      <c r="C926">
        <v>1991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8</v>
      </c>
      <c r="O926">
        <v>135586</v>
      </c>
      <c r="P926">
        <v>189</v>
      </c>
      <c r="Q926" t="s">
        <v>2551</v>
      </c>
      <c r="R926" t="s">
        <v>39</v>
      </c>
      <c r="S926">
        <v>0</v>
      </c>
      <c r="T926">
        <v>0</v>
      </c>
      <c r="U926">
        <v>1</v>
      </c>
      <c r="V926">
        <v>40000000</v>
      </c>
      <c r="W926">
        <v>70405498</v>
      </c>
      <c r="X926">
        <v>205405498</v>
      </c>
      <c r="Y926">
        <f>COUNTBLANK(Table134[[#This Row],[Budget]:[Gross_WW]])</f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3</v>
      </c>
      <c r="AH926">
        <f>((Table134[[#This Row],[Gross_WW]]-2*Table134[[#This Row],[Budget]])/(2*Table134[[#This Row],[Budget]]))*100</f>
        <v>156.75687250000001</v>
      </c>
      <c r="AI926">
        <f>(0.555*Table134[[#This Row],[Gross_WW]]-Table134[[#This Row],[Budget]])/Table134[[#This Row],[Budget]]*100</f>
        <v>185.00012847500005</v>
      </c>
      <c r="AJ926">
        <f>(Table134[[#This Row],[Gross_WW]]-VLOOKUP(C926,  Table4[], 2, TRUE)*Table134[[#This Row],[Budget]])/(Table134[[#This Row],[Budget]]*VLOOKUP(C926,  Table4[], 2, TRUE))</f>
        <v>10.670766931818182</v>
      </c>
    </row>
    <row r="927" spans="1:36" x14ac:dyDescent="0.2">
      <c r="A927" t="s">
        <v>5575</v>
      </c>
      <c r="B927" t="s">
        <v>5576</v>
      </c>
      <c r="C927">
        <v>2001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6</v>
      </c>
      <c r="O927">
        <v>29424</v>
      </c>
      <c r="P927">
        <v>82</v>
      </c>
      <c r="Q927" t="s">
        <v>5577</v>
      </c>
      <c r="R927" t="s">
        <v>2483</v>
      </c>
      <c r="S927">
        <v>0</v>
      </c>
      <c r="T927">
        <v>1</v>
      </c>
      <c r="U927">
        <v>0</v>
      </c>
      <c r="V927">
        <v>30000000</v>
      </c>
      <c r="W927">
        <v>80936232</v>
      </c>
      <c r="X927">
        <v>102992536</v>
      </c>
      <c r="Y927">
        <f>COUNTBLANK(Table134[[#This Row],[Budget]:[Gross_WW]])</f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5">
        <v>1</v>
      </c>
      <c r="AG927">
        <v>0</v>
      </c>
      <c r="AH927">
        <f>((Table134[[#This Row],[Gross_WW]]-2*Table134[[#This Row],[Budget]])/(2*Table134[[#This Row],[Budget]]))*100</f>
        <v>71.654226666666659</v>
      </c>
      <c r="AI927">
        <f>(0.555*Table134[[#This Row],[Gross_WW]]-Table134[[#This Row],[Budget]])/Table134[[#This Row],[Budget]]*100</f>
        <v>90.536191600000009</v>
      </c>
      <c r="AJ927">
        <f>(Table134[[#This Row],[Gross_WW]]-VLOOKUP(C927,  Table4[], 2, TRUE)*Table134[[#This Row],[Budget]])/(Table134[[#This Row],[Budget]]*VLOOKUP(C927,  Table4[], 2, TRUE))</f>
        <v>4.7218075555555554</v>
      </c>
    </row>
    <row r="928" spans="1:36" hidden="1" x14ac:dyDescent="0.2">
      <c r="A928" t="s">
        <v>2051</v>
      </c>
      <c r="B928" t="s">
        <v>2052</v>
      </c>
      <c r="C928">
        <v>1972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6.5</v>
      </c>
      <c r="O928">
        <v>15871</v>
      </c>
      <c r="P928">
        <v>88</v>
      </c>
      <c r="Q928" t="s">
        <v>1407</v>
      </c>
      <c r="R928" t="s">
        <v>1992</v>
      </c>
      <c r="S928">
        <v>0</v>
      </c>
      <c r="T928">
        <v>1</v>
      </c>
      <c r="U928">
        <v>0</v>
      </c>
      <c r="W928">
        <v>6330000</v>
      </c>
      <c r="Y928">
        <f>COUNTBLANK(Table134[[#This Row],[Budget]:[Gross_WW]])</f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 t="e">
        <f>((Table134[[#This Row],[Gross_WW]]-2*Table134[[#This Row],[Budget]])/(2*Table134[[#This Row],[Budget]]))*100</f>
        <v>#DIV/0!</v>
      </c>
      <c r="AI928" t="e">
        <f>(0.555*Table134[[#This Row],[Gross_WW]]-Table134[[#This Row],[Budget]])/Table134[[#This Row],[Budget]]*100</f>
        <v>#DIV/0!</v>
      </c>
      <c r="AJ928" t="e">
        <f>(Table134[[#This Row],[Gross_WW]]-VLOOKUP(C928,  Table4[], 2, TRUE)*Table134[[#This Row],[Budget]])/(Table134[[#This Row],[Budget]]*VLOOKUP(C928,  Table4[], 2, TRUE))</f>
        <v>#DIV/0!</v>
      </c>
    </row>
    <row r="929" spans="1:36" x14ac:dyDescent="0.2">
      <c r="A929" t="s">
        <v>3325</v>
      </c>
      <c r="B929" t="s">
        <v>3326</v>
      </c>
      <c r="C929">
        <v>1990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5.8</v>
      </c>
      <c r="O929">
        <v>33212</v>
      </c>
      <c r="P929">
        <v>102</v>
      </c>
      <c r="Q929" t="s">
        <v>3327</v>
      </c>
      <c r="R929" t="s">
        <v>39</v>
      </c>
      <c r="S929">
        <v>0</v>
      </c>
      <c r="T929">
        <v>0</v>
      </c>
      <c r="U929">
        <v>1</v>
      </c>
      <c r="V929">
        <v>25000000</v>
      </c>
      <c r="W929">
        <v>39404261</v>
      </c>
      <c r="X929">
        <v>39404261</v>
      </c>
      <c r="Y929">
        <f>COUNTBLANK(Table134[[#This Row],[Budget]:[Gross_WW]])</f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f>((Table134[[#This Row],[Gross_WW]]-2*Table134[[#This Row],[Budget]])/(2*Table134[[#This Row],[Budget]]))*100</f>
        <v>-21.191478</v>
      </c>
      <c r="AI929">
        <f>(0.555*Table134[[#This Row],[Gross_WW]]-Table134[[#This Row],[Budget]])/Table134[[#This Row],[Budget]]*100</f>
        <v>-12.522540579999999</v>
      </c>
      <c r="AJ929">
        <f>(Table134[[#This Row],[Gross_WW]]-VLOOKUP(C929,  Table4[], 2, TRUE)*Table134[[#This Row],[Budget]])/(Table134[[#This Row],[Budget]]*VLOOKUP(C929,  Table4[], 2, TRUE))</f>
        <v>2.5822055454545456</v>
      </c>
    </row>
    <row r="930" spans="1:36" x14ac:dyDescent="0.2">
      <c r="A930" t="s">
        <v>6118</v>
      </c>
      <c r="B930" t="s">
        <v>6119</v>
      </c>
      <c r="C930">
        <v>2012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6.6</v>
      </c>
      <c r="O930">
        <v>248593</v>
      </c>
      <c r="P930">
        <v>132</v>
      </c>
      <c r="Q930" t="s">
        <v>5564</v>
      </c>
      <c r="R930" t="s">
        <v>2671</v>
      </c>
      <c r="S930">
        <v>1</v>
      </c>
      <c r="T930">
        <v>0</v>
      </c>
      <c r="U930">
        <v>0</v>
      </c>
      <c r="V930">
        <v>250000000</v>
      </c>
      <c r="W930">
        <v>73078100</v>
      </c>
      <c r="X930">
        <v>284139100</v>
      </c>
      <c r="Y930">
        <f>COUNTBLANK(Table134[[#This Row],[Budget]:[Gross_WW]])</f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95</v>
      </c>
      <c r="AH930">
        <f>((Table134[[#This Row],[Gross_WW]]-2*Table134[[#This Row],[Budget]])/(2*Table134[[#This Row],[Budget]]))*100</f>
        <v>-43.172179999999997</v>
      </c>
      <c r="AI930">
        <f>(0.555*Table134[[#This Row],[Gross_WW]]-Table134[[#This Row],[Budget]])/Table134[[#This Row],[Budget]]*100</f>
        <v>-36.9211198</v>
      </c>
      <c r="AJ930">
        <f>(Table134[[#This Row],[Gross_WW]]-VLOOKUP(C930,  Table4[], 2, TRUE)*Table134[[#This Row],[Budget]])/(Table134[[#This Row],[Budget]]*VLOOKUP(C930,  Table4[], 2, TRUE))</f>
        <v>0.13655639999999999</v>
      </c>
    </row>
    <row r="931" spans="1:36" x14ac:dyDescent="0.2">
      <c r="A931" t="s">
        <v>5605</v>
      </c>
      <c r="B931" t="s">
        <v>5606</v>
      </c>
      <c r="C931">
        <v>2003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6.2</v>
      </c>
      <c r="O931">
        <v>142281</v>
      </c>
      <c r="P931">
        <v>89</v>
      </c>
      <c r="Q931" t="s">
        <v>4797</v>
      </c>
      <c r="R931" t="s">
        <v>35</v>
      </c>
      <c r="S931">
        <v>0</v>
      </c>
      <c r="T931">
        <v>1</v>
      </c>
      <c r="U931">
        <v>0</v>
      </c>
      <c r="V931">
        <v>40000000</v>
      </c>
      <c r="W931">
        <v>28082366</v>
      </c>
      <c r="X931">
        <v>160466000</v>
      </c>
      <c r="Y931">
        <f>COUNTBLANK(Table134[[#This Row],[Budget]:[Gross_WW]])</f>
        <v>0</v>
      </c>
      <c r="Z931" s="4">
        <v>1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5">
        <v>1</v>
      </c>
      <c r="AG931">
        <v>0</v>
      </c>
      <c r="AH931">
        <f>((Table134[[#This Row],[Gross_WW]]-2*Table134[[#This Row],[Budget]])/(2*Table134[[#This Row],[Budget]]))*100</f>
        <v>100.5825</v>
      </c>
      <c r="AI931">
        <f>(0.555*Table134[[#This Row],[Gross_WW]]-Table134[[#This Row],[Budget]])/Table134[[#This Row],[Budget]]*100</f>
        <v>122.64657500000004</v>
      </c>
      <c r="AJ931">
        <f>(Table134[[#This Row],[Gross_WW]]-VLOOKUP(C931,  Table4[], 2, TRUE)*Table134[[#This Row],[Budget]])/(Table134[[#This Row],[Budget]]*VLOOKUP(C931,  Table4[], 2, TRUE))</f>
        <v>5.6860833333333334</v>
      </c>
    </row>
    <row r="932" spans="1:36" x14ac:dyDescent="0.2">
      <c r="A932" t="s">
        <v>7311</v>
      </c>
      <c r="B932" t="s">
        <v>7312</v>
      </c>
      <c r="C932">
        <v>2011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6.3</v>
      </c>
      <c r="O932">
        <v>115467</v>
      </c>
      <c r="P932">
        <v>101</v>
      </c>
      <c r="Q932" t="s">
        <v>4994</v>
      </c>
      <c r="R932" t="s">
        <v>35</v>
      </c>
      <c r="S932">
        <v>0</v>
      </c>
      <c r="T932">
        <v>1</v>
      </c>
      <c r="U932">
        <v>0</v>
      </c>
      <c r="V932">
        <v>45000000</v>
      </c>
      <c r="W932">
        <v>8305970</v>
      </c>
      <c r="X932">
        <v>160078586</v>
      </c>
      <c r="Y932">
        <f>COUNTBLANK(Table134[[#This Row],[Budget]:[Gross_WW]])</f>
        <v>0</v>
      </c>
      <c r="Z932" s="4">
        <v>1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5">
        <v>1</v>
      </c>
      <c r="AG932">
        <v>0</v>
      </c>
      <c r="AH932">
        <f>((Table134[[#This Row],[Gross_WW]]-2*Table134[[#This Row],[Budget]])/(2*Table134[[#This Row],[Budget]]))*100</f>
        <v>77.865095555555556</v>
      </c>
      <c r="AI932">
        <f>(0.555*Table134[[#This Row],[Gross_WW]]-Table134[[#This Row],[Budget]])/Table134[[#This Row],[Budget]]*100</f>
        <v>97.430256066666672</v>
      </c>
      <c r="AJ932">
        <f>(Table134[[#This Row],[Gross_WW]]-VLOOKUP(C932,  Table4[], 2, TRUE)*Table134[[#This Row],[Budget]])/(Table134[[#This Row],[Budget]]*VLOOKUP(C932,  Table4[], 2, TRUE))</f>
        <v>2.5573019111111113</v>
      </c>
    </row>
    <row r="933" spans="1:36" x14ac:dyDescent="0.2">
      <c r="A933" t="s">
        <v>7926</v>
      </c>
      <c r="B933" t="s">
        <v>7927</v>
      </c>
      <c r="C933">
        <v>2018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6.2</v>
      </c>
      <c r="O933">
        <v>56241</v>
      </c>
      <c r="P933">
        <v>89</v>
      </c>
      <c r="Q933" t="s">
        <v>7928</v>
      </c>
      <c r="R933" t="s">
        <v>35</v>
      </c>
      <c r="S933">
        <v>0</v>
      </c>
      <c r="T933">
        <v>1</v>
      </c>
      <c r="U933">
        <v>0</v>
      </c>
      <c r="V933">
        <v>25000000</v>
      </c>
      <c r="W933">
        <v>4412170</v>
      </c>
      <c r="X933">
        <v>158970776</v>
      </c>
      <c r="Y933">
        <f>COUNTBLANK(Table134[[#This Row],[Budget]:[Gross_WW]])</f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f>((Table134[[#This Row],[Gross_WW]]-2*Table134[[#This Row],[Budget]])/(2*Table134[[#This Row],[Budget]]))*100</f>
        <v>217.941552</v>
      </c>
      <c r="AI933">
        <f>(0.555*Table134[[#This Row],[Gross_WW]]-Table134[[#This Row],[Budget]])/Table134[[#This Row],[Budget]]*100</f>
        <v>252.91512272000003</v>
      </c>
      <c r="AJ933">
        <f>(Table134[[#This Row],[Gross_WW]]-VLOOKUP(C933,  Table4[], 2, TRUE)*Table134[[#This Row],[Budget]])/(Table134[[#This Row],[Budget]]*VLOOKUP(C933,  Table4[], 2, TRUE))</f>
        <v>5.3588310400000001</v>
      </c>
    </row>
    <row r="934" spans="1:36" x14ac:dyDescent="0.2">
      <c r="A934" t="s">
        <v>6828</v>
      </c>
      <c r="B934" t="s">
        <v>6829</v>
      </c>
      <c r="C934">
        <v>2010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4.7</v>
      </c>
      <c r="O934">
        <v>53706</v>
      </c>
      <c r="P934">
        <v>81</v>
      </c>
      <c r="Q934" t="s">
        <v>6830</v>
      </c>
      <c r="R934" t="s">
        <v>39</v>
      </c>
      <c r="S934">
        <v>0</v>
      </c>
      <c r="T934">
        <v>0</v>
      </c>
      <c r="U934">
        <v>1</v>
      </c>
      <c r="V934">
        <v>47000000</v>
      </c>
      <c r="W934">
        <v>10547117</v>
      </c>
      <c r="X934">
        <v>10903312</v>
      </c>
      <c r="Y934">
        <f>COUNTBLANK(Table134[[#This Row],[Budget]:[Gross_WW]])</f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38</v>
      </c>
      <c r="AH934">
        <f>((Table134[[#This Row],[Gross_WW]]-2*Table134[[#This Row],[Budget]])/(2*Table134[[#This Row],[Budget]]))*100</f>
        <v>-88.400731914893612</v>
      </c>
      <c r="AI934">
        <f>(0.555*Table134[[#This Row],[Gross_WW]]-Table134[[#This Row],[Budget]])/Table134[[#This Row],[Budget]]*100</f>
        <v>-87.124812425531928</v>
      </c>
      <c r="AJ934">
        <f>(Table134[[#This Row],[Gross_WW]]-VLOOKUP(C934,  Table4[], 2, TRUE)*Table134[[#This Row],[Budget]])/(Table134[[#This Row],[Budget]]*VLOOKUP(C934,  Table4[], 2, TRUE))</f>
        <v>-0.76801463829787231</v>
      </c>
    </row>
    <row r="935" spans="1:36" x14ac:dyDescent="0.2">
      <c r="A935" t="s">
        <v>7110</v>
      </c>
      <c r="B935" t="s">
        <v>7111</v>
      </c>
      <c r="C935">
        <v>2012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5.8</v>
      </c>
      <c r="O935">
        <v>88253</v>
      </c>
      <c r="P935">
        <v>94</v>
      </c>
      <c r="Q935" t="s">
        <v>7007</v>
      </c>
      <c r="R935" t="s">
        <v>5604</v>
      </c>
      <c r="S935">
        <v>0</v>
      </c>
      <c r="T935">
        <v>0</v>
      </c>
      <c r="U935">
        <v>1</v>
      </c>
      <c r="V935">
        <v>79000000</v>
      </c>
      <c r="W935">
        <v>103860290</v>
      </c>
      <c r="X935">
        <v>335260290</v>
      </c>
      <c r="Y935">
        <f>COUNTBLANK(Table134[[#This Row],[Budget]:[Gross_WW]])</f>
        <v>0</v>
      </c>
      <c r="Z935">
        <v>1</v>
      </c>
      <c r="AA935">
        <v>0</v>
      </c>
      <c r="AB935">
        <v>1</v>
      </c>
      <c r="AC935">
        <v>0</v>
      </c>
      <c r="AD935">
        <v>1</v>
      </c>
      <c r="AE935">
        <v>0</v>
      </c>
      <c r="AF935">
        <v>0</v>
      </c>
      <c r="AG935">
        <v>43</v>
      </c>
      <c r="AH935">
        <f>((Table134[[#This Row],[Gross_WW]]-2*Table134[[#This Row],[Budget]])/(2*Table134[[#This Row],[Budget]]))*100</f>
        <v>112.19005696202531</v>
      </c>
      <c r="AI935">
        <f>(0.555*Table134[[#This Row],[Gross_WW]]-Table134[[#This Row],[Budget]])/Table134[[#This Row],[Budget]]*100</f>
        <v>135.53096322784813</v>
      </c>
      <c r="AJ935">
        <f>(Table134[[#This Row],[Gross_WW]]-VLOOKUP(C935,  Table4[], 2, TRUE)*Table134[[#This Row],[Budget]])/(Table134[[#This Row],[Budget]]*VLOOKUP(C935,  Table4[], 2, TRUE))</f>
        <v>3.2438011392405062</v>
      </c>
    </row>
    <row r="936" spans="1:36" x14ac:dyDescent="0.2">
      <c r="A936" t="s">
        <v>5999</v>
      </c>
      <c r="B936" t="s">
        <v>6000</v>
      </c>
      <c r="C936">
        <v>2008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5.8</v>
      </c>
      <c r="O936">
        <v>108897</v>
      </c>
      <c r="P936">
        <v>93</v>
      </c>
      <c r="Q936" t="s">
        <v>6001</v>
      </c>
      <c r="R936" t="s">
        <v>5604</v>
      </c>
      <c r="S936">
        <v>0</v>
      </c>
      <c r="T936">
        <v>0</v>
      </c>
      <c r="U936">
        <v>1</v>
      </c>
      <c r="V936">
        <v>60000000</v>
      </c>
      <c r="W936">
        <v>101704370</v>
      </c>
      <c r="X936">
        <v>244232688</v>
      </c>
      <c r="Y936">
        <f>COUNTBLANK(Table134[[#This Row],[Budget]:[Gross_WW]])</f>
        <v>0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134</v>
      </c>
      <c r="AH936">
        <f>((Table134[[#This Row],[Gross_WW]]-2*Table134[[#This Row],[Budget]])/(2*Table134[[#This Row],[Budget]]))*100</f>
        <v>103.52723999999999</v>
      </c>
      <c r="AI936">
        <f>(0.555*Table134[[#This Row],[Gross_WW]]-Table134[[#This Row],[Budget]])/Table134[[#This Row],[Budget]]*100</f>
        <v>125.9152364</v>
      </c>
      <c r="AJ936">
        <f>(Table134[[#This Row],[Gross_WW]]-VLOOKUP(C936,  Table4[], 2, TRUE)*Table134[[#This Row],[Budget]])/(Table134[[#This Row],[Budget]]*VLOOKUP(C936,  Table4[], 2, TRUE))</f>
        <v>5.7842413333333331</v>
      </c>
    </row>
    <row r="937" spans="1:36" x14ac:dyDescent="0.2">
      <c r="A937" t="s">
        <v>7357</v>
      </c>
      <c r="B937" t="s">
        <v>7358</v>
      </c>
      <c r="C937">
        <v>2012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5.7</v>
      </c>
      <c r="O937">
        <v>7728</v>
      </c>
      <c r="P937">
        <v>118</v>
      </c>
      <c r="Q937" t="s">
        <v>7359</v>
      </c>
      <c r="R937" t="s">
        <v>5181</v>
      </c>
      <c r="S937">
        <v>0</v>
      </c>
      <c r="T937">
        <v>0</v>
      </c>
      <c r="U937">
        <v>1</v>
      </c>
      <c r="V937">
        <v>25000000</v>
      </c>
      <c r="W937">
        <v>30932113</v>
      </c>
      <c r="X937">
        <v>31158113</v>
      </c>
      <c r="Y937">
        <f>COUNTBLANK(Table134[[#This Row],[Budget]:[Gross_WW]])</f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f>((Table134[[#This Row],[Gross_WW]]-2*Table134[[#This Row],[Budget]])/(2*Table134[[#This Row],[Budget]]))*100</f>
        <v>-37.683774</v>
      </c>
      <c r="AI937">
        <f>(0.555*Table134[[#This Row],[Gross_WW]]-Table134[[#This Row],[Budget]])/Table134[[#This Row],[Budget]]*100</f>
        <v>-30.828989140000001</v>
      </c>
      <c r="AJ937">
        <f>(Table134[[#This Row],[Gross_WW]]-VLOOKUP(C937,  Table4[], 2, TRUE)*Table134[[#This Row],[Budget]])/(Table134[[#This Row],[Budget]]*VLOOKUP(C937,  Table4[], 2, TRUE))</f>
        <v>0.24632451999999999</v>
      </c>
    </row>
    <row r="938" spans="1:36" x14ac:dyDescent="0.2">
      <c r="A938" t="s">
        <v>4256</v>
      </c>
      <c r="B938" t="s">
        <v>4257</v>
      </c>
      <c r="C938">
        <v>1995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5.6</v>
      </c>
      <c r="O938">
        <v>106947</v>
      </c>
      <c r="P938">
        <v>96</v>
      </c>
      <c r="Q938" t="s">
        <v>4258</v>
      </c>
      <c r="R938" t="s">
        <v>3273</v>
      </c>
      <c r="S938">
        <v>1</v>
      </c>
      <c r="T938">
        <v>0</v>
      </c>
      <c r="U938">
        <v>0</v>
      </c>
      <c r="V938">
        <v>90000000</v>
      </c>
      <c r="W938">
        <v>34693481</v>
      </c>
      <c r="X938">
        <v>113493481</v>
      </c>
      <c r="Y938">
        <f>COUNTBLANK(Table134[[#This Row],[Budget]:[Gross_WW]])</f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18</v>
      </c>
      <c r="AH938">
        <f>((Table134[[#This Row],[Gross_WW]]-2*Table134[[#This Row],[Budget]])/(2*Table134[[#This Row],[Budget]]))*100</f>
        <v>-36.94806611111111</v>
      </c>
      <c r="AI938">
        <f>(0.555*Table134[[#This Row],[Gross_WW]]-Table134[[#This Row],[Budget]])/Table134[[#This Row],[Budget]]*100</f>
        <v>-30.01235338333333</v>
      </c>
      <c r="AJ938">
        <f>(Table134[[#This Row],[Gross_WW]]-VLOOKUP(C938,  Table4[], 2, TRUE)*Table134[[#This Row],[Budget]])/(Table134[[#This Row],[Budget]]*VLOOKUP(C938,  Table4[], 2, TRUE))</f>
        <v>1.865996994949495</v>
      </c>
    </row>
    <row r="939" spans="1:36" x14ac:dyDescent="0.2">
      <c r="A939" t="s">
        <v>3817</v>
      </c>
      <c r="B939" t="s">
        <v>3818</v>
      </c>
      <c r="C939">
        <v>1993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6.6</v>
      </c>
      <c r="O939">
        <v>14763</v>
      </c>
      <c r="P939">
        <v>110</v>
      </c>
      <c r="Q939" t="s">
        <v>3819</v>
      </c>
      <c r="R939" t="s">
        <v>3820</v>
      </c>
      <c r="S939">
        <v>0</v>
      </c>
      <c r="T939">
        <v>1</v>
      </c>
      <c r="U939">
        <v>0</v>
      </c>
      <c r="V939">
        <v>21000000</v>
      </c>
      <c r="W939">
        <v>12526677</v>
      </c>
      <c r="X939">
        <v>12526677</v>
      </c>
      <c r="Y939">
        <f>COUNTBLANK(Table134[[#This Row],[Budget]:[Gross_WW]])</f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5">
        <v>1</v>
      </c>
      <c r="AG939">
        <v>0</v>
      </c>
      <c r="AH939">
        <f>((Table134[[#This Row],[Gross_WW]]-2*Table134[[#This Row],[Budget]])/(2*Table134[[#This Row],[Budget]]))*100</f>
        <v>-70.174578571428569</v>
      </c>
      <c r="AI939">
        <f>(0.555*Table134[[#This Row],[Gross_WW]]-Table134[[#This Row],[Budget]])/Table134[[#This Row],[Budget]]*100</f>
        <v>-66.893782214285707</v>
      </c>
      <c r="AJ939">
        <f>(Table134[[#This Row],[Gross_WW]]-VLOOKUP(C939,  Table4[], 2, TRUE)*Table134[[#This Row],[Budget]])/(Table134[[#This Row],[Budget]]*VLOOKUP(C939,  Table4[], 2, TRUE))</f>
        <v>0.355700974025974</v>
      </c>
    </row>
    <row r="940" spans="1:36" x14ac:dyDescent="0.2">
      <c r="A940" t="s">
        <v>3458</v>
      </c>
      <c r="B940" t="s">
        <v>3459</v>
      </c>
      <c r="C940">
        <v>1991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6.5</v>
      </c>
      <c r="O940">
        <v>16159</v>
      </c>
      <c r="P940">
        <v>132</v>
      </c>
      <c r="Q940" t="s">
        <v>3185</v>
      </c>
      <c r="R940" t="s">
        <v>35</v>
      </c>
      <c r="S940">
        <v>0</v>
      </c>
      <c r="T940">
        <v>1</v>
      </c>
      <c r="U940">
        <v>0</v>
      </c>
      <c r="V940">
        <v>14000000</v>
      </c>
      <c r="W940">
        <v>32482682</v>
      </c>
      <c r="X940">
        <v>43882682</v>
      </c>
      <c r="Y940">
        <f>COUNTBLANK(Table134[[#This Row],[Budget]:[Gross_WW]])</f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5">
        <v>1</v>
      </c>
      <c r="AG940">
        <v>0</v>
      </c>
      <c r="AH940">
        <f>((Table134[[#This Row],[Gross_WW]]-2*Table134[[#This Row],[Budget]])/(2*Table134[[#This Row],[Budget]]))*100</f>
        <v>56.723864285714285</v>
      </c>
      <c r="AI940">
        <f>(0.555*Table134[[#This Row],[Gross_WW]]-Table134[[#This Row],[Budget]])/Table134[[#This Row],[Budget]]*100</f>
        <v>73.963489357142862</v>
      </c>
      <c r="AJ940">
        <f>(Table134[[#This Row],[Gross_WW]]-VLOOKUP(C940,  Table4[], 2, TRUE)*Table134[[#This Row],[Budget]])/(Table134[[#This Row],[Budget]]*VLOOKUP(C940,  Table4[], 2, TRUE))</f>
        <v>6.1238120129870133</v>
      </c>
    </row>
    <row r="941" spans="1:36" x14ac:dyDescent="0.2">
      <c r="A941" t="s">
        <v>4015</v>
      </c>
      <c r="B941" t="s">
        <v>4016</v>
      </c>
      <c r="C941">
        <v>1994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4.5999999999999996</v>
      </c>
      <c r="O941">
        <v>62934</v>
      </c>
      <c r="P941">
        <v>109</v>
      </c>
      <c r="Q941" t="s">
        <v>2898</v>
      </c>
      <c r="R941" t="s">
        <v>35</v>
      </c>
      <c r="S941">
        <v>0</v>
      </c>
      <c r="T941">
        <v>1</v>
      </c>
      <c r="U941">
        <v>0</v>
      </c>
      <c r="V941">
        <v>60000000</v>
      </c>
      <c r="W941">
        <v>36763355</v>
      </c>
      <c r="X941">
        <v>108431355</v>
      </c>
      <c r="Y941">
        <f>COUNTBLANK(Table134[[#This Row],[Budget]:[Gross_WW]])</f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5">
        <v>1</v>
      </c>
      <c r="AG941">
        <v>0</v>
      </c>
      <c r="AH941">
        <f>((Table134[[#This Row],[Gross_WW]]-2*Table134[[#This Row],[Budget]])/(2*Table134[[#This Row],[Budget]]))*100</f>
        <v>-9.6405375000000006</v>
      </c>
      <c r="AI941">
        <f>(0.555*Table134[[#This Row],[Gross_WW]]-Table134[[#This Row],[Budget]])/Table134[[#This Row],[Budget]]*100</f>
        <v>0.29900337500000995</v>
      </c>
      <c r="AJ941">
        <f>(Table134[[#This Row],[Gross_WW]]-VLOOKUP(C941,  Table4[], 2, TRUE)*Table134[[#This Row],[Budget]])/(Table134[[#This Row],[Budget]]*VLOOKUP(C941,  Table4[], 2, TRUE))</f>
        <v>3.1072482954545455</v>
      </c>
    </row>
    <row r="942" spans="1:36" x14ac:dyDescent="0.2">
      <c r="A942" t="s">
        <v>7295</v>
      </c>
      <c r="B942" t="s">
        <v>7296</v>
      </c>
      <c r="C942">
        <v>2015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5.3</v>
      </c>
      <c r="O942">
        <v>172711</v>
      </c>
      <c r="P942">
        <v>127</v>
      </c>
      <c r="Q942" t="s">
        <v>5078</v>
      </c>
      <c r="R942" t="s">
        <v>39</v>
      </c>
      <c r="S942">
        <v>0</v>
      </c>
      <c r="T942">
        <v>0</v>
      </c>
      <c r="U942">
        <v>1</v>
      </c>
      <c r="V942">
        <v>176000000</v>
      </c>
      <c r="W942">
        <v>47387723</v>
      </c>
      <c r="X942">
        <v>183887723</v>
      </c>
      <c r="Y942">
        <f>COUNTBLANK(Table134[[#This Row],[Budget]:[Gross_WW]])</f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f>((Table134[[#This Row],[Gross_WW]]-2*Table134[[#This Row],[Budget]])/(2*Table134[[#This Row],[Budget]]))*100</f>
        <v>-47.759169602272728</v>
      </c>
      <c r="AI942">
        <f>(0.555*Table134[[#This Row],[Gross_WW]]-Table134[[#This Row],[Budget]])/Table134[[#This Row],[Budget]]*100</f>
        <v>-42.012678258522719</v>
      </c>
      <c r="AJ942">
        <f>(Table134[[#This Row],[Gross_WW]]-VLOOKUP(C942,  Table4[], 2, TRUE)*Table134[[#This Row],[Budget]])/(Table134[[#This Row],[Budget]]*VLOOKUP(C942,  Table4[], 2, TRUE))</f>
        <v>4.4816607954545458E-2</v>
      </c>
    </row>
    <row r="943" spans="1:36" x14ac:dyDescent="0.2">
      <c r="A943" t="s">
        <v>3821</v>
      </c>
      <c r="B943" t="s">
        <v>3822</v>
      </c>
      <c r="C943">
        <v>1993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8.1</v>
      </c>
      <c r="O943">
        <v>821996</v>
      </c>
      <c r="P943">
        <v>127</v>
      </c>
      <c r="Q943" t="s">
        <v>2168</v>
      </c>
      <c r="R943" t="s">
        <v>35</v>
      </c>
      <c r="S943">
        <v>0</v>
      </c>
      <c r="T943">
        <v>1</v>
      </c>
      <c r="U943">
        <v>0</v>
      </c>
      <c r="V943">
        <v>63000000</v>
      </c>
      <c r="W943">
        <v>402828120</v>
      </c>
      <c r="X943">
        <v>1032020521</v>
      </c>
      <c r="Y943">
        <f>COUNTBLANK(Table134[[#This Row],[Budget]:[Gross_WW]])</f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3</v>
      </c>
      <c r="AH943">
        <f>((Table134[[#This Row],[Gross_WW]]-2*Table134[[#This Row],[Budget]])/(2*Table134[[#This Row],[Budget]]))*100</f>
        <v>719.06390555555561</v>
      </c>
      <c r="AI943">
        <f>(0.555*Table134[[#This Row],[Gross_WW]]-Table134[[#This Row],[Budget]])/Table134[[#This Row],[Budget]]*100</f>
        <v>809.16093516666672</v>
      </c>
      <c r="AJ943">
        <f>(Table134[[#This Row],[Gross_WW]]-VLOOKUP(C943,  Table4[], 2, TRUE)*Table134[[#This Row],[Budget]])/(Table134[[#This Row],[Budget]]*VLOOKUP(C943,  Table4[], 2, TRUE))</f>
        <v>36.230177525252522</v>
      </c>
    </row>
    <row r="944" spans="1:36" x14ac:dyDescent="0.2">
      <c r="A944" t="s">
        <v>5210</v>
      </c>
      <c r="B944" t="s">
        <v>5211</v>
      </c>
      <c r="C944">
        <v>2001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5.9</v>
      </c>
      <c r="O944">
        <v>285411</v>
      </c>
      <c r="P944">
        <v>92</v>
      </c>
      <c r="Q944" t="s">
        <v>5075</v>
      </c>
      <c r="R944" t="s">
        <v>35</v>
      </c>
      <c r="S944">
        <v>0</v>
      </c>
      <c r="T944">
        <v>1</v>
      </c>
      <c r="U944">
        <v>0</v>
      </c>
      <c r="V944">
        <v>93000000</v>
      </c>
      <c r="W944">
        <v>181171875</v>
      </c>
      <c r="X944">
        <v>368780809</v>
      </c>
      <c r="Y944">
        <f>COUNTBLANK(Table134[[#This Row],[Budget]:[Gross_WW]])</f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f>((Table134[[#This Row],[Gross_WW]]-2*Table134[[#This Row],[Budget]])/(2*Table134[[#This Row],[Budget]]))*100</f>
        <v>98.269252150537639</v>
      </c>
      <c r="AI944">
        <f>(0.555*Table134[[#This Row],[Gross_WW]]-Table134[[#This Row],[Budget]])/Table134[[#This Row],[Budget]]*100</f>
        <v>120.07886988709677</v>
      </c>
      <c r="AJ944">
        <f>(Table134[[#This Row],[Gross_WW]]-VLOOKUP(C944,  Table4[], 2, TRUE)*Table134[[#This Row],[Budget]])/(Table134[[#This Row],[Budget]]*VLOOKUP(C944,  Table4[], 2, TRUE))</f>
        <v>5.6089750716845881</v>
      </c>
    </row>
    <row r="945" spans="1:36" x14ac:dyDescent="0.2">
      <c r="A945" t="s">
        <v>5987</v>
      </c>
      <c r="B945" t="s">
        <v>5988</v>
      </c>
      <c r="C945">
        <v>2015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7</v>
      </c>
      <c r="O945">
        <v>559330</v>
      </c>
      <c r="P945">
        <v>124</v>
      </c>
      <c r="Q945" t="s">
        <v>5989</v>
      </c>
      <c r="R945" t="s">
        <v>35</v>
      </c>
      <c r="S945">
        <v>0</v>
      </c>
      <c r="T945">
        <v>1</v>
      </c>
      <c r="U945">
        <v>0</v>
      </c>
      <c r="V945">
        <v>150000000</v>
      </c>
      <c r="W945">
        <v>652270625</v>
      </c>
      <c r="X945">
        <v>1670400637</v>
      </c>
      <c r="Y945">
        <f>COUNTBLANK(Table134[[#This Row],[Budget]:[Gross_WW]])</f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f>((Table134[[#This Row],[Gross_WW]]-2*Table134[[#This Row],[Budget]])/(2*Table134[[#This Row],[Budget]]))*100</f>
        <v>456.80021233333338</v>
      </c>
      <c r="AI945">
        <f>(0.555*Table134[[#This Row],[Gross_WW]]-Table134[[#This Row],[Budget]])/Table134[[#This Row],[Budget]]*100</f>
        <v>518.04823569000007</v>
      </c>
      <c r="AJ945">
        <f>(Table134[[#This Row],[Gross_WW]]-VLOOKUP(C945,  Table4[], 2, TRUE)*Table134[[#This Row],[Budget]])/(Table134[[#This Row],[Budget]]*VLOOKUP(C945,  Table4[], 2, TRUE))</f>
        <v>10.136004246666667</v>
      </c>
    </row>
    <row r="946" spans="1:36" x14ac:dyDescent="0.2">
      <c r="A946" t="s">
        <v>7879</v>
      </c>
      <c r="B946" t="s">
        <v>7880</v>
      </c>
      <c r="C946">
        <v>2018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6.2</v>
      </c>
      <c r="O946">
        <v>244553</v>
      </c>
      <c r="P946">
        <v>128</v>
      </c>
      <c r="Q946" t="s">
        <v>6403</v>
      </c>
      <c r="R946" t="s">
        <v>35</v>
      </c>
      <c r="S946">
        <v>0</v>
      </c>
      <c r="T946">
        <v>1</v>
      </c>
      <c r="U946">
        <v>0</v>
      </c>
      <c r="V946">
        <v>170000000</v>
      </c>
      <c r="W946">
        <v>417719760</v>
      </c>
      <c r="X946">
        <v>1308467944</v>
      </c>
      <c r="Y946">
        <f>COUNTBLANK(Table134[[#This Row],[Budget]:[Gross_WW]])</f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f>((Table134[[#This Row],[Gross_WW]]-2*Table134[[#This Row],[Budget]])/(2*Table134[[#This Row],[Budget]]))*100</f>
        <v>284.84351294117647</v>
      </c>
      <c r="AI946">
        <f>(0.555*Table134[[#This Row],[Gross_WW]]-Table134[[#This Row],[Budget]])/Table134[[#This Row],[Budget]]*100</f>
        <v>327.17629936470593</v>
      </c>
      <c r="AJ946">
        <f>(Table134[[#This Row],[Gross_WW]]-VLOOKUP(C946,  Table4[], 2, TRUE)*Table134[[#This Row],[Budget]])/(Table134[[#This Row],[Budget]]*VLOOKUP(C946,  Table4[], 2, TRUE))</f>
        <v>6.6968702588235294</v>
      </c>
    </row>
    <row r="947" spans="1:36" x14ac:dyDescent="0.2">
      <c r="A947" t="s">
        <v>4259</v>
      </c>
      <c r="B947" t="s">
        <v>4260</v>
      </c>
      <c r="C947">
        <v>1995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6.4</v>
      </c>
      <c r="O947">
        <v>23456</v>
      </c>
      <c r="P947">
        <v>102</v>
      </c>
      <c r="Q947" t="s">
        <v>3630</v>
      </c>
      <c r="R947" t="s">
        <v>39</v>
      </c>
      <c r="S947">
        <v>0</v>
      </c>
      <c r="T947">
        <v>0</v>
      </c>
      <c r="U947">
        <v>1</v>
      </c>
      <c r="V947">
        <v>27000000</v>
      </c>
      <c r="W947">
        <v>36853222</v>
      </c>
      <c r="X947">
        <v>36853222</v>
      </c>
      <c r="Y947">
        <f>COUNTBLANK(Table134[[#This Row],[Budget]:[Gross_WW]])</f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3</v>
      </c>
      <c r="AH947">
        <f>((Table134[[#This Row],[Gross_WW]]-2*Table134[[#This Row],[Budget]])/(2*Table134[[#This Row],[Budget]]))*100</f>
        <v>-31.75329259259259</v>
      </c>
      <c r="AI947">
        <f>(0.555*Table134[[#This Row],[Gross_WW]]-Table134[[#This Row],[Budget]])/Table134[[#This Row],[Budget]]*100</f>
        <v>-24.246154777777775</v>
      </c>
      <c r="AJ947">
        <f>(Table134[[#This Row],[Gross_WW]]-VLOOKUP(C947,  Table4[], 2, TRUE)*Table134[[#This Row],[Budget]])/(Table134[[#This Row],[Budget]]*VLOOKUP(C947,  Table4[], 2, TRUE))</f>
        <v>2.1021230639730639</v>
      </c>
    </row>
    <row r="948" spans="1:36" hidden="1" x14ac:dyDescent="0.2">
      <c r="A948" t="s">
        <v>2463</v>
      </c>
      <c r="B948" t="s">
        <v>2464</v>
      </c>
      <c r="C948">
        <v>1980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5.5</v>
      </c>
      <c r="O948">
        <v>522</v>
      </c>
      <c r="P948">
        <v>112</v>
      </c>
      <c r="Q948" t="s">
        <v>1926</v>
      </c>
      <c r="R948" t="s">
        <v>39</v>
      </c>
      <c r="S948">
        <v>0</v>
      </c>
      <c r="T948">
        <v>0</v>
      </c>
      <c r="U948">
        <v>1</v>
      </c>
      <c r="W948">
        <v>2086905</v>
      </c>
      <c r="X948">
        <v>2086905</v>
      </c>
      <c r="Y948">
        <f>COUNTBLANK(Table134[[#This Row],[Budget]:[Gross_WW]])</f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11</v>
      </c>
      <c r="AH948" t="e">
        <f>((Table134[[#This Row],[Gross_WW]]-2*Table134[[#This Row],[Budget]])/(2*Table134[[#This Row],[Budget]]))*100</f>
        <v>#DIV/0!</v>
      </c>
      <c r="AI948" t="e">
        <f>(0.555*Table134[[#This Row],[Gross_WW]]-Table134[[#This Row],[Budget]])/Table134[[#This Row],[Budget]]*100</f>
        <v>#DIV/0!</v>
      </c>
      <c r="AJ948" t="e">
        <f>(Table134[[#This Row],[Gross_WW]]-VLOOKUP(C948,  Table4[], 2, TRUE)*Table134[[#This Row],[Budget]])/(Table134[[#This Row],[Budget]]*VLOOKUP(C948,  Table4[], 2, TRUE))</f>
        <v>#DIV/0!</v>
      </c>
    </row>
    <row r="949" spans="1:36" x14ac:dyDescent="0.2">
      <c r="A949" t="s">
        <v>5322</v>
      </c>
      <c r="B949" t="s">
        <v>5323</v>
      </c>
      <c r="C949">
        <v>2001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5.8</v>
      </c>
      <c r="O949">
        <v>17812</v>
      </c>
      <c r="P949">
        <v>88</v>
      </c>
      <c r="Q949" t="s">
        <v>5324</v>
      </c>
      <c r="R949" t="s">
        <v>5325</v>
      </c>
      <c r="S949">
        <v>1</v>
      </c>
      <c r="T949">
        <v>0</v>
      </c>
      <c r="U949">
        <v>0</v>
      </c>
      <c r="V949">
        <v>35000000</v>
      </c>
      <c r="W949">
        <v>4781539</v>
      </c>
      <c r="X949">
        <v>16176732</v>
      </c>
      <c r="Y949">
        <f>COUNTBLANK(Table134[[#This Row],[Budget]:[Gross_WW]])</f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1</v>
      </c>
      <c r="AE949" s="4">
        <v>0</v>
      </c>
      <c r="AF949" s="5">
        <v>0</v>
      </c>
      <c r="AG949">
        <v>8</v>
      </c>
      <c r="AH949">
        <f>((Table134[[#This Row],[Gross_WW]]-2*Table134[[#This Row],[Budget]])/(2*Table134[[#This Row],[Budget]]))*100</f>
        <v>-76.890382857142853</v>
      </c>
      <c r="AI949">
        <f>(0.555*Table134[[#This Row],[Gross_WW]]-Table134[[#This Row],[Budget]])/Table134[[#This Row],[Budget]]*100</f>
        <v>-74.348324971428568</v>
      </c>
      <c r="AJ949">
        <f>(Table134[[#This Row],[Gross_WW]]-VLOOKUP(C949,  Table4[], 2, TRUE)*Table134[[#This Row],[Budget]])/(Table134[[#This Row],[Budget]]*VLOOKUP(C949,  Table4[], 2, TRUE))</f>
        <v>-0.22967942857142856</v>
      </c>
    </row>
    <row r="950" spans="1:36" x14ac:dyDescent="0.2">
      <c r="A950" t="s">
        <v>6725</v>
      </c>
      <c r="B950" t="s">
        <v>6726</v>
      </c>
      <c r="C950">
        <v>2017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6.4</v>
      </c>
      <c r="O950">
        <v>358187</v>
      </c>
      <c r="P950">
        <v>120</v>
      </c>
      <c r="Q950" t="s">
        <v>6166</v>
      </c>
      <c r="R950" t="s">
        <v>39</v>
      </c>
      <c r="S950">
        <v>0</v>
      </c>
      <c r="T950">
        <v>0</v>
      </c>
      <c r="U950">
        <v>1</v>
      </c>
      <c r="V950">
        <v>300000000</v>
      </c>
      <c r="W950">
        <v>229024295</v>
      </c>
      <c r="X950">
        <v>657924295</v>
      </c>
      <c r="Y950">
        <f>COUNTBLANK(Table134[[#This Row],[Budget]:[Gross_WW]])</f>
        <v>0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57</v>
      </c>
      <c r="AH950">
        <f>((Table134[[#This Row],[Gross_WW]]-2*Table134[[#This Row],[Budget]])/(2*Table134[[#This Row],[Budget]]))*100</f>
        <v>9.6540491666666668</v>
      </c>
      <c r="AI950">
        <f>(0.555*Table134[[#This Row],[Gross_WW]]-Table134[[#This Row],[Budget]])/Table134[[#This Row],[Budget]]*100</f>
        <v>21.715994575000007</v>
      </c>
      <c r="AJ950">
        <f>(Table134[[#This Row],[Gross_WW]]-VLOOKUP(C950,  Table4[], 2, TRUE)*Table134[[#This Row],[Budget]])/(Table134[[#This Row],[Budget]]*VLOOKUP(C950,  Table4[], 2, TRUE))</f>
        <v>1.1930809833333333</v>
      </c>
    </row>
    <row r="951" spans="1:36" x14ac:dyDescent="0.2">
      <c r="A951" t="s">
        <v>5490</v>
      </c>
      <c r="B951" t="s">
        <v>5491</v>
      </c>
      <c r="C951">
        <v>2002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4.5999999999999996</v>
      </c>
      <c r="O951">
        <v>5994</v>
      </c>
      <c r="P951">
        <v>91</v>
      </c>
      <c r="Q951" t="s">
        <v>5492</v>
      </c>
      <c r="R951" t="s">
        <v>3240</v>
      </c>
      <c r="S951">
        <v>0</v>
      </c>
      <c r="T951">
        <v>0</v>
      </c>
      <c r="U951">
        <v>1</v>
      </c>
      <c r="V951">
        <v>15600000</v>
      </c>
      <c r="W951">
        <v>13670733</v>
      </c>
      <c r="X951">
        <v>13802599</v>
      </c>
      <c r="Y951">
        <f>COUNTBLANK(Table134[[#This Row],[Budget]:[Gross_WW]])</f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f>((Table134[[#This Row],[Gross_WW]]-2*Table134[[#This Row],[Budget]])/(2*Table134[[#This Row],[Budget]]))*100</f>
        <v>-55.760900641025643</v>
      </c>
      <c r="AI951">
        <f>(0.555*Table134[[#This Row],[Gross_WW]]-Table134[[#This Row],[Budget]])/Table134[[#This Row],[Budget]]*100</f>
        <v>-50.894599711538454</v>
      </c>
      <c r="AJ951">
        <f>(Table134[[#This Row],[Gross_WW]]-VLOOKUP(C951,  Table4[], 2, TRUE)*Table134[[#This Row],[Budget]])/(Table134[[#This Row],[Budget]]*VLOOKUP(C951,  Table4[], 2, TRUE))</f>
        <v>0.47463664529914529</v>
      </c>
    </row>
    <row r="952" spans="1:36" x14ac:dyDescent="0.2">
      <c r="A952" t="s">
        <v>3213</v>
      </c>
      <c r="B952" t="s">
        <v>3214</v>
      </c>
      <c r="C952">
        <v>1989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6</v>
      </c>
      <c r="O952">
        <v>30368</v>
      </c>
      <c r="P952">
        <v>101</v>
      </c>
      <c r="Q952" t="s">
        <v>3215</v>
      </c>
      <c r="R952" t="s">
        <v>3196</v>
      </c>
      <c r="S952">
        <v>0</v>
      </c>
      <c r="T952">
        <v>1</v>
      </c>
      <c r="U952">
        <v>0</v>
      </c>
      <c r="V952">
        <v>17000000</v>
      </c>
      <c r="W952">
        <v>43247647</v>
      </c>
      <c r="X952">
        <v>78247647</v>
      </c>
      <c r="Y952">
        <f>COUNTBLANK(Table134[[#This Row],[Budget]:[Gross_WW]])</f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5">
        <v>1</v>
      </c>
      <c r="AG952">
        <v>0</v>
      </c>
      <c r="AH952">
        <f>((Table134[[#This Row],[Gross_WW]]-2*Table134[[#This Row],[Budget]])/(2*Table134[[#This Row],[Budget]]))*100</f>
        <v>130.1401382352941</v>
      </c>
      <c r="AI952">
        <f>(0.555*Table134[[#This Row],[Gross_WW]]-Table134[[#This Row],[Budget]])/Table134[[#This Row],[Budget]]*100</f>
        <v>155.45555344117648</v>
      </c>
      <c r="AJ952">
        <f>(Table134[[#This Row],[Gross_WW]]-VLOOKUP(C952,  Table4[], 2, TRUE)*Table134[[#This Row],[Budget]])/(Table134[[#This Row],[Budget]]*VLOOKUP(C952,  Table4[], 2, TRUE))</f>
        <v>9.0060929667519183</v>
      </c>
    </row>
    <row r="953" spans="1:36" x14ac:dyDescent="0.2">
      <c r="A953" t="s">
        <v>5528</v>
      </c>
      <c r="B953" t="s">
        <v>5529</v>
      </c>
      <c r="C953">
        <v>2003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4.4000000000000004</v>
      </c>
      <c r="O953">
        <v>28202</v>
      </c>
      <c r="P953">
        <v>89</v>
      </c>
      <c r="Q953" t="s">
        <v>5355</v>
      </c>
      <c r="R953" t="s">
        <v>4109</v>
      </c>
      <c r="S953">
        <v>0</v>
      </c>
      <c r="T953">
        <v>0</v>
      </c>
      <c r="U953">
        <v>1</v>
      </c>
      <c r="V953">
        <v>60000000</v>
      </c>
      <c r="W953">
        <v>66934963</v>
      </c>
      <c r="X953">
        <v>88929111</v>
      </c>
      <c r="Y953">
        <f>COUNTBLANK(Table134[[#This Row],[Budget]:[Gross_WW]])</f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f>((Table134[[#This Row],[Gross_WW]]-2*Table134[[#This Row],[Budget]])/(2*Table134[[#This Row],[Budget]]))*100</f>
        <v>-25.892407499999997</v>
      </c>
      <c r="AI953">
        <f>(0.555*Table134[[#This Row],[Gross_WW]]-Table134[[#This Row],[Budget]])/Table134[[#This Row],[Budget]]*100</f>
        <v>-17.740572324999992</v>
      </c>
      <c r="AJ953">
        <f>(Table134[[#This Row],[Gross_WW]]-VLOOKUP(C953,  Table4[], 2, TRUE)*Table134[[#This Row],[Budget]])/(Table134[[#This Row],[Budget]]*VLOOKUP(C953,  Table4[], 2, TRUE))</f>
        <v>1.4702530833333334</v>
      </c>
    </row>
    <row r="954" spans="1:36" x14ac:dyDescent="0.2">
      <c r="A954" t="s">
        <v>715</v>
      </c>
      <c r="B954" t="s">
        <v>716</v>
      </c>
      <c r="C954">
        <v>2001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6.4</v>
      </c>
      <c r="O954">
        <v>76618</v>
      </c>
      <c r="P954">
        <v>118</v>
      </c>
      <c r="Q954" t="s">
        <v>717</v>
      </c>
      <c r="R954" t="s">
        <v>718</v>
      </c>
      <c r="S954">
        <v>1</v>
      </c>
      <c r="T954">
        <v>0</v>
      </c>
      <c r="U954">
        <v>0</v>
      </c>
      <c r="V954">
        <v>48000000</v>
      </c>
      <c r="W954">
        <v>47121859</v>
      </c>
      <c r="X954">
        <v>76019048</v>
      </c>
      <c r="Y954">
        <f>COUNTBLANK(Table134[[#This Row],[Budget]:[Gross_WW]])</f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f>((Table134[[#This Row],[Gross_WW]]-2*Table134[[#This Row],[Budget]])/(2*Table134[[#This Row],[Budget]]))*100</f>
        <v>-20.813491666666668</v>
      </c>
      <c r="AI954">
        <f>(0.555*Table134[[#This Row],[Gross_WW]]-Table134[[#This Row],[Budget]])/Table134[[#This Row],[Budget]]*100</f>
        <v>-12.102975749999999</v>
      </c>
      <c r="AJ954">
        <f>(Table134[[#This Row],[Gross_WW]]-VLOOKUP(C954,  Table4[], 2, TRUE)*Table134[[#This Row],[Budget]])/(Table134[[#This Row],[Budget]]*VLOOKUP(C954,  Table4[], 2, TRUE))</f>
        <v>1.6395502777777777</v>
      </c>
    </row>
    <row r="955" spans="1:36" x14ac:dyDescent="0.2">
      <c r="A955" t="s">
        <v>4476</v>
      </c>
      <c r="B955" t="s">
        <v>4477</v>
      </c>
      <c r="C955">
        <v>1996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3</v>
      </c>
      <c r="O955">
        <v>22450</v>
      </c>
      <c r="P955">
        <v>93</v>
      </c>
      <c r="Q955" t="s">
        <v>3918</v>
      </c>
      <c r="R955" t="s">
        <v>3212</v>
      </c>
      <c r="S955">
        <v>1</v>
      </c>
      <c r="T955">
        <v>0</v>
      </c>
      <c r="U955">
        <v>0</v>
      </c>
      <c r="V955">
        <v>20000000</v>
      </c>
      <c r="W955">
        <v>18937262</v>
      </c>
      <c r="X955">
        <v>18937262</v>
      </c>
      <c r="Y955">
        <f>COUNTBLANK(Table134[[#This Row],[Budget]:[Gross_WW]])</f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5">
        <v>1</v>
      </c>
      <c r="AG955">
        <v>0</v>
      </c>
      <c r="AH955">
        <f>((Table134[[#This Row],[Gross_WW]]-2*Table134[[#This Row],[Budget]])/(2*Table134[[#This Row],[Budget]]))*100</f>
        <v>-52.656844999999997</v>
      </c>
      <c r="AI955">
        <f>(0.555*Table134[[#This Row],[Gross_WW]]-Table134[[#This Row],[Budget]])/Table134[[#This Row],[Budget]]*100</f>
        <v>-47.449097949999995</v>
      </c>
      <c r="AJ955">
        <f>(Table134[[#This Row],[Gross_WW]]-VLOOKUP(C955,  Table4[], 2, TRUE)*Table134[[#This Row],[Budget]])/(Table134[[#This Row],[Budget]]*VLOOKUP(C955,  Table4[], 2, TRUE))</f>
        <v>1.151961590909091</v>
      </c>
    </row>
    <row r="956" spans="1:36" x14ac:dyDescent="0.2">
      <c r="A956" t="s">
        <v>7826</v>
      </c>
      <c r="B956" t="s">
        <v>7827</v>
      </c>
      <c r="C956">
        <v>2016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6.2</v>
      </c>
      <c r="O956">
        <v>43806</v>
      </c>
      <c r="P956">
        <v>100</v>
      </c>
      <c r="Q956" t="s">
        <v>7828</v>
      </c>
      <c r="R956" t="s">
        <v>7829</v>
      </c>
      <c r="S956">
        <v>0</v>
      </c>
      <c r="T956">
        <v>0</v>
      </c>
      <c r="U956">
        <v>1</v>
      </c>
      <c r="V956">
        <v>15000000</v>
      </c>
      <c r="W956">
        <v>20591853</v>
      </c>
      <c r="X956">
        <v>20651333</v>
      </c>
      <c r="Y956">
        <f>COUNTBLANK(Table134[[#This Row],[Budget]:[Gross_WW]])</f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f>((Table134[[#This Row],[Gross_WW]]-2*Table134[[#This Row],[Budget]])/(2*Table134[[#This Row],[Budget]]))*100</f>
        <v>-31.162223333333333</v>
      </c>
      <c r="AI956">
        <f>(0.555*Table134[[#This Row],[Gross_WW]]-Table134[[#This Row],[Budget]])/Table134[[#This Row],[Budget]]*100</f>
        <v>-23.59006789999999</v>
      </c>
      <c r="AJ956">
        <f>(Table134[[#This Row],[Gross_WW]]-VLOOKUP(C956,  Table4[], 2, TRUE)*Table134[[#This Row],[Budget]])/(Table134[[#This Row],[Budget]]*VLOOKUP(C956,  Table4[], 2, TRUE))</f>
        <v>0.37675553333333334</v>
      </c>
    </row>
    <row r="957" spans="1:36" x14ac:dyDescent="0.2">
      <c r="A957" t="s">
        <v>5252</v>
      </c>
      <c r="B957" t="s">
        <v>5253</v>
      </c>
      <c r="C957">
        <v>2000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6.3</v>
      </c>
      <c r="O957">
        <v>48839</v>
      </c>
      <c r="P957">
        <v>128</v>
      </c>
      <c r="Q957" t="s">
        <v>5254</v>
      </c>
      <c r="R957" t="s">
        <v>5040</v>
      </c>
      <c r="S957">
        <v>1</v>
      </c>
      <c r="T957">
        <v>0</v>
      </c>
      <c r="U957">
        <v>0</v>
      </c>
      <c r="V957">
        <v>29000000</v>
      </c>
      <c r="W957">
        <v>37047880</v>
      </c>
      <c r="X957">
        <v>59945183</v>
      </c>
      <c r="Y957">
        <f>COUNTBLANK(Table134[[#This Row],[Budget]:[Gross_WW]])</f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5">
        <v>1</v>
      </c>
      <c r="AG957">
        <v>0</v>
      </c>
      <c r="AH957">
        <f>((Table134[[#This Row],[Gross_WW]]-2*Table134[[#This Row],[Budget]])/(2*Table134[[#This Row],[Budget]]))*100</f>
        <v>3.3537637931034481</v>
      </c>
      <c r="AI957">
        <f>(0.555*Table134[[#This Row],[Gross_WW]]-Table134[[#This Row],[Budget]])/Table134[[#This Row],[Budget]]*100</f>
        <v>14.722677810344834</v>
      </c>
      <c r="AJ957">
        <f>(Table134[[#This Row],[Gross_WW]]-VLOOKUP(C957,  Table4[], 2, TRUE)*Table134[[#This Row],[Budget]])/(Table134[[#This Row],[Budget]]*VLOOKUP(C957,  Table4[], 2, TRUE))</f>
        <v>2.4451254597701149</v>
      </c>
    </row>
    <row r="958" spans="1:36" x14ac:dyDescent="0.2">
      <c r="A958" t="s">
        <v>995</v>
      </c>
      <c r="B958" t="s">
        <v>996</v>
      </c>
      <c r="C958">
        <v>1948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7.8</v>
      </c>
      <c r="O958">
        <v>35487</v>
      </c>
      <c r="P958">
        <v>100</v>
      </c>
      <c r="Q958" t="s">
        <v>601</v>
      </c>
      <c r="R958" t="s">
        <v>39</v>
      </c>
      <c r="S958">
        <v>0</v>
      </c>
      <c r="T958">
        <v>0</v>
      </c>
      <c r="U958">
        <v>1</v>
      </c>
      <c r="V958">
        <v>1800000</v>
      </c>
      <c r="W958">
        <v>4400000</v>
      </c>
      <c r="X958">
        <v>4400000</v>
      </c>
      <c r="Y958">
        <f>COUNTBLANK(Table134[[#This Row],[Budget]:[Gross_WW]])</f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9</v>
      </c>
      <c r="AH958">
        <f>((Table134[[#This Row],[Gross_WW]]-2*Table134[[#This Row],[Budget]])/(2*Table134[[#This Row],[Budget]]))*100</f>
        <v>22.222222222222221</v>
      </c>
      <c r="AI958">
        <f>(0.555*Table134[[#This Row],[Gross_WW]]-Table134[[#This Row],[Budget]])/Table134[[#This Row],[Budget]]*100</f>
        <v>35.666666666666671</v>
      </c>
      <c r="AJ958">
        <f>(Table134[[#This Row],[Gross_WW]]-VLOOKUP(C958,  Table4[], 2, TRUE)*Table134[[#This Row],[Budget]])/(Table134[[#This Row],[Budget]]*VLOOKUP(C958,  Table4[], 2, TRUE))</f>
        <v>17.803418803418804</v>
      </c>
    </row>
    <row r="959" spans="1:36" x14ac:dyDescent="0.2">
      <c r="A959" t="s">
        <v>6985</v>
      </c>
      <c r="B959" t="s">
        <v>6986</v>
      </c>
      <c r="C959">
        <v>2010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7.6</v>
      </c>
      <c r="O959">
        <v>511842</v>
      </c>
      <c r="P959">
        <v>117</v>
      </c>
      <c r="Q959" t="s">
        <v>6987</v>
      </c>
      <c r="R959" t="s">
        <v>6988</v>
      </c>
      <c r="S959">
        <v>0</v>
      </c>
      <c r="T959">
        <v>1</v>
      </c>
      <c r="U959">
        <v>0</v>
      </c>
      <c r="V959">
        <v>30000000</v>
      </c>
      <c r="W959">
        <v>48071303</v>
      </c>
      <c r="X959">
        <v>96188903</v>
      </c>
      <c r="Y959">
        <f>COUNTBLANK(Table134[[#This Row],[Budget]:[Gross_WW]])</f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</v>
      </c>
      <c r="AH959">
        <f>((Table134[[#This Row],[Gross_WW]]-2*Table134[[#This Row],[Budget]])/(2*Table134[[#This Row],[Budget]]))*100</f>
        <v>60.314838333333334</v>
      </c>
      <c r="AI959">
        <f>(0.555*Table134[[#This Row],[Gross_WW]]-Table134[[#This Row],[Budget]])/Table134[[#This Row],[Budget]]*100</f>
        <v>77.949470550000015</v>
      </c>
      <c r="AJ959">
        <f>(Table134[[#This Row],[Gross_WW]]-VLOOKUP(C959,  Table4[], 2, TRUE)*Table134[[#This Row],[Budget]])/(Table134[[#This Row],[Budget]]*VLOOKUP(C959,  Table4[], 2, TRUE))</f>
        <v>2.2062967666666666</v>
      </c>
    </row>
    <row r="960" spans="1:36" x14ac:dyDescent="0.2">
      <c r="A960" t="s">
        <v>7327</v>
      </c>
      <c r="B960" t="s">
        <v>7328</v>
      </c>
      <c r="C960">
        <v>2013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6.5</v>
      </c>
      <c r="O960">
        <v>247496</v>
      </c>
      <c r="P960">
        <v>103</v>
      </c>
      <c r="Q960" t="s">
        <v>6051</v>
      </c>
      <c r="R960" t="s">
        <v>35</v>
      </c>
      <c r="S960">
        <v>0</v>
      </c>
      <c r="T960">
        <v>1</v>
      </c>
      <c r="U960">
        <v>0</v>
      </c>
      <c r="V960">
        <v>28000000</v>
      </c>
      <c r="W960">
        <v>28795985</v>
      </c>
      <c r="X960">
        <v>60795985</v>
      </c>
      <c r="Y960">
        <f>COUNTBLANK(Table134[[#This Row],[Budget]:[Gross_WW]])</f>
        <v>0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f>((Table134[[#This Row],[Gross_WW]]-2*Table134[[#This Row],[Budget]])/(2*Table134[[#This Row],[Budget]]))*100</f>
        <v>8.5642589285714283</v>
      </c>
      <c r="AI960">
        <f>(0.555*Table134[[#This Row],[Gross_WW]]-Table134[[#This Row],[Budget]])/Table134[[#This Row],[Budget]]*100</f>
        <v>20.506327410714302</v>
      </c>
      <c r="AJ960">
        <f>(Table134[[#This Row],[Gross_WW]]-VLOOKUP(C960,  Table4[], 2, TRUE)*Table134[[#This Row],[Budget]])/(Table134[[#This Row],[Budget]]*VLOOKUP(C960,  Table4[], 2, TRUE))</f>
        <v>1.1712851785714287</v>
      </c>
    </row>
    <row r="961" spans="1:36" x14ac:dyDescent="0.2">
      <c r="A961" t="s">
        <v>6052</v>
      </c>
      <c r="B961" t="s">
        <v>6053</v>
      </c>
      <c r="C961">
        <v>2005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5.6</v>
      </c>
      <c r="O961">
        <v>34935</v>
      </c>
      <c r="P961">
        <v>95</v>
      </c>
      <c r="Q961" t="s">
        <v>5623</v>
      </c>
      <c r="R961" t="s">
        <v>35</v>
      </c>
      <c r="S961">
        <v>0</v>
      </c>
      <c r="T961">
        <v>1</v>
      </c>
      <c r="U961">
        <v>0</v>
      </c>
      <c r="V961">
        <v>45000000</v>
      </c>
      <c r="W961">
        <v>52842724</v>
      </c>
      <c r="X961">
        <v>56070433</v>
      </c>
      <c r="Y961">
        <f>COUNTBLANK(Table134[[#This Row],[Budget]:[Gross_WW]])</f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f>((Table134[[#This Row],[Gross_WW]]-2*Table134[[#This Row],[Budget]])/(2*Table134[[#This Row],[Budget]]))*100</f>
        <v>-37.699518888888889</v>
      </c>
      <c r="AI961">
        <f>(0.555*Table134[[#This Row],[Gross_WW]]-Table134[[#This Row],[Budget]])/Table134[[#This Row],[Budget]]*100</f>
        <v>-30.846465966666663</v>
      </c>
      <c r="AJ961">
        <f>(Table134[[#This Row],[Gross_WW]]-VLOOKUP(C961,  Table4[], 2, TRUE)*Table134[[#This Row],[Budget]])/(Table134[[#This Row],[Budget]]*VLOOKUP(C961,  Table4[], 2, TRUE))</f>
        <v>1.0766827037037037</v>
      </c>
    </row>
    <row r="962" spans="1:36" x14ac:dyDescent="0.2">
      <c r="A962" t="s">
        <v>4261</v>
      </c>
      <c r="B962" t="s">
        <v>4262</v>
      </c>
      <c r="C962">
        <v>1995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7.1</v>
      </c>
      <c r="O962">
        <v>70361</v>
      </c>
      <c r="P962">
        <v>91</v>
      </c>
      <c r="Q962" t="s">
        <v>4263</v>
      </c>
      <c r="R962" t="s">
        <v>4264</v>
      </c>
      <c r="S962">
        <v>1</v>
      </c>
      <c r="T962">
        <v>0</v>
      </c>
      <c r="U962">
        <v>0</v>
      </c>
      <c r="V962">
        <v>1500000</v>
      </c>
      <c r="W962">
        <v>7412216</v>
      </c>
      <c r="X962">
        <v>7412216</v>
      </c>
      <c r="Y962">
        <f>COUNTBLANK(Table134[[#This Row],[Budget]:[Gross_WW]])</f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5">
        <v>1</v>
      </c>
      <c r="AG962">
        <v>0</v>
      </c>
      <c r="AH962">
        <f>((Table134[[#This Row],[Gross_WW]]-2*Table134[[#This Row],[Budget]])/(2*Table134[[#This Row],[Budget]]))*100</f>
        <v>147.07386666666667</v>
      </c>
      <c r="AI962">
        <f>(0.555*Table134[[#This Row],[Gross_WW]]-Table134[[#This Row],[Budget]])/Table134[[#This Row],[Budget]]*100</f>
        <v>174.25199200000003</v>
      </c>
      <c r="AJ962">
        <f>(Table134[[#This Row],[Gross_WW]]-VLOOKUP(C962,  Table4[], 2, TRUE)*Table134[[#This Row],[Budget]])/(Table134[[#This Row],[Budget]]*VLOOKUP(C962,  Table4[], 2, TRUE))</f>
        <v>10.230630303030303</v>
      </c>
    </row>
    <row r="963" spans="1:36" x14ac:dyDescent="0.2">
      <c r="A963" t="s">
        <v>5565</v>
      </c>
      <c r="B963" t="s">
        <v>5566</v>
      </c>
      <c r="C963">
        <v>2003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8.1</v>
      </c>
      <c r="O963">
        <v>955448</v>
      </c>
      <c r="P963">
        <v>111</v>
      </c>
      <c r="Q963" t="s">
        <v>4068</v>
      </c>
      <c r="R963" t="s">
        <v>3859</v>
      </c>
      <c r="S963">
        <v>1</v>
      </c>
      <c r="T963">
        <v>0</v>
      </c>
      <c r="U963">
        <v>0</v>
      </c>
      <c r="V963">
        <v>30000000</v>
      </c>
      <c r="W963">
        <v>70099045</v>
      </c>
      <c r="X963">
        <v>180899045</v>
      </c>
      <c r="Y963">
        <f>COUNTBLANK(Table134[[#This Row],[Budget]:[Gross_WW]])</f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f>((Table134[[#This Row],[Gross_WW]]-2*Table134[[#This Row],[Budget]])/(2*Table134[[#This Row],[Budget]]))*100</f>
        <v>201.49840833333332</v>
      </c>
      <c r="AI963">
        <f>(0.555*Table134[[#This Row],[Gross_WW]]-Table134[[#This Row],[Budget]])/Table134[[#This Row],[Budget]]*100</f>
        <v>234.66323325000005</v>
      </c>
      <c r="AJ963">
        <f>(Table134[[#This Row],[Gross_WW]]-VLOOKUP(C963,  Table4[], 2, TRUE)*Table134[[#This Row],[Budget]])/(Table134[[#This Row],[Budget]]*VLOOKUP(C963,  Table4[], 2, TRUE))</f>
        <v>9.0499469444444447</v>
      </c>
    </row>
    <row r="964" spans="1:36" x14ac:dyDescent="0.2">
      <c r="A964" t="s">
        <v>6027</v>
      </c>
      <c r="B964" t="s">
        <v>6028</v>
      </c>
      <c r="C964">
        <v>2004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8</v>
      </c>
      <c r="O964">
        <v>653017</v>
      </c>
      <c r="P964">
        <v>137</v>
      </c>
      <c r="Q964" t="s">
        <v>4068</v>
      </c>
      <c r="R964" t="s">
        <v>3859</v>
      </c>
      <c r="S964">
        <v>1</v>
      </c>
      <c r="T964">
        <v>0</v>
      </c>
      <c r="U964">
        <v>0</v>
      </c>
      <c r="V964">
        <v>30000000</v>
      </c>
      <c r="W964">
        <v>66208183</v>
      </c>
      <c r="X964">
        <v>154116796</v>
      </c>
      <c r="Y964">
        <f>COUNTBLANK(Table134[[#This Row],[Budget]:[Gross_WW]])</f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f>((Table134[[#This Row],[Gross_WW]]-2*Table134[[#This Row],[Budget]])/(2*Table134[[#This Row],[Budget]]))*100</f>
        <v>156.86132666666666</v>
      </c>
      <c r="AI964">
        <f>(0.555*Table134[[#This Row],[Gross_WW]]-Table134[[#This Row],[Budget]])/Table134[[#This Row],[Budget]]*100</f>
        <v>185.1160726</v>
      </c>
      <c r="AJ964">
        <f>(Table134[[#This Row],[Gross_WW]]-VLOOKUP(C964,  Table4[], 2, TRUE)*Table134[[#This Row],[Budget]])/(Table134[[#This Row],[Budget]]*VLOOKUP(C964,  Table4[], 2, TRUE))</f>
        <v>7.5620442222222222</v>
      </c>
    </row>
    <row r="965" spans="1:36" x14ac:dyDescent="0.2">
      <c r="A965" t="s">
        <v>3328</v>
      </c>
      <c r="B965" t="s">
        <v>3329</v>
      </c>
      <c r="C965">
        <v>1990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6.1</v>
      </c>
      <c r="O965">
        <v>130610</v>
      </c>
      <c r="P965">
        <v>111</v>
      </c>
      <c r="Q965" t="s">
        <v>2898</v>
      </c>
      <c r="R965" t="s">
        <v>3230</v>
      </c>
      <c r="S965">
        <v>0</v>
      </c>
      <c r="T965">
        <v>1</v>
      </c>
      <c r="U965">
        <v>0</v>
      </c>
      <c r="V965">
        <v>15000000</v>
      </c>
      <c r="W965">
        <v>91457688</v>
      </c>
      <c r="X965">
        <v>201957688</v>
      </c>
      <c r="Y965">
        <f>COUNTBLANK(Table134[[#This Row],[Budget]:[Gross_WW]])</f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f>((Table134[[#This Row],[Gross_WW]]-2*Table134[[#This Row],[Budget]])/(2*Table134[[#This Row],[Budget]]))*100</f>
        <v>573.19229333333328</v>
      </c>
      <c r="AI965">
        <f>(0.555*Table134[[#This Row],[Gross_WW]]-Table134[[#This Row],[Budget]])/Table134[[#This Row],[Budget]]*100</f>
        <v>647.24344559999997</v>
      </c>
      <c r="AJ965">
        <f>(Table134[[#This Row],[Gross_WW]]-VLOOKUP(C965,  Table4[], 2, TRUE)*Table134[[#This Row],[Budget]])/(Table134[[#This Row],[Budget]]*VLOOKUP(C965,  Table4[], 2, TRUE))</f>
        <v>29.599649696969696</v>
      </c>
    </row>
    <row r="966" spans="1:36" x14ac:dyDescent="0.2">
      <c r="A966" t="s">
        <v>5906</v>
      </c>
      <c r="B966" t="s">
        <v>5907</v>
      </c>
      <c r="C966">
        <v>2004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6.3</v>
      </c>
      <c r="O966">
        <v>155799</v>
      </c>
      <c r="P966">
        <v>126</v>
      </c>
      <c r="Q966" t="s">
        <v>5114</v>
      </c>
      <c r="R966" t="s">
        <v>2783</v>
      </c>
      <c r="S966">
        <v>1</v>
      </c>
      <c r="T966">
        <v>0</v>
      </c>
      <c r="U966">
        <v>0</v>
      </c>
      <c r="V966">
        <v>120000000</v>
      </c>
      <c r="W966">
        <v>51882244</v>
      </c>
      <c r="X966">
        <v>203567857</v>
      </c>
      <c r="Y966">
        <f>COUNTBLANK(Table134[[#This Row],[Budget]:[Gross_WW]])</f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5">
        <v>1</v>
      </c>
      <c r="AG966">
        <v>0</v>
      </c>
      <c r="AH966">
        <f>((Table134[[#This Row],[Gross_WW]]-2*Table134[[#This Row],[Budget]])/(2*Table134[[#This Row],[Budget]]))*100</f>
        <v>-15.180059583333334</v>
      </c>
      <c r="AI966">
        <f>(0.555*Table134[[#This Row],[Gross_WW]]-Table134[[#This Row],[Budget]])/Table134[[#This Row],[Budget]]*100</f>
        <v>-5.8498661374999958</v>
      </c>
      <c r="AJ966">
        <f>(Table134[[#This Row],[Gross_WW]]-VLOOKUP(C966,  Table4[], 2, TRUE)*Table134[[#This Row],[Budget]])/(Table134[[#This Row],[Budget]]*VLOOKUP(C966,  Table4[], 2, TRUE))</f>
        <v>1.8273313472222221</v>
      </c>
    </row>
    <row r="967" spans="1:36" x14ac:dyDescent="0.2">
      <c r="A967" t="s">
        <v>7449</v>
      </c>
      <c r="B967" t="s">
        <v>7450</v>
      </c>
      <c r="C967">
        <v>2017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6.7</v>
      </c>
      <c r="O967">
        <v>181246</v>
      </c>
      <c r="P967">
        <v>126</v>
      </c>
      <c r="Q967" t="s">
        <v>6739</v>
      </c>
      <c r="R967" t="s">
        <v>39</v>
      </c>
      <c r="S967">
        <v>0</v>
      </c>
      <c r="T967">
        <v>0</v>
      </c>
      <c r="U967">
        <v>1</v>
      </c>
      <c r="V967">
        <v>175000000</v>
      </c>
      <c r="W967">
        <v>39175066</v>
      </c>
      <c r="X967">
        <v>148675066</v>
      </c>
      <c r="Y967">
        <f>COUNTBLANK(Table134[[#This Row],[Budget]:[Gross_WW]])</f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f>((Table134[[#This Row],[Gross_WW]]-2*Table134[[#This Row],[Budget]])/(2*Table134[[#This Row],[Budget]]))*100</f>
        <v>-57.52140971428571</v>
      </c>
      <c r="AI967">
        <f>(0.555*Table134[[#This Row],[Gross_WW]]-Table134[[#This Row],[Budget]])/Table134[[#This Row],[Budget]]*100</f>
        <v>-52.848764782857138</v>
      </c>
      <c r="AJ967">
        <f>(Table134[[#This Row],[Gross_WW]]-VLOOKUP(C967,  Table4[], 2, TRUE)*Table134[[#This Row],[Budget]])/(Table134[[#This Row],[Budget]]*VLOOKUP(C967,  Table4[], 2, TRUE))</f>
        <v>-0.15042819428571427</v>
      </c>
    </row>
    <row r="968" spans="1:36" x14ac:dyDescent="0.2">
      <c r="A968" t="s">
        <v>5942</v>
      </c>
      <c r="B968" t="s">
        <v>5943</v>
      </c>
      <c r="C968">
        <v>2005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7.2</v>
      </c>
      <c r="O968">
        <v>378682</v>
      </c>
      <c r="P968">
        <v>187</v>
      </c>
      <c r="Q968" t="s">
        <v>3988</v>
      </c>
      <c r="R968" t="s">
        <v>35</v>
      </c>
      <c r="S968">
        <v>0</v>
      </c>
      <c r="T968">
        <v>1</v>
      </c>
      <c r="U968">
        <v>0</v>
      </c>
      <c r="V968">
        <v>207000000</v>
      </c>
      <c r="W968">
        <v>218080025</v>
      </c>
      <c r="X968">
        <v>562363449</v>
      </c>
      <c r="Y968">
        <f>COUNTBLANK(Table134[[#This Row],[Budget]:[Gross_WW]])</f>
        <v>0</v>
      </c>
      <c r="Z968">
        <v>1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29</v>
      </c>
      <c r="AH968">
        <f>((Table134[[#This Row],[Gross_WW]]-2*Table134[[#This Row],[Budget]])/(2*Table134[[#This Row],[Budget]]))*100</f>
        <v>35.836581884057971</v>
      </c>
      <c r="AI968">
        <f>(0.555*Table134[[#This Row],[Gross_WW]]-Table134[[#This Row],[Budget]])/Table134[[#This Row],[Budget]]*100</f>
        <v>50.778605891304373</v>
      </c>
      <c r="AJ968">
        <f>(Table134[[#This Row],[Gross_WW]]-VLOOKUP(C968,  Table4[], 2, TRUE)*Table134[[#This Row],[Budget]])/(Table134[[#This Row],[Budget]]*VLOOKUP(C968,  Table4[], 2, TRUE))</f>
        <v>3.5278860628019322</v>
      </c>
    </row>
    <row r="969" spans="1:36" x14ac:dyDescent="0.2">
      <c r="A969" t="s">
        <v>40</v>
      </c>
      <c r="B969" t="s">
        <v>41</v>
      </c>
      <c r="C969">
        <v>1930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6.8</v>
      </c>
      <c r="O969">
        <v>986</v>
      </c>
      <c r="P969">
        <v>99</v>
      </c>
      <c r="Q969" t="s">
        <v>42</v>
      </c>
      <c r="R969" t="s">
        <v>35</v>
      </c>
      <c r="S969">
        <v>0</v>
      </c>
      <c r="T969">
        <v>1</v>
      </c>
      <c r="U969">
        <v>0</v>
      </c>
      <c r="V969">
        <v>2000000</v>
      </c>
      <c r="Y969">
        <f>COUNTBLANK(Table134[[#This Row],[Budget]:[Gross_WW]])</f>
        <v>2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f>((Table134[[#This Row],[Gross_WW]]-2*Table134[[#This Row],[Budget]])/(2*Table134[[#This Row],[Budget]]))*100</f>
        <v>-100</v>
      </c>
      <c r="AI969">
        <f>(0.555*Table134[[#This Row],[Gross_WW]]-Table134[[#This Row],[Budget]])/Table134[[#This Row],[Budget]]*100</f>
        <v>-100</v>
      </c>
      <c r="AJ969">
        <f>(Table134[[#This Row],[Gross_WW]]-VLOOKUP(C969,  Table4[], 2, TRUE)*Table134[[#This Row],[Budget]])/(Table134[[#This Row],[Budget]]*VLOOKUP(C969,  Table4[], 2, TRUE))</f>
        <v>-1</v>
      </c>
    </row>
    <row r="970" spans="1:36" x14ac:dyDescent="0.2">
      <c r="A970" t="s">
        <v>3823</v>
      </c>
      <c r="B970" t="s">
        <v>3824</v>
      </c>
      <c r="C970">
        <v>1993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7.4</v>
      </c>
      <c r="O970">
        <v>7166</v>
      </c>
      <c r="P970">
        <v>103</v>
      </c>
      <c r="Q970" t="s">
        <v>3825</v>
      </c>
      <c r="R970" t="s">
        <v>2222</v>
      </c>
      <c r="S970">
        <v>0</v>
      </c>
      <c r="T970">
        <v>1</v>
      </c>
      <c r="U970">
        <v>0</v>
      </c>
      <c r="V970">
        <v>8000000</v>
      </c>
      <c r="W970">
        <v>1214231</v>
      </c>
      <c r="X970">
        <v>1214231</v>
      </c>
      <c r="Y970">
        <f>COUNTBLANK(Table134[[#This Row],[Budget]:[Gross_WW]])</f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5">
        <v>1</v>
      </c>
      <c r="AG970">
        <v>0</v>
      </c>
      <c r="AH970">
        <f>((Table134[[#This Row],[Gross_WW]]-2*Table134[[#This Row],[Budget]])/(2*Table134[[#This Row],[Budget]]))*100</f>
        <v>-92.411056250000001</v>
      </c>
      <c r="AI970">
        <f>(0.555*Table134[[#This Row],[Gross_WW]]-Table134[[#This Row],[Budget]])/Table134[[#This Row],[Budget]]*100</f>
        <v>-91.576272437499995</v>
      </c>
      <c r="AJ970">
        <f>(Table134[[#This Row],[Gross_WW]]-VLOOKUP(C970,  Table4[], 2, TRUE)*Table134[[#This Row],[Budget]])/(Table134[[#This Row],[Budget]]*VLOOKUP(C970,  Table4[], 2, TRUE))</f>
        <v>-0.65504801136363633</v>
      </c>
    </row>
    <row r="971" spans="1:36" x14ac:dyDescent="0.2">
      <c r="A971" t="s">
        <v>3460</v>
      </c>
      <c r="B971" t="s">
        <v>3461</v>
      </c>
      <c r="C971">
        <v>1991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5.3</v>
      </c>
      <c r="O971">
        <v>14716</v>
      </c>
      <c r="P971">
        <v>97</v>
      </c>
      <c r="Q971" t="s">
        <v>3462</v>
      </c>
      <c r="R971" t="s">
        <v>35</v>
      </c>
      <c r="S971">
        <v>0</v>
      </c>
      <c r="T971">
        <v>1</v>
      </c>
      <c r="U971">
        <v>0</v>
      </c>
      <c r="V971">
        <v>23000000</v>
      </c>
      <c r="W971">
        <v>528547045</v>
      </c>
      <c r="X971">
        <v>528547045</v>
      </c>
      <c r="Y971">
        <f>COUNTBLANK(Table134[[#This Row],[Budget]:[Gross_WW]])</f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f>((Table134[[#This Row],[Gross_WW]]-2*Table134[[#This Row],[Budget]])/(2*Table134[[#This Row],[Budget]]))*100</f>
        <v>1049.0153152173914</v>
      </c>
      <c r="AI971">
        <f>(0.555*Table134[[#This Row],[Gross_WW]]-Table134[[#This Row],[Budget]])/Table134[[#This Row],[Budget]]*100</f>
        <v>1175.4069998913044</v>
      </c>
      <c r="AJ971">
        <f>(Table134[[#This Row],[Gross_WW]]-VLOOKUP(C971,  Table4[], 2, TRUE)*Table134[[#This Row],[Budget]])/(Table134[[#This Row],[Budget]]*VLOOKUP(C971,  Table4[], 2, TRUE))</f>
        <v>51.227968873517788</v>
      </c>
    </row>
    <row r="972" spans="1:36" x14ac:dyDescent="0.2">
      <c r="A972" t="s">
        <v>1324</v>
      </c>
      <c r="B972" t="s">
        <v>1325</v>
      </c>
      <c r="C972">
        <v>1954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5.6</v>
      </c>
      <c r="O972">
        <v>682</v>
      </c>
      <c r="P972">
        <v>109</v>
      </c>
      <c r="Q972" t="s">
        <v>771</v>
      </c>
      <c r="R972" t="s">
        <v>39</v>
      </c>
      <c r="S972">
        <v>0</v>
      </c>
      <c r="T972">
        <v>0</v>
      </c>
      <c r="U972">
        <v>1</v>
      </c>
      <c r="V972">
        <v>3000000</v>
      </c>
      <c r="W972">
        <v>2100000</v>
      </c>
      <c r="X972">
        <v>2100000</v>
      </c>
      <c r="Y972">
        <f>COUNTBLANK(Table134[[#This Row],[Budget]:[Gross_WW]])</f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129</v>
      </c>
      <c r="AH972">
        <f>((Table134[[#This Row],[Gross_WW]]-2*Table134[[#This Row],[Budget]])/(2*Table134[[#This Row],[Budget]]))*100</f>
        <v>-65</v>
      </c>
      <c r="AI972">
        <f>(0.555*Table134[[#This Row],[Gross_WW]]-Table134[[#This Row],[Budget]])/Table134[[#This Row],[Budget]]*100</f>
        <v>-61.150000000000006</v>
      </c>
      <c r="AJ972">
        <f>(Table134[[#This Row],[Gross_WW]]-VLOOKUP(C972,  Table4[], 2, TRUE)*Table134[[#This Row],[Budget]])/(Table134[[#This Row],[Budget]]*VLOOKUP(C972,  Table4[], 2, TRUE))</f>
        <v>3.375</v>
      </c>
    </row>
    <row r="973" spans="1:36" x14ac:dyDescent="0.2">
      <c r="A973" t="s">
        <v>681</v>
      </c>
      <c r="B973" t="s">
        <v>682</v>
      </c>
      <c r="C973">
        <v>1942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7.5</v>
      </c>
      <c r="O973">
        <v>3762</v>
      </c>
      <c r="P973">
        <v>127</v>
      </c>
      <c r="Q973" t="s">
        <v>683</v>
      </c>
      <c r="R973" t="s">
        <v>39</v>
      </c>
      <c r="S973">
        <v>0</v>
      </c>
      <c r="T973">
        <v>0</v>
      </c>
      <c r="U973">
        <v>1</v>
      </c>
      <c r="V973">
        <v>1081689</v>
      </c>
      <c r="X973">
        <v>5093000</v>
      </c>
      <c r="Y973">
        <f>COUNTBLANK(Table134[[#This Row],[Budget]:[Gross_WW]])</f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2</v>
      </c>
      <c r="AH973">
        <f>((Table134[[#This Row],[Gross_WW]]-2*Table134[[#This Row],[Budget]])/(2*Table134[[#This Row],[Budget]]))*100</f>
        <v>135.41886808500411</v>
      </c>
      <c r="AI973">
        <f>(0.555*Table134[[#This Row],[Gross_WW]]-Table134[[#This Row],[Budget]])/Table134[[#This Row],[Budget]]*100</f>
        <v>161.31494357435457</v>
      </c>
      <c r="AJ973">
        <f>(Table134[[#This Row],[Gross_WW]]-VLOOKUP(C973,  Table4[], 2, TRUE)*Table134[[#This Row],[Budget]])/(Table134[[#This Row],[Budget]]*VLOOKUP(C973,  Table4[], 2, TRUE))</f>
        <v>35.218287397692933</v>
      </c>
    </row>
    <row r="974" spans="1:36" x14ac:dyDescent="0.2">
      <c r="A974" t="s">
        <v>6006</v>
      </c>
      <c r="B974" t="s">
        <v>6007</v>
      </c>
      <c r="C974">
        <v>2005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7.5</v>
      </c>
      <c r="O974">
        <v>208153</v>
      </c>
      <c r="P974">
        <v>103</v>
      </c>
      <c r="Q974" t="s">
        <v>6008</v>
      </c>
      <c r="R974" t="s">
        <v>39</v>
      </c>
      <c r="S974">
        <v>0</v>
      </c>
      <c r="T974">
        <v>0</v>
      </c>
      <c r="U974">
        <v>1</v>
      </c>
      <c r="V974">
        <v>15000000</v>
      </c>
      <c r="W974">
        <v>4243756</v>
      </c>
      <c r="X974">
        <v>15785148</v>
      </c>
      <c r="Y974">
        <f>COUNTBLANK(Table134[[#This Row],[Budget]:[Gross_WW]])</f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12</v>
      </c>
      <c r="AH974">
        <f>((Table134[[#This Row],[Gross_WW]]-2*Table134[[#This Row],[Budget]])/(2*Table134[[#This Row],[Budget]]))*100</f>
        <v>-47.382840000000002</v>
      </c>
      <c r="AI974">
        <f>(0.555*Table134[[#This Row],[Gross_WW]]-Table134[[#This Row],[Budget]])/Table134[[#This Row],[Budget]]*100</f>
        <v>-41.594952399999997</v>
      </c>
      <c r="AJ974">
        <f>(Table134[[#This Row],[Gross_WW]]-VLOOKUP(C974,  Table4[], 2, TRUE)*Table134[[#This Row],[Budget]])/(Table134[[#This Row],[Budget]]*VLOOKUP(C974,  Table4[], 2, TRUE))</f>
        <v>0.75390533333333332</v>
      </c>
    </row>
    <row r="975" spans="1:36" x14ac:dyDescent="0.2">
      <c r="A975" t="s">
        <v>4912</v>
      </c>
      <c r="B975" t="s">
        <v>4913</v>
      </c>
      <c r="C975">
        <v>1998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5.6</v>
      </c>
      <c r="O975">
        <v>4696</v>
      </c>
      <c r="P975">
        <v>99</v>
      </c>
      <c r="Q975" t="s">
        <v>4914</v>
      </c>
      <c r="R975" t="s">
        <v>3820</v>
      </c>
      <c r="S975">
        <v>0</v>
      </c>
      <c r="T975">
        <v>1</v>
      </c>
      <c r="U975">
        <v>0</v>
      </c>
      <c r="V975">
        <v>19000000</v>
      </c>
      <c r="W975">
        <v>4106588</v>
      </c>
      <c r="X975">
        <v>4106588</v>
      </c>
      <c r="Y975">
        <f>COUNTBLANK(Table134[[#This Row],[Budget]:[Gross_WW]])</f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f>((Table134[[#This Row],[Gross_WW]]-2*Table134[[#This Row],[Budget]])/(2*Table134[[#This Row],[Budget]]))*100</f>
        <v>-89.193189473684214</v>
      </c>
      <c r="AI975">
        <f>(0.555*Table134[[#This Row],[Gross_WW]]-Table134[[#This Row],[Budget]])/Table134[[#This Row],[Budget]]*100</f>
        <v>-88.004440315789481</v>
      </c>
      <c r="AJ975">
        <f>(Table134[[#This Row],[Gross_WW]]-VLOOKUP(C975,  Table4[], 2, TRUE)*Table134[[#This Row],[Budget]])/(Table134[[#This Row],[Budget]]*VLOOKUP(C975,  Table4[], 2, TRUE))</f>
        <v>-0.50878133971291861</v>
      </c>
    </row>
    <row r="976" spans="1:36" x14ac:dyDescent="0.2">
      <c r="A976" t="s">
        <v>6649</v>
      </c>
      <c r="B976" t="s">
        <v>6650</v>
      </c>
      <c r="C976">
        <v>2008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6.5</v>
      </c>
      <c r="O976">
        <v>5423</v>
      </c>
      <c r="P976">
        <v>101</v>
      </c>
      <c r="Q976" t="s">
        <v>6651</v>
      </c>
      <c r="R976" t="s">
        <v>6652</v>
      </c>
      <c r="S976">
        <v>0</v>
      </c>
      <c r="T976">
        <v>0</v>
      </c>
      <c r="U976">
        <v>1</v>
      </c>
      <c r="V976">
        <v>10000000</v>
      </c>
      <c r="W976">
        <v>17657973</v>
      </c>
      <c r="X976">
        <v>17657973</v>
      </c>
      <c r="Y976">
        <f>COUNTBLANK(Table134[[#This Row],[Budget]:[Gross_WW]])</f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f>((Table134[[#This Row],[Gross_WW]]-2*Table134[[#This Row],[Budget]])/(2*Table134[[#This Row],[Budget]]))*100</f>
        <v>-11.710135000000001</v>
      </c>
      <c r="AI976">
        <f>(0.555*Table134[[#This Row],[Gross_WW]]-Table134[[#This Row],[Budget]])/Table134[[#This Row],[Budget]]*100</f>
        <v>-1.9982498499999941</v>
      </c>
      <c r="AJ976">
        <f>(Table134[[#This Row],[Gross_WW]]-VLOOKUP(C976,  Table4[], 2, TRUE)*Table134[[#This Row],[Budget]])/(Table134[[#This Row],[Budget]]*VLOOKUP(C976,  Table4[], 2, TRUE))</f>
        <v>1.9429955000000001</v>
      </c>
    </row>
    <row r="977" spans="1:36" x14ac:dyDescent="0.2">
      <c r="A977" t="s">
        <v>1997</v>
      </c>
      <c r="B977" t="s">
        <v>1998</v>
      </c>
      <c r="C977">
        <v>1971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7.1</v>
      </c>
      <c r="O977">
        <v>20736</v>
      </c>
      <c r="P977">
        <v>114</v>
      </c>
      <c r="Q977" t="s">
        <v>1999</v>
      </c>
      <c r="R977" t="s">
        <v>39</v>
      </c>
      <c r="S977">
        <v>0</v>
      </c>
      <c r="T977">
        <v>0</v>
      </c>
      <c r="U977">
        <v>1</v>
      </c>
      <c r="V977">
        <v>2500000</v>
      </c>
      <c r="W977">
        <v>12500000</v>
      </c>
      <c r="X977">
        <v>12500000</v>
      </c>
      <c r="Y977">
        <f>COUNTBLANK(Table134[[#This Row],[Budget]:[Gross_WW]])</f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f>((Table134[[#This Row],[Gross_WW]]-2*Table134[[#This Row],[Budget]])/(2*Table134[[#This Row],[Budget]]))*100</f>
        <v>150</v>
      </c>
      <c r="AI977">
        <f>(0.555*Table134[[#This Row],[Gross_WW]]-Table134[[#This Row],[Budget]])/Table134[[#This Row],[Budget]]*100</f>
        <v>177.50000000000003</v>
      </c>
      <c r="AJ977">
        <f>(Table134[[#This Row],[Gross_WW]]-VLOOKUP(C977,  Table4[], 2, TRUE)*Table134[[#This Row],[Budget]])/(Table134[[#This Row],[Budget]]*VLOOKUP(C977,  Table4[], 2, TRUE))</f>
        <v>12.157894736842104</v>
      </c>
    </row>
    <row r="978" spans="1:36" x14ac:dyDescent="0.2">
      <c r="A978" t="s">
        <v>6468</v>
      </c>
      <c r="B978" t="s">
        <v>6469</v>
      </c>
      <c r="C978">
        <v>2007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6.9</v>
      </c>
      <c r="O978">
        <v>340835</v>
      </c>
      <c r="P978">
        <v>129</v>
      </c>
      <c r="Q978" t="s">
        <v>6141</v>
      </c>
      <c r="R978" t="s">
        <v>35</v>
      </c>
      <c r="S978">
        <v>0</v>
      </c>
      <c r="T978">
        <v>1</v>
      </c>
      <c r="U978">
        <v>0</v>
      </c>
      <c r="V978">
        <v>30000000</v>
      </c>
      <c r="W978">
        <v>148768917</v>
      </c>
      <c r="X978">
        <v>219922417</v>
      </c>
      <c r="Y978">
        <f>COUNTBLANK(Table134[[#This Row],[Budget]:[Gross_WW]])</f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f>((Table134[[#This Row],[Gross_WW]]-2*Table134[[#This Row],[Budget]])/(2*Table134[[#This Row],[Budget]]))*100</f>
        <v>266.5373616666667</v>
      </c>
      <c r="AI978">
        <f>(0.555*Table134[[#This Row],[Gross_WW]]-Table134[[#This Row],[Budget]])/Table134[[#This Row],[Budget]]*100</f>
        <v>306.85647145000007</v>
      </c>
      <c r="AJ978">
        <f>(Table134[[#This Row],[Gross_WW]]-VLOOKUP(C978,  Table4[], 2, TRUE)*Table134[[#This Row],[Budget]])/(Table134[[#This Row],[Budget]]*VLOOKUP(C978,  Table4[], 2, TRUE))</f>
        <v>11.217912055555555</v>
      </c>
    </row>
    <row r="979" spans="1:36" x14ac:dyDescent="0.2">
      <c r="A979" t="s">
        <v>7800</v>
      </c>
      <c r="B979" t="s">
        <v>7801</v>
      </c>
      <c r="C979">
        <v>2017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6.6</v>
      </c>
      <c r="O979">
        <v>255302</v>
      </c>
      <c r="P979">
        <v>118</v>
      </c>
      <c r="Q979" t="s">
        <v>7802</v>
      </c>
      <c r="R979" t="s">
        <v>39</v>
      </c>
      <c r="S979">
        <v>0</v>
      </c>
      <c r="T979">
        <v>0</v>
      </c>
      <c r="U979">
        <v>1</v>
      </c>
      <c r="V979">
        <v>185000000</v>
      </c>
      <c r="W979">
        <v>168052812</v>
      </c>
      <c r="X979">
        <v>566652812</v>
      </c>
      <c r="Y979">
        <f>COUNTBLANK(Table134[[#This Row],[Budget]:[Gross_WW]])</f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f>((Table134[[#This Row],[Gross_WW]]-2*Table134[[#This Row],[Budget]])/(2*Table134[[#This Row],[Budget]]))*100</f>
        <v>53.149408648648645</v>
      </c>
      <c r="AI979">
        <f>(0.555*Table134[[#This Row],[Gross_WW]]-Table134[[#This Row],[Budget]])/Table134[[#This Row],[Budget]]*100</f>
        <v>69.995843600000015</v>
      </c>
      <c r="AJ979">
        <f>(Table134[[#This Row],[Gross_WW]]-VLOOKUP(C979,  Table4[], 2, TRUE)*Table134[[#This Row],[Budget]])/(Table134[[#This Row],[Budget]]*VLOOKUP(C979,  Table4[], 2, TRUE))</f>
        <v>2.0629881729729731</v>
      </c>
    </row>
    <row r="980" spans="1:36" x14ac:dyDescent="0.2">
      <c r="A980" t="s">
        <v>7810</v>
      </c>
      <c r="B980" t="s">
        <v>7811</v>
      </c>
      <c r="C980">
        <v>2015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6.1</v>
      </c>
      <c r="O980">
        <v>59254</v>
      </c>
      <c r="P980">
        <v>98</v>
      </c>
      <c r="Q980" t="s">
        <v>6666</v>
      </c>
      <c r="R980" t="s">
        <v>6607</v>
      </c>
      <c r="S980">
        <v>0</v>
      </c>
      <c r="T980">
        <v>1</v>
      </c>
      <c r="U980">
        <v>0</v>
      </c>
      <c r="V980">
        <v>15000000</v>
      </c>
      <c r="W980">
        <v>42725475</v>
      </c>
      <c r="X980">
        <v>61548707</v>
      </c>
      <c r="Y980">
        <f>COUNTBLANK(Table134[[#This Row],[Budget]:[Gross_WW]])</f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H980">
        <f>((Table134[[#This Row],[Gross_WW]]-2*Table134[[#This Row],[Budget]])/(2*Table134[[#This Row],[Budget]]))*100</f>
        <v>105.16235666666667</v>
      </c>
      <c r="AI980">
        <f>(0.555*Table134[[#This Row],[Gross_WW]]-Table134[[#This Row],[Budget]])/Table134[[#This Row],[Budget]]*100</f>
        <v>127.73021590000005</v>
      </c>
      <c r="AJ980">
        <f>(Table134[[#This Row],[Gross_WW]]-VLOOKUP(C980,  Table4[], 2, TRUE)*Table134[[#This Row],[Budget]])/(Table134[[#This Row],[Budget]]*VLOOKUP(C980,  Table4[], 2, TRUE))</f>
        <v>3.1032471333333334</v>
      </c>
    </row>
    <row r="981" spans="1:36" hidden="1" x14ac:dyDescent="0.2">
      <c r="A981" t="s">
        <v>4915</v>
      </c>
      <c r="B981" t="s">
        <v>4916</v>
      </c>
      <c r="C981">
        <v>1998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5</v>
      </c>
      <c r="O981">
        <v>5096</v>
      </c>
      <c r="P981">
        <v>94</v>
      </c>
      <c r="Q981" t="s">
        <v>3265</v>
      </c>
      <c r="R981" t="s">
        <v>4917</v>
      </c>
      <c r="S981">
        <v>1</v>
      </c>
      <c r="T981">
        <v>0</v>
      </c>
      <c r="U981">
        <v>0</v>
      </c>
      <c r="W981">
        <v>7571115</v>
      </c>
      <c r="X981">
        <v>7571115</v>
      </c>
      <c r="Y981">
        <f>COUNTBLANK(Table134[[#This Row],[Budget]:[Gross_WW]])</f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113</v>
      </c>
      <c r="AH981" t="e">
        <f>((Table134[[#This Row],[Gross_WW]]-2*Table134[[#This Row],[Budget]])/(2*Table134[[#This Row],[Budget]]))*100</f>
        <v>#DIV/0!</v>
      </c>
      <c r="AI981" t="e">
        <f>(0.555*Table134[[#This Row],[Gross_WW]]-Table134[[#This Row],[Budget]])/Table134[[#This Row],[Budget]]*100</f>
        <v>#DIV/0!</v>
      </c>
      <c r="AJ981" t="e">
        <f>(Table134[[#This Row],[Gross_WW]]-VLOOKUP(C981,  Table4[], 2, TRUE)*Table134[[#This Row],[Budget]])/(Table134[[#This Row],[Budget]]*VLOOKUP(C981,  Table4[], 2, TRUE))</f>
        <v>#DIV/0!</v>
      </c>
    </row>
    <row r="982" spans="1:36" x14ac:dyDescent="0.2">
      <c r="A982" t="s">
        <v>2828</v>
      </c>
      <c r="B982" t="s">
        <v>2829</v>
      </c>
      <c r="C982">
        <v>1985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6.5</v>
      </c>
      <c r="O982">
        <v>2735</v>
      </c>
      <c r="P982">
        <v>97</v>
      </c>
      <c r="Q982" t="s">
        <v>2233</v>
      </c>
      <c r="R982" t="s">
        <v>2830</v>
      </c>
      <c r="S982">
        <v>0</v>
      </c>
      <c r="T982">
        <v>0</v>
      </c>
      <c r="U982">
        <v>1</v>
      </c>
      <c r="V982">
        <v>3000000</v>
      </c>
      <c r="W982">
        <v>11052713</v>
      </c>
      <c r="X982">
        <v>11052713</v>
      </c>
      <c r="Y982">
        <f>COUNTBLANK(Table134[[#This Row],[Budget]:[Gross_WW]])</f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5">
        <v>1</v>
      </c>
      <c r="AG982">
        <v>0</v>
      </c>
      <c r="AH982">
        <f>((Table134[[#This Row],[Gross_WW]]-2*Table134[[#This Row],[Budget]])/(2*Table134[[#This Row],[Budget]]))*100</f>
        <v>84.211883333333333</v>
      </c>
      <c r="AI982">
        <f>(0.555*Table134[[#This Row],[Gross_WW]]-Table134[[#This Row],[Budget]])/Table134[[#This Row],[Budget]]*100</f>
        <v>104.47519050000002</v>
      </c>
      <c r="AJ982">
        <f>(Table134[[#This Row],[Gross_WW]]-VLOOKUP(C982,  Table4[], 2, TRUE)*Table134[[#This Row],[Budget]])/(Table134[[#This Row],[Budget]]*VLOOKUP(C982,  Table4[], 2, TRUE))</f>
        <v>7.0092123188405795</v>
      </c>
    </row>
    <row r="983" spans="1:36" x14ac:dyDescent="0.2">
      <c r="A983" t="s">
        <v>3613</v>
      </c>
      <c r="B983" t="s">
        <v>3614</v>
      </c>
      <c r="C983">
        <v>1992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5.9</v>
      </c>
      <c r="O983">
        <v>9515</v>
      </c>
      <c r="P983">
        <v>102</v>
      </c>
      <c r="Q983" t="s">
        <v>3615</v>
      </c>
      <c r="R983" t="s">
        <v>3616</v>
      </c>
      <c r="S983">
        <v>0</v>
      </c>
      <c r="T983">
        <v>1</v>
      </c>
      <c r="U983">
        <v>0</v>
      </c>
      <c r="V983">
        <v>12000000</v>
      </c>
      <c r="W983">
        <v>21142815</v>
      </c>
      <c r="X983">
        <v>21142815</v>
      </c>
      <c r="Y983">
        <f>COUNTBLANK(Table134[[#This Row],[Budget]:[Gross_WW]])</f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f>((Table134[[#This Row],[Gross_WW]]-2*Table134[[#This Row],[Budget]])/(2*Table134[[#This Row],[Budget]]))*100</f>
        <v>-11.904937499999999</v>
      </c>
      <c r="AI983">
        <f>(0.555*Table134[[#This Row],[Gross_WW]]-Table134[[#This Row],[Budget]])/Table134[[#This Row],[Budget]]*100</f>
        <v>-2.2144806249999904</v>
      </c>
      <c r="AJ983">
        <f>(Table134[[#This Row],[Gross_WW]]-VLOOKUP(C983,  Table4[], 2, TRUE)*Table134[[#This Row],[Budget]])/(Table134[[#This Row],[Budget]]*VLOOKUP(C983,  Table4[], 2, TRUE))</f>
        <v>3.0043210227272725</v>
      </c>
    </row>
    <row r="984" spans="1:36" x14ac:dyDescent="0.2">
      <c r="A984" t="s">
        <v>4703</v>
      </c>
      <c r="B984" t="s">
        <v>4704</v>
      </c>
      <c r="C984">
        <v>1997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4.9000000000000004</v>
      </c>
      <c r="O984">
        <v>7520</v>
      </c>
      <c r="P984">
        <v>95</v>
      </c>
      <c r="Q984" t="s">
        <v>4705</v>
      </c>
      <c r="R984" t="s">
        <v>35</v>
      </c>
      <c r="S984">
        <v>0</v>
      </c>
      <c r="T984">
        <v>1</v>
      </c>
      <c r="U984">
        <v>0</v>
      </c>
      <c r="V984">
        <v>20000000</v>
      </c>
      <c r="W984">
        <v>6112613</v>
      </c>
      <c r="X984">
        <v>6112613</v>
      </c>
      <c r="Y984">
        <f>COUNTBLANK(Table134[[#This Row],[Budget]:[Gross_WW]])</f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47</v>
      </c>
      <c r="AH984">
        <f>((Table134[[#This Row],[Gross_WW]]-2*Table134[[#This Row],[Budget]])/(2*Table134[[#This Row],[Budget]]))*100</f>
        <v>-84.718467500000003</v>
      </c>
      <c r="AI984">
        <f>(0.555*Table134[[#This Row],[Gross_WW]]-Table134[[#This Row],[Budget]])/Table134[[#This Row],[Budget]]*100</f>
        <v>-83.037498924999994</v>
      </c>
      <c r="AJ984">
        <f>(Table134[[#This Row],[Gross_WW]]-VLOOKUP(C984,  Table4[], 2, TRUE)*Table134[[#This Row],[Budget]])/(Table134[[#This Row],[Budget]]*VLOOKUP(C984,  Table4[], 2, TRUE))</f>
        <v>-0.30538488636363637</v>
      </c>
    </row>
    <row r="985" spans="1:36" x14ac:dyDescent="0.2">
      <c r="A985" t="s">
        <v>4706</v>
      </c>
      <c r="B985" t="s">
        <v>4707</v>
      </c>
      <c r="C985">
        <v>1997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7</v>
      </c>
      <c r="O985">
        <v>25210</v>
      </c>
      <c r="P985">
        <v>134</v>
      </c>
      <c r="Q985" t="s">
        <v>2139</v>
      </c>
      <c r="R985" t="s">
        <v>4708</v>
      </c>
      <c r="S985">
        <v>1</v>
      </c>
      <c r="T985">
        <v>0</v>
      </c>
      <c r="U985">
        <v>0</v>
      </c>
      <c r="V985">
        <v>28000000</v>
      </c>
      <c r="W985">
        <v>5684789</v>
      </c>
      <c r="X985">
        <v>5684789</v>
      </c>
      <c r="Y985">
        <f>COUNTBLANK(Table134[[#This Row],[Budget]:[Gross_WW]])</f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1</v>
      </c>
      <c r="AF985" s="5">
        <v>1</v>
      </c>
      <c r="AG985">
        <v>0</v>
      </c>
      <c r="AH985">
        <f>((Table134[[#This Row],[Gross_WW]]-2*Table134[[#This Row],[Budget]])/(2*Table134[[#This Row],[Budget]]))*100</f>
        <v>-89.848591071428572</v>
      </c>
      <c r="AI985">
        <f>(0.555*Table134[[#This Row],[Gross_WW]]-Table134[[#This Row],[Budget]])/Table134[[#This Row],[Budget]]*100</f>
        <v>-88.731936089285711</v>
      </c>
      <c r="AJ985">
        <f>(Table134[[#This Row],[Gross_WW]]-VLOOKUP(C985,  Table4[], 2, TRUE)*Table134[[#This Row],[Budget]])/(Table134[[#This Row],[Budget]]*VLOOKUP(C985,  Table4[], 2, TRUE))</f>
        <v>-0.53857232142857148</v>
      </c>
    </row>
    <row r="986" spans="1:36" x14ac:dyDescent="0.2">
      <c r="A986" t="s">
        <v>6302</v>
      </c>
      <c r="B986" t="s">
        <v>6303</v>
      </c>
      <c r="C986">
        <v>2008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7.5</v>
      </c>
      <c r="O986">
        <v>400770</v>
      </c>
      <c r="P986">
        <v>92</v>
      </c>
      <c r="Q986" t="s">
        <v>6304</v>
      </c>
      <c r="R986" t="s">
        <v>4956</v>
      </c>
      <c r="S986">
        <v>0</v>
      </c>
      <c r="T986">
        <v>1</v>
      </c>
      <c r="U986">
        <v>0</v>
      </c>
      <c r="V986">
        <v>130000000</v>
      </c>
      <c r="W986">
        <v>215434591</v>
      </c>
      <c r="X986">
        <v>631746197</v>
      </c>
      <c r="Y986">
        <f>COUNTBLANK(Table134[[#This Row],[Budget]:[Gross_WW]])</f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f>((Table134[[#This Row],[Gross_WW]]-2*Table134[[#This Row],[Budget]])/(2*Table134[[#This Row],[Budget]]))*100</f>
        <v>142.97930653846154</v>
      </c>
      <c r="AI986">
        <f>(0.555*Table134[[#This Row],[Gross_WW]]-Table134[[#This Row],[Budget]])/Table134[[#This Row],[Budget]]*100</f>
        <v>169.70703025769234</v>
      </c>
      <c r="AJ986">
        <f>(Table134[[#This Row],[Gross_WW]]-VLOOKUP(C986,  Table4[], 2, TRUE)*Table134[[#This Row],[Budget]])/(Table134[[#This Row],[Budget]]*VLOOKUP(C986,  Table4[], 2, TRUE))</f>
        <v>7.0993102179487177</v>
      </c>
    </row>
    <row r="987" spans="1:36" x14ac:dyDescent="0.2">
      <c r="A987" t="s">
        <v>7023</v>
      </c>
      <c r="B987" t="s">
        <v>7024</v>
      </c>
      <c r="C987">
        <v>2011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7.2</v>
      </c>
      <c r="O987">
        <v>241325</v>
      </c>
      <c r="P987">
        <v>90</v>
      </c>
      <c r="Q987" t="s">
        <v>7025</v>
      </c>
      <c r="R987" t="s">
        <v>4956</v>
      </c>
      <c r="S987">
        <v>0</v>
      </c>
      <c r="T987">
        <v>1</v>
      </c>
      <c r="U987">
        <v>0</v>
      </c>
      <c r="V987">
        <v>150000000</v>
      </c>
      <c r="W987">
        <v>165249063</v>
      </c>
      <c r="X987">
        <v>665692281</v>
      </c>
      <c r="Y987">
        <f>COUNTBLANK(Table134[[#This Row],[Budget]:[Gross_WW]])</f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f>((Table134[[#This Row],[Gross_WW]]-2*Table134[[#This Row],[Budget]])/(2*Table134[[#This Row],[Budget]]))*100</f>
        <v>121.89742699999999</v>
      </c>
      <c r="AI987">
        <f>(0.555*Table134[[#This Row],[Gross_WW]]-Table134[[#This Row],[Budget]])/Table134[[#This Row],[Budget]]*100</f>
        <v>146.30614397000002</v>
      </c>
      <c r="AJ987">
        <f>(Table134[[#This Row],[Gross_WW]]-VLOOKUP(C987,  Table4[], 2, TRUE)*Table134[[#This Row],[Budget]])/(Table134[[#This Row],[Budget]]*VLOOKUP(C987,  Table4[], 2, TRUE))</f>
        <v>3.4379485399999998</v>
      </c>
    </row>
    <row r="988" spans="1:36" x14ac:dyDescent="0.2">
      <c r="A988" t="s">
        <v>4709</v>
      </c>
      <c r="B988" t="s">
        <v>4710</v>
      </c>
      <c r="C988">
        <v>1997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8.1999999999999993</v>
      </c>
      <c r="O988">
        <v>511899</v>
      </c>
      <c r="P988">
        <v>138</v>
      </c>
      <c r="Q988" t="s">
        <v>3608</v>
      </c>
      <c r="R988" t="s">
        <v>4385</v>
      </c>
      <c r="S988">
        <v>0</v>
      </c>
      <c r="T988">
        <v>0</v>
      </c>
      <c r="U988">
        <v>1</v>
      </c>
      <c r="V988">
        <v>35000000</v>
      </c>
      <c r="W988">
        <v>64616940</v>
      </c>
      <c r="X988">
        <v>126216940</v>
      </c>
      <c r="Y988">
        <f>COUNTBLANK(Table134[[#This Row],[Budget]:[Gross_WW]])</f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7</v>
      </c>
      <c r="AH988">
        <f>((Table134[[#This Row],[Gross_WW]]-2*Table134[[#This Row],[Budget]])/(2*Table134[[#This Row],[Budget]]))*100</f>
        <v>80.309914285714285</v>
      </c>
      <c r="AI988">
        <f>(0.555*Table134[[#This Row],[Gross_WW]]-Table134[[#This Row],[Budget]])/Table134[[#This Row],[Budget]]*100</f>
        <v>100.14400485714287</v>
      </c>
      <c r="AJ988">
        <f>(Table134[[#This Row],[Gross_WW]]-VLOOKUP(C988,  Table4[], 2, TRUE)*Table134[[#This Row],[Budget]])/(Table134[[#This Row],[Budget]]*VLOOKUP(C988,  Table4[], 2, TRUE))</f>
        <v>7.1959051948051949</v>
      </c>
    </row>
    <row r="989" spans="1:36" x14ac:dyDescent="0.2">
      <c r="A989" t="s">
        <v>5908</v>
      </c>
      <c r="B989" t="s">
        <v>5909</v>
      </c>
      <c r="C989">
        <v>2004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6.5</v>
      </c>
      <c r="O989">
        <v>53824</v>
      </c>
      <c r="P989">
        <v>115</v>
      </c>
      <c r="Q989" t="s">
        <v>5180</v>
      </c>
      <c r="R989" t="s">
        <v>2783</v>
      </c>
      <c r="S989">
        <v>1</v>
      </c>
      <c r="T989">
        <v>0</v>
      </c>
      <c r="U989">
        <v>0</v>
      </c>
      <c r="V989">
        <v>55000000</v>
      </c>
      <c r="W989">
        <v>74541707</v>
      </c>
      <c r="X989">
        <v>100572044</v>
      </c>
      <c r="Y989">
        <f>COUNTBLANK(Table134[[#This Row],[Budget]:[Gross_WW]])</f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5">
        <v>1</v>
      </c>
      <c r="AG989">
        <v>0</v>
      </c>
      <c r="AH989">
        <f>((Table134[[#This Row],[Gross_WW]]-2*Table134[[#This Row],[Budget]])/(2*Table134[[#This Row],[Budget]]))*100</f>
        <v>-8.5708690909090901</v>
      </c>
      <c r="AI989">
        <f>(0.555*Table134[[#This Row],[Gross_WW]]-Table134[[#This Row],[Budget]])/Table134[[#This Row],[Budget]]*100</f>
        <v>1.4863353090909124</v>
      </c>
      <c r="AJ989">
        <f>(Table134[[#This Row],[Gross_WW]]-VLOOKUP(C989,  Table4[], 2, TRUE)*Table134[[#This Row],[Budget]])/(Table134[[#This Row],[Budget]]*VLOOKUP(C989,  Table4[], 2, TRUE))</f>
        <v>2.047637696969697</v>
      </c>
    </row>
    <row r="990" spans="1:36" x14ac:dyDescent="0.2">
      <c r="A990" t="s">
        <v>1373</v>
      </c>
      <c r="B990" t="s">
        <v>1374</v>
      </c>
      <c r="C990">
        <v>1955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7.3</v>
      </c>
      <c r="O990">
        <v>116510</v>
      </c>
      <c r="P990">
        <v>76</v>
      </c>
      <c r="Q990" t="s">
        <v>1003</v>
      </c>
      <c r="R990" t="s">
        <v>538</v>
      </c>
      <c r="S990">
        <v>1</v>
      </c>
      <c r="T990">
        <v>0</v>
      </c>
      <c r="U990">
        <v>0</v>
      </c>
      <c r="V990">
        <v>4000000</v>
      </c>
      <c r="W990">
        <v>93602326</v>
      </c>
      <c r="X990">
        <v>93933394</v>
      </c>
      <c r="Y990">
        <f>COUNTBLANK(Table134[[#This Row],[Budget]:[Gross_WW]])</f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f>((Table134[[#This Row],[Gross_WW]]-2*Table134[[#This Row],[Budget]])/(2*Table134[[#This Row],[Budget]]))*100</f>
        <v>1074.1674250000001</v>
      </c>
      <c r="AI990">
        <f>(0.555*Table134[[#This Row],[Gross_WW]]-Table134[[#This Row],[Budget]])/Table134[[#This Row],[Budget]]*100</f>
        <v>1203.3258417500001</v>
      </c>
      <c r="AJ990">
        <f>(Table134[[#This Row],[Gross_WW]]-VLOOKUP(C990,  Table4[], 2, TRUE)*Table134[[#This Row],[Budget]])/(Table134[[#This Row],[Budget]]*VLOOKUP(C990,  Table4[], 2, TRUE))</f>
        <v>145.77092812500001</v>
      </c>
    </row>
    <row r="991" spans="1:36" x14ac:dyDescent="0.2">
      <c r="A991" t="s">
        <v>6348</v>
      </c>
      <c r="B991" t="s">
        <v>6349</v>
      </c>
      <c r="C991">
        <v>2006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5.5</v>
      </c>
      <c r="O991">
        <v>92799</v>
      </c>
      <c r="P991">
        <v>110</v>
      </c>
      <c r="Q991" t="s">
        <v>4846</v>
      </c>
      <c r="R991" t="s">
        <v>39</v>
      </c>
      <c r="S991">
        <v>0</v>
      </c>
      <c r="T991">
        <v>0</v>
      </c>
      <c r="U991">
        <v>1</v>
      </c>
      <c r="V991">
        <v>70000000</v>
      </c>
      <c r="W991">
        <v>42285169</v>
      </c>
      <c r="X991">
        <v>72785169</v>
      </c>
      <c r="Y991">
        <f>COUNTBLANK(Table134[[#This Row],[Budget]:[Gross_WW]])</f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f>((Table134[[#This Row],[Gross_WW]]-2*Table134[[#This Row],[Budget]])/(2*Table134[[#This Row],[Budget]]))*100</f>
        <v>-48.010593571428572</v>
      </c>
      <c r="AI991">
        <f>(0.555*Table134[[#This Row],[Gross_WW]]-Table134[[#This Row],[Budget]])/Table134[[#This Row],[Budget]]*100</f>
        <v>-42.291758864285711</v>
      </c>
      <c r="AJ991">
        <f>(Table134[[#This Row],[Gross_WW]]-VLOOKUP(C991,  Table4[], 2, TRUE)*Table134[[#This Row],[Budget]])/(Table134[[#This Row],[Budget]]*VLOOKUP(C991,  Table4[], 2, TRUE))</f>
        <v>0.73298021428571425</v>
      </c>
    </row>
    <row r="992" spans="1:36" x14ac:dyDescent="0.2">
      <c r="A992" t="s">
        <v>2831</v>
      </c>
      <c r="B992" t="s">
        <v>2832</v>
      </c>
      <c r="C992">
        <v>1985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7</v>
      </c>
      <c r="O992">
        <v>41683</v>
      </c>
      <c r="P992">
        <v>121</v>
      </c>
      <c r="Q992" t="s">
        <v>2364</v>
      </c>
      <c r="R992" t="s">
        <v>1427</v>
      </c>
      <c r="S992">
        <v>0</v>
      </c>
      <c r="T992">
        <v>0</v>
      </c>
      <c r="U992">
        <v>1</v>
      </c>
      <c r="V992">
        <v>20000000</v>
      </c>
      <c r="W992">
        <v>18432000</v>
      </c>
      <c r="X992">
        <v>18432000</v>
      </c>
      <c r="Y992">
        <f>COUNTBLANK(Table134[[#This Row],[Budget]:[Gross_WW]])</f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5">
        <v>1</v>
      </c>
      <c r="AG992">
        <v>0</v>
      </c>
      <c r="AH992">
        <f>((Table134[[#This Row],[Gross_WW]]-2*Table134[[#This Row],[Budget]])/(2*Table134[[#This Row],[Budget]]))*100</f>
        <v>-53.92</v>
      </c>
      <c r="AI992">
        <f>(0.555*Table134[[#This Row],[Gross_WW]]-Table134[[#This Row],[Budget]])/Table134[[#This Row],[Budget]]*100</f>
        <v>-48.851199999999999</v>
      </c>
      <c r="AJ992">
        <f>(Table134[[#This Row],[Gross_WW]]-VLOOKUP(C992,  Table4[], 2, TRUE)*Table134[[#This Row],[Budget]])/(Table134[[#This Row],[Budget]]*VLOOKUP(C992,  Table4[], 2, TRUE))</f>
        <v>1.0034782608695652</v>
      </c>
    </row>
    <row r="993" spans="1:36" x14ac:dyDescent="0.2">
      <c r="A993" t="s">
        <v>6217</v>
      </c>
      <c r="B993" t="s">
        <v>6218</v>
      </c>
      <c r="C993">
        <v>2005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6.2</v>
      </c>
      <c r="O993">
        <v>89319</v>
      </c>
      <c r="P993">
        <v>93</v>
      </c>
      <c r="Q993" t="s">
        <v>2605</v>
      </c>
      <c r="R993" t="s">
        <v>35</v>
      </c>
      <c r="S993">
        <v>0</v>
      </c>
      <c r="T993">
        <v>1</v>
      </c>
      <c r="U993">
        <v>0</v>
      </c>
      <c r="V993">
        <v>15000000</v>
      </c>
      <c r="W993">
        <v>20700082</v>
      </c>
      <c r="X993">
        <v>47074133</v>
      </c>
      <c r="Y993">
        <f>COUNTBLANK(Table134[[#This Row],[Budget]:[Gross_WW]])</f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f>((Table134[[#This Row],[Gross_WW]]-2*Table134[[#This Row],[Budget]])/(2*Table134[[#This Row],[Budget]]))*100</f>
        <v>56.913776666666671</v>
      </c>
      <c r="AI993">
        <f>(0.555*Table134[[#This Row],[Gross_WW]]-Table134[[#This Row],[Budget]])/Table134[[#This Row],[Budget]]*100</f>
        <v>74.174292100000002</v>
      </c>
      <c r="AJ993">
        <f>(Table134[[#This Row],[Gross_WW]]-VLOOKUP(C993,  Table4[], 2, TRUE)*Table134[[#This Row],[Budget]])/(Table134[[#This Row],[Budget]]*VLOOKUP(C993,  Table4[], 2, TRUE))</f>
        <v>4.2304592222222226</v>
      </c>
    </row>
    <row r="994" spans="1:36" x14ac:dyDescent="0.2">
      <c r="A994" t="s">
        <v>6380</v>
      </c>
      <c r="B994" t="s">
        <v>6381</v>
      </c>
      <c r="C994">
        <v>2009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5.3</v>
      </c>
      <c r="O994">
        <v>63262</v>
      </c>
      <c r="P994">
        <v>102</v>
      </c>
      <c r="Q994" t="s">
        <v>4183</v>
      </c>
      <c r="R994" t="s">
        <v>35</v>
      </c>
      <c r="S994">
        <v>0</v>
      </c>
      <c r="T994">
        <v>1</v>
      </c>
      <c r="U994">
        <v>0</v>
      </c>
      <c r="V994">
        <v>100000000</v>
      </c>
      <c r="W994">
        <v>49438370</v>
      </c>
      <c r="X994">
        <v>68777554</v>
      </c>
      <c r="Y994">
        <f>COUNTBLANK(Table134[[#This Row],[Budget]:[Gross_WW]])</f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f>((Table134[[#This Row],[Gross_WW]]-2*Table134[[#This Row],[Budget]])/(2*Table134[[#This Row],[Budget]]))*100</f>
        <v>-65.611222999999995</v>
      </c>
      <c r="AI994">
        <f>(0.555*Table134[[#This Row],[Gross_WW]]-Table134[[#This Row],[Budget]])/Table134[[#This Row],[Budget]]*100</f>
        <v>-61.828457529999994</v>
      </c>
      <c r="AJ994">
        <f>(Table134[[#This Row],[Gross_WW]]-VLOOKUP(C994,  Table4[], 2, TRUE)*Table134[[#This Row],[Budget]])/(Table134[[#This Row],[Budget]]*VLOOKUP(C994,  Table4[], 2, TRUE))</f>
        <v>0.14629256666666668</v>
      </c>
    </row>
    <row r="995" spans="1:36" x14ac:dyDescent="0.2">
      <c r="A995" t="s">
        <v>1375</v>
      </c>
      <c r="B995" t="s">
        <v>1376</v>
      </c>
      <c r="C995">
        <v>1955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6.6</v>
      </c>
      <c r="O995">
        <v>3492</v>
      </c>
      <c r="P995">
        <v>106</v>
      </c>
      <c r="Q995" t="s">
        <v>106</v>
      </c>
      <c r="R995" t="s">
        <v>1377</v>
      </c>
      <c r="S995">
        <v>0</v>
      </c>
      <c r="T995">
        <v>0</v>
      </c>
      <c r="U995">
        <v>1</v>
      </c>
      <c r="V995">
        <v>2900000</v>
      </c>
      <c r="W995">
        <v>2700000</v>
      </c>
      <c r="X995">
        <v>2700000</v>
      </c>
      <c r="Y995">
        <f>COUNTBLANK(Table134[[#This Row],[Budget]:[Gross_WW]])</f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f>((Table134[[#This Row],[Gross_WW]]-2*Table134[[#This Row],[Budget]])/(2*Table134[[#This Row],[Budget]]))*100</f>
        <v>-53.448275862068961</v>
      </c>
      <c r="AI995">
        <f>(0.555*Table134[[#This Row],[Gross_WW]]-Table134[[#This Row],[Budget]])/Table134[[#This Row],[Budget]]*100</f>
        <v>-48.327586206896541</v>
      </c>
      <c r="AJ995">
        <f>(Table134[[#This Row],[Gross_WW]]-VLOOKUP(C995,  Table4[], 2, TRUE)*Table134[[#This Row],[Budget]])/(Table134[[#This Row],[Budget]]*VLOOKUP(C995,  Table4[], 2, TRUE))</f>
        <v>4.818965517241379</v>
      </c>
    </row>
    <row r="996" spans="1:36" x14ac:dyDescent="0.2">
      <c r="A996" t="s">
        <v>7265</v>
      </c>
      <c r="B996" t="s">
        <v>7266</v>
      </c>
      <c r="C996">
        <v>2011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6.1</v>
      </c>
      <c r="O996">
        <v>61090</v>
      </c>
      <c r="P996">
        <v>98</v>
      </c>
      <c r="Q996" t="s">
        <v>7267</v>
      </c>
      <c r="R996" t="s">
        <v>35</v>
      </c>
      <c r="S996">
        <v>0</v>
      </c>
      <c r="T996">
        <v>1</v>
      </c>
      <c r="U996">
        <v>0</v>
      </c>
      <c r="V996">
        <v>30000000</v>
      </c>
      <c r="W996">
        <v>35608245</v>
      </c>
      <c r="X996">
        <v>75055070</v>
      </c>
      <c r="Y996">
        <f>COUNTBLANK(Table134[[#This Row],[Budget]:[Gross_WW]])</f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f>((Table134[[#This Row],[Gross_WW]]-2*Table134[[#This Row],[Budget]])/(2*Table134[[#This Row],[Budget]]))*100</f>
        <v>25.091783333333336</v>
      </c>
      <c r="AI996">
        <f>(0.555*Table134[[#This Row],[Gross_WW]]-Table134[[#This Row],[Budget]])/Table134[[#This Row],[Budget]]*100</f>
        <v>38.851879500000003</v>
      </c>
      <c r="AJ996">
        <f>(Table134[[#This Row],[Gross_WW]]-VLOOKUP(C996,  Table4[], 2, TRUE)*Table134[[#This Row],[Budget]])/(Table134[[#This Row],[Budget]]*VLOOKUP(C996,  Table4[], 2, TRUE))</f>
        <v>1.5018356666666666</v>
      </c>
    </row>
    <row r="997" spans="1:36" hidden="1" x14ac:dyDescent="0.2">
      <c r="A997" t="s">
        <v>4478</v>
      </c>
      <c r="B997" t="s">
        <v>4479</v>
      </c>
      <c r="C997">
        <v>1996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5.7</v>
      </c>
      <c r="O997">
        <v>3817</v>
      </c>
      <c r="P997">
        <v>103</v>
      </c>
      <c r="Q997" t="s">
        <v>3191</v>
      </c>
      <c r="R997" t="s">
        <v>2783</v>
      </c>
      <c r="S997">
        <v>1</v>
      </c>
      <c r="T997">
        <v>0</v>
      </c>
      <c r="U997">
        <v>0</v>
      </c>
      <c r="W997">
        <v>5939449</v>
      </c>
      <c r="Y997">
        <f>COUNTBLANK(Table134[[#This Row],[Budget]:[Gross_WW]])</f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 t="e">
        <f>((Table134[[#This Row],[Gross_WW]]-2*Table134[[#This Row],[Budget]])/(2*Table134[[#This Row],[Budget]]))*100</f>
        <v>#DIV/0!</v>
      </c>
      <c r="AI997" t="e">
        <f>(0.555*Table134[[#This Row],[Gross_WW]]-Table134[[#This Row],[Budget]])/Table134[[#This Row],[Budget]]*100</f>
        <v>#DIV/0!</v>
      </c>
      <c r="AJ997" t="e">
        <f>(Table134[[#This Row],[Gross_WW]]-VLOOKUP(C997,  Table4[], 2, TRUE)*Table134[[#This Row],[Budget]])/(Table134[[#This Row],[Budget]]*VLOOKUP(C997,  Table4[], 2, TRUE))</f>
        <v>#DIV/0!</v>
      </c>
    </row>
    <row r="998" spans="1:36" x14ac:dyDescent="0.2">
      <c r="A998" t="s">
        <v>3216</v>
      </c>
      <c r="B998" t="s">
        <v>3217</v>
      </c>
      <c r="C998">
        <v>1989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7.4</v>
      </c>
      <c r="O998">
        <v>17293</v>
      </c>
      <c r="P998">
        <v>108</v>
      </c>
      <c r="Q998" t="s">
        <v>3218</v>
      </c>
      <c r="R998" t="s">
        <v>3219</v>
      </c>
      <c r="S998">
        <v>0</v>
      </c>
      <c r="T998">
        <v>0</v>
      </c>
      <c r="U998">
        <v>1</v>
      </c>
      <c r="V998">
        <v>10000000</v>
      </c>
      <c r="W998">
        <v>31906454</v>
      </c>
      <c r="X998">
        <v>31906454</v>
      </c>
      <c r="Y998">
        <f>COUNTBLANK(Table134[[#This Row],[Budget]:[Gross_WW]])</f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1</v>
      </c>
      <c r="AF998" s="5">
        <v>1</v>
      </c>
      <c r="AG998">
        <v>0</v>
      </c>
      <c r="AH998">
        <f>((Table134[[#This Row],[Gross_WW]]-2*Table134[[#This Row],[Budget]])/(2*Table134[[#This Row],[Budget]]))*100</f>
        <v>59.532269999999997</v>
      </c>
      <c r="AI998">
        <f>(0.555*Table134[[#This Row],[Gross_WW]]-Table134[[#This Row],[Budget]])/Table134[[#This Row],[Budget]]*100</f>
        <v>77.080819700000021</v>
      </c>
      <c r="AJ998">
        <f>(Table134[[#This Row],[Gross_WW]]-VLOOKUP(C998,  Table4[], 2, TRUE)*Table134[[#This Row],[Budget]])/(Table134[[#This Row],[Budget]]*VLOOKUP(C998,  Table4[], 2, TRUE))</f>
        <v>5.9361856521739131</v>
      </c>
    </row>
    <row r="999" spans="1:36" x14ac:dyDescent="0.2">
      <c r="A999" t="s">
        <v>6959</v>
      </c>
      <c r="B999" t="s">
        <v>6960</v>
      </c>
      <c r="C999">
        <v>2010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6.5</v>
      </c>
      <c r="O999">
        <v>90258</v>
      </c>
      <c r="P999">
        <v>100</v>
      </c>
      <c r="Q999" t="s">
        <v>5871</v>
      </c>
      <c r="R999" t="s">
        <v>35</v>
      </c>
      <c r="S999">
        <v>0</v>
      </c>
      <c r="T999">
        <v>1</v>
      </c>
      <c r="U999">
        <v>0</v>
      </c>
      <c r="V999">
        <v>19000000</v>
      </c>
      <c r="W999">
        <v>25918920</v>
      </c>
      <c r="X999">
        <v>32686500</v>
      </c>
      <c r="Y999">
        <f>COUNTBLANK(Table134[[#This Row],[Budget]:[Gross_WW]])</f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655</v>
      </c>
      <c r="AH999">
        <f>((Table134[[#This Row],[Gross_WW]]-2*Table134[[#This Row],[Budget]])/(2*Table134[[#This Row],[Budget]]))*100</f>
        <v>-13.982894736842105</v>
      </c>
      <c r="AI999">
        <f>(0.555*Table134[[#This Row],[Gross_WW]]-Table134[[#This Row],[Budget]])/Table134[[#This Row],[Budget]]*100</f>
        <v>-4.5210131578947372</v>
      </c>
      <c r="AJ999">
        <f>(Table134[[#This Row],[Gross_WW]]-VLOOKUP(C999,  Table4[], 2, TRUE)*Table134[[#This Row],[Budget]])/(Table134[[#This Row],[Budget]]*VLOOKUP(C999,  Table4[], 2, TRUE))</f>
        <v>0.72034210526315789</v>
      </c>
    </row>
    <row r="1000" spans="1:36" x14ac:dyDescent="0.2">
      <c r="A1000" t="s">
        <v>6032</v>
      </c>
      <c r="B1000" t="s">
        <v>6033</v>
      </c>
      <c r="C1000">
        <v>2008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6</v>
      </c>
      <c r="O1000">
        <v>30464</v>
      </c>
      <c r="P1000">
        <v>114</v>
      </c>
      <c r="Q1000" t="s">
        <v>5588</v>
      </c>
      <c r="R1000" t="s">
        <v>35</v>
      </c>
      <c r="S1000">
        <v>0</v>
      </c>
      <c r="T1000">
        <v>1</v>
      </c>
      <c r="U1000">
        <v>0</v>
      </c>
      <c r="V1000">
        <v>58000000</v>
      </c>
      <c r="W1000">
        <v>31373938</v>
      </c>
      <c r="X1000">
        <v>41319039</v>
      </c>
      <c r="Y1000">
        <f>COUNTBLANK(Table134[[#This Row],[Budget]:[Gross_WW]])</f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f>((Table134[[#This Row],[Gross_WW]]-2*Table134[[#This Row],[Budget]])/(2*Table134[[#This Row],[Budget]]))*100</f>
        <v>-64.380138793103441</v>
      </c>
      <c r="AI1000">
        <f>(0.555*Table134[[#This Row],[Gross_WW]]-Table134[[#This Row],[Budget]])/Table134[[#This Row],[Budget]]*100</f>
        <v>-60.461954060344823</v>
      </c>
      <c r="AJ1000">
        <f>(Table134[[#This Row],[Gross_WW]]-VLOOKUP(C1000,  Table4[], 2, TRUE)*Table134[[#This Row],[Budget]])/(Table134[[#This Row],[Budget]]*VLOOKUP(C1000,  Table4[], 2, TRUE))</f>
        <v>0.18732870689655173</v>
      </c>
    </row>
    <row r="1001" spans="1:36" x14ac:dyDescent="0.2">
      <c r="A1001" t="s">
        <v>4711</v>
      </c>
      <c r="B1001" t="s">
        <v>4712</v>
      </c>
      <c r="C1001">
        <v>1997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5.0999999999999996</v>
      </c>
      <c r="O1001">
        <v>3870</v>
      </c>
      <c r="P1001">
        <v>84</v>
      </c>
      <c r="Q1001" t="s">
        <v>4713</v>
      </c>
      <c r="R1001" t="s">
        <v>3524</v>
      </c>
      <c r="S1001">
        <v>0</v>
      </c>
      <c r="T1001">
        <v>1</v>
      </c>
      <c r="U1001">
        <v>0</v>
      </c>
      <c r="V1001">
        <v>15000000</v>
      </c>
      <c r="W1001">
        <v>10925060</v>
      </c>
      <c r="X1001">
        <v>10925060</v>
      </c>
      <c r="Y1001">
        <f>COUNTBLANK(Table134[[#This Row],[Budget]:[Gross_WW]])</f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5">
        <v>1</v>
      </c>
      <c r="AG1001">
        <v>0</v>
      </c>
      <c r="AH1001">
        <f>((Table134[[#This Row],[Gross_WW]]-2*Table134[[#This Row],[Budget]])/(2*Table134[[#This Row],[Budget]]))*100</f>
        <v>-63.583133333333329</v>
      </c>
      <c r="AI1001">
        <f>(0.555*Table134[[#This Row],[Gross_WW]]-Table134[[#This Row],[Budget]])/Table134[[#This Row],[Budget]]*100</f>
        <v>-59.577278</v>
      </c>
      <c r="AJ1001">
        <f>(Table134[[#This Row],[Gross_WW]]-VLOOKUP(C1001,  Table4[], 2, TRUE)*Table134[[#This Row],[Budget]])/(Table134[[#This Row],[Budget]]*VLOOKUP(C1001,  Table4[], 2, TRUE))</f>
        <v>0.65531212121212123</v>
      </c>
    </row>
    <row r="1002" spans="1:36" hidden="1" x14ac:dyDescent="0.2">
      <c r="A1002" t="s">
        <v>3617</v>
      </c>
      <c r="B1002" t="s">
        <v>3618</v>
      </c>
      <c r="C1002">
        <v>1992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6.6</v>
      </c>
      <c r="O1002">
        <v>1276</v>
      </c>
      <c r="P1002">
        <v>110</v>
      </c>
      <c r="Q1002" t="s">
        <v>3619</v>
      </c>
      <c r="R1002" t="s">
        <v>3620</v>
      </c>
      <c r="S1002">
        <v>0</v>
      </c>
      <c r="T1002">
        <v>1</v>
      </c>
      <c r="U1002">
        <v>0</v>
      </c>
      <c r="W1002">
        <v>1514114</v>
      </c>
      <c r="X1002">
        <v>1514114</v>
      </c>
      <c r="Y1002">
        <f>COUNTBLANK(Table134[[#This Row],[Budget]:[Gross_WW]])</f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 t="e">
        <f>((Table134[[#This Row],[Gross_WW]]-2*Table134[[#This Row],[Budget]])/(2*Table134[[#This Row],[Budget]]))*100</f>
        <v>#DIV/0!</v>
      </c>
      <c r="AI1002" t="e">
        <f>(0.555*Table134[[#This Row],[Gross_WW]]-Table134[[#This Row],[Budget]])/Table134[[#This Row],[Budget]]*100</f>
        <v>#DIV/0!</v>
      </c>
      <c r="AJ1002" t="e">
        <f>(Table134[[#This Row],[Gross_WW]]-VLOOKUP(C1002,  Table4[], 2, TRUE)*Table134[[#This Row],[Budget]])/(Table134[[#This Row],[Budget]]*VLOOKUP(C1002,  Table4[], 2, TRUE))</f>
        <v>#DIV/0!</v>
      </c>
    </row>
    <row r="1003" spans="1:36" x14ac:dyDescent="0.2">
      <c r="A1003" t="s">
        <v>2896</v>
      </c>
      <c r="B1003" t="s">
        <v>2897</v>
      </c>
      <c r="C1003">
        <v>1986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6</v>
      </c>
      <c r="O1003">
        <v>9580</v>
      </c>
      <c r="P1003">
        <v>116</v>
      </c>
      <c r="Q1003" t="s">
        <v>2898</v>
      </c>
      <c r="R1003" t="s">
        <v>35</v>
      </c>
      <c r="S1003">
        <v>0</v>
      </c>
      <c r="T1003">
        <v>1</v>
      </c>
      <c r="U1003">
        <v>0</v>
      </c>
      <c r="V1003">
        <v>40000000</v>
      </c>
      <c r="W1003">
        <v>49585191</v>
      </c>
      <c r="X1003">
        <v>93151591</v>
      </c>
      <c r="Y1003">
        <f>COUNTBLANK(Table134[[#This Row],[Budget]:[Gross_WW]])</f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5">
        <v>1</v>
      </c>
      <c r="AG1003">
        <v>0</v>
      </c>
      <c r="AH1003">
        <f>((Table134[[#This Row],[Gross_WW]]-2*Table134[[#This Row],[Budget]])/(2*Table134[[#This Row],[Budget]]))*100</f>
        <v>16.439488749999999</v>
      </c>
      <c r="AI1003">
        <f>(0.555*Table134[[#This Row],[Gross_WW]]-Table134[[#This Row],[Budget]])/Table134[[#This Row],[Budget]]*100</f>
        <v>29.247832512500004</v>
      </c>
      <c r="AJ1003">
        <f>(Table134[[#This Row],[Gross_WW]]-VLOOKUP(C1003,  Table4[], 2, TRUE)*Table134[[#This Row],[Budget]])/(Table134[[#This Row],[Budget]]*VLOOKUP(C1003,  Table4[], 2, TRUE))</f>
        <v>4.0625864673913039</v>
      </c>
    </row>
    <row r="1004" spans="1:36" x14ac:dyDescent="0.2">
      <c r="A1004" t="s">
        <v>2833</v>
      </c>
      <c r="B1004" t="s">
        <v>2834</v>
      </c>
      <c r="C1004">
        <v>1985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6.5</v>
      </c>
      <c r="O1004">
        <v>57297</v>
      </c>
      <c r="P1004">
        <v>94</v>
      </c>
      <c r="Q1004" t="s">
        <v>2593</v>
      </c>
      <c r="R1004" t="s">
        <v>2835</v>
      </c>
      <c r="S1004">
        <v>0</v>
      </c>
      <c r="T1004">
        <v>1</v>
      </c>
      <c r="U1004">
        <v>0</v>
      </c>
      <c r="V1004">
        <v>24500000</v>
      </c>
      <c r="W1004">
        <v>15502112</v>
      </c>
      <c r="X1004">
        <v>15502112</v>
      </c>
      <c r="Y1004">
        <f>COUNTBLANK(Table134[[#This Row],[Budget]:[Gross_WW]])</f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f>((Table134[[#This Row],[Gross_WW]]-2*Table134[[#This Row],[Budget]])/(2*Table134[[#This Row],[Budget]]))*100</f>
        <v>-68.363036734693878</v>
      </c>
      <c r="AI1004">
        <f>(0.555*Table134[[#This Row],[Gross_WW]]-Table134[[#This Row],[Budget]])/Table134[[#This Row],[Budget]]*100</f>
        <v>-64.882970775510202</v>
      </c>
      <c r="AJ1004">
        <f>(Table134[[#This Row],[Gross_WW]]-VLOOKUP(C1004,  Table4[], 2, TRUE)*Table134[[#This Row],[Budget]])/(Table134[[#This Row],[Budget]]*VLOOKUP(C1004,  Table4[], 2, TRUE))</f>
        <v>0.37552014196983141</v>
      </c>
    </row>
    <row r="1005" spans="1:36" x14ac:dyDescent="0.2">
      <c r="A1005" t="s">
        <v>7775</v>
      </c>
      <c r="B1005" t="s">
        <v>2834</v>
      </c>
      <c r="C1005">
        <v>2015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6.9</v>
      </c>
      <c r="O1005">
        <v>148608</v>
      </c>
      <c r="P1005">
        <v>132</v>
      </c>
      <c r="Q1005" t="s">
        <v>6363</v>
      </c>
      <c r="R1005" t="s">
        <v>7079</v>
      </c>
      <c r="S1005">
        <v>0</v>
      </c>
      <c r="T1005">
        <v>1</v>
      </c>
      <c r="U1005">
        <v>0</v>
      </c>
      <c r="V1005">
        <v>30000000</v>
      </c>
      <c r="W1005">
        <v>1872994</v>
      </c>
      <c r="X1005">
        <v>42972994</v>
      </c>
      <c r="Y1005">
        <f>COUNTBLANK(Table134[[#This Row],[Budget]:[Gross_WW]])</f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1</v>
      </c>
      <c r="AF1005">
        <v>0</v>
      </c>
      <c r="AG1005">
        <v>2</v>
      </c>
      <c r="AH1005">
        <f>((Table134[[#This Row],[Gross_WW]]-2*Table134[[#This Row],[Budget]])/(2*Table134[[#This Row],[Budget]]))*100</f>
        <v>-28.378343333333333</v>
      </c>
      <c r="AI1005">
        <f>(0.555*Table134[[#This Row],[Gross_WW]]-Table134[[#This Row],[Budget]])/Table134[[#This Row],[Budget]]*100</f>
        <v>-20.499961099999993</v>
      </c>
      <c r="AJ1005">
        <f>(Table134[[#This Row],[Gross_WW]]-VLOOKUP(C1005,  Table4[], 2, TRUE)*Table134[[#This Row],[Budget]])/(Table134[[#This Row],[Budget]]*VLOOKUP(C1005,  Table4[], 2, TRUE))</f>
        <v>0.43243313333333333</v>
      </c>
    </row>
    <row r="1006" spans="1:36" x14ac:dyDescent="0.2">
      <c r="A1006" t="s">
        <v>6964</v>
      </c>
      <c r="B1006" t="s">
        <v>6965</v>
      </c>
      <c r="C1006">
        <v>2010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6.9</v>
      </c>
      <c r="O1006">
        <v>75785</v>
      </c>
      <c r="P1006">
        <v>97</v>
      </c>
      <c r="Q1006" t="s">
        <v>6166</v>
      </c>
      <c r="R1006" t="s">
        <v>39</v>
      </c>
      <c r="S1006">
        <v>0</v>
      </c>
      <c r="T1006">
        <v>0</v>
      </c>
      <c r="U1006">
        <v>1</v>
      </c>
      <c r="V1006">
        <v>80000000</v>
      </c>
      <c r="W1006">
        <v>55675313</v>
      </c>
      <c r="X1006">
        <v>140073390</v>
      </c>
      <c r="Y1006">
        <f>COUNTBLANK(Table134[[#This Row],[Budget]:[Gross_WW]])</f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7</v>
      </c>
      <c r="AH1006">
        <f>((Table134[[#This Row],[Gross_WW]]-2*Table134[[#This Row],[Budget]])/(2*Table134[[#This Row],[Budget]]))*100</f>
        <v>-12.45413125</v>
      </c>
      <c r="AI1006">
        <f>(0.555*Table134[[#This Row],[Gross_WW]]-Table134[[#This Row],[Budget]])/Table134[[#This Row],[Budget]]*100</f>
        <v>-2.8240856874999962</v>
      </c>
      <c r="AJ1006">
        <f>(Table134[[#This Row],[Gross_WW]]-VLOOKUP(C1006,  Table4[], 2, TRUE)*Table134[[#This Row],[Budget]])/(Table134[[#This Row],[Budget]]*VLOOKUP(C1006,  Table4[], 2, TRUE))</f>
        <v>0.750917375</v>
      </c>
    </row>
    <row r="1007" spans="1:36" x14ac:dyDescent="0.2">
      <c r="A1007" t="s">
        <v>5877</v>
      </c>
      <c r="B1007" t="s">
        <v>5878</v>
      </c>
      <c r="C1007">
        <v>2004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6.8</v>
      </c>
      <c r="O1007">
        <v>190176</v>
      </c>
      <c r="P1007">
        <v>108</v>
      </c>
      <c r="Q1007" t="s">
        <v>4183</v>
      </c>
      <c r="R1007" t="s">
        <v>2483</v>
      </c>
      <c r="S1007">
        <v>0</v>
      </c>
      <c r="T1007">
        <v>1</v>
      </c>
      <c r="U1007">
        <v>0</v>
      </c>
      <c r="V1007">
        <v>140000000</v>
      </c>
      <c r="W1007">
        <v>118634549</v>
      </c>
      <c r="X1007">
        <v>211468235</v>
      </c>
      <c r="Y1007">
        <f>COUNTBLANK(Table134[[#This Row],[Budget]:[Gross_WW]])</f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4</v>
      </c>
      <c r="AH1007">
        <f>((Table134[[#This Row],[Gross_WW]]-2*Table134[[#This Row],[Budget]])/(2*Table134[[#This Row],[Budget]]))*100</f>
        <v>-24.475630357142858</v>
      </c>
      <c r="AI1007">
        <f>(0.555*Table134[[#This Row],[Gross_WW]]-Table134[[#This Row],[Budget]])/Table134[[#This Row],[Budget]]*100</f>
        <v>-16.167949696428565</v>
      </c>
      <c r="AJ1007">
        <f>(Table134[[#This Row],[Gross_WW]]-VLOOKUP(C1007,  Table4[], 2, TRUE)*Table134[[#This Row],[Budget]])/(Table134[[#This Row],[Budget]]*VLOOKUP(C1007,  Table4[], 2, TRUE))</f>
        <v>1.5174789880952382</v>
      </c>
    </row>
    <row r="1008" spans="1:36" x14ac:dyDescent="0.2">
      <c r="A1008" t="s">
        <v>7354</v>
      </c>
      <c r="B1008" t="s">
        <v>7355</v>
      </c>
      <c r="C1008">
        <v>2012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7.6</v>
      </c>
      <c r="O1008">
        <v>297262</v>
      </c>
      <c r="P1008">
        <v>158</v>
      </c>
      <c r="Q1008" t="s">
        <v>7356</v>
      </c>
      <c r="R1008" t="s">
        <v>35</v>
      </c>
      <c r="S1008">
        <v>0</v>
      </c>
      <c r="T1008">
        <v>1</v>
      </c>
      <c r="U1008">
        <v>0</v>
      </c>
      <c r="V1008">
        <v>61000000</v>
      </c>
      <c r="W1008">
        <v>148809770</v>
      </c>
      <c r="X1008">
        <v>441809770</v>
      </c>
      <c r="Y1008">
        <f>COUNTBLANK(Table134[[#This Row],[Budget]:[Gross_WW]])</f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32</v>
      </c>
      <c r="AH1008">
        <f>((Table134[[#This Row],[Gross_WW]]-2*Table134[[#This Row],[Budget]])/(2*Table134[[#This Row],[Budget]]))*100</f>
        <v>262.13915573770493</v>
      </c>
      <c r="AI1008">
        <f>(0.555*Table134[[#This Row],[Gross_WW]]-Table134[[#This Row],[Budget]])/Table134[[#This Row],[Budget]]*100</f>
        <v>301.97446286885253</v>
      </c>
      <c r="AJ1008">
        <f>(Table134[[#This Row],[Gross_WW]]-VLOOKUP(C1008,  Table4[], 2, TRUE)*Table134[[#This Row],[Budget]])/(Table134[[#This Row],[Budget]]*VLOOKUP(C1008,  Table4[], 2, TRUE))</f>
        <v>6.242783114754098</v>
      </c>
    </row>
    <row r="1009" spans="1:36" x14ac:dyDescent="0.2">
      <c r="A1009" t="s">
        <v>2210</v>
      </c>
      <c r="B1009" t="s">
        <v>2211</v>
      </c>
      <c r="C1009">
        <v>1975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6.9</v>
      </c>
      <c r="O1009">
        <v>2675</v>
      </c>
      <c r="P1009">
        <v>110</v>
      </c>
      <c r="Q1009" t="s">
        <v>2212</v>
      </c>
      <c r="R1009" t="s">
        <v>2213</v>
      </c>
      <c r="S1009">
        <v>0</v>
      </c>
      <c r="T1009">
        <v>0</v>
      </c>
      <c r="U1009">
        <v>1</v>
      </c>
      <c r="V1009">
        <v>70000</v>
      </c>
      <c r="W1009">
        <v>11800000</v>
      </c>
      <c r="X1009">
        <v>11800000</v>
      </c>
      <c r="Y1009">
        <f>COUNTBLANK(Table134[[#This Row],[Budget]:[Gross_WW]])</f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5">
        <v>1</v>
      </c>
      <c r="AG1009">
        <v>0</v>
      </c>
      <c r="AH1009">
        <f>((Table134[[#This Row],[Gross_WW]]-2*Table134[[#This Row],[Budget]])/(2*Table134[[#This Row],[Budget]]))*100</f>
        <v>8328.5714285714294</v>
      </c>
      <c r="AI1009">
        <f>(0.555*Table134[[#This Row],[Gross_WW]]-Table134[[#This Row],[Budget]])/Table134[[#This Row],[Budget]]*100</f>
        <v>9255.7142857142862</v>
      </c>
      <c r="AJ1009">
        <f>(Table134[[#This Row],[Gross_WW]]-VLOOKUP(C1009,  Table4[], 2, TRUE)*Table134[[#This Row],[Budget]])/(Table134[[#This Row],[Budget]]*VLOOKUP(C1009,  Table4[], 2, TRUE))</f>
        <v>442.60902255639098</v>
      </c>
    </row>
    <row r="1010" spans="1:36" hidden="1" x14ac:dyDescent="0.2">
      <c r="A1010" t="s">
        <v>6366</v>
      </c>
      <c r="B1010" t="s">
        <v>6367</v>
      </c>
      <c r="C1010">
        <v>2006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6</v>
      </c>
      <c r="O1010">
        <v>22339</v>
      </c>
      <c r="P1010">
        <v>84</v>
      </c>
      <c r="Q1010" t="s">
        <v>6368</v>
      </c>
      <c r="R1010" t="s">
        <v>6369</v>
      </c>
      <c r="S1010">
        <v>0</v>
      </c>
      <c r="T1010">
        <v>1</v>
      </c>
      <c r="U1010">
        <v>0</v>
      </c>
      <c r="W1010">
        <v>4630045</v>
      </c>
      <c r="X1010">
        <v>4630045</v>
      </c>
      <c r="Y1010">
        <f>COUNTBLANK(Table134[[#This Row],[Budget]:[Gross_WW]])</f>
        <v>1</v>
      </c>
      <c r="Z1010" s="4">
        <v>0</v>
      </c>
      <c r="AA1010" s="4">
        <v>0</v>
      </c>
      <c r="AB1010" s="4">
        <v>1</v>
      </c>
      <c r="AC1010" s="4">
        <v>0</v>
      </c>
      <c r="AD1010" s="4">
        <v>0</v>
      </c>
      <c r="AE1010" s="4">
        <v>0</v>
      </c>
      <c r="AF1010" s="5">
        <v>0</v>
      </c>
      <c r="AG1010">
        <v>0</v>
      </c>
      <c r="AH1010" t="e">
        <f>((Table134[[#This Row],[Gross_WW]]-2*Table134[[#This Row],[Budget]])/(2*Table134[[#This Row],[Budget]]))*100</f>
        <v>#DIV/0!</v>
      </c>
      <c r="AI1010" t="e">
        <f>(0.555*Table134[[#This Row],[Gross_WW]]-Table134[[#This Row],[Budget]])/Table134[[#This Row],[Budget]]*100</f>
        <v>#DIV/0!</v>
      </c>
      <c r="AJ1010" t="e">
        <f>(Table134[[#This Row],[Gross_WW]]-VLOOKUP(C1010,  Table4[], 2, TRUE)*Table134[[#This Row],[Budget]])/(Table134[[#This Row],[Budget]]*VLOOKUP(C1010,  Table4[], 2, TRUE))</f>
        <v>#DIV/0!</v>
      </c>
    </row>
    <row r="1011" spans="1:36" x14ac:dyDescent="0.2">
      <c r="A1011" t="s">
        <v>2979</v>
      </c>
      <c r="B1011" t="s">
        <v>2980</v>
      </c>
      <c r="C1011">
        <v>1987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7.6</v>
      </c>
      <c r="O1011">
        <v>227961</v>
      </c>
      <c r="P1011">
        <v>109</v>
      </c>
      <c r="Q1011" t="s">
        <v>2364</v>
      </c>
      <c r="R1011" t="s">
        <v>39</v>
      </c>
      <c r="S1011">
        <v>0</v>
      </c>
      <c r="T1011">
        <v>0</v>
      </c>
      <c r="U1011">
        <v>1</v>
      </c>
      <c r="V1011">
        <v>15000000</v>
      </c>
      <c r="W1011">
        <v>65207127</v>
      </c>
      <c r="X1011">
        <v>120207127</v>
      </c>
      <c r="Y1011">
        <f>COUNTBLANK(Table134[[#This Row],[Budget]:[Gross_WW]])</f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f>((Table134[[#This Row],[Gross_WW]]-2*Table134[[#This Row],[Budget]])/(2*Table134[[#This Row],[Budget]]))*100</f>
        <v>300.69042333333329</v>
      </c>
      <c r="AI1011">
        <f>(0.555*Table134[[#This Row],[Gross_WW]]-Table134[[#This Row],[Budget]])/Table134[[#This Row],[Budget]]*100</f>
        <v>344.76636990000003</v>
      </c>
      <c r="AJ1011">
        <f>(Table134[[#This Row],[Gross_WW]]-VLOOKUP(C1011,  Table4[], 2, TRUE)*Table134[[#This Row],[Budget]])/(Table134[[#This Row],[Budget]]*VLOOKUP(C1011,  Table4[], 2, TRUE))</f>
        <v>16.421322753623187</v>
      </c>
    </row>
    <row r="1012" spans="1:36" x14ac:dyDescent="0.2">
      <c r="A1012" t="s">
        <v>3220</v>
      </c>
      <c r="B1012" t="s">
        <v>3221</v>
      </c>
      <c r="C1012">
        <v>1989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7.2</v>
      </c>
      <c r="O1012">
        <v>155527</v>
      </c>
      <c r="P1012">
        <v>114</v>
      </c>
      <c r="Q1012" t="s">
        <v>2364</v>
      </c>
      <c r="R1012" t="s">
        <v>39</v>
      </c>
      <c r="S1012">
        <v>0</v>
      </c>
      <c r="T1012">
        <v>0</v>
      </c>
      <c r="U1012">
        <v>1</v>
      </c>
      <c r="V1012">
        <v>28000000</v>
      </c>
      <c r="W1012">
        <v>147253986</v>
      </c>
      <c r="X1012">
        <v>227853986</v>
      </c>
      <c r="Y1012">
        <f>COUNTBLANK(Table134[[#This Row],[Budget]:[Gross_WW]])</f>
        <v>0</v>
      </c>
      <c r="Z1012" s="4">
        <v>1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5">
        <v>1</v>
      </c>
      <c r="AG1012">
        <v>0</v>
      </c>
      <c r="AH1012">
        <f>((Table134[[#This Row],[Gross_WW]]-2*Table134[[#This Row],[Budget]])/(2*Table134[[#This Row],[Budget]]))*100</f>
        <v>306.88211785714287</v>
      </c>
      <c r="AI1012">
        <f>(0.555*Table134[[#This Row],[Gross_WW]]-Table134[[#This Row],[Budget]])/Table134[[#This Row],[Budget]]*100</f>
        <v>351.63915082142859</v>
      </c>
      <c r="AJ1012">
        <f>(Table134[[#This Row],[Gross_WW]]-VLOOKUP(C1012,  Table4[], 2, TRUE)*Table134[[#This Row],[Budget]])/(Table134[[#This Row],[Budget]]*VLOOKUP(C1012,  Table4[], 2, TRUE))</f>
        <v>16.690526863354037</v>
      </c>
    </row>
    <row r="1013" spans="1:36" x14ac:dyDescent="0.2">
      <c r="A1013" t="s">
        <v>3621</v>
      </c>
      <c r="B1013" t="s">
        <v>3622</v>
      </c>
      <c r="C1013">
        <v>1992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6.7</v>
      </c>
      <c r="O1013">
        <v>151658</v>
      </c>
      <c r="P1013">
        <v>118</v>
      </c>
      <c r="Q1013" t="s">
        <v>2364</v>
      </c>
      <c r="R1013" t="s">
        <v>39</v>
      </c>
      <c r="S1013">
        <v>0</v>
      </c>
      <c r="T1013">
        <v>0</v>
      </c>
      <c r="U1013">
        <v>1</v>
      </c>
      <c r="V1013">
        <v>35000000</v>
      </c>
      <c r="W1013">
        <v>144731527</v>
      </c>
      <c r="X1013">
        <v>321731527</v>
      </c>
      <c r="Y1013">
        <f>COUNTBLANK(Table134[[#This Row],[Budget]:[Gross_WW]])</f>
        <v>0</v>
      </c>
      <c r="Z1013" s="4">
        <v>1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5">
        <v>1</v>
      </c>
      <c r="AG1013">
        <v>0</v>
      </c>
      <c r="AH1013">
        <f>((Table134[[#This Row],[Gross_WW]]-2*Table134[[#This Row],[Budget]])/(2*Table134[[#This Row],[Budget]]))*100</f>
        <v>359.61646714285712</v>
      </c>
      <c r="AI1013">
        <f>(0.555*Table134[[#This Row],[Gross_WW]]-Table134[[#This Row],[Budget]])/Table134[[#This Row],[Budget]]*100</f>
        <v>410.17427852857145</v>
      </c>
      <c r="AJ1013">
        <f>(Table134[[#This Row],[Gross_WW]]-VLOOKUP(C1013,  Table4[], 2, TRUE)*Table134[[#This Row],[Budget]])/(Table134[[#This Row],[Budget]]*VLOOKUP(C1013,  Table4[], 2, TRUE))</f>
        <v>19.891657597402599</v>
      </c>
    </row>
    <row r="1014" spans="1:36" x14ac:dyDescent="0.2">
      <c r="A1014" t="s">
        <v>4990</v>
      </c>
      <c r="B1014" t="s">
        <v>4991</v>
      </c>
      <c r="C1014">
        <v>1998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6.6</v>
      </c>
      <c r="O1014">
        <v>148514</v>
      </c>
      <c r="P1014">
        <v>127</v>
      </c>
      <c r="Q1014" t="s">
        <v>2364</v>
      </c>
      <c r="R1014" t="s">
        <v>39</v>
      </c>
      <c r="S1014">
        <v>0</v>
      </c>
      <c r="T1014">
        <v>0</v>
      </c>
      <c r="U1014">
        <v>1</v>
      </c>
      <c r="V1014">
        <v>140000000</v>
      </c>
      <c r="W1014">
        <v>130444603</v>
      </c>
      <c r="X1014">
        <v>285444603</v>
      </c>
      <c r="Y1014">
        <f>COUNTBLANK(Table134[[#This Row],[Budget]:[Gross_WW]])</f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f>((Table134[[#This Row],[Gross_WW]]-2*Table134[[#This Row],[Budget]])/(2*Table134[[#This Row],[Budget]]))*100</f>
        <v>1.9445010714285713</v>
      </c>
      <c r="AI1014">
        <f>(0.555*Table134[[#This Row],[Gross_WW]]-Table134[[#This Row],[Budget]])/Table134[[#This Row],[Budget]]*100</f>
        <v>13.158396189285728</v>
      </c>
      <c r="AJ1014">
        <f>(Table134[[#This Row],[Gross_WW]]-VLOOKUP(C1014,  Table4[], 2, TRUE)*Table134[[#This Row],[Budget]])/(Table134[[#This Row],[Budget]]*VLOOKUP(C1014,  Table4[], 2, TRUE))</f>
        <v>3.6338409577922079</v>
      </c>
    </row>
    <row r="1015" spans="1:36" x14ac:dyDescent="0.2">
      <c r="A1015" t="s">
        <v>6534</v>
      </c>
      <c r="B1015" t="s">
        <v>6535</v>
      </c>
      <c r="C1015">
        <v>2006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7.9</v>
      </c>
      <c r="O1015">
        <v>149903</v>
      </c>
      <c r="P1015">
        <v>141</v>
      </c>
      <c r="Q1015" t="s">
        <v>2004</v>
      </c>
      <c r="R1015" t="s">
        <v>4856</v>
      </c>
      <c r="S1015">
        <v>0</v>
      </c>
      <c r="T1015">
        <v>0</v>
      </c>
      <c r="U1015">
        <v>1</v>
      </c>
      <c r="V1015">
        <v>19000000</v>
      </c>
      <c r="W1015">
        <v>13756082</v>
      </c>
      <c r="X1015">
        <v>68673228</v>
      </c>
      <c r="Y1015">
        <f>COUNTBLANK(Table134[[#This Row],[Budget]:[Gross_WW]])</f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f>((Table134[[#This Row],[Gross_WW]]-2*Table134[[#This Row],[Budget]])/(2*Table134[[#This Row],[Budget]]))*100</f>
        <v>80.719021052631575</v>
      </c>
      <c r="AI1015">
        <f>(0.555*Table134[[#This Row],[Gross_WW]]-Table134[[#This Row],[Budget]])/Table134[[#This Row],[Budget]]*100</f>
        <v>100.59811336842108</v>
      </c>
      <c r="AJ1015">
        <f>(Table134[[#This Row],[Gross_WW]]-VLOOKUP(C1015,  Table4[], 2, TRUE)*Table134[[#This Row],[Budget]])/(Table134[[#This Row],[Budget]]*VLOOKUP(C1015,  Table4[], 2, TRUE))</f>
        <v>5.0239673684210526</v>
      </c>
    </row>
    <row r="1016" spans="1:36" x14ac:dyDescent="0.2">
      <c r="A1016" t="s">
        <v>4714</v>
      </c>
      <c r="B1016" t="s">
        <v>4715</v>
      </c>
      <c r="C1016">
        <v>1997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6.9</v>
      </c>
      <c r="O1016">
        <v>270765</v>
      </c>
      <c r="P1016">
        <v>86</v>
      </c>
      <c r="Q1016" t="s">
        <v>3915</v>
      </c>
      <c r="R1016" t="s">
        <v>35</v>
      </c>
      <c r="S1016">
        <v>0</v>
      </c>
      <c r="T1016">
        <v>1</v>
      </c>
      <c r="U1016">
        <v>0</v>
      </c>
      <c r="V1016">
        <v>45000000</v>
      </c>
      <c r="W1016">
        <v>181410615</v>
      </c>
      <c r="X1016">
        <v>302710615</v>
      </c>
      <c r="Y1016">
        <f>COUNTBLANK(Table134[[#This Row],[Budget]:[Gross_WW]])</f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f>((Table134[[#This Row],[Gross_WW]]-2*Table134[[#This Row],[Budget]])/(2*Table134[[#This Row],[Budget]]))*100</f>
        <v>236.34512777777778</v>
      </c>
      <c r="AI1016">
        <f>(0.555*Table134[[#This Row],[Gross_WW]]-Table134[[#This Row],[Budget]])/Table134[[#This Row],[Budget]]*100</f>
        <v>273.34309183333335</v>
      </c>
      <c r="AJ1016">
        <f>(Table134[[#This Row],[Gross_WW]]-VLOOKUP(C1016,  Table4[], 2, TRUE)*Table134[[#This Row],[Budget]])/(Table134[[#This Row],[Budget]]*VLOOKUP(C1016,  Table4[], 2, TRUE))</f>
        <v>14.288414898989899</v>
      </c>
    </row>
    <row r="1017" spans="1:36" x14ac:dyDescent="0.2">
      <c r="A1017" t="s">
        <v>5225</v>
      </c>
      <c r="B1017" t="s">
        <v>5226</v>
      </c>
      <c r="C1017">
        <v>1999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7</v>
      </c>
      <c r="O1017">
        <v>6258</v>
      </c>
      <c r="P1017">
        <v>127</v>
      </c>
      <c r="Q1017" t="s">
        <v>2871</v>
      </c>
      <c r="R1017" t="s">
        <v>4071</v>
      </c>
      <c r="S1017">
        <v>0</v>
      </c>
      <c r="T1017">
        <v>0</v>
      </c>
      <c r="U1017">
        <v>1</v>
      </c>
      <c r="V1017">
        <v>11000000</v>
      </c>
      <c r="W1017">
        <v>3736868</v>
      </c>
      <c r="X1017">
        <v>3736868</v>
      </c>
      <c r="Y1017">
        <f>COUNTBLANK(Table134[[#This Row],[Budget]:[Gross_WW]])</f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f>((Table134[[#This Row],[Gross_WW]]-2*Table134[[#This Row],[Budget]])/(2*Table134[[#This Row],[Budget]]))*100</f>
        <v>-83.014236363636357</v>
      </c>
      <c r="AI1017">
        <f>(0.555*Table134[[#This Row],[Gross_WW]]-Table134[[#This Row],[Budget]])/Table134[[#This Row],[Budget]]*100</f>
        <v>-81.145802363636363</v>
      </c>
      <c r="AJ1017">
        <f>(Table134[[#This Row],[Gross_WW]]-VLOOKUP(C1017,  Table4[], 2, TRUE)*Table134[[#This Row],[Budget]])/(Table134[[#This Row],[Budget]]*VLOOKUP(C1017,  Table4[], 2, TRUE))</f>
        <v>-0.22791983471074381</v>
      </c>
    </row>
    <row r="1018" spans="1:36" x14ac:dyDescent="0.2">
      <c r="A1018" t="s">
        <v>6553</v>
      </c>
      <c r="B1018" t="s">
        <v>6554</v>
      </c>
      <c r="C1018">
        <v>2007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5.3</v>
      </c>
      <c r="O1018">
        <v>37047</v>
      </c>
      <c r="P1018">
        <v>91</v>
      </c>
      <c r="Q1018" t="s">
        <v>2858</v>
      </c>
      <c r="R1018" t="s">
        <v>39</v>
      </c>
      <c r="S1018">
        <v>0</v>
      </c>
      <c r="T1018">
        <v>0</v>
      </c>
      <c r="U1018">
        <v>1</v>
      </c>
      <c r="V1018">
        <v>35000000</v>
      </c>
      <c r="W1018">
        <v>43799818</v>
      </c>
      <c r="X1018">
        <v>70181325</v>
      </c>
      <c r="Y1018">
        <f>COUNTBLANK(Table134[[#This Row],[Budget]:[Gross_WW]])</f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f>((Table134[[#This Row],[Gross_WW]]-2*Table134[[#This Row],[Budget]])/(2*Table134[[#This Row],[Budget]]))*100</f>
        <v>0.25903571428571431</v>
      </c>
      <c r="AI1018">
        <f>(0.555*Table134[[#This Row],[Gross_WW]]-Table134[[#This Row],[Budget]])/Table134[[#This Row],[Budget]]*100</f>
        <v>11.287529642857143</v>
      </c>
      <c r="AJ1018">
        <f>(Table134[[#This Row],[Gross_WW]]-VLOOKUP(C1018,  Table4[], 2, TRUE)*Table134[[#This Row],[Budget]])/(Table134[[#This Row],[Budget]]*VLOOKUP(C1018,  Table4[], 2, TRUE))</f>
        <v>2.341967857142857</v>
      </c>
    </row>
    <row r="1019" spans="1:36" x14ac:dyDescent="0.2">
      <c r="A1019" t="s">
        <v>5007</v>
      </c>
      <c r="B1019" t="s">
        <v>5008</v>
      </c>
      <c r="C1019">
        <v>1999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6.8</v>
      </c>
      <c r="O1019">
        <v>43538</v>
      </c>
      <c r="P1019">
        <v>108</v>
      </c>
      <c r="Q1019" t="s">
        <v>4083</v>
      </c>
      <c r="R1019" t="s">
        <v>3230</v>
      </c>
      <c r="S1019">
        <v>0</v>
      </c>
      <c r="T1019">
        <v>1</v>
      </c>
      <c r="U1019">
        <v>0</v>
      </c>
      <c r="V1019">
        <v>80000000</v>
      </c>
      <c r="W1019">
        <v>64016268</v>
      </c>
      <c r="X1019">
        <v>73475268</v>
      </c>
      <c r="Y1019">
        <f>COUNTBLANK(Table134[[#This Row],[Budget]:[Gross_WW]])</f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5">
        <v>1</v>
      </c>
      <c r="AG1019">
        <v>0</v>
      </c>
      <c r="AH1019">
        <f>((Table134[[#This Row],[Gross_WW]]-2*Table134[[#This Row],[Budget]])/(2*Table134[[#This Row],[Budget]]))*100</f>
        <v>-54.077957499999997</v>
      </c>
      <c r="AI1019">
        <f>(0.555*Table134[[#This Row],[Gross_WW]]-Table134[[#This Row],[Budget]])/Table134[[#This Row],[Budget]]*100</f>
        <v>-49.026532824999997</v>
      </c>
      <c r="AJ1019">
        <f>(Table134[[#This Row],[Gross_WW]]-VLOOKUP(C1019,  Table4[], 2, TRUE)*Table134[[#This Row],[Budget]])/(Table134[[#This Row],[Budget]]*VLOOKUP(C1019,  Table4[], 2, TRUE))</f>
        <v>1.0873655681818182</v>
      </c>
    </row>
    <row r="1020" spans="1:36" x14ac:dyDescent="0.2">
      <c r="A1020" t="s">
        <v>6813</v>
      </c>
      <c r="B1020" t="s">
        <v>6814</v>
      </c>
      <c r="C1020">
        <v>2010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6.5</v>
      </c>
      <c r="O1020">
        <v>117810</v>
      </c>
      <c r="P1020">
        <v>114</v>
      </c>
      <c r="Q1020" t="s">
        <v>6815</v>
      </c>
      <c r="R1020" t="s">
        <v>6816</v>
      </c>
      <c r="S1020">
        <v>0</v>
      </c>
      <c r="T1020">
        <v>0</v>
      </c>
      <c r="U1020">
        <v>1</v>
      </c>
      <c r="V1020">
        <v>38000000</v>
      </c>
      <c r="W1020">
        <v>53374681</v>
      </c>
      <c r="X1020">
        <v>105734416</v>
      </c>
      <c r="Y1020">
        <f>COUNTBLANK(Table134[[#This Row],[Budget]:[Gross_WW]])</f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f>((Table134[[#This Row],[Gross_WW]]-2*Table134[[#This Row],[Budget]])/(2*Table134[[#This Row],[Budget]]))*100</f>
        <v>39.124231578947366</v>
      </c>
      <c r="AI1020">
        <f>(0.555*Table134[[#This Row],[Gross_WW]]-Table134[[#This Row],[Budget]])/Table134[[#This Row],[Budget]]*100</f>
        <v>54.427897052631593</v>
      </c>
      <c r="AJ1020">
        <f>(Table134[[#This Row],[Gross_WW]]-VLOOKUP(C1020,  Table4[], 2, TRUE)*Table134[[#This Row],[Budget]])/(Table134[[#This Row],[Budget]]*VLOOKUP(C1020,  Table4[], 2, TRUE))</f>
        <v>1.7824846315789473</v>
      </c>
    </row>
    <row r="1021" spans="1:36" x14ac:dyDescent="0.2">
      <c r="A1021" t="s">
        <v>4621</v>
      </c>
      <c r="B1021" t="s">
        <v>4622</v>
      </c>
      <c r="C1021">
        <v>1997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8.6</v>
      </c>
      <c r="O1021">
        <v>588638</v>
      </c>
      <c r="P1021">
        <v>116</v>
      </c>
      <c r="Q1021" t="s">
        <v>4623</v>
      </c>
      <c r="R1021" t="s">
        <v>4624</v>
      </c>
      <c r="S1021">
        <v>1</v>
      </c>
      <c r="T1021">
        <v>0</v>
      </c>
      <c r="U1021">
        <v>0</v>
      </c>
      <c r="V1021">
        <v>20000000</v>
      </c>
      <c r="W1021">
        <v>57563264</v>
      </c>
      <c r="X1021">
        <v>230098753</v>
      </c>
      <c r="Y1021">
        <f>COUNTBLANK(Table134[[#This Row],[Budget]:[Gross_WW]])</f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H1021">
        <f>((Table134[[#This Row],[Gross_WW]]-2*Table134[[#This Row],[Budget]])/(2*Table134[[#This Row],[Budget]]))*100</f>
        <v>475.24688250000003</v>
      </c>
      <c r="AI1021">
        <f>(0.555*Table134[[#This Row],[Gross_WW]]-Table134[[#This Row],[Budget]])/Table134[[#This Row],[Budget]]*100</f>
        <v>538.52403957500007</v>
      </c>
      <c r="AJ1021">
        <f>(Table134[[#This Row],[Gross_WW]]-VLOOKUP(C1021,  Table4[], 2, TRUE)*Table134[[#This Row],[Budget]])/(Table134[[#This Row],[Budget]]*VLOOKUP(C1021,  Table4[], 2, TRUE))</f>
        <v>25.147585568181817</v>
      </c>
    </row>
    <row r="1022" spans="1:36" x14ac:dyDescent="0.2">
      <c r="A1022" t="s">
        <v>7898</v>
      </c>
      <c r="B1022" t="s">
        <v>7899</v>
      </c>
      <c r="C1022">
        <v>2018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5.6</v>
      </c>
      <c r="O1022">
        <v>30316</v>
      </c>
      <c r="P1022">
        <v>105</v>
      </c>
      <c r="Q1022" t="s">
        <v>7506</v>
      </c>
      <c r="R1022" t="s">
        <v>5604</v>
      </c>
      <c r="S1022">
        <v>0</v>
      </c>
      <c r="T1022">
        <v>0</v>
      </c>
      <c r="U1022">
        <v>1</v>
      </c>
      <c r="V1022">
        <v>30000000</v>
      </c>
      <c r="W1022">
        <v>53059911</v>
      </c>
      <c r="X1022">
        <v>65859911</v>
      </c>
      <c r="Y1022">
        <f>COUNTBLANK(Table134[[#This Row],[Budget]:[Gross_WW]])</f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f>((Table134[[#This Row],[Gross_WW]]-2*Table134[[#This Row],[Budget]])/(2*Table134[[#This Row],[Budget]]))*100</f>
        <v>9.7665183333333339</v>
      </c>
      <c r="AI1022">
        <f>(0.555*Table134[[#This Row],[Gross_WW]]-Table134[[#This Row],[Budget]])/Table134[[#This Row],[Budget]]*100</f>
        <v>21.840835350000017</v>
      </c>
      <c r="AJ1022">
        <f>(Table134[[#This Row],[Gross_WW]]-VLOOKUP(C1022,  Table4[], 2, TRUE)*Table134[[#This Row],[Budget]])/(Table134[[#This Row],[Budget]]*VLOOKUP(C1022,  Table4[], 2, TRUE))</f>
        <v>1.1953303666666666</v>
      </c>
    </row>
    <row r="1023" spans="1:36" x14ac:dyDescent="0.2">
      <c r="A1023" t="s">
        <v>948</v>
      </c>
      <c r="B1023" t="s">
        <v>949</v>
      </c>
      <c r="C1023">
        <v>1947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7.2</v>
      </c>
      <c r="O1023">
        <v>4405</v>
      </c>
      <c r="P1023">
        <v>118</v>
      </c>
      <c r="Q1023" t="s">
        <v>45</v>
      </c>
      <c r="R1023" t="s">
        <v>39</v>
      </c>
      <c r="S1023">
        <v>0</v>
      </c>
      <c r="T1023">
        <v>0</v>
      </c>
      <c r="U1023">
        <v>1</v>
      </c>
      <c r="V1023">
        <v>4710000</v>
      </c>
      <c r="W1023">
        <v>6455000</v>
      </c>
      <c r="X1023">
        <v>6455000</v>
      </c>
      <c r="Y1023">
        <f>COUNTBLANK(Table134[[#This Row],[Budget]:[Gross_WW]])</f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12</v>
      </c>
      <c r="AH1023">
        <f>((Table134[[#This Row],[Gross_WW]]-2*Table134[[#This Row],[Budget]])/(2*Table134[[#This Row],[Budget]]))*100</f>
        <v>-31.475583864118896</v>
      </c>
      <c r="AI1023">
        <f>(0.555*Table134[[#This Row],[Gross_WW]]-Table134[[#This Row],[Budget]])/Table134[[#This Row],[Budget]]*100</f>
        <v>-23.937898089171963</v>
      </c>
      <c r="AJ1023">
        <f>(Table134[[#This Row],[Gross_WW]]-VLOOKUP(C1023,  Table4[], 2, TRUE)*Table134[[#This Row],[Budget]])/(Table134[[#This Row],[Budget]]*VLOOKUP(C1023,  Table4[], 2, TRUE))</f>
        <v>9.542217867058632</v>
      </c>
    </row>
    <row r="1024" spans="1:36" hidden="1" x14ac:dyDescent="0.2">
      <c r="A1024" t="s">
        <v>3826</v>
      </c>
      <c r="B1024" t="s">
        <v>3827</v>
      </c>
      <c r="C1024">
        <v>1993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5.6</v>
      </c>
      <c r="O1024">
        <v>5210</v>
      </c>
      <c r="P1024">
        <v>91</v>
      </c>
      <c r="Q1024" t="s">
        <v>3828</v>
      </c>
      <c r="R1024" t="s">
        <v>2783</v>
      </c>
      <c r="S1024">
        <v>1</v>
      </c>
      <c r="T1024">
        <v>0</v>
      </c>
      <c r="U1024">
        <v>0</v>
      </c>
      <c r="W1024">
        <v>12440858</v>
      </c>
      <c r="X1024">
        <v>12440858</v>
      </c>
      <c r="Y1024">
        <f>COUNTBLANK(Table134[[#This Row],[Budget]:[Gross_WW]])</f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 t="e">
        <f>((Table134[[#This Row],[Gross_WW]]-2*Table134[[#This Row],[Budget]])/(2*Table134[[#This Row],[Budget]]))*100</f>
        <v>#DIV/0!</v>
      </c>
      <c r="AI1024" t="e">
        <f>(0.555*Table134[[#This Row],[Gross_WW]]-Table134[[#This Row],[Budget]])/Table134[[#This Row],[Budget]]*100</f>
        <v>#DIV/0!</v>
      </c>
      <c r="AJ1024" t="e">
        <f>(Table134[[#This Row],[Gross_WW]]-VLOOKUP(C1024,  Table4[], 2, TRUE)*Table134[[#This Row],[Budget]])/(Table134[[#This Row],[Budget]]*VLOOKUP(C1024,  Table4[], 2, TRUE))</f>
        <v>#DIV/0!</v>
      </c>
    </row>
    <row r="1025" spans="1:36" x14ac:dyDescent="0.2">
      <c r="A1025" t="s">
        <v>7870</v>
      </c>
      <c r="B1025" t="s">
        <v>7871</v>
      </c>
      <c r="C1025">
        <v>2016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6.3</v>
      </c>
      <c r="O1025">
        <v>108168</v>
      </c>
      <c r="P1025">
        <v>81</v>
      </c>
      <c r="Q1025" t="s">
        <v>7872</v>
      </c>
      <c r="R1025" t="s">
        <v>5604</v>
      </c>
      <c r="S1025">
        <v>0</v>
      </c>
      <c r="T1025">
        <v>0</v>
      </c>
      <c r="U1025">
        <v>1</v>
      </c>
      <c r="V1025">
        <v>4900000</v>
      </c>
      <c r="W1025">
        <v>67268835</v>
      </c>
      <c r="X1025">
        <v>148868835</v>
      </c>
      <c r="Y1025">
        <f>COUNTBLANK(Table134[[#This Row],[Budget]:[Gross_WW]])</f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</v>
      </c>
      <c r="AH1025">
        <f>((Table134[[#This Row],[Gross_WW]]-2*Table134[[#This Row],[Budget]])/(2*Table134[[#This Row],[Budget]]))*100</f>
        <v>1419.069744897959</v>
      </c>
      <c r="AI1025">
        <f>(0.555*Table134[[#This Row],[Gross_WW]]-Table134[[#This Row],[Budget]])/Table134[[#This Row],[Budget]]*100</f>
        <v>1586.1674168367349</v>
      </c>
      <c r="AJ1025">
        <f>(Table134[[#This Row],[Gross_WW]]-VLOOKUP(C1025,  Table4[], 2, TRUE)*Table134[[#This Row],[Budget]])/(Table134[[#This Row],[Budget]]*VLOOKUP(C1025,  Table4[], 2, TRUE))</f>
        <v>29.381394897959183</v>
      </c>
    </row>
    <row r="1026" spans="1:36" x14ac:dyDescent="0.2">
      <c r="A1026" t="s">
        <v>6308</v>
      </c>
      <c r="B1026" t="s">
        <v>6309</v>
      </c>
      <c r="C1026">
        <v>2012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7.3</v>
      </c>
      <c r="O1026">
        <v>236399</v>
      </c>
      <c r="P1026">
        <v>150</v>
      </c>
      <c r="Q1026" t="s">
        <v>2168</v>
      </c>
      <c r="R1026" t="s">
        <v>4856</v>
      </c>
      <c r="S1026">
        <v>0</v>
      </c>
      <c r="T1026">
        <v>1</v>
      </c>
      <c r="U1026">
        <v>0</v>
      </c>
      <c r="V1026">
        <v>65000000</v>
      </c>
      <c r="W1026">
        <v>182207973</v>
      </c>
      <c r="X1026">
        <v>275293450</v>
      </c>
      <c r="Y1026">
        <f>COUNTBLANK(Table134[[#This Row],[Budget]:[Gross_WW]])</f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7</v>
      </c>
      <c r="AH1026">
        <f>((Table134[[#This Row],[Gross_WW]]-2*Table134[[#This Row],[Budget]])/(2*Table134[[#This Row],[Budget]]))*100</f>
        <v>111.7641923076923</v>
      </c>
      <c r="AI1026">
        <f>(0.555*Table134[[#This Row],[Gross_WW]]-Table134[[#This Row],[Budget]])/Table134[[#This Row],[Budget]]*100</f>
        <v>135.05825346153847</v>
      </c>
      <c r="AJ1026">
        <f>(Table134[[#This Row],[Gross_WW]]-VLOOKUP(C1026,  Table4[], 2, TRUE)*Table134[[#This Row],[Budget]])/(Table134[[#This Row],[Budget]]*VLOOKUP(C1026,  Table4[], 2, TRUE))</f>
        <v>3.235283846153846</v>
      </c>
    </row>
    <row r="1027" spans="1:36" x14ac:dyDescent="0.2">
      <c r="A1027" t="s">
        <v>3330</v>
      </c>
      <c r="B1027" t="s">
        <v>3331</v>
      </c>
      <c r="C1027">
        <v>1990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6.2</v>
      </c>
      <c r="O1027">
        <v>31311</v>
      </c>
      <c r="P1027">
        <v>108</v>
      </c>
      <c r="Q1027" t="s">
        <v>3332</v>
      </c>
      <c r="R1027" t="s">
        <v>3333</v>
      </c>
      <c r="S1027">
        <v>0</v>
      </c>
      <c r="T1027">
        <v>1</v>
      </c>
      <c r="U1027">
        <v>0</v>
      </c>
      <c r="V1027">
        <v>6000000</v>
      </c>
      <c r="W1027">
        <v>24078196</v>
      </c>
      <c r="X1027">
        <v>24271196</v>
      </c>
      <c r="Y1027">
        <f>COUNTBLANK(Table134[[#This Row],[Budget]:[Gross_WW]])</f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5">
        <v>1</v>
      </c>
      <c r="AG1027">
        <v>0</v>
      </c>
      <c r="AH1027">
        <f>((Table134[[#This Row],[Gross_WW]]-2*Table134[[#This Row],[Budget]])/(2*Table134[[#This Row],[Budget]]))*100</f>
        <v>102.25996666666666</v>
      </c>
      <c r="AI1027">
        <f>(0.555*Table134[[#This Row],[Gross_WW]]-Table134[[#This Row],[Budget]])/Table134[[#This Row],[Budget]]*100</f>
        <v>124.50856300000001</v>
      </c>
      <c r="AJ1027">
        <f>(Table134[[#This Row],[Gross_WW]]-VLOOKUP(C1027,  Table4[], 2, TRUE)*Table134[[#This Row],[Budget]])/(Table134[[#This Row],[Budget]]*VLOOKUP(C1027,  Table4[], 2, TRUE))</f>
        <v>8.193634848484848</v>
      </c>
    </row>
    <row r="1028" spans="1:36" x14ac:dyDescent="0.2">
      <c r="A1028" t="s">
        <v>3829</v>
      </c>
      <c r="B1028" t="s">
        <v>3830</v>
      </c>
      <c r="C1028">
        <v>1993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6.1</v>
      </c>
      <c r="O1028">
        <v>15011</v>
      </c>
      <c r="P1028">
        <v>123</v>
      </c>
      <c r="Q1028" t="s">
        <v>3372</v>
      </c>
      <c r="R1028" t="s">
        <v>3831</v>
      </c>
      <c r="S1028">
        <v>1</v>
      </c>
      <c r="T1028">
        <v>0</v>
      </c>
      <c r="U1028">
        <v>0</v>
      </c>
      <c r="V1028">
        <v>35000000</v>
      </c>
      <c r="W1028">
        <v>4858139</v>
      </c>
      <c r="X1028">
        <v>4858139</v>
      </c>
      <c r="Y1028">
        <f>COUNTBLANK(Table134[[#This Row],[Budget]:[Gross_WW]])</f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5">
        <v>1</v>
      </c>
      <c r="AG1028">
        <v>0</v>
      </c>
      <c r="AH1028">
        <f>((Table134[[#This Row],[Gross_WW]]-2*Table134[[#This Row],[Budget]])/(2*Table134[[#This Row],[Budget]]))*100</f>
        <v>-93.059801428571433</v>
      </c>
      <c r="AI1028">
        <f>(0.555*Table134[[#This Row],[Gross_WW]]-Table134[[#This Row],[Budget]])/Table134[[#This Row],[Budget]]*100</f>
        <v>-92.296379585714277</v>
      </c>
      <c r="AJ1028">
        <f>(Table134[[#This Row],[Gross_WW]]-VLOOKUP(C1028,  Table4[], 2, TRUE)*Table134[[#This Row],[Budget]])/(Table134[[#This Row],[Budget]]*VLOOKUP(C1028,  Table4[], 2, TRUE))</f>
        <v>-0.6845364285714286</v>
      </c>
    </row>
    <row r="1029" spans="1:36" x14ac:dyDescent="0.2">
      <c r="A1029" t="s">
        <v>6723</v>
      </c>
      <c r="B1029" t="s">
        <v>6724</v>
      </c>
      <c r="C1029">
        <v>2010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5.5</v>
      </c>
      <c r="O1029">
        <v>102792</v>
      </c>
      <c r="P1029">
        <v>98</v>
      </c>
      <c r="Q1029" t="s">
        <v>5219</v>
      </c>
      <c r="R1029" t="s">
        <v>35</v>
      </c>
      <c r="S1029">
        <v>0</v>
      </c>
      <c r="T1029">
        <v>1</v>
      </c>
      <c r="U1029">
        <v>0</v>
      </c>
      <c r="V1029">
        <v>100000000</v>
      </c>
      <c r="W1029">
        <v>148438600</v>
      </c>
      <c r="X1029">
        <v>310650585</v>
      </c>
      <c r="Y1029">
        <f>COUNTBLANK(Table134[[#This Row],[Budget]:[Gross_WW]])</f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f>((Table134[[#This Row],[Gross_WW]]-2*Table134[[#This Row],[Budget]])/(2*Table134[[#This Row],[Budget]]))*100</f>
        <v>55.325292500000003</v>
      </c>
      <c r="AI1029">
        <f>(0.555*Table134[[#This Row],[Gross_WW]]-Table134[[#This Row],[Budget]])/Table134[[#This Row],[Budget]]*100</f>
        <v>72.411074675000009</v>
      </c>
      <c r="AJ1029">
        <f>(Table134[[#This Row],[Gross_WW]]-VLOOKUP(C1029,  Table4[], 2, TRUE)*Table134[[#This Row],[Budget]])/(Table134[[#This Row],[Budget]]*VLOOKUP(C1029,  Table4[], 2, TRUE))</f>
        <v>2.10650585</v>
      </c>
    </row>
    <row r="1030" spans="1:36" x14ac:dyDescent="0.2">
      <c r="A1030" t="s">
        <v>4017</v>
      </c>
      <c r="B1030" t="s">
        <v>4018</v>
      </c>
      <c r="C1030">
        <v>1994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6.4</v>
      </c>
      <c r="O1030">
        <v>24723</v>
      </c>
      <c r="P1030">
        <v>107</v>
      </c>
      <c r="Q1030" t="s">
        <v>4019</v>
      </c>
      <c r="R1030" t="s">
        <v>39</v>
      </c>
      <c r="S1030">
        <v>0</v>
      </c>
      <c r="T1030">
        <v>0</v>
      </c>
      <c r="U1030">
        <v>1</v>
      </c>
      <c r="V1030">
        <v>20000000</v>
      </c>
      <c r="W1030">
        <v>19306362</v>
      </c>
      <c r="X1030">
        <v>19306362</v>
      </c>
      <c r="Y1030">
        <f>COUNTBLANK(Table134[[#This Row],[Budget]:[Gross_WW]])</f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5">
        <v>1</v>
      </c>
      <c r="AG1030">
        <v>0</v>
      </c>
      <c r="AH1030">
        <f>((Table134[[#This Row],[Gross_WW]]-2*Table134[[#This Row],[Budget]])/(2*Table134[[#This Row],[Budget]]))*100</f>
        <v>-51.734095000000003</v>
      </c>
      <c r="AI1030">
        <f>(0.555*Table134[[#This Row],[Gross_WW]]-Table134[[#This Row],[Budget]])/Table134[[#This Row],[Budget]]*100</f>
        <v>-46.424845449999999</v>
      </c>
      <c r="AJ1030">
        <f>(Table134[[#This Row],[Gross_WW]]-VLOOKUP(C1030,  Table4[], 2, TRUE)*Table134[[#This Row],[Budget]])/(Table134[[#This Row],[Budget]]*VLOOKUP(C1030,  Table4[], 2, TRUE))</f>
        <v>1.1939047727272727</v>
      </c>
    </row>
    <row r="1031" spans="1:36" x14ac:dyDescent="0.2">
      <c r="A1031" t="s">
        <v>2467</v>
      </c>
      <c r="B1031" t="s">
        <v>2468</v>
      </c>
      <c r="C1031">
        <v>1980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6.4</v>
      </c>
      <c r="O1031">
        <v>1247</v>
      </c>
      <c r="P1031">
        <v>103</v>
      </c>
      <c r="Q1031" t="s">
        <v>2469</v>
      </c>
      <c r="R1031" t="s">
        <v>35</v>
      </c>
      <c r="S1031">
        <v>0</v>
      </c>
      <c r="T1031">
        <v>1</v>
      </c>
      <c r="U1031">
        <v>0</v>
      </c>
      <c r="V1031">
        <v>6321392</v>
      </c>
      <c r="Y1031">
        <f>COUNTBLANK(Table134[[#This Row],[Budget]:[Gross_WW]])</f>
        <v>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f>((Table134[[#This Row],[Gross_WW]]-2*Table134[[#This Row],[Budget]])/(2*Table134[[#This Row],[Budget]]))*100</f>
        <v>-100</v>
      </c>
      <c r="AI1031">
        <f>(0.555*Table134[[#This Row],[Gross_WW]]-Table134[[#This Row],[Budget]])/Table134[[#This Row],[Budget]]*100</f>
        <v>-100</v>
      </c>
      <c r="AJ1031">
        <f>(Table134[[#This Row],[Gross_WW]]-VLOOKUP(C1031,  Table4[], 2, TRUE)*Table134[[#This Row],[Budget]])/(Table134[[#This Row],[Budget]]*VLOOKUP(C1031,  Table4[], 2, TRUE))</f>
        <v>-1</v>
      </c>
    </row>
    <row r="1032" spans="1:36" x14ac:dyDescent="0.2">
      <c r="A1032" t="s">
        <v>2899</v>
      </c>
      <c r="B1032" t="s">
        <v>2900</v>
      </c>
      <c r="C1032">
        <v>1986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7</v>
      </c>
      <c r="O1032">
        <v>61815</v>
      </c>
      <c r="P1032">
        <v>94</v>
      </c>
      <c r="Q1032" t="s">
        <v>2901</v>
      </c>
      <c r="R1032" t="s">
        <v>2902</v>
      </c>
      <c r="S1032">
        <v>0</v>
      </c>
      <c r="T1032">
        <v>0</v>
      </c>
      <c r="U1032">
        <v>1</v>
      </c>
      <c r="V1032">
        <v>25000000</v>
      </c>
      <c r="W1032">
        <v>38982260</v>
      </c>
      <c r="X1032">
        <v>38982260</v>
      </c>
      <c r="Y1032">
        <f>COUNTBLANK(Table134[[#This Row],[Budget]:[Gross_WW]])</f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4</v>
      </c>
      <c r="AH1032">
        <f>((Table134[[#This Row],[Gross_WW]]-2*Table134[[#This Row],[Budget]])/(2*Table134[[#This Row],[Budget]]))*100</f>
        <v>-22.03548</v>
      </c>
      <c r="AI1032">
        <f>(0.555*Table134[[#This Row],[Gross_WW]]-Table134[[#This Row],[Budget]])/Table134[[#This Row],[Budget]]*100</f>
        <v>-13.459382799999997</v>
      </c>
      <c r="AJ1032">
        <f>(Table134[[#This Row],[Gross_WW]]-VLOOKUP(C1032,  Table4[], 2, TRUE)*Table134[[#This Row],[Budget]])/(Table134[[#This Row],[Budget]]*VLOOKUP(C1032,  Table4[], 2, TRUE))</f>
        <v>2.3897617391304347</v>
      </c>
    </row>
    <row r="1033" spans="1:36" hidden="1" x14ac:dyDescent="0.2">
      <c r="A1033" t="s">
        <v>5160</v>
      </c>
      <c r="B1033" t="s">
        <v>5161</v>
      </c>
      <c r="C1033">
        <v>1998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6.9</v>
      </c>
      <c r="O1033">
        <v>15407</v>
      </c>
      <c r="P1033">
        <v>97</v>
      </c>
      <c r="Q1033" t="s">
        <v>3555</v>
      </c>
      <c r="R1033" t="s">
        <v>3859</v>
      </c>
      <c r="S1033">
        <v>1</v>
      </c>
      <c r="T1033">
        <v>0</v>
      </c>
      <c r="U1033">
        <v>0</v>
      </c>
      <c r="W1033">
        <v>4611784</v>
      </c>
      <c r="X1033">
        <v>4611784</v>
      </c>
      <c r="Y1033">
        <f>COUNTBLANK(Table134[[#This Row],[Budget]:[Gross_WW]])</f>
        <v>1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5">
        <v>1</v>
      </c>
      <c r="AG1033">
        <v>0</v>
      </c>
      <c r="AH1033" t="e">
        <f>((Table134[[#This Row],[Gross_WW]]-2*Table134[[#This Row],[Budget]])/(2*Table134[[#This Row],[Budget]]))*100</f>
        <v>#DIV/0!</v>
      </c>
      <c r="AI1033" t="e">
        <f>(0.555*Table134[[#This Row],[Gross_WW]]-Table134[[#This Row],[Budget]])/Table134[[#This Row],[Budget]]*100</f>
        <v>#DIV/0!</v>
      </c>
      <c r="AJ1033" t="e">
        <f>(Table134[[#This Row],[Gross_WW]]-VLOOKUP(C1033,  Table4[], 2, TRUE)*Table134[[#This Row],[Budget]])/(Table134[[#This Row],[Budget]]*VLOOKUP(C1033,  Table4[], 2, TRUE))</f>
        <v>#DIV/0!</v>
      </c>
    </row>
    <row r="1034" spans="1:36" x14ac:dyDescent="0.2">
      <c r="A1034" t="s">
        <v>4480</v>
      </c>
      <c r="B1034" t="s">
        <v>4481</v>
      </c>
      <c r="C1034">
        <v>1996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7.4</v>
      </c>
      <c r="O1034">
        <v>27075</v>
      </c>
      <c r="P1034">
        <v>135</v>
      </c>
      <c r="Q1034" t="s">
        <v>4482</v>
      </c>
      <c r="R1034" t="s">
        <v>2273</v>
      </c>
      <c r="S1034">
        <v>0</v>
      </c>
      <c r="T1034">
        <v>0</v>
      </c>
      <c r="U1034">
        <v>1</v>
      </c>
      <c r="V1034">
        <v>5000000</v>
      </c>
      <c r="W1034">
        <v>12408986</v>
      </c>
      <c r="X1034">
        <v>12408986</v>
      </c>
      <c r="Y1034">
        <f>COUNTBLANK(Table134[[#This Row],[Budget]:[Gross_WW]])</f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5">
        <v>1</v>
      </c>
      <c r="AG1034">
        <v>0</v>
      </c>
      <c r="AH1034">
        <f>((Table134[[#This Row],[Gross_WW]]-2*Table134[[#This Row],[Budget]])/(2*Table134[[#This Row],[Budget]]))*100</f>
        <v>24.089859999999998</v>
      </c>
      <c r="AI1034">
        <f>(0.555*Table134[[#This Row],[Gross_WW]]-Table134[[#This Row],[Budget]])/Table134[[#This Row],[Budget]]*100</f>
        <v>37.739744600000009</v>
      </c>
      <c r="AJ1034">
        <f>(Table134[[#This Row],[Gross_WW]]-VLOOKUP(C1034,  Table4[], 2, TRUE)*Table134[[#This Row],[Budget]])/(Table134[[#This Row],[Budget]]*VLOOKUP(C1034,  Table4[], 2, TRUE))</f>
        <v>4.640448181818182</v>
      </c>
    </row>
    <row r="1035" spans="1:36" x14ac:dyDescent="0.2">
      <c r="A1035" t="s">
        <v>6842</v>
      </c>
      <c r="B1035" t="s">
        <v>6843</v>
      </c>
      <c r="C1035">
        <v>2013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7.5</v>
      </c>
      <c r="O1035">
        <v>256605</v>
      </c>
      <c r="P1035">
        <v>121</v>
      </c>
      <c r="Q1035" t="s">
        <v>5821</v>
      </c>
      <c r="R1035" t="s">
        <v>6844</v>
      </c>
      <c r="S1035">
        <v>0</v>
      </c>
      <c r="T1035">
        <v>1</v>
      </c>
      <c r="U1035">
        <v>0</v>
      </c>
      <c r="V1035">
        <v>40000000</v>
      </c>
      <c r="W1035">
        <v>125095601</v>
      </c>
      <c r="X1035">
        <v>154802912</v>
      </c>
      <c r="Y1035">
        <f>COUNTBLANK(Table134[[#This Row],[Budget]:[Gross_WW]])</f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6</v>
      </c>
      <c r="AH1035">
        <f>((Table134[[#This Row],[Gross_WW]]-2*Table134[[#This Row],[Budget]])/(2*Table134[[#This Row],[Budget]]))*100</f>
        <v>93.503640000000004</v>
      </c>
      <c r="AI1035">
        <f>(0.555*Table134[[#This Row],[Gross_WW]]-Table134[[#This Row],[Budget]])/Table134[[#This Row],[Budget]]*100</f>
        <v>114.78904040000002</v>
      </c>
      <c r="AJ1035">
        <f>(Table134[[#This Row],[Gross_WW]]-VLOOKUP(C1035,  Table4[], 2, TRUE)*Table134[[#This Row],[Budget]])/(Table134[[#This Row],[Budget]]*VLOOKUP(C1035,  Table4[], 2, TRUE))</f>
        <v>2.8700728</v>
      </c>
    </row>
    <row r="1036" spans="1:36" hidden="1" x14ac:dyDescent="0.2">
      <c r="A1036" t="s">
        <v>2559</v>
      </c>
      <c r="B1036" t="s">
        <v>2560</v>
      </c>
      <c r="C1036">
        <v>1981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6.1</v>
      </c>
      <c r="O1036">
        <v>4470</v>
      </c>
      <c r="P1036">
        <v>93</v>
      </c>
      <c r="Q1036" t="s">
        <v>2561</v>
      </c>
      <c r="R1036" t="s">
        <v>2513</v>
      </c>
      <c r="S1036">
        <v>0</v>
      </c>
      <c r="T1036">
        <v>0</v>
      </c>
      <c r="U1036">
        <v>1</v>
      </c>
      <c r="W1036">
        <v>3282232</v>
      </c>
      <c r="Y1036">
        <f>COUNTBLANK(Table134[[#This Row],[Budget]:[Gross_WW]])</f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 t="e">
        <f>((Table134[[#This Row],[Gross_WW]]-2*Table134[[#This Row],[Budget]])/(2*Table134[[#This Row],[Budget]]))*100</f>
        <v>#DIV/0!</v>
      </c>
      <c r="AI1036" t="e">
        <f>(0.555*Table134[[#This Row],[Gross_WW]]-Table134[[#This Row],[Budget]])/Table134[[#This Row],[Budget]]*100</f>
        <v>#DIV/0!</v>
      </c>
      <c r="AJ1036" t="e">
        <f>(Table134[[#This Row],[Gross_WW]]-VLOOKUP(C1036,  Table4[], 2, TRUE)*Table134[[#This Row],[Budget]])/(Table134[[#This Row],[Budget]]*VLOOKUP(C1036,  Table4[], 2, TRUE))</f>
        <v>#DIV/0!</v>
      </c>
    </row>
    <row r="1037" spans="1:36" x14ac:dyDescent="0.2">
      <c r="A1037" t="s">
        <v>5784</v>
      </c>
      <c r="B1037" t="s">
        <v>5785</v>
      </c>
      <c r="C1037">
        <v>2003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5.7</v>
      </c>
      <c r="O1037">
        <v>31556</v>
      </c>
      <c r="P1037">
        <v>93</v>
      </c>
      <c r="Q1037" t="s">
        <v>2713</v>
      </c>
      <c r="R1037" t="s">
        <v>39</v>
      </c>
      <c r="S1037">
        <v>0</v>
      </c>
      <c r="T1037">
        <v>0</v>
      </c>
      <c r="U1037">
        <v>1</v>
      </c>
      <c r="V1037">
        <v>80000000</v>
      </c>
      <c r="W1037">
        <v>20991364</v>
      </c>
      <c r="X1037">
        <v>68514844</v>
      </c>
      <c r="Y1037">
        <f>COUNTBLANK(Table134[[#This Row],[Budget]:[Gross_WW]])</f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f>((Table134[[#This Row],[Gross_WW]]-2*Table134[[#This Row],[Budget]])/(2*Table134[[#This Row],[Budget]]))*100</f>
        <v>-57.178222499999997</v>
      </c>
      <c r="AI1037">
        <f>(0.555*Table134[[#This Row],[Gross_WW]]-Table134[[#This Row],[Budget]])/Table134[[#This Row],[Budget]]*100</f>
        <v>-52.467826975000001</v>
      </c>
      <c r="AJ1037">
        <f>(Table134[[#This Row],[Gross_WW]]-VLOOKUP(C1037,  Table4[], 2, TRUE)*Table134[[#This Row],[Budget]])/(Table134[[#This Row],[Budget]]*VLOOKUP(C1037,  Table4[], 2, TRUE))</f>
        <v>0.42739258333333335</v>
      </c>
    </row>
    <row r="1038" spans="1:36" x14ac:dyDescent="0.2">
      <c r="A1038" t="s">
        <v>3623</v>
      </c>
      <c r="B1038" t="s">
        <v>3624</v>
      </c>
      <c r="C1038">
        <v>1992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7.3</v>
      </c>
      <c r="O1038">
        <v>19719</v>
      </c>
      <c r="P1038">
        <v>129</v>
      </c>
      <c r="Q1038" t="s">
        <v>3025</v>
      </c>
      <c r="R1038" t="s">
        <v>35</v>
      </c>
      <c r="S1038">
        <v>0</v>
      </c>
      <c r="T1038">
        <v>1</v>
      </c>
      <c r="U1038">
        <v>0</v>
      </c>
      <c r="V1038">
        <v>30000000</v>
      </c>
      <c r="W1038">
        <v>7286388</v>
      </c>
      <c r="X1038">
        <v>7286388</v>
      </c>
      <c r="Y1038">
        <f>COUNTBLANK(Table134[[#This Row],[Budget]:[Gross_WW]])</f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5">
        <v>1</v>
      </c>
      <c r="AG1038">
        <v>0</v>
      </c>
      <c r="AH1038">
        <f>((Table134[[#This Row],[Gross_WW]]-2*Table134[[#This Row],[Budget]])/(2*Table134[[#This Row],[Budget]]))*100</f>
        <v>-87.856020000000001</v>
      </c>
      <c r="AI1038">
        <f>(0.555*Table134[[#This Row],[Gross_WW]]-Table134[[#This Row],[Budget]])/Table134[[#This Row],[Budget]]*100</f>
        <v>-86.520182199999994</v>
      </c>
      <c r="AJ1038">
        <f>(Table134[[#This Row],[Gross_WW]]-VLOOKUP(C1038,  Table4[], 2, TRUE)*Table134[[#This Row],[Budget]])/(Table134[[#This Row],[Budget]]*VLOOKUP(C1038,  Table4[], 2, TRUE))</f>
        <v>-0.44800090909090912</v>
      </c>
    </row>
    <row r="1039" spans="1:36" x14ac:dyDescent="0.2">
      <c r="A1039" t="s">
        <v>7576</v>
      </c>
      <c r="B1039" t="s">
        <v>7577</v>
      </c>
      <c r="C1039">
        <v>2014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5.8</v>
      </c>
      <c r="O1039">
        <v>16399</v>
      </c>
      <c r="P1039">
        <v>95</v>
      </c>
      <c r="Q1039" t="s">
        <v>7578</v>
      </c>
      <c r="R1039" t="s">
        <v>7579</v>
      </c>
      <c r="S1039">
        <v>0</v>
      </c>
      <c r="T1039">
        <v>0</v>
      </c>
      <c r="U1039">
        <v>1</v>
      </c>
      <c r="V1039">
        <v>2000000</v>
      </c>
      <c r="W1039">
        <v>45431</v>
      </c>
      <c r="X1039">
        <v>615500</v>
      </c>
      <c r="Y1039">
        <f>COUNTBLANK(Table134[[#This Row],[Budget]:[Gross_WW]])</f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f>((Table134[[#This Row],[Gross_WW]]-2*Table134[[#This Row],[Budget]])/(2*Table134[[#This Row],[Budget]]))*100</f>
        <v>-84.612499999999997</v>
      </c>
      <c r="AI1039">
        <f>(0.555*Table134[[#This Row],[Gross_WW]]-Table134[[#This Row],[Budget]])/Table134[[#This Row],[Budget]]*100</f>
        <v>-82.919875000000005</v>
      </c>
      <c r="AJ1039">
        <f>(Table134[[#This Row],[Gross_WW]]-VLOOKUP(C1039,  Table4[], 2, TRUE)*Table134[[#This Row],[Budget]])/(Table134[[#This Row],[Budget]]*VLOOKUP(C1039,  Table4[], 2, TRUE))</f>
        <v>-0.69225000000000003</v>
      </c>
    </row>
    <row r="1040" spans="1:36" x14ac:dyDescent="0.2">
      <c r="A1040" t="s">
        <v>6732</v>
      </c>
      <c r="B1040" t="s">
        <v>6733</v>
      </c>
      <c r="C1040">
        <v>2010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5</v>
      </c>
      <c r="O1040">
        <v>10253</v>
      </c>
      <c r="P1040">
        <v>99</v>
      </c>
      <c r="Q1040" t="s">
        <v>6734</v>
      </c>
      <c r="R1040" t="s">
        <v>5181</v>
      </c>
      <c r="S1040">
        <v>0</v>
      </c>
      <c r="T1040">
        <v>0</v>
      </c>
      <c r="U1040">
        <v>1</v>
      </c>
      <c r="V1040">
        <v>17000000</v>
      </c>
      <c r="W1040">
        <v>24719879</v>
      </c>
      <c r="X1040">
        <v>24719879</v>
      </c>
      <c r="Y1040">
        <f>COUNTBLANK(Table134[[#This Row],[Budget]:[Gross_WW]])</f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f>((Table134[[#This Row],[Gross_WW]]-2*Table134[[#This Row],[Budget]])/(2*Table134[[#This Row],[Budget]]))*100</f>
        <v>-27.294473529411768</v>
      </c>
      <c r="AI1040">
        <f>(0.555*Table134[[#This Row],[Gross_WW]]-Table134[[#This Row],[Budget]])/Table134[[#This Row],[Budget]]*100</f>
        <v>-19.296865617647054</v>
      </c>
      <c r="AJ1040">
        <f>(Table134[[#This Row],[Gross_WW]]-VLOOKUP(C1040,  Table4[], 2, TRUE)*Table134[[#This Row],[Budget]])/(Table134[[#This Row],[Budget]]*VLOOKUP(C1040,  Table4[], 2, TRUE))</f>
        <v>0.45411052941176472</v>
      </c>
    </row>
    <row r="1041" spans="1:36" x14ac:dyDescent="0.2">
      <c r="A1041" t="s">
        <v>5760</v>
      </c>
      <c r="B1041" t="s">
        <v>5761</v>
      </c>
      <c r="C1041">
        <v>2003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7.6</v>
      </c>
      <c r="O1041">
        <v>409795</v>
      </c>
      <c r="P1041">
        <v>135</v>
      </c>
      <c r="Q1041" t="s">
        <v>5762</v>
      </c>
      <c r="R1041" t="s">
        <v>35</v>
      </c>
      <c r="S1041">
        <v>0</v>
      </c>
      <c r="T1041">
        <v>1</v>
      </c>
      <c r="U1041">
        <v>0</v>
      </c>
      <c r="V1041">
        <v>40000000</v>
      </c>
      <c r="W1041">
        <v>59696144</v>
      </c>
      <c r="X1041">
        <v>244931766</v>
      </c>
      <c r="Y1041">
        <f>COUNTBLANK(Table134[[#This Row],[Budget]:[Gross_WW]])</f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f>((Table134[[#This Row],[Gross_WW]]-2*Table134[[#This Row],[Budget]])/(2*Table134[[#This Row],[Budget]]))*100</f>
        <v>206.16470750000002</v>
      </c>
      <c r="AI1041">
        <f>(0.555*Table134[[#This Row],[Gross_WW]]-Table134[[#This Row],[Budget]])/Table134[[#This Row],[Budget]]*100</f>
        <v>239.84282532500006</v>
      </c>
      <c r="AJ1041">
        <f>(Table134[[#This Row],[Gross_WW]]-VLOOKUP(C1041,  Table4[], 2, TRUE)*Table134[[#This Row],[Budget]])/(Table134[[#This Row],[Budget]]*VLOOKUP(C1041,  Table4[], 2, TRUE))</f>
        <v>9.2054902500000004</v>
      </c>
    </row>
    <row r="1042" spans="1:36" x14ac:dyDescent="0.2">
      <c r="A1042" t="s">
        <v>4023</v>
      </c>
      <c r="B1042" t="s">
        <v>4024</v>
      </c>
      <c r="C1042">
        <v>1994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6</v>
      </c>
      <c r="O1042">
        <v>4276</v>
      </c>
      <c r="P1042">
        <v>108</v>
      </c>
      <c r="Q1042" t="s">
        <v>3057</v>
      </c>
      <c r="R1042" t="s">
        <v>4025</v>
      </c>
      <c r="S1042">
        <v>0</v>
      </c>
      <c r="T1042">
        <v>0</v>
      </c>
      <c r="U1042">
        <v>1</v>
      </c>
      <c r="V1042">
        <v>60000000</v>
      </c>
      <c r="W1042">
        <v>18272894</v>
      </c>
      <c r="X1042">
        <v>18272894</v>
      </c>
      <c r="Y1042">
        <f>COUNTBLANK(Table134[[#This Row],[Budget]:[Gross_WW]])</f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1</v>
      </c>
      <c r="AE1042" s="4">
        <v>0</v>
      </c>
      <c r="AF1042" s="5">
        <v>0</v>
      </c>
      <c r="AG1042">
        <v>55</v>
      </c>
      <c r="AH1042">
        <f>((Table134[[#This Row],[Gross_WW]]-2*Table134[[#This Row],[Budget]])/(2*Table134[[#This Row],[Budget]]))*100</f>
        <v>-84.772588333333331</v>
      </c>
      <c r="AI1042">
        <f>(0.555*Table134[[#This Row],[Gross_WW]]-Table134[[#This Row],[Budget]])/Table134[[#This Row],[Budget]]*100</f>
        <v>-83.097573049999994</v>
      </c>
      <c r="AJ1042">
        <f>(Table134[[#This Row],[Gross_WW]]-VLOOKUP(C1042,  Table4[], 2, TRUE)*Table134[[#This Row],[Budget]])/(Table134[[#This Row],[Budget]]*VLOOKUP(C1042,  Table4[], 2, TRUE))</f>
        <v>-0.30784492424242427</v>
      </c>
    </row>
    <row r="1043" spans="1:36" x14ac:dyDescent="0.2">
      <c r="A1043" t="s">
        <v>6689</v>
      </c>
      <c r="B1043" t="s">
        <v>6690</v>
      </c>
      <c r="C1043">
        <v>2009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5.7</v>
      </c>
      <c r="O1043">
        <v>29966</v>
      </c>
      <c r="P1043">
        <v>109</v>
      </c>
      <c r="Q1043" t="s">
        <v>6691</v>
      </c>
      <c r="R1043" t="s">
        <v>35</v>
      </c>
      <c r="S1043">
        <v>0</v>
      </c>
      <c r="T1043">
        <v>1</v>
      </c>
      <c r="U1043">
        <v>0</v>
      </c>
      <c r="V1043">
        <v>18000000</v>
      </c>
      <c r="W1043">
        <v>22965110</v>
      </c>
      <c r="X1043">
        <v>36088028</v>
      </c>
      <c r="Y1043">
        <f>COUNTBLANK(Table134[[#This Row],[Budget]:[Gross_WW]])</f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f>((Table134[[#This Row],[Gross_WW]]-2*Table134[[#This Row],[Budget]])/(2*Table134[[#This Row],[Budget]]))*100</f>
        <v>0.24452222222222222</v>
      </c>
      <c r="AI1043">
        <f>(0.555*Table134[[#This Row],[Gross_WW]]-Table134[[#This Row],[Budget]])/Table134[[#This Row],[Budget]]*100</f>
        <v>11.271419666666683</v>
      </c>
      <c r="AJ1043">
        <f>(Table134[[#This Row],[Gross_WW]]-VLOOKUP(C1043,  Table4[], 2, TRUE)*Table134[[#This Row],[Budget]])/(Table134[[#This Row],[Budget]]*VLOOKUP(C1043,  Table4[], 2, TRUE))</f>
        <v>2.3414840740740739</v>
      </c>
    </row>
    <row r="1044" spans="1:36" hidden="1" x14ac:dyDescent="0.2">
      <c r="A1044" t="s">
        <v>1636</v>
      </c>
      <c r="B1044" t="s">
        <v>1637</v>
      </c>
      <c r="C1044">
        <v>1961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7.2</v>
      </c>
      <c r="O1044">
        <v>6604</v>
      </c>
      <c r="P1044">
        <v>107</v>
      </c>
      <c r="Q1044" t="s">
        <v>1583</v>
      </c>
      <c r="R1044" t="s">
        <v>1621</v>
      </c>
      <c r="S1044">
        <v>0</v>
      </c>
      <c r="T1044">
        <v>1</v>
      </c>
      <c r="U1044">
        <v>0</v>
      </c>
      <c r="W1044">
        <v>16937969</v>
      </c>
      <c r="Y1044">
        <f>COUNTBLANK(Table134[[#This Row],[Budget]:[Gross_WW]])</f>
        <v>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 t="e">
        <f>((Table134[[#This Row],[Gross_WW]]-2*Table134[[#This Row],[Budget]])/(2*Table134[[#This Row],[Budget]]))*100</f>
        <v>#DIV/0!</v>
      </c>
      <c r="AI1044" t="e">
        <f>(0.555*Table134[[#This Row],[Gross_WW]]-Table134[[#This Row],[Budget]])/Table134[[#This Row],[Budget]]*100</f>
        <v>#DIV/0!</v>
      </c>
      <c r="AJ1044" t="e">
        <f>(Table134[[#This Row],[Gross_WW]]-VLOOKUP(C1044,  Table4[], 2, TRUE)*Table134[[#This Row],[Budget]])/(Table134[[#This Row],[Budget]]*VLOOKUP(C1044,  Table4[], 2, TRUE))</f>
        <v>#DIV/0!</v>
      </c>
    </row>
    <row r="1045" spans="1:36" x14ac:dyDescent="0.2">
      <c r="A1045" t="s">
        <v>2656</v>
      </c>
      <c r="B1045" t="s">
        <v>2657</v>
      </c>
      <c r="C1045">
        <v>1983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5.2</v>
      </c>
      <c r="O1045">
        <v>710</v>
      </c>
      <c r="P1045">
        <v>95</v>
      </c>
      <c r="Q1045" t="s">
        <v>2658</v>
      </c>
      <c r="R1045" t="s">
        <v>2513</v>
      </c>
      <c r="S1045">
        <v>0</v>
      </c>
      <c r="T1045">
        <v>0</v>
      </c>
      <c r="U1045">
        <v>1</v>
      </c>
      <c r="V1045">
        <v>10100000</v>
      </c>
      <c r="W1045">
        <v>10171304</v>
      </c>
      <c r="X1045">
        <v>10171304</v>
      </c>
      <c r="Y1045">
        <f>COUNTBLANK(Table134[[#This Row],[Budget]:[Gross_WW]])</f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5">
        <v>1</v>
      </c>
      <c r="AG1045">
        <v>0</v>
      </c>
      <c r="AH1045">
        <f>((Table134[[#This Row],[Gross_WW]]-2*Table134[[#This Row],[Budget]])/(2*Table134[[#This Row],[Budget]]))*100</f>
        <v>-49.647009900990099</v>
      </c>
      <c r="AI1045">
        <f>(0.555*Table134[[#This Row],[Gross_WW]]-Table134[[#This Row],[Budget]])/Table134[[#This Row],[Budget]]*100</f>
        <v>-44.108180990099008</v>
      </c>
      <c r="AJ1045">
        <f>(Table134[[#This Row],[Gross_WW]]-VLOOKUP(C1045,  Table4[], 2, TRUE)*Table134[[#This Row],[Budget]])/(Table134[[#This Row],[Budget]]*VLOOKUP(C1045,  Table4[], 2, TRUE))</f>
        <v>1.1892604390873871</v>
      </c>
    </row>
    <row r="1046" spans="1:36" hidden="1" x14ac:dyDescent="0.2">
      <c r="A1046" t="s">
        <v>1814</v>
      </c>
      <c r="B1046" t="s">
        <v>1815</v>
      </c>
      <c r="C1046">
        <v>1966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6.1</v>
      </c>
      <c r="O1046">
        <v>1180</v>
      </c>
      <c r="P1046">
        <v>110</v>
      </c>
      <c r="Q1046" t="s">
        <v>1816</v>
      </c>
      <c r="R1046" t="s">
        <v>376</v>
      </c>
      <c r="S1046">
        <v>1</v>
      </c>
      <c r="T1046">
        <v>0</v>
      </c>
      <c r="U1046">
        <v>0</v>
      </c>
      <c r="W1046">
        <v>22565634</v>
      </c>
      <c r="X1046">
        <v>22565634</v>
      </c>
      <c r="Y1046">
        <f>COUNTBLANK(Table134[[#This Row],[Budget]:[Gross_WW]])</f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247</v>
      </c>
      <c r="AH1046" t="e">
        <f>((Table134[[#This Row],[Gross_WW]]-2*Table134[[#This Row],[Budget]])/(2*Table134[[#This Row],[Budget]]))*100</f>
        <v>#DIV/0!</v>
      </c>
      <c r="AI1046" t="e">
        <f>(0.555*Table134[[#This Row],[Gross_WW]]-Table134[[#This Row],[Budget]])/Table134[[#This Row],[Budget]]*100</f>
        <v>#DIV/0!</v>
      </c>
      <c r="AJ1046" t="e">
        <f>(Table134[[#This Row],[Gross_WW]]-VLOOKUP(C1046,  Table4[], 2, TRUE)*Table134[[#This Row],[Budget]])/(Table134[[#This Row],[Budget]]*VLOOKUP(C1046,  Table4[], 2, TRUE))</f>
        <v>#DIV/0!</v>
      </c>
    </row>
    <row r="1047" spans="1:36" x14ac:dyDescent="0.2">
      <c r="A1047" t="s">
        <v>5867</v>
      </c>
      <c r="B1047" t="s">
        <v>5868</v>
      </c>
      <c r="C1047">
        <v>2007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5.9</v>
      </c>
      <c r="O1047">
        <v>19812</v>
      </c>
      <c r="P1047">
        <v>124</v>
      </c>
      <c r="Q1047" t="s">
        <v>3608</v>
      </c>
      <c r="R1047" t="s">
        <v>39</v>
      </c>
      <c r="S1047">
        <v>0</v>
      </c>
      <c r="T1047">
        <v>0</v>
      </c>
      <c r="U1047">
        <v>1</v>
      </c>
      <c r="V1047">
        <v>55000000</v>
      </c>
      <c r="W1047">
        <v>5758950</v>
      </c>
      <c r="X1047">
        <v>8461686</v>
      </c>
      <c r="Y1047">
        <f>COUNTBLANK(Table134[[#This Row],[Budget]:[Gross_WW]])</f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37</v>
      </c>
      <c r="AH1047">
        <f>((Table134[[#This Row],[Gross_WW]]-2*Table134[[#This Row],[Budget]])/(2*Table134[[#This Row],[Budget]]))*100</f>
        <v>-92.30755818181818</v>
      </c>
      <c r="AI1047">
        <f>(0.555*Table134[[#This Row],[Gross_WW]]-Table134[[#This Row],[Budget]])/Table134[[#This Row],[Budget]]*100</f>
        <v>-91.461389581818182</v>
      </c>
      <c r="AJ1047">
        <f>(Table134[[#This Row],[Gross_WW]]-VLOOKUP(C1047,  Table4[], 2, TRUE)*Table134[[#This Row],[Budget]])/(Table134[[#This Row],[Budget]]*VLOOKUP(C1047,  Table4[], 2, TRUE))</f>
        <v>-0.74358527272727271</v>
      </c>
    </row>
    <row r="1048" spans="1:36" x14ac:dyDescent="0.2">
      <c r="A1048" t="s">
        <v>7677</v>
      </c>
      <c r="B1048" t="s">
        <v>7678</v>
      </c>
      <c r="C1048">
        <v>2014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6.4</v>
      </c>
      <c r="O1048">
        <v>423399</v>
      </c>
      <c r="P1048">
        <v>89</v>
      </c>
      <c r="Q1048" t="s">
        <v>7679</v>
      </c>
      <c r="R1048" t="s">
        <v>7680</v>
      </c>
      <c r="S1048">
        <v>0</v>
      </c>
      <c r="T1048">
        <v>1</v>
      </c>
      <c r="U1048">
        <v>0</v>
      </c>
      <c r="V1048">
        <v>40000000</v>
      </c>
      <c r="W1048">
        <v>126663600</v>
      </c>
      <c r="X1048">
        <v>458863600</v>
      </c>
      <c r="Y1048">
        <f>COUNTBLANK(Table134[[#This Row],[Budget]:[Gross_WW]])</f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f>((Table134[[#This Row],[Gross_WW]]-2*Table134[[#This Row],[Budget]])/(2*Table134[[#This Row],[Budget]]))*100</f>
        <v>473.57950000000005</v>
      </c>
      <c r="AI1048">
        <f>(0.555*Table134[[#This Row],[Gross_WW]]-Table134[[#This Row],[Budget]])/Table134[[#This Row],[Budget]]*100</f>
        <v>536.67324500000007</v>
      </c>
      <c r="AJ1048">
        <f>(Table134[[#This Row],[Gross_WW]]-VLOOKUP(C1048,  Table4[], 2, TRUE)*Table134[[#This Row],[Budget]])/(Table134[[#This Row],[Budget]]*VLOOKUP(C1048,  Table4[], 2, TRUE))</f>
        <v>10.471590000000001</v>
      </c>
    </row>
    <row r="1049" spans="1:36" x14ac:dyDescent="0.2">
      <c r="A1049" t="s">
        <v>6615</v>
      </c>
      <c r="B1049" t="s">
        <v>6616</v>
      </c>
      <c r="C1049">
        <v>2007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7.5</v>
      </c>
      <c r="O1049">
        <v>35748</v>
      </c>
      <c r="P1049">
        <v>157</v>
      </c>
      <c r="Q1049" t="s">
        <v>5086</v>
      </c>
      <c r="R1049" t="s">
        <v>6617</v>
      </c>
      <c r="S1049">
        <v>0</v>
      </c>
      <c r="T1049">
        <v>1</v>
      </c>
      <c r="U1049">
        <v>0</v>
      </c>
      <c r="V1049">
        <v>15000000</v>
      </c>
      <c r="W1049">
        <v>4604982</v>
      </c>
      <c r="X1049">
        <v>67091915</v>
      </c>
      <c r="Y1049">
        <f>COUNTBLANK(Table134[[#This Row],[Budget]:[Gross_WW]])</f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28</v>
      </c>
      <c r="AH1049">
        <f>((Table134[[#This Row],[Gross_WW]]-2*Table134[[#This Row],[Budget]])/(2*Table134[[#This Row],[Budget]]))*100</f>
        <v>123.63971666666667</v>
      </c>
      <c r="AI1049">
        <f>(0.555*Table134[[#This Row],[Gross_WW]]-Table134[[#This Row],[Budget]])/Table134[[#This Row],[Budget]]*100</f>
        <v>148.24008550000002</v>
      </c>
      <c r="AJ1049">
        <f>(Table134[[#This Row],[Gross_WW]]-VLOOKUP(C1049,  Table4[], 2, TRUE)*Table134[[#This Row],[Budget]])/(Table134[[#This Row],[Budget]]*VLOOKUP(C1049,  Table4[], 2, TRUE))</f>
        <v>6.454657222222222</v>
      </c>
    </row>
    <row r="1050" spans="1:36" x14ac:dyDescent="0.2">
      <c r="A1050" t="s">
        <v>3832</v>
      </c>
      <c r="B1050" t="s">
        <v>3833</v>
      </c>
      <c r="C1050">
        <v>1993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6.8</v>
      </c>
      <c r="O1050">
        <v>8274</v>
      </c>
      <c r="P1050">
        <v>101</v>
      </c>
      <c r="Q1050" t="s">
        <v>2717</v>
      </c>
      <c r="R1050" t="s">
        <v>3430</v>
      </c>
      <c r="S1050">
        <v>0</v>
      </c>
      <c r="T1050">
        <v>0</v>
      </c>
      <c r="U1050">
        <v>1</v>
      </c>
      <c r="V1050">
        <v>1498795</v>
      </c>
      <c r="Y1050">
        <f>COUNTBLANK(Table134[[#This Row],[Budget]:[Gross_WW]])</f>
        <v>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5</v>
      </c>
      <c r="AH1050">
        <f>((Table134[[#This Row],[Gross_WW]]-2*Table134[[#This Row],[Budget]])/(2*Table134[[#This Row],[Budget]]))*100</f>
        <v>-100</v>
      </c>
      <c r="AI1050">
        <f>(0.555*Table134[[#This Row],[Gross_WW]]-Table134[[#This Row],[Budget]])/Table134[[#This Row],[Budget]]*100</f>
        <v>-100</v>
      </c>
      <c r="AJ1050">
        <f>(Table134[[#This Row],[Gross_WW]]-VLOOKUP(C1050,  Table4[], 2, TRUE)*Table134[[#This Row],[Budget]])/(Table134[[#This Row],[Budget]]*VLOOKUP(C1050,  Table4[], 2, TRUE))</f>
        <v>-1</v>
      </c>
    </row>
    <row r="1051" spans="1:36" x14ac:dyDescent="0.2">
      <c r="A1051" t="s">
        <v>2297</v>
      </c>
      <c r="B1051" t="s">
        <v>2298</v>
      </c>
      <c r="C1051">
        <v>1977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6.6</v>
      </c>
      <c r="O1051">
        <v>4158</v>
      </c>
      <c r="P1051">
        <v>130</v>
      </c>
      <c r="Q1051" t="s">
        <v>1923</v>
      </c>
      <c r="R1051" t="s">
        <v>35</v>
      </c>
      <c r="S1051">
        <v>0</v>
      </c>
      <c r="T1051">
        <v>1</v>
      </c>
      <c r="U1051">
        <v>0</v>
      </c>
      <c r="V1051">
        <v>9000000</v>
      </c>
      <c r="Y1051">
        <f>COUNTBLANK(Table134[[#This Row],[Budget]:[Gross_WW]])</f>
        <v>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f>((Table134[[#This Row],[Gross_WW]]-2*Table134[[#This Row],[Budget]])/(2*Table134[[#This Row],[Budget]]))*100</f>
        <v>-100</v>
      </c>
      <c r="AI1051">
        <f>(0.555*Table134[[#This Row],[Gross_WW]]-Table134[[#This Row],[Budget]])/Table134[[#This Row],[Budget]]*100</f>
        <v>-100</v>
      </c>
      <c r="AJ1051">
        <f>(Table134[[#This Row],[Gross_WW]]-VLOOKUP(C1051,  Table4[], 2, TRUE)*Table134[[#This Row],[Budget]])/(Table134[[#This Row],[Budget]]*VLOOKUP(C1051,  Table4[], 2, TRUE))</f>
        <v>-1</v>
      </c>
    </row>
    <row r="1052" spans="1:36" x14ac:dyDescent="0.2">
      <c r="A1052" t="s">
        <v>4718</v>
      </c>
      <c r="B1052" t="s">
        <v>4719</v>
      </c>
      <c r="C1052">
        <v>1997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6.3</v>
      </c>
      <c r="O1052">
        <v>18729</v>
      </c>
      <c r="P1052">
        <v>114</v>
      </c>
      <c r="Q1052" t="s">
        <v>2624</v>
      </c>
      <c r="R1052" t="s">
        <v>39</v>
      </c>
      <c r="S1052">
        <v>0</v>
      </c>
      <c r="T1052">
        <v>0</v>
      </c>
      <c r="U1052">
        <v>1</v>
      </c>
      <c r="V1052">
        <v>50000000</v>
      </c>
      <c r="W1052">
        <v>10541523</v>
      </c>
      <c r="X1052">
        <v>10541523</v>
      </c>
      <c r="Y1052">
        <f>COUNTBLANK(Table134[[#This Row],[Budget]:[Gross_WW]])</f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f>((Table134[[#This Row],[Gross_WW]]-2*Table134[[#This Row],[Budget]])/(2*Table134[[#This Row],[Budget]]))*100</f>
        <v>-89.458477000000002</v>
      </c>
      <c r="AI1052">
        <f>(0.555*Table134[[#This Row],[Gross_WW]]-Table134[[#This Row],[Budget]])/Table134[[#This Row],[Budget]]*100</f>
        <v>-88.298909469999998</v>
      </c>
      <c r="AJ1052">
        <f>(Table134[[#This Row],[Gross_WW]]-VLOOKUP(C1052,  Table4[], 2, TRUE)*Table134[[#This Row],[Budget]])/(Table134[[#This Row],[Budget]]*VLOOKUP(C1052,  Table4[], 2, TRUE))</f>
        <v>-0.52083986363636359</v>
      </c>
    </row>
    <row r="1053" spans="1:36" x14ac:dyDescent="0.2">
      <c r="A1053" t="s">
        <v>3834</v>
      </c>
      <c r="B1053" t="s">
        <v>3835</v>
      </c>
      <c r="C1053">
        <v>1993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6.2</v>
      </c>
      <c r="O1053">
        <v>19831</v>
      </c>
      <c r="P1053">
        <v>97</v>
      </c>
      <c r="Q1053" t="s">
        <v>3836</v>
      </c>
      <c r="R1053" t="s">
        <v>35</v>
      </c>
      <c r="S1053">
        <v>0</v>
      </c>
      <c r="T1053">
        <v>1</v>
      </c>
      <c r="U1053">
        <v>0</v>
      </c>
      <c r="V1053">
        <v>19000000</v>
      </c>
      <c r="W1053">
        <v>11081586</v>
      </c>
      <c r="X1053">
        <v>11081186</v>
      </c>
      <c r="Y1053">
        <f>COUNTBLANK(Table134[[#This Row],[Budget]:[Gross_WW]])</f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f>((Table134[[#This Row],[Gross_WW]]-2*Table134[[#This Row],[Budget]])/(2*Table134[[#This Row],[Budget]]))*100</f>
        <v>-70.838984210526306</v>
      </c>
      <c r="AI1053">
        <f>(0.555*Table134[[#This Row],[Gross_WW]]-Table134[[#This Row],[Budget]])/Table134[[#This Row],[Budget]]*100</f>
        <v>-67.631272473684206</v>
      </c>
      <c r="AJ1053">
        <f>(Table134[[#This Row],[Gross_WW]]-VLOOKUP(C1053,  Table4[], 2, TRUE)*Table134[[#This Row],[Budget]])/(Table134[[#This Row],[Budget]]*VLOOKUP(C1053,  Table4[], 2, TRUE))</f>
        <v>0.32550071770334926</v>
      </c>
    </row>
    <row r="1054" spans="1:36" x14ac:dyDescent="0.2">
      <c r="A1054" t="s">
        <v>4268</v>
      </c>
      <c r="B1054" t="s">
        <v>4269</v>
      </c>
      <c r="C1054">
        <v>1995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5.4</v>
      </c>
      <c r="O1054">
        <v>5961</v>
      </c>
      <c r="P1054">
        <v>93</v>
      </c>
      <c r="Q1054" t="s">
        <v>4065</v>
      </c>
      <c r="R1054" t="s">
        <v>2783</v>
      </c>
      <c r="S1054">
        <v>1</v>
      </c>
      <c r="T1054">
        <v>0</v>
      </c>
      <c r="U1054">
        <v>0</v>
      </c>
      <c r="V1054">
        <v>6820171</v>
      </c>
      <c r="W1054">
        <v>1545374</v>
      </c>
      <c r="X1054">
        <v>1545374</v>
      </c>
      <c r="Y1054">
        <f>COUNTBLANK(Table134[[#This Row],[Budget]:[Gross_WW]])</f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f>((Table134[[#This Row],[Gross_WW]]-2*Table134[[#This Row],[Budget]])/(2*Table134[[#This Row],[Budget]]))*100</f>
        <v>-88.6705626589128</v>
      </c>
      <c r="AI1054">
        <f>(0.555*Table134[[#This Row],[Gross_WW]]-Table134[[#This Row],[Budget]])/Table134[[#This Row],[Budget]]*100</f>
        <v>-87.424324551393212</v>
      </c>
      <c r="AJ1054">
        <f>(Table134[[#This Row],[Gross_WW]]-VLOOKUP(C1054,  Table4[], 2, TRUE)*Table134[[#This Row],[Budget]])/(Table134[[#This Row],[Budget]]*VLOOKUP(C1054,  Table4[], 2, TRUE))</f>
        <v>-0.48502557540512753</v>
      </c>
    </row>
    <row r="1055" spans="1:36" x14ac:dyDescent="0.2">
      <c r="A1055" t="s">
        <v>7102</v>
      </c>
      <c r="B1055" t="s">
        <v>7103</v>
      </c>
      <c r="C1055">
        <v>2015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8.1</v>
      </c>
      <c r="O1055">
        <v>829685</v>
      </c>
      <c r="P1055">
        <v>120</v>
      </c>
      <c r="Q1055" t="s">
        <v>3025</v>
      </c>
      <c r="R1055" t="s">
        <v>39</v>
      </c>
      <c r="S1055">
        <v>0</v>
      </c>
      <c r="T1055">
        <v>0</v>
      </c>
      <c r="U1055">
        <v>1</v>
      </c>
      <c r="V1055">
        <v>150000000</v>
      </c>
      <c r="W1055">
        <v>154058340</v>
      </c>
      <c r="X1055">
        <v>375209362</v>
      </c>
      <c r="Y1055">
        <f>COUNTBLANK(Table134[[#This Row],[Budget]:[Gross_WW]])</f>
        <v>0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30</v>
      </c>
      <c r="AH1055">
        <f>((Table134[[#This Row],[Gross_WW]]-2*Table134[[#This Row],[Budget]])/(2*Table134[[#This Row],[Budget]]))*100</f>
        <v>25.069787333333331</v>
      </c>
      <c r="AI1055">
        <f>(0.555*Table134[[#This Row],[Gross_WW]]-Table134[[#This Row],[Budget]])/Table134[[#This Row],[Budget]]*100</f>
        <v>38.827463940000015</v>
      </c>
      <c r="AJ1055">
        <f>(Table134[[#This Row],[Gross_WW]]-VLOOKUP(C1055,  Table4[], 2, TRUE)*Table134[[#This Row],[Budget]])/(Table134[[#This Row],[Budget]]*VLOOKUP(C1055,  Table4[], 2, TRUE))</f>
        <v>1.5013957466666668</v>
      </c>
    </row>
    <row r="1056" spans="1:36" x14ac:dyDescent="0.2">
      <c r="A1056" t="s">
        <v>5921</v>
      </c>
      <c r="B1056" t="s">
        <v>5922</v>
      </c>
      <c r="C1056">
        <v>2005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6.9</v>
      </c>
      <c r="O1056">
        <v>349983</v>
      </c>
      <c r="P1056">
        <v>86</v>
      </c>
      <c r="Q1056" t="s">
        <v>4855</v>
      </c>
      <c r="R1056" t="s">
        <v>4956</v>
      </c>
      <c r="S1056">
        <v>0</v>
      </c>
      <c r="T1056">
        <v>1</v>
      </c>
      <c r="U1056">
        <v>0</v>
      </c>
      <c r="V1056">
        <v>75000000</v>
      </c>
      <c r="W1056">
        <v>193595521</v>
      </c>
      <c r="X1056">
        <v>542063846</v>
      </c>
      <c r="Y1056">
        <f>COUNTBLANK(Table134[[#This Row],[Budget]:[Gross_WW]])</f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f>((Table134[[#This Row],[Gross_WW]]-2*Table134[[#This Row],[Budget]])/(2*Table134[[#This Row],[Budget]]))*100</f>
        <v>261.37589733333334</v>
      </c>
      <c r="AI1056">
        <f>(0.555*Table134[[#This Row],[Gross_WW]]-Table134[[#This Row],[Budget]])/Table134[[#This Row],[Budget]]*100</f>
        <v>301.12724604000005</v>
      </c>
      <c r="AJ1056">
        <f>(Table134[[#This Row],[Gross_WW]]-VLOOKUP(C1056,  Table4[], 2, TRUE)*Table134[[#This Row],[Budget]])/(Table134[[#This Row],[Budget]]*VLOOKUP(C1056,  Table4[], 2, TRUE))</f>
        <v>11.045863244444444</v>
      </c>
    </row>
    <row r="1057" spans="1:36" x14ac:dyDescent="0.2">
      <c r="A1057" t="s">
        <v>7003</v>
      </c>
      <c r="B1057" t="s">
        <v>7004</v>
      </c>
      <c r="C1057">
        <v>2012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6.8</v>
      </c>
      <c r="O1057">
        <v>155166</v>
      </c>
      <c r="P1057">
        <v>93</v>
      </c>
      <c r="Q1057" t="s">
        <v>4855</v>
      </c>
      <c r="R1057" t="s">
        <v>4956</v>
      </c>
      <c r="S1057">
        <v>0</v>
      </c>
      <c r="T1057">
        <v>1</v>
      </c>
      <c r="U1057">
        <v>0</v>
      </c>
      <c r="V1057">
        <v>145000000</v>
      </c>
      <c r="W1057">
        <v>216391482</v>
      </c>
      <c r="X1057">
        <v>746921274</v>
      </c>
      <c r="Y1057">
        <f>COUNTBLANK(Table134[[#This Row],[Budget]:[Gross_WW]])</f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f>((Table134[[#This Row],[Gross_WW]]-2*Table134[[#This Row],[Budget]])/(2*Table134[[#This Row],[Budget]]))*100</f>
        <v>157.55905999999999</v>
      </c>
      <c r="AI1057">
        <f>(0.555*Table134[[#This Row],[Gross_WW]]-Table134[[#This Row],[Budget]])/Table134[[#This Row],[Budget]]*100</f>
        <v>185.89055660000005</v>
      </c>
      <c r="AJ1057">
        <f>(Table134[[#This Row],[Gross_WW]]-VLOOKUP(C1057,  Table4[], 2, TRUE)*Table134[[#This Row],[Budget]])/(Table134[[#This Row],[Budget]]*VLOOKUP(C1057,  Table4[], 2, TRUE))</f>
        <v>4.1511811999999999</v>
      </c>
    </row>
    <row r="1058" spans="1:36" x14ac:dyDescent="0.2">
      <c r="A1058" t="s">
        <v>6475</v>
      </c>
      <c r="B1058" t="s">
        <v>6476</v>
      </c>
      <c r="C1058">
        <v>2008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6.6</v>
      </c>
      <c r="O1058">
        <v>195040</v>
      </c>
      <c r="P1058">
        <v>89</v>
      </c>
      <c r="Q1058" t="s">
        <v>4855</v>
      </c>
      <c r="R1058" t="s">
        <v>4956</v>
      </c>
      <c r="S1058">
        <v>0</v>
      </c>
      <c r="T1058">
        <v>1</v>
      </c>
      <c r="U1058">
        <v>0</v>
      </c>
      <c r="V1058">
        <v>150000000</v>
      </c>
      <c r="W1058">
        <v>180010950</v>
      </c>
      <c r="X1058">
        <v>603900354</v>
      </c>
      <c r="Y1058">
        <f>COUNTBLANK(Table134[[#This Row],[Budget]:[Gross_WW]])</f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f>((Table134[[#This Row],[Gross_WW]]-2*Table134[[#This Row],[Budget]])/(2*Table134[[#This Row],[Budget]]))*100</f>
        <v>101.30011800000001</v>
      </c>
      <c r="AI1058">
        <f>(0.555*Table134[[#This Row],[Gross_WW]]-Table134[[#This Row],[Budget]])/Table134[[#This Row],[Budget]]*100</f>
        <v>123.44313098000002</v>
      </c>
      <c r="AJ1058">
        <f>(Table134[[#This Row],[Gross_WW]]-VLOOKUP(C1058,  Table4[], 2, TRUE)*Table134[[#This Row],[Budget]])/(Table134[[#This Row],[Budget]]*VLOOKUP(C1058,  Table4[], 2, TRUE))</f>
        <v>5.7100039333333337</v>
      </c>
    </row>
    <row r="1059" spans="1:36" x14ac:dyDescent="0.2">
      <c r="A1059" t="s">
        <v>3111</v>
      </c>
      <c r="B1059" t="s">
        <v>3112</v>
      </c>
      <c r="C1059">
        <v>1988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6.7</v>
      </c>
      <c r="O1059">
        <v>1272</v>
      </c>
      <c r="P1059">
        <v>122</v>
      </c>
      <c r="Q1059" t="s">
        <v>2436</v>
      </c>
      <c r="R1059" t="s">
        <v>3113</v>
      </c>
      <c r="S1059">
        <v>0</v>
      </c>
      <c r="T1059">
        <v>1</v>
      </c>
      <c r="U1059">
        <v>0</v>
      </c>
      <c r="V1059">
        <v>9000000</v>
      </c>
      <c r="W1059">
        <v>3548238</v>
      </c>
      <c r="X1059">
        <v>3548238</v>
      </c>
      <c r="Y1059">
        <f>COUNTBLANK(Table134[[#This Row],[Budget]:[Gross_WW]])</f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26</v>
      </c>
      <c r="AH1059">
        <f>((Table134[[#This Row],[Gross_WW]]-2*Table134[[#This Row],[Budget]])/(2*Table134[[#This Row],[Budget]]))*100</f>
        <v>-80.287566666666663</v>
      </c>
      <c r="AI1059">
        <f>(0.555*Table134[[#This Row],[Gross_WW]]-Table134[[#This Row],[Budget]])/Table134[[#This Row],[Budget]]*100</f>
        <v>-78.119199000000009</v>
      </c>
      <c r="AJ1059">
        <f>(Table134[[#This Row],[Gross_WW]]-VLOOKUP(C1059,  Table4[], 2, TRUE)*Table134[[#This Row],[Budget]])/(Table134[[#This Row],[Budget]]*VLOOKUP(C1059,  Table4[], 2, TRUE))</f>
        <v>-0.14293768115942029</v>
      </c>
    </row>
    <row r="1060" spans="1:36" x14ac:dyDescent="0.2">
      <c r="A1060" t="s">
        <v>3837</v>
      </c>
      <c r="B1060" t="s">
        <v>3838</v>
      </c>
      <c r="C1060">
        <v>1993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5.0999999999999996</v>
      </c>
      <c r="O1060">
        <v>15190</v>
      </c>
      <c r="P1060">
        <v>111</v>
      </c>
      <c r="Q1060" t="s">
        <v>2729</v>
      </c>
      <c r="R1060" t="s">
        <v>3839</v>
      </c>
      <c r="S1060">
        <v>0</v>
      </c>
      <c r="T1060">
        <v>0</v>
      </c>
      <c r="U1060">
        <v>1</v>
      </c>
      <c r="V1060">
        <v>22000000</v>
      </c>
      <c r="W1060">
        <v>44942695</v>
      </c>
      <c r="X1060">
        <v>104942695</v>
      </c>
      <c r="Y1060">
        <f>COUNTBLANK(Table134[[#This Row],[Budget]:[Gross_WW]])</f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f>((Table134[[#This Row],[Gross_WW]]-2*Table134[[#This Row],[Budget]])/(2*Table134[[#This Row],[Budget]]))*100</f>
        <v>138.506125</v>
      </c>
      <c r="AI1060">
        <f>(0.555*Table134[[#This Row],[Gross_WW]]-Table134[[#This Row],[Budget]])/Table134[[#This Row],[Budget]]*100</f>
        <v>164.74179875000002</v>
      </c>
      <c r="AJ1060">
        <f>(Table134[[#This Row],[Gross_WW]]-VLOOKUP(C1060,  Table4[], 2, TRUE)*Table134[[#This Row],[Budget]])/(Table134[[#This Row],[Budget]]*VLOOKUP(C1060,  Table4[], 2, TRUE))</f>
        <v>9.8411875000000002</v>
      </c>
    </row>
    <row r="1061" spans="1:36" hidden="1" x14ac:dyDescent="0.2">
      <c r="A1061" t="s">
        <v>1906</v>
      </c>
      <c r="B1061" t="s">
        <v>1907</v>
      </c>
      <c r="C1061">
        <v>1968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6.5</v>
      </c>
      <c r="O1061">
        <v>3145</v>
      </c>
      <c r="P1061">
        <v>101</v>
      </c>
      <c r="Q1061" t="s">
        <v>930</v>
      </c>
      <c r="R1061" t="s">
        <v>35</v>
      </c>
      <c r="S1061">
        <v>0</v>
      </c>
      <c r="T1061">
        <v>1</v>
      </c>
      <c r="U1061">
        <v>0</v>
      </c>
      <c r="W1061">
        <v>1100000</v>
      </c>
      <c r="Y1061">
        <f>COUNTBLANK(Table134[[#This Row],[Budget]:[Gross_WW]])</f>
        <v>2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6</v>
      </c>
      <c r="AH1061" t="e">
        <f>((Table134[[#This Row],[Gross_WW]]-2*Table134[[#This Row],[Budget]])/(2*Table134[[#This Row],[Budget]]))*100</f>
        <v>#DIV/0!</v>
      </c>
      <c r="AI1061" t="e">
        <f>(0.555*Table134[[#This Row],[Gross_WW]]-Table134[[#This Row],[Budget]])/Table134[[#This Row],[Budget]]*100</f>
        <v>#DIV/0!</v>
      </c>
      <c r="AJ1061" t="e">
        <f>(Table134[[#This Row],[Gross_WW]]-VLOOKUP(C1061,  Table4[], 2, TRUE)*Table134[[#This Row],[Budget]])/(Table134[[#This Row],[Budget]]*VLOOKUP(C1061,  Table4[], 2, TRUE))</f>
        <v>#DIV/0!</v>
      </c>
    </row>
    <row r="1062" spans="1:36" x14ac:dyDescent="0.2">
      <c r="A1062" t="s">
        <v>4921</v>
      </c>
      <c r="B1062" t="s">
        <v>4922</v>
      </c>
      <c r="C1062">
        <v>1998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5.6</v>
      </c>
      <c r="O1062">
        <v>14183</v>
      </c>
      <c r="P1062">
        <v>87</v>
      </c>
      <c r="Q1062" t="s">
        <v>2925</v>
      </c>
      <c r="R1062" t="s">
        <v>4923</v>
      </c>
      <c r="S1062">
        <v>1</v>
      </c>
      <c r="T1062">
        <v>0</v>
      </c>
      <c r="U1062">
        <v>0</v>
      </c>
      <c r="V1062">
        <v>10000000</v>
      </c>
      <c r="W1062">
        <v>19889299</v>
      </c>
      <c r="X1062">
        <v>19889299</v>
      </c>
      <c r="Y1062">
        <f>COUNTBLANK(Table134[[#This Row],[Budget]:[Gross_WW]])</f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f>((Table134[[#This Row],[Gross_WW]]-2*Table134[[#This Row],[Budget]])/(2*Table134[[#This Row],[Budget]]))*100</f>
        <v>-0.55350499999999991</v>
      </c>
      <c r="AI1062">
        <f>(0.555*Table134[[#This Row],[Gross_WW]]-Table134[[#This Row],[Budget]])/Table134[[#This Row],[Budget]]*100</f>
        <v>10.385609450000002</v>
      </c>
      <c r="AJ1062">
        <f>(Table134[[#This Row],[Gross_WW]]-VLOOKUP(C1062,  Table4[], 2, TRUE)*Table134[[#This Row],[Budget]])/(Table134[[#This Row],[Budget]]*VLOOKUP(C1062,  Table4[], 2, TRUE))</f>
        <v>3.5202952272727273</v>
      </c>
    </row>
    <row r="1063" spans="1:36" x14ac:dyDescent="0.2">
      <c r="A1063" t="s">
        <v>7437</v>
      </c>
      <c r="B1063" t="s">
        <v>7438</v>
      </c>
      <c r="C1063">
        <v>2012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6.1</v>
      </c>
      <c r="O1063">
        <v>127455</v>
      </c>
      <c r="P1063">
        <v>110</v>
      </c>
      <c r="Q1063" t="s">
        <v>3825</v>
      </c>
      <c r="R1063" t="s">
        <v>7439</v>
      </c>
      <c r="S1063">
        <v>0</v>
      </c>
      <c r="T1063">
        <v>0</v>
      </c>
      <c r="U1063">
        <v>1</v>
      </c>
      <c r="V1063">
        <v>7000000</v>
      </c>
      <c r="W1063">
        <v>113721571</v>
      </c>
      <c r="X1063">
        <v>167739368</v>
      </c>
      <c r="Y1063">
        <f>COUNTBLANK(Table134[[#This Row],[Budget]:[Gross_WW]])</f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f>((Table134[[#This Row],[Gross_WW]]-2*Table134[[#This Row],[Budget]])/(2*Table134[[#This Row],[Budget]]))*100</f>
        <v>1098.1383428571428</v>
      </c>
      <c r="AI1063">
        <f>(0.555*Table134[[#This Row],[Gross_WW]]-Table134[[#This Row],[Budget]])/Table134[[#This Row],[Budget]]*100</f>
        <v>1229.9335605714286</v>
      </c>
      <c r="AJ1063">
        <f>(Table134[[#This Row],[Gross_WW]]-VLOOKUP(C1063,  Table4[], 2, TRUE)*Table134[[#This Row],[Budget]])/(Table134[[#This Row],[Budget]]*VLOOKUP(C1063,  Table4[], 2, TRUE))</f>
        <v>22.962766857142856</v>
      </c>
    </row>
    <row r="1064" spans="1:36" x14ac:dyDescent="0.2">
      <c r="A1064" t="s">
        <v>7550</v>
      </c>
      <c r="B1064" t="s">
        <v>7551</v>
      </c>
      <c r="C1064">
        <v>2015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5.6</v>
      </c>
      <c r="O1064">
        <v>50259</v>
      </c>
      <c r="P1064">
        <v>115</v>
      </c>
      <c r="Q1064" t="s">
        <v>5961</v>
      </c>
      <c r="R1064" t="s">
        <v>39</v>
      </c>
      <c r="S1064">
        <v>0</v>
      </c>
      <c r="T1064">
        <v>0</v>
      </c>
      <c r="U1064">
        <v>1</v>
      </c>
      <c r="V1064">
        <v>14800000</v>
      </c>
      <c r="W1064">
        <v>66013057</v>
      </c>
      <c r="X1064">
        <v>117813057</v>
      </c>
      <c r="Y1064">
        <f>COUNTBLANK(Table134[[#This Row],[Budget]:[Gross_WW]])</f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f>((Table134[[#This Row],[Gross_WW]]-2*Table134[[#This Row],[Budget]])/(2*Table134[[#This Row],[Budget]]))*100</f>
        <v>298.01708445945945</v>
      </c>
      <c r="AI1064">
        <f>(0.555*Table134[[#This Row],[Gross_WW]]-Table134[[#This Row],[Budget]])/Table134[[#This Row],[Budget]]*100</f>
        <v>341.79896375000004</v>
      </c>
      <c r="AJ1064">
        <f>(Table134[[#This Row],[Gross_WW]]-VLOOKUP(C1064,  Table4[], 2, TRUE)*Table134[[#This Row],[Budget]])/(Table134[[#This Row],[Budget]]*VLOOKUP(C1064,  Table4[], 2, TRUE))</f>
        <v>6.9603416891891889</v>
      </c>
    </row>
    <row r="1065" spans="1:36" hidden="1" x14ac:dyDescent="0.2">
      <c r="A1065" t="s">
        <v>2107</v>
      </c>
      <c r="B1065" t="s">
        <v>2108</v>
      </c>
      <c r="C1065">
        <v>1973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7.2</v>
      </c>
      <c r="O1065">
        <v>53490</v>
      </c>
      <c r="P1065">
        <v>124</v>
      </c>
      <c r="Q1065" t="s">
        <v>2109</v>
      </c>
      <c r="R1065" t="s">
        <v>1992</v>
      </c>
      <c r="S1065">
        <v>0</v>
      </c>
      <c r="T1065">
        <v>0</v>
      </c>
      <c r="U1065">
        <v>1</v>
      </c>
      <c r="W1065">
        <v>39768000</v>
      </c>
      <c r="X1065">
        <v>39768000</v>
      </c>
      <c r="Y1065">
        <f>COUNTBLANK(Table134[[#This Row],[Budget]:[Gross_WW]])</f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 t="e">
        <f>((Table134[[#This Row],[Gross_WW]]-2*Table134[[#This Row],[Budget]])/(2*Table134[[#This Row],[Budget]]))*100</f>
        <v>#DIV/0!</v>
      </c>
      <c r="AI1065" t="e">
        <f>(0.555*Table134[[#This Row],[Gross_WW]]-Table134[[#This Row],[Budget]])/Table134[[#This Row],[Budget]]*100</f>
        <v>#DIV/0!</v>
      </c>
      <c r="AJ1065" t="e">
        <f>(Table134[[#This Row],[Gross_WW]]-VLOOKUP(C1065,  Table4[], 2, TRUE)*Table134[[#This Row],[Budget]])/(Table134[[#This Row],[Budget]]*VLOOKUP(C1065,  Table4[], 2, TRUE))</f>
        <v>#DIV/0!</v>
      </c>
    </row>
    <row r="1066" spans="1:36" x14ac:dyDescent="0.2">
      <c r="A1066" t="s">
        <v>4029</v>
      </c>
      <c r="B1066" t="s">
        <v>4030</v>
      </c>
      <c r="C1066">
        <v>1994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5.6</v>
      </c>
      <c r="O1066">
        <v>24264</v>
      </c>
      <c r="P1066">
        <v>105</v>
      </c>
      <c r="Q1066" t="s">
        <v>3462</v>
      </c>
      <c r="R1066" t="s">
        <v>39</v>
      </c>
      <c r="S1066">
        <v>0</v>
      </c>
      <c r="T1066">
        <v>0</v>
      </c>
      <c r="U1066">
        <v>1</v>
      </c>
      <c r="V1066">
        <v>25000000</v>
      </c>
      <c r="W1066">
        <v>30626182</v>
      </c>
      <c r="X1066">
        <v>30626182</v>
      </c>
      <c r="Y1066">
        <f>COUNTBLANK(Table134[[#This Row],[Budget]:[Gross_WW]])</f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f>((Table134[[#This Row],[Gross_WW]]-2*Table134[[#This Row],[Budget]])/(2*Table134[[#This Row],[Budget]]))*100</f>
        <v>-38.747636</v>
      </c>
      <c r="AI1066">
        <f>(0.555*Table134[[#This Row],[Gross_WW]]-Table134[[#This Row],[Budget]])/Table134[[#This Row],[Budget]]*100</f>
        <v>-32.009875959999995</v>
      </c>
      <c r="AJ1066">
        <f>(Table134[[#This Row],[Gross_WW]]-VLOOKUP(C1066,  Table4[], 2, TRUE)*Table134[[#This Row],[Budget]])/(Table134[[#This Row],[Budget]]*VLOOKUP(C1066,  Table4[], 2, TRUE))</f>
        <v>1.7841983636363636</v>
      </c>
    </row>
    <row r="1067" spans="1:36" x14ac:dyDescent="0.2">
      <c r="A1067" t="s">
        <v>4924</v>
      </c>
      <c r="B1067" t="s">
        <v>4925</v>
      </c>
      <c r="C1067">
        <v>1998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4.5999999999999996</v>
      </c>
      <c r="O1067">
        <v>6888</v>
      </c>
      <c r="P1067">
        <v>100</v>
      </c>
      <c r="Q1067" t="s">
        <v>4926</v>
      </c>
      <c r="R1067" t="s">
        <v>3240</v>
      </c>
      <c r="S1067">
        <v>0</v>
      </c>
      <c r="T1067">
        <v>0</v>
      </c>
      <c r="U1067">
        <v>1</v>
      </c>
      <c r="V1067">
        <v>18000000</v>
      </c>
      <c r="W1067">
        <v>3572443</v>
      </c>
      <c r="X1067">
        <v>3572443</v>
      </c>
      <c r="Y1067">
        <f>COUNTBLANK(Table134[[#This Row],[Budget]:[Gross_WW]])</f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f>((Table134[[#This Row],[Gross_WW]]-2*Table134[[#This Row],[Budget]])/(2*Table134[[#This Row],[Budget]]))*100</f>
        <v>-90.076547222222231</v>
      </c>
      <c r="AI1067">
        <f>(0.555*Table134[[#This Row],[Gross_WW]]-Table134[[#This Row],[Budget]])/Table134[[#This Row],[Budget]]*100</f>
        <v>-88.984967416666663</v>
      </c>
      <c r="AJ1067">
        <f>(Table134[[#This Row],[Gross_WW]]-VLOOKUP(C1067,  Table4[], 2, TRUE)*Table134[[#This Row],[Budget]])/(Table134[[#This Row],[Budget]]*VLOOKUP(C1067,  Table4[], 2, TRUE))</f>
        <v>-0.5489339646464646</v>
      </c>
    </row>
    <row r="1068" spans="1:36" x14ac:dyDescent="0.2">
      <c r="A1068" t="s">
        <v>4031</v>
      </c>
      <c r="B1068" t="s">
        <v>4032</v>
      </c>
      <c r="C1068">
        <v>1995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6.2</v>
      </c>
      <c r="O1068">
        <v>29232</v>
      </c>
      <c r="P1068">
        <v>95</v>
      </c>
      <c r="Q1068" t="s">
        <v>2756</v>
      </c>
      <c r="R1068" t="s">
        <v>35</v>
      </c>
      <c r="S1068">
        <v>0</v>
      </c>
      <c r="T1068">
        <v>1</v>
      </c>
      <c r="U1068">
        <v>0</v>
      </c>
      <c r="V1068">
        <v>7011225</v>
      </c>
      <c r="W1068">
        <v>29412050</v>
      </c>
      <c r="X1068">
        <v>30112050</v>
      </c>
      <c r="Y1068">
        <f>COUNTBLANK(Table134[[#This Row],[Budget]:[Gross_WW]])</f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40</v>
      </c>
      <c r="AH1068">
        <f>((Table134[[#This Row],[Gross_WW]]-2*Table134[[#This Row],[Budget]])/(2*Table134[[#This Row],[Budget]]))*100</f>
        <v>114.74171774547244</v>
      </c>
      <c r="AI1068">
        <f>(0.555*Table134[[#This Row],[Gross_WW]]-Table134[[#This Row],[Budget]])/Table134[[#This Row],[Budget]]*100</f>
        <v>138.36330669747443</v>
      </c>
      <c r="AJ1068">
        <f>(Table134[[#This Row],[Gross_WW]]-VLOOKUP(C1068,  Table4[], 2, TRUE)*Table134[[#This Row],[Budget]])/(Table134[[#This Row],[Budget]]*VLOOKUP(C1068,  Table4[], 2, TRUE))</f>
        <v>8.7609871702487467</v>
      </c>
    </row>
    <row r="1069" spans="1:36" x14ac:dyDescent="0.2">
      <c r="A1069" t="s">
        <v>3625</v>
      </c>
      <c r="B1069" t="s">
        <v>3626</v>
      </c>
      <c r="C1069">
        <v>1992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7.7</v>
      </c>
      <c r="O1069">
        <v>79383</v>
      </c>
      <c r="P1069">
        <v>202</v>
      </c>
      <c r="Q1069" t="s">
        <v>3185</v>
      </c>
      <c r="R1069" t="s">
        <v>3627</v>
      </c>
      <c r="S1069">
        <v>0</v>
      </c>
      <c r="T1069">
        <v>0</v>
      </c>
      <c r="U1069">
        <v>1</v>
      </c>
      <c r="V1069">
        <v>33000000</v>
      </c>
      <c r="W1069">
        <v>48169910</v>
      </c>
      <c r="X1069">
        <v>48169910</v>
      </c>
      <c r="Y1069">
        <f>COUNTBLANK(Table134[[#This Row],[Budget]:[Gross_WW]])</f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0</v>
      </c>
      <c r="AG1069">
        <v>27</v>
      </c>
      <c r="AH1069">
        <f>((Table134[[#This Row],[Gross_WW]]-2*Table134[[#This Row],[Budget]])/(2*Table134[[#This Row],[Budget]]))*100</f>
        <v>-27.015287878787881</v>
      </c>
      <c r="AI1069">
        <f>(0.555*Table134[[#This Row],[Gross_WW]]-Table134[[#This Row],[Budget]])/Table134[[#This Row],[Budget]]*100</f>
        <v>-18.986969545454542</v>
      </c>
      <c r="AJ1069">
        <f>(Table134[[#This Row],[Gross_WW]]-VLOOKUP(C1069,  Table4[], 2, TRUE)*Table134[[#This Row],[Budget]])/(Table134[[#This Row],[Budget]]*VLOOKUP(C1069,  Table4[], 2, TRUE))</f>
        <v>2.317486914600551</v>
      </c>
    </row>
    <row r="1070" spans="1:36" x14ac:dyDescent="0.2">
      <c r="A1070" t="s">
        <v>7270</v>
      </c>
      <c r="B1070" t="s">
        <v>7271</v>
      </c>
      <c r="C1070">
        <v>2014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7</v>
      </c>
      <c r="O1070">
        <v>329264</v>
      </c>
      <c r="P1070">
        <v>97</v>
      </c>
      <c r="Q1070" t="s">
        <v>7272</v>
      </c>
      <c r="R1070" t="s">
        <v>7273</v>
      </c>
      <c r="S1070">
        <v>1</v>
      </c>
      <c r="T1070">
        <v>0</v>
      </c>
      <c r="U1070">
        <v>0</v>
      </c>
      <c r="V1070">
        <v>180000000</v>
      </c>
      <c r="W1070">
        <v>241410378</v>
      </c>
      <c r="X1070">
        <v>758410378</v>
      </c>
      <c r="Y1070">
        <f>COUNTBLANK(Table134[[#This Row],[Budget]:[Gross_WW]])</f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f>((Table134[[#This Row],[Gross_WW]]-2*Table134[[#This Row],[Budget]])/(2*Table134[[#This Row],[Budget]]))*100</f>
        <v>110.66954944444444</v>
      </c>
      <c r="AI1070">
        <f>(0.555*Table134[[#This Row],[Gross_WW]]-Table134[[#This Row],[Budget]])/Table134[[#This Row],[Budget]]*100</f>
        <v>133.84319988333334</v>
      </c>
      <c r="AJ1070">
        <f>(Table134[[#This Row],[Gross_WW]]-VLOOKUP(C1070,  Table4[], 2, TRUE)*Table134[[#This Row],[Budget]])/(Table134[[#This Row],[Budget]]*VLOOKUP(C1070,  Table4[], 2, TRUE))</f>
        <v>3.213390988888889</v>
      </c>
    </row>
    <row r="1071" spans="1:36" hidden="1" x14ac:dyDescent="0.2">
      <c r="A1071" t="s">
        <v>5392</v>
      </c>
      <c r="B1071" t="s">
        <v>5393</v>
      </c>
      <c r="C1071">
        <v>2000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7.5</v>
      </c>
      <c r="O1071">
        <v>84795</v>
      </c>
      <c r="P1071">
        <v>108</v>
      </c>
      <c r="Q1071" t="s">
        <v>5394</v>
      </c>
      <c r="R1071" t="s">
        <v>5395</v>
      </c>
      <c r="S1071">
        <v>1</v>
      </c>
      <c r="T1071">
        <v>0</v>
      </c>
      <c r="U1071">
        <v>0</v>
      </c>
      <c r="W1071">
        <v>3448233</v>
      </c>
      <c r="X1071">
        <v>14493284</v>
      </c>
      <c r="Y1071">
        <f>COUNTBLANK(Table134[[#This Row],[Budget]:[Gross_WW]])</f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 t="e">
        <f>((Table134[[#This Row],[Gross_WW]]-2*Table134[[#This Row],[Budget]])/(2*Table134[[#This Row],[Budget]]))*100</f>
        <v>#DIV/0!</v>
      </c>
      <c r="AI1071" t="e">
        <f>(0.555*Table134[[#This Row],[Gross_WW]]-Table134[[#This Row],[Budget]])/Table134[[#This Row],[Budget]]*100</f>
        <v>#DIV/0!</v>
      </c>
      <c r="AJ1071" t="e">
        <f>(Table134[[#This Row],[Gross_WW]]-VLOOKUP(C1071,  Table4[], 2, TRUE)*Table134[[#This Row],[Budget]])/(Table134[[#This Row],[Budget]]*VLOOKUP(C1071,  Table4[], 2, TRUE))</f>
        <v>#DIV/0!</v>
      </c>
    </row>
    <row r="1072" spans="1:36" x14ac:dyDescent="0.2">
      <c r="A1072" t="s">
        <v>5822</v>
      </c>
      <c r="B1072" t="s">
        <v>5823</v>
      </c>
      <c r="C1072">
        <v>2003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5.0999999999999996</v>
      </c>
      <c r="O1072">
        <v>18111</v>
      </c>
      <c r="P1072">
        <v>86</v>
      </c>
      <c r="Q1072" t="s">
        <v>5504</v>
      </c>
      <c r="R1072" t="s">
        <v>39</v>
      </c>
      <c r="S1072">
        <v>0</v>
      </c>
      <c r="T1072">
        <v>0</v>
      </c>
      <c r="U1072">
        <v>1</v>
      </c>
      <c r="V1072">
        <v>15000000</v>
      </c>
      <c r="W1072">
        <v>34432201</v>
      </c>
      <c r="X1072">
        <v>34622504</v>
      </c>
      <c r="Y1072">
        <f>COUNTBLANK(Table134[[#This Row],[Budget]:[Gross_WW]])</f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f>((Table134[[#This Row],[Gross_WW]]-2*Table134[[#This Row],[Budget]])/(2*Table134[[#This Row],[Budget]]))*100</f>
        <v>15.408346666666667</v>
      </c>
      <c r="AI1072">
        <f>(0.555*Table134[[#This Row],[Gross_WW]]-Table134[[#This Row],[Budget]])/Table134[[#This Row],[Budget]]*100</f>
        <v>28.103264800000016</v>
      </c>
      <c r="AJ1072">
        <f>(Table134[[#This Row],[Gross_WW]]-VLOOKUP(C1072,  Table4[], 2, TRUE)*Table134[[#This Row],[Budget]])/(Table134[[#This Row],[Budget]]*VLOOKUP(C1072,  Table4[], 2, TRUE))</f>
        <v>2.8469448888888889</v>
      </c>
    </row>
    <row r="1073" spans="1:36" x14ac:dyDescent="0.2">
      <c r="A1073" t="s">
        <v>4270</v>
      </c>
      <c r="B1073" t="s">
        <v>4271</v>
      </c>
      <c r="C1073">
        <v>1995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7.1</v>
      </c>
      <c r="O1073">
        <v>112651</v>
      </c>
      <c r="P1073">
        <v>94</v>
      </c>
      <c r="Q1073" t="s">
        <v>3944</v>
      </c>
      <c r="R1073" t="s">
        <v>3757</v>
      </c>
      <c r="S1073">
        <v>0</v>
      </c>
      <c r="T1073">
        <v>1</v>
      </c>
      <c r="U1073">
        <v>0</v>
      </c>
      <c r="V1073">
        <v>6000000</v>
      </c>
      <c r="W1073">
        <v>2122561</v>
      </c>
      <c r="X1073">
        <v>2122561</v>
      </c>
      <c r="Y1073">
        <f>COUNTBLANK(Table134[[#This Row],[Budget]:[Gross_WW]])</f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f>((Table134[[#This Row],[Gross_WW]]-2*Table134[[#This Row],[Budget]])/(2*Table134[[#This Row],[Budget]]))*100</f>
        <v>-82.311991666666657</v>
      </c>
      <c r="AI1073">
        <f>(0.555*Table134[[#This Row],[Gross_WW]]-Table134[[#This Row],[Budget]])/Table134[[#This Row],[Budget]]*100</f>
        <v>-80.366310749999997</v>
      </c>
      <c r="AJ1073">
        <f>(Table134[[#This Row],[Gross_WW]]-VLOOKUP(C1073,  Table4[], 2, TRUE)*Table134[[#This Row],[Budget]])/(Table134[[#This Row],[Budget]]*VLOOKUP(C1073,  Table4[], 2, TRUE))</f>
        <v>-0.19599962121212122</v>
      </c>
    </row>
    <row r="1074" spans="1:36" x14ac:dyDescent="0.2">
      <c r="A1074" t="s">
        <v>7477</v>
      </c>
      <c r="B1074" t="s">
        <v>7478</v>
      </c>
      <c r="C1074">
        <v>2013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6.2</v>
      </c>
      <c r="O1074">
        <v>164368</v>
      </c>
      <c r="P1074">
        <v>100</v>
      </c>
      <c r="Q1074" t="s">
        <v>7109</v>
      </c>
      <c r="R1074" t="s">
        <v>35</v>
      </c>
      <c r="S1074">
        <v>0</v>
      </c>
      <c r="T1074">
        <v>1</v>
      </c>
      <c r="U1074">
        <v>0</v>
      </c>
      <c r="V1074">
        <v>15000000</v>
      </c>
      <c r="W1074">
        <v>71628180</v>
      </c>
      <c r="X1074">
        <v>146428180</v>
      </c>
      <c r="Y1074">
        <f>COUNTBLANK(Table134[[#This Row],[Budget]:[Gross_WW]])</f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f>((Table134[[#This Row],[Gross_WW]]-2*Table134[[#This Row],[Budget]])/(2*Table134[[#This Row],[Budget]]))*100</f>
        <v>388.09393333333333</v>
      </c>
      <c r="AI1074">
        <f>(0.555*Table134[[#This Row],[Gross_WW]]-Table134[[#This Row],[Budget]])/Table134[[#This Row],[Budget]]*100</f>
        <v>441.78426600000006</v>
      </c>
      <c r="AJ1074">
        <f>(Table134[[#This Row],[Gross_WW]]-VLOOKUP(C1074,  Table4[], 2, TRUE)*Table134[[#This Row],[Budget]])/(Table134[[#This Row],[Budget]]*VLOOKUP(C1074,  Table4[], 2, TRUE))</f>
        <v>8.7618786666666661</v>
      </c>
    </row>
    <row r="1075" spans="1:36" x14ac:dyDescent="0.2">
      <c r="A1075" t="s">
        <v>6588</v>
      </c>
      <c r="B1075" t="s">
        <v>6589</v>
      </c>
      <c r="C1075">
        <v>2008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6.4</v>
      </c>
      <c r="O1075">
        <v>204585</v>
      </c>
      <c r="P1075">
        <v>108</v>
      </c>
      <c r="Q1075" t="s">
        <v>6590</v>
      </c>
      <c r="R1075" t="s">
        <v>35</v>
      </c>
      <c r="S1075">
        <v>0</v>
      </c>
      <c r="T1075">
        <v>1</v>
      </c>
      <c r="U1075">
        <v>0</v>
      </c>
      <c r="V1075">
        <v>52000000</v>
      </c>
      <c r="W1075">
        <v>144169664</v>
      </c>
      <c r="X1075">
        <v>609896805</v>
      </c>
      <c r="Y1075">
        <f>COUNTBLANK(Table134[[#This Row],[Budget]:[Gross_WW]])</f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9</v>
      </c>
      <c r="AH1075">
        <f>((Table134[[#This Row],[Gross_WW]]-2*Table134[[#This Row],[Budget]])/(2*Table134[[#This Row],[Budget]]))*100</f>
        <v>486.43923557692307</v>
      </c>
      <c r="AI1075">
        <f>(0.555*Table134[[#This Row],[Gross_WW]]-Table134[[#This Row],[Budget]])/Table134[[#This Row],[Budget]]*100</f>
        <v>550.94755149038463</v>
      </c>
      <c r="AJ1075">
        <f>(Table134[[#This Row],[Gross_WW]]-VLOOKUP(C1075,  Table4[], 2, TRUE)*Table134[[#This Row],[Budget]])/(Table134[[#This Row],[Budget]]*VLOOKUP(C1075,  Table4[], 2, TRUE))</f>
        <v>18.54797451923077</v>
      </c>
    </row>
    <row r="1076" spans="1:36" x14ac:dyDescent="0.2">
      <c r="A1076" t="s">
        <v>7924</v>
      </c>
      <c r="B1076" t="s">
        <v>7925</v>
      </c>
      <c r="C1076">
        <v>2018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6.7</v>
      </c>
      <c r="O1076">
        <v>70448</v>
      </c>
      <c r="P1076">
        <v>114</v>
      </c>
      <c r="Q1076" t="s">
        <v>6229</v>
      </c>
      <c r="R1076" t="s">
        <v>35</v>
      </c>
      <c r="S1076">
        <v>0</v>
      </c>
      <c r="T1076">
        <v>1</v>
      </c>
      <c r="U1076">
        <v>0</v>
      </c>
      <c r="V1076">
        <v>75000000</v>
      </c>
      <c r="W1076">
        <v>120634935</v>
      </c>
      <c r="X1076">
        <v>395044706</v>
      </c>
      <c r="Y1076">
        <f>COUNTBLANK(Table134[[#This Row],[Budget]:[Gross_WW]])</f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f>((Table134[[#This Row],[Gross_WW]]-2*Table134[[#This Row],[Budget]])/(2*Table134[[#This Row],[Budget]]))*100</f>
        <v>163.36313733333333</v>
      </c>
      <c r="AI1076">
        <f>(0.555*Table134[[#This Row],[Gross_WW]]-Table134[[#This Row],[Budget]])/Table134[[#This Row],[Budget]]*100</f>
        <v>192.33308244000003</v>
      </c>
      <c r="AJ1076">
        <f>(Table134[[#This Row],[Gross_WW]]-VLOOKUP(C1076,  Table4[], 2, TRUE)*Table134[[#This Row],[Budget]])/(Table134[[#This Row],[Budget]]*VLOOKUP(C1076,  Table4[], 2, TRUE))</f>
        <v>4.2672627466666668</v>
      </c>
    </row>
    <row r="1077" spans="1:36" x14ac:dyDescent="0.2">
      <c r="A1077" t="s">
        <v>43</v>
      </c>
      <c r="B1077" t="s">
        <v>44</v>
      </c>
      <c r="C1077">
        <v>1930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5.8</v>
      </c>
      <c r="O1077">
        <v>140</v>
      </c>
      <c r="P1077">
        <v>84</v>
      </c>
      <c r="Q1077" t="s">
        <v>45</v>
      </c>
      <c r="R1077" t="s">
        <v>39</v>
      </c>
      <c r="S1077">
        <v>0</v>
      </c>
      <c r="T1077">
        <v>0</v>
      </c>
      <c r="U1077">
        <v>1</v>
      </c>
      <c r="V1077">
        <v>786000</v>
      </c>
      <c r="W1077">
        <v>947000</v>
      </c>
      <c r="X1077">
        <v>947000</v>
      </c>
      <c r="Y1077">
        <f>COUNTBLANK(Table134[[#This Row],[Budget]:[Gross_WW]])</f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f>((Table134[[#This Row],[Gross_WW]]-2*Table134[[#This Row],[Budget]])/(2*Table134[[#This Row],[Budget]]))*100</f>
        <v>-39.758269720101779</v>
      </c>
      <c r="AI1077">
        <f>(0.555*Table134[[#This Row],[Gross_WW]]-Table134[[#This Row],[Budget]])/Table134[[#This Row],[Budget]]*100</f>
        <v>-33.131679389312978</v>
      </c>
      <c r="AJ1077">
        <f>(Table134[[#This Row],[Gross_WW]]-VLOOKUP(C1077,  Table4[], 2, TRUE)*Table134[[#This Row],[Budget]])/(Table134[[#This Row],[Budget]]*VLOOKUP(C1077,  Table4[], 2, TRUE))</f>
        <v>2.1706173831525377</v>
      </c>
    </row>
    <row r="1078" spans="1:36" x14ac:dyDescent="0.2">
      <c r="A1078" t="s">
        <v>604</v>
      </c>
      <c r="B1078" t="s">
        <v>605</v>
      </c>
      <c r="C1078">
        <v>1941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6.2</v>
      </c>
      <c r="O1078">
        <v>1169</v>
      </c>
      <c r="P1078">
        <v>60</v>
      </c>
      <c r="Q1078" t="s">
        <v>592</v>
      </c>
      <c r="R1078" t="s">
        <v>35</v>
      </c>
      <c r="S1078">
        <v>0</v>
      </c>
      <c r="T1078">
        <v>1</v>
      </c>
      <c r="U1078">
        <v>0</v>
      </c>
      <c r="V1078">
        <v>84000</v>
      </c>
      <c r="Y1078">
        <f>COUNTBLANK(Table134[[#This Row],[Budget]:[Gross_WW]])</f>
        <v>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f>((Table134[[#This Row],[Gross_WW]]-2*Table134[[#This Row],[Budget]])/(2*Table134[[#This Row],[Budget]]))*100</f>
        <v>-100</v>
      </c>
      <c r="AI1078">
        <f>(0.555*Table134[[#This Row],[Gross_WW]]-Table134[[#This Row],[Budget]])/Table134[[#This Row],[Budget]]*100</f>
        <v>-100</v>
      </c>
      <c r="AJ1078">
        <f>(Table134[[#This Row],[Gross_WW]]-VLOOKUP(C1078,  Table4[], 2, TRUE)*Table134[[#This Row],[Budget]])/(Table134[[#This Row],[Budget]]*VLOOKUP(C1078,  Table4[], 2, TRUE))</f>
        <v>-1</v>
      </c>
    </row>
    <row r="1079" spans="1:36" x14ac:dyDescent="0.2">
      <c r="A1079" t="s">
        <v>6562</v>
      </c>
      <c r="B1079" t="s">
        <v>6563</v>
      </c>
      <c r="C1079">
        <v>2013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7</v>
      </c>
      <c r="O1079">
        <v>668742</v>
      </c>
      <c r="P1079">
        <v>143</v>
      </c>
      <c r="Q1079" t="s">
        <v>6166</v>
      </c>
      <c r="R1079" t="s">
        <v>39</v>
      </c>
      <c r="S1079">
        <v>0</v>
      </c>
      <c r="T1079">
        <v>0</v>
      </c>
      <c r="U1079">
        <v>1</v>
      </c>
      <c r="V1079">
        <v>225000000</v>
      </c>
      <c r="W1079">
        <v>291045518</v>
      </c>
      <c r="X1079">
        <v>668045518</v>
      </c>
      <c r="Y1079">
        <f>COUNTBLANK(Table134[[#This Row],[Budget]:[Gross_WW]])</f>
        <v>0</v>
      </c>
      <c r="Z1079">
        <v>1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35</v>
      </c>
      <c r="AH1079">
        <f>((Table134[[#This Row],[Gross_WW]]-2*Table134[[#This Row],[Budget]])/(2*Table134[[#This Row],[Budget]]))*100</f>
        <v>48.454559555555555</v>
      </c>
      <c r="AI1079">
        <f>(0.555*Table134[[#This Row],[Gross_WW]]-Table134[[#This Row],[Budget]])/Table134[[#This Row],[Budget]]*100</f>
        <v>64.784561106666672</v>
      </c>
      <c r="AJ1079">
        <f>(Table134[[#This Row],[Gross_WW]]-VLOOKUP(C1079,  Table4[], 2, TRUE)*Table134[[#This Row],[Budget]])/(Table134[[#This Row],[Budget]]*VLOOKUP(C1079,  Table4[], 2, TRUE))</f>
        <v>1.9690911911111111</v>
      </c>
    </row>
    <row r="1080" spans="1:36" x14ac:dyDescent="0.2">
      <c r="A1080" t="s">
        <v>6506</v>
      </c>
      <c r="B1080" t="s">
        <v>6507</v>
      </c>
      <c r="C1080">
        <v>2006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6.2</v>
      </c>
      <c r="O1080">
        <v>31162</v>
      </c>
      <c r="P1080">
        <v>115</v>
      </c>
      <c r="Q1080" t="s">
        <v>2871</v>
      </c>
      <c r="R1080" t="s">
        <v>35</v>
      </c>
      <c r="S1080">
        <v>0</v>
      </c>
      <c r="T1080">
        <v>1</v>
      </c>
      <c r="U1080">
        <v>0</v>
      </c>
      <c r="V1080">
        <v>20000000</v>
      </c>
      <c r="W1080">
        <v>37327390</v>
      </c>
      <c r="X1080">
        <v>42472472</v>
      </c>
      <c r="Y1080">
        <f>COUNTBLANK(Table134[[#This Row],[Budget]:[Gross_WW]])</f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f>((Table134[[#This Row],[Gross_WW]]-2*Table134[[#This Row],[Budget]])/(2*Table134[[#This Row],[Budget]]))*100</f>
        <v>6.1811800000000003</v>
      </c>
      <c r="AI1080">
        <f>(0.555*Table134[[#This Row],[Gross_WW]]-Table134[[#This Row],[Budget]])/Table134[[#This Row],[Budget]]*100</f>
        <v>17.861109800000005</v>
      </c>
      <c r="AJ1080">
        <f>(Table134[[#This Row],[Gross_WW]]-VLOOKUP(C1080,  Table4[], 2, TRUE)*Table134[[#This Row],[Budget]])/(Table134[[#This Row],[Budget]]*VLOOKUP(C1080,  Table4[], 2, TRUE))</f>
        <v>2.5393726666666665</v>
      </c>
    </row>
    <row r="1081" spans="1:36" hidden="1" x14ac:dyDescent="0.2">
      <c r="A1081" t="s">
        <v>1749</v>
      </c>
      <c r="B1081" t="s">
        <v>1750</v>
      </c>
      <c r="C1081">
        <v>1964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7.2</v>
      </c>
      <c r="O1081">
        <v>4522</v>
      </c>
      <c r="P1081">
        <v>120</v>
      </c>
      <c r="Q1081" t="s">
        <v>106</v>
      </c>
      <c r="R1081" t="s">
        <v>1751</v>
      </c>
      <c r="S1081">
        <v>0</v>
      </c>
      <c r="T1081">
        <v>1</v>
      </c>
      <c r="U1081">
        <v>0</v>
      </c>
      <c r="X1081">
        <v>6000000</v>
      </c>
      <c r="Y1081">
        <f>COUNTBLANK(Table134[[#This Row],[Budget]:[Gross_WW]])</f>
        <v>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 t="e">
        <f>((Table134[[#This Row],[Gross_WW]]-2*Table134[[#This Row],[Budget]])/(2*Table134[[#This Row],[Budget]]))*100</f>
        <v>#DIV/0!</v>
      </c>
      <c r="AI1081" t="e">
        <f>(0.555*Table134[[#This Row],[Gross_WW]]-Table134[[#This Row],[Budget]])/Table134[[#This Row],[Budget]]*100</f>
        <v>#DIV/0!</v>
      </c>
      <c r="AJ1081" t="e">
        <f>(Table134[[#This Row],[Gross_WW]]-VLOOKUP(C1081,  Table4[], 2, TRUE)*Table134[[#This Row],[Budget]])/(Table134[[#This Row],[Budget]]*VLOOKUP(C1081,  Table4[], 2, TRUE))</f>
        <v>#DIV/0!</v>
      </c>
    </row>
    <row r="1082" spans="1:36" x14ac:dyDescent="0.2">
      <c r="A1082" t="s">
        <v>223</v>
      </c>
      <c r="B1082" t="s">
        <v>224</v>
      </c>
      <c r="C1082">
        <v>1934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6.7</v>
      </c>
      <c r="O1082">
        <v>608</v>
      </c>
      <c r="P1082">
        <v>65</v>
      </c>
      <c r="Q1082" t="s">
        <v>45</v>
      </c>
      <c r="R1082" t="s">
        <v>147</v>
      </c>
      <c r="S1082">
        <v>0</v>
      </c>
      <c r="T1082">
        <v>0</v>
      </c>
      <c r="U1082">
        <v>1</v>
      </c>
      <c r="V1082">
        <v>294000</v>
      </c>
      <c r="W1082">
        <v>629000</v>
      </c>
      <c r="X1082">
        <v>629000</v>
      </c>
      <c r="Y1082">
        <f>COUNTBLANK(Table134[[#This Row],[Budget]:[Gross_WW]])</f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f>((Table134[[#This Row],[Gross_WW]]-2*Table134[[#This Row],[Budget]])/(2*Table134[[#This Row],[Budget]]))*100</f>
        <v>6.9727891156462576</v>
      </c>
      <c r="AI1082">
        <f>(0.555*Table134[[#This Row],[Gross_WW]]-Table134[[#This Row],[Budget]])/Table134[[#This Row],[Budget]]*100</f>
        <v>18.739795918367367</v>
      </c>
      <c r="AJ1082">
        <f>(Table134[[#This Row],[Gross_WW]]-VLOOKUP(C1082,  Table4[], 2, TRUE)*Table134[[#This Row],[Budget]])/(Table134[[#This Row],[Budget]]*VLOOKUP(C1082,  Table4[], 2, TRUE))</f>
        <v>4.6301467955603295</v>
      </c>
    </row>
    <row r="1083" spans="1:36" hidden="1" x14ac:dyDescent="0.2">
      <c r="A1083" t="s">
        <v>3632</v>
      </c>
      <c r="B1083" t="s">
        <v>3633</v>
      </c>
      <c r="C1083">
        <v>1992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7.1</v>
      </c>
      <c r="O1083">
        <v>2987</v>
      </c>
      <c r="P1083">
        <v>109</v>
      </c>
      <c r="Q1083" t="s">
        <v>3634</v>
      </c>
      <c r="R1083" t="s">
        <v>3635</v>
      </c>
      <c r="S1083">
        <v>1</v>
      </c>
      <c r="T1083">
        <v>0</v>
      </c>
      <c r="U1083">
        <v>0</v>
      </c>
      <c r="W1083">
        <v>2806881</v>
      </c>
      <c r="X1083">
        <v>2806881</v>
      </c>
      <c r="Y1083">
        <f>COUNTBLANK(Table134[[#This Row],[Budget]:[Gross_WW]])</f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 t="e">
        <f>((Table134[[#This Row],[Gross_WW]]-2*Table134[[#This Row],[Budget]])/(2*Table134[[#This Row],[Budget]]))*100</f>
        <v>#DIV/0!</v>
      </c>
      <c r="AI1083" t="e">
        <f>(0.555*Table134[[#This Row],[Gross_WW]]-Table134[[#This Row],[Budget]])/Table134[[#This Row],[Budget]]*100</f>
        <v>#DIV/0!</v>
      </c>
      <c r="AJ1083" t="e">
        <f>(Table134[[#This Row],[Gross_WW]]-VLOOKUP(C1083,  Table4[], 2, TRUE)*Table134[[#This Row],[Budget]])/(Table134[[#This Row],[Budget]]*VLOOKUP(C1083,  Table4[], 2, TRUE))</f>
        <v>#DIV/0!</v>
      </c>
    </row>
    <row r="1084" spans="1:36" hidden="1" x14ac:dyDescent="0.2">
      <c r="A1084" t="s">
        <v>1513</v>
      </c>
      <c r="B1084" t="s">
        <v>1514</v>
      </c>
      <c r="C1084">
        <v>1958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6.2</v>
      </c>
      <c r="O1084">
        <v>894</v>
      </c>
      <c r="P1084">
        <v>128</v>
      </c>
      <c r="Q1084" t="s">
        <v>614</v>
      </c>
      <c r="R1084" t="s">
        <v>1515</v>
      </c>
      <c r="S1084">
        <v>0</v>
      </c>
      <c r="T1084">
        <v>0</v>
      </c>
      <c r="U1084">
        <v>1</v>
      </c>
      <c r="W1084">
        <v>3000000</v>
      </c>
      <c r="Y1084">
        <f>COUNTBLANK(Table134[[#This Row],[Budget]:[Gross_WW]])</f>
        <v>2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3</v>
      </c>
      <c r="AH1084" t="e">
        <f>((Table134[[#This Row],[Gross_WW]]-2*Table134[[#This Row],[Budget]])/(2*Table134[[#This Row],[Budget]]))*100</f>
        <v>#DIV/0!</v>
      </c>
      <c r="AI1084" t="e">
        <f>(0.555*Table134[[#This Row],[Gross_WW]]-Table134[[#This Row],[Budget]])/Table134[[#This Row],[Budget]]*100</f>
        <v>#DIV/0!</v>
      </c>
      <c r="AJ1084" t="e">
        <f>(Table134[[#This Row],[Gross_WW]]-VLOOKUP(C1084,  Table4[], 2, TRUE)*Table134[[#This Row],[Budget]])/(Table134[[#This Row],[Budget]]*VLOOKUP(C1084,  Table4[], 2, TRUE))</f>
        <v>#DIV/0!</v>
      </c>
    </row>
    <row r="1085" spans="1:36" x14ac:dyDescent="0.2">
      <c r="A1085" t="s">
        <v>1752</v>
      </c>
      <c r="B1085" t="s">
        <v>1753</v>
      </c>
      <c r="C1085">
        <v>1964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7.2</v>
      </c>
      <c r="O1085">
        <v>42369</v>
      </c>
      <c r="P1085">
        <v>130</v>
      </c>
      <c r="Q1085" t="s">
        <v>706</v>
      </c>
      <c r="R1085" t="s">
        <v>1754</v>
      </c>
      <c r="S1085">
        <v>0</v>
      </c>
      <c r="T1085">
        <v>1</v>
      </c>
      <c r="U1085">
        <v>0</v>
      </c>
      <c r="V1085">
        <v>3000000</v>
      </c>
      <c r="X1085">
        <v>7095</v>
      </c>
      <c r="Y1085">
        <f>COUNTBLANK(Table134[[#This Row],[Budget]:[Gross_WW]])</f>
        <v>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3</v>
      </c>
      <c r="AH1085">
        <f>((Table134[[#This Row],[Gross_WW]]-2*Table134[[#This Row],[Budget]])/(2*Table134[[#This Row],[Budget]]))*100</f>
        <v>-99.881749999999997</v>
      </c>
      <c r="AI1085">
        <f>(0.555*Table134[[#This Row],[Gross_WW]]-Table134[[#This Row],[Budget]])/Table134[[#This Row],[Budget]]*100</f>
        <v>-99.868742499999996</v>
      </c>
      <c r="AJ1085">
        <f>(Table134[[#This Row],[Gross_WW]]-VLOOKUP(C1085,  Table4[], 2, TRUE)*Table134[[#This Row],[Budget]])/(Table134[[#This Row],[Budget]]*VLOOKUP(C1085,  Table4[], 2, TRUE))</f>
        <v>-0.99053999999999998</v>
      </c>
    </row>
    <row r="1086" spans="1:36" x14ac:dyDescent="0.2">
      <c r="A1086" t="s">
        <v>7028</v>
      </c>
      <c r="B1086" t="s">
        <v>7029</v>
      </c>
      <c r="C1086">
        <v>2011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5.4</v>
      </c>
      <c r="O1086">
        <v>20375</v>
      </c>
      <c r="P1086">
        <v>88</v>
      </c>
      <c r="Q1086" t="s">
        <v>4165</v>
      </c>
      <c r="R1086" t="s">
        <v>2671</v>
      </c>
      <c r="S1086">
        <v>1</v>
      </c>
      <c r="T1086">
        <v>0</v>
      </c>
      <c r="U1086">
        <v>0</v>
      </c>
      <c r="V1086">
        <v>150000000</v>
      </c>
      <c r="W1086">
        <v>21392758</v>
      </c>
      <c r="X1086">
        <v>39233678</v>
      </c>
      <c r="Y1086">
        <f>COUNTBLANK(Table134[[#This Row],[Budget]:[Gross_WW]])</f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f>((Table134[[#This Row],[Gross_WW]]-2*Table134[[#This Row],[Budget]])/(2*Table134[[#This Row],[Budget]]))*100</f>
        <v>-86.922107333333329</v>
      </c>
      <c r="AI1086">
        <f>(0.555*Table134[[#This Row],[Gross_WW]]-Table134[[#This Row],[Budget]])/Table134[[#This Row],[Budget]]*100</f>
        <v>-85.483539140000005</v>
      </c>
      <c r="AJ1086">
        <f>(Table134[[#This Row],[Gross_WW]]-VLOOKUP(C1086,  Table4[], 2, TRUE)*Table134[[#This Row],[Budget]])/(Table134[[#This Row],[Budget]]*VLOOKUP(C1086,  Table4[], 2, TRUE))</f>
        <v>-0.73844214666666663</v>
      </c>
    </row>
    <row r="1087" spans="1:36" x14ac:dyDescent="0.2">
      <c r="A1087" t="s">
        <v>4486</v>
      </c>
      <c r="B1087" t="s">
        <v>4487</v>
      </c>
      <c r="C1087">
        <v>1996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6.7</v>
      </c>
      <c r="O1087">
        <v>24548</v>
      </c>
      <c r="P1087">
        <v>98</v>
      </c>
      <c r="Q1087" t="s">
        <v>4488</v>
      </c>
      <c r="R1087" t="s">
        <v>4489</v>
      </c>
      <c r="S1087">
        <v>1</v>
      </c>
      <c r="T1087">
        <v>0</v>
      </c>
      <c r="U1087">
        <v>0</v>
      </c>
      <c r="V1087">
        <v>23000000</v>
      </c>
      <c r="W1087">
        <v>12803305</v>
      </c>
      <c r="X1087">
        <v>12803305</v>
      </c>
      <c r="Y1087">
        <f>COUNTBLANK(Table134[[#This Row],[Budget]:[Gross_WW]])</f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6</v>
      </c>
      <c r="AH1087">
        <f>((Table134[[#This Row],[Gross_WW]]-2*Table134[[#This Row],[Budget]])/(2*Table134[[#This Row],[Budget]]))*100</f>
        <v>-72.166728260869561</v>
      </c>
      <c r="AI1087">
        <f>(0.555*Table134[[#This Row],[Gross_WW]]-Table134[[#This Row],[Budget]])/Table134[[#This Row],[Budget]]*100</f>
        <v>-69.105068369565217</v>
      </c>
      <c r="AJ1087">
        <f>(Table134[[#This Row],[Gross_WW]]-VLOOKUP(C1087,  Table4[], 2, TRUE)*Table134[[#This Row],[Budget]])/(Table134[[#This Row],[Budget]]*VLOOKUP(C1087,  Table4[], 2, TRUE))</f>
        <v>0.26514871541501978</v>
      </c>
    </row>
    <row r="1088" spans="1:36" x14ac:dyDescent="0.2">
      <c r="A1088" t="s">
        <v>7884</v>
      </c>
      <c r="B1088" t="s">
        <v>7885</v>
      </c>
      <c r="C1088">
        <v>2018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6.7</v>
      </c>
      <c r="O1088">
        <v>69549</v>
      </c>
      <c r="P1088">
        <v>130</v>
      </c>
      <c r="Q1088" t="s">
        <v>5710</v>
      </c>
      <c r="R1088" t="s">
        <v>7530</v>
      </c>
      <c r="S1088">
        <v>1</v>
      </c>
      <c r="T1088">
        <v>0</v>
      </c>
      <c r="U1088">
        <v>0</v>
      </c>
      <c r="V1088">
        <v>130000000</v>
      </c>
      <c r="W1088">
        <v>171958438</v>
      </c>
      <c r="X1088">
        <v>349537494</v>
      </c>
      <c r="Y1088">
        <f>COUNTBLANK(Table134[[#This Row],[Budget]:[Gross_WW]])</f>
        <v>0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83</v>
      </c>
      <c r="AH1088">
        <f>((Table134[[#This Row],[Gross_WW]]-2*Table134[[#This Row],[Budget]])/(2*Table134[[#This Row],[Budget]]))*100</f>
        <v>34.437497692307694</v>
      </c>
      <c r="AI1088">
        <f>(0.555*Table134[[#This Row],[Gross_WW]]-Table134[[#This Row],[Budget]])/Table134[[#This Row],[Budget]]*100</f>
        <v>49.225622438461549</v>
      </c>
      <c r="AJ1088">
        <f>(Table134[[#This Row],[Gross_WW]]-VLOOKUP(C1088,  Table4[], 2, TRUE)*Table134[[#This Row],[Budget]])/(Table134[[#This Row],[Budget]]*VLOOKUP(C1088,  Table4[], 2, TRUE))</f>
        <v>1.6887499538461539</v>
      </c>
    </row>
    <row r="1089" spans="1:36" x14ac:dyDescent="0.2">
      <c r="A1089" t="s">
        <v>2836</v>
      </c>
      <c r="B1089" t="s">
        <v>2837</v>
      </c>
      <c r="C1089">
        <v>1985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7.2</v>
      </c>
      <c r="O1089">
        <v>24946</v>
      </c>
      <c r="P1089">
        <v>120</v>
      </c>
      <c r="Q1089" t="s">
        <v>2072</v>
      </c>
      <c r="R1089" t="s">
        <v>35</v>
      </c>
      <c r="S1089">
        <v>0</v>
      </c>
      <c r="T1089">
        <v>1</v>
      </c>
      <c r="U1089">
        <v>0</v>
      </c>
      <c r="V1089">
        <v>8000000</v>
      </c>
      <c r="W1089">
        <v>48230162</v>
      </c>
      <c r="X1089">
        <v>48230162</v>
      </c>
      <c r="Y1089">
        <f>COUNTBLANK(Table134[[#This Row],[Budget]:[Gross_WW]])</f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f>((Table134[[#This Row],[Gross_WW]]-2*Table134[[#This Row],[Budget]])/(2*Table134[[#This Row],[Budget]]))*100</f>
        <v>201.4385125</v>
      </c>
      <c r="AI1089">
        <f>(0.555*Table134[[#This Row],[Gross_WW]]-Table134[[#This Row],[Budget]])/Table134[[#This Row],[Budget]]*100</f>
        <v>234.59674887500003</v>
      </c>
      <c r="AJ1089">
        <f>(Table134[[#This Row],[Gross_WW]]-VLOOKUP(C1089,  Table4[], 2, TRUE)*Table134[[#This Row],[Budget]])/(Table134[[#This Row],[Budget]]*VLOOKUP(C1089,  Table4[], 2, TRUE))</f>
        <v>12.106022282608695</v>
      </c>
    </row>
    <row r="1090" spans="1:36" x14ac:dyDescent="0.2">
      <c r="A1090" t="s">
        <v>5747</v>
      </c>
      <c r="B1090" t="s">
        <v>5748</v>
      </c>
      <c r="C1090">
        <v>2003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7.4</v>
      </c>
      <c r="O1090">
        <v>194867</v>
      </c>
      <c r="P1090">
        <v>138</v>
      </c>
      <c r="Q1090" t="s">
        <v>2910</v>
      </c>
      <c r="R1090" t="s">
        <v>1427</v>
      </c>
      <c r="S1090">
        <v>0</v>
      </c>
      <c r="T1090">
        <v>1</v>
      </c>
      <c r="U1090">
        <v>0</v>
      </c>
      <c r="V1090">
        <v>150000000</v>
      </c>
      <c r="W1090">
        <v>93927920</v>
      </c>
      <c r="X1090">
        <v>211622535</v>
      </c>
      <c r="Y1090">
        <f>COUNTBLANK(Table134[[#This Row],[Budget]:[Gross_WW]])</f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34</v>
      </c>
      <c r="AH1090">
        <f>((Table134[[#This Row],[Gross_WW]]-2*Table134[[#This Row],[Budget]])/(2*Table134[[#This Row],[Budget]]))*100</f>
        <v>-29.459154999999999</v>
      </c>
      <c r="AI1090">
        <f>(0.555*Table134[[#This Row],[Gross_WW]]-Table134[[#This Row],[Budget]])/Table134[[#This Row],[Budget]]*100</f>
        <v>-21.699662049999993</v>
      </c>
      <c r="AJ1090">
        <f>(Table134[[#This Row],[Gross_WW]]-VLOOKUP(C1090,  Table4[], 2, TRUE)*Table134[[#This Row],[Budget]])/(Table134[[#This Row],[Budget]]*VLOOKUP(C1090,  Table4[], 2, TRUE))</f>
        <v>1.3513615000000001</v>
      </c>
    </row>
    <row r="1091" spans="1:36" x14ac:dyDescent="0.2">
      <c r="A1091" t="s">
        <v>5802</v>
      </c>
      <c r="B1091" t="s">
        <v>5803</v>
      </c>
      <c r="C1091">
        <v>2003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7.3</v>
      </c>
      <c r="O1091">
        <v>120565</v>
      </c>
      <c r="P1091">
        <v>116</v>
      </c>
      <c r="Q1091" t="s">
        <v>2593</v>
      </c>
      <c r="R1091" t="s">
        <v>39</v>
      </c>
      <c r="S1091">
        <v>0</v>
      </c>
      <c r="T1091">
        <v>0</v>
      </c>
      <c r="U1091">
        <v>1</v>
      </c>
      <c r="V1091">
        <v>62000000</v>
      </c>
      <c r="W1091">
        <v>36906460</v>
      </c>
      <c r="X1091">
        <v>65565672</v>
      </c>
      <c r="Y1091">
        <f>COUNTBLANK(Table134[[#This Row],[Budget]:[Gross_WW]])</f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f>((Table134[[#This Row],[Gross_WW]]-2*Table134[[#This Row],[Budget]])/(2*Table134[[#This Row],[Budget]]))*100</f>
        <v>-47.124458064516126</v>
      </c>
      <c r="AI1091">
        <f>(0.555*Table134[[#This Row],[Gross_WW]]-Table134[[#This Row],[Budget]])/Table134[[#This Row],[Budget]]*100</f>
        <v>-41.308148451612901</v>
      </c>
      <c r="AJ1091">
        <f>(Table134[[#This Row],[Gross_WW]]-VLOOKUP(C1091,  Table4[], 2, TRUE)*Table134[[#This Row],[Budget]])/(Table134[[#This Row],[Budget]]*VLOOKUP(C1091,  Table4[], 2, TRUE))</f>
        <v>0.76251806451612902</v>
      </c>
    </row>
    <row r="1092" spans="1:36" x14ac:dyDescent="0.2">
      <c r="A1092" t="s">
        <v>3844</v>
      </c>
      <c r="B1092" t="s">
        <v>3845</v>
      </c>
      <c r="C1092">
        <v>1993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6.9</v>
      </c>
      <c r="O1092">
        <v>8972</v>
      </c>
      <c r="P1092">
        <v>99</v>
      </c>
      <c r="Q1092" t="s">
        <v>2713</v>
      </c>
      <c r="R1092" t="s">
        <v>35</v>
      </c>
      <c r="S1092">
        <v>0</v>
      </c>
      <c r="T1092">
        <v>1</v>
      </c>
      <c r="U1092">
        <v>0</v>
      </c>
      <c r="V1092">
        <v>130000000</v>
      </c>
      <c r="W1092">
        <v>9532895</v>
      </c>
      <c r="X1092">
        <v>9532895</v>
      </c>
      <c r="Y1092">
        <f>COUNTBLANK(Table134[[#This Row],[Budget]:[Gross_WW]])</f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f>((Table134[[#This Row],[Gross_WW]]-2*Table134[[#This Row],[Budget]])/(2*Table134[[#This Row],[Budget]]))*100</f>
        <v>-96.333501923076923</v>
      </c>
      <c r="AI1092">
        <f>(0.555*Table134[[#This Row],[Gross_WW]]-Table134[[#This Row],[Budget]])/Table134[[#This Row],[Budget]]*100</f>
        <v>-95.93018713461538</v>
      </c>
      <c r="AJ1092">
        <f>(Table134[[#This Row],[Gross_WW]]-VLOOKUP(C1092,  Table4[], 2, TRUE)*Table134[[#This Row],[Budget]])/(Table134[[#This Row],[Budget]]*VLOOKUP(C1092,  Table4[], 2, TRUE))</f>
        <v>-0.83334099650349647</v>
      </c>
    </row>
    <row r="1093" spans="1:36" x14ac:dyDescent="0.2">
      <c r="A1093" t="s">
        <v>4033</v>
      </c>
      <c r="B1093" t="s">
        <v>4034</v>
      </c>
      <c r="C1093">
        <v>1994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7</v>
      </c>
      <c r="O1093">
        <v>98148</v>
      </c>
      <c r="P1093">
        <v>127</v>
      </c>
      <c r="Q1093" t="s">
        <v>2364</v>
      </c>
      <c r="R1093" t="s">
        <v>4035</v>
      </c>
      <c r="S1093">
        <v>0</v>
      </c>
      <c r="T1093">
        <v>0</v>
      </c>
      <c r="U1093">
        <v>1</v>
      </c>
      <c r="V1093">
        <v>75000000</v>
      </c>
      <c r="W1093">
        <v>101631272</v>
      </c>
      <c r="X1093">
        <v>183031272</v>
      </c>
      <c r="Y1093">
        <f>COUNTBLANK(Table134[[#This Row],[Budget]:[Gross_WW]])</f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f>((Table134[[#This Row],[Gross_WW]]-2*Table134[[#This Row],[Budget]])/(2*Table134[[#This Row],[Budget]]))*100</f>
        <v>22.020848000000001</v>
      </c>
      <c r="AI1093">
        <f>(0.555*Table134[[#This Row],[Gross_WW]]-Table134[[#This Row],[Budget]])/Table134[[#This Row],[Budget]]*100</f>
        <v>35.443141280000013</v>
      </c>
      <c r="AJ1093">
        <f>(Table134[[#This Row],[Gross_WW]]-VLOOKUP(C1093,  Table4[], 2, TRUE)*Table134[[#This Row],[Budget]])/(Table134[[#This Row],[Budget]]*VLOOKUP(C1093,  Table4[], 2, TRUE))</f>
        <v>4.5464021818181815</v>
      </c>
    </row>
    <row r="1094" spans="1:36" x14ac:dyDescent="0.2">
      <c r="A1094" t="s">
        <v>7743</v>
      </c>
      <c r="B1094" t="s">
        <v>7744</v>
      </c>
      <c r="C1094">
        <v>2015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6.7</v>
      </c>
      <c r="O1094">
        <v>24894</v>
      </c>
      <c r="P1094">
        <v>111</v>
      </c>
      <c r="Q1094" t="s">
        <v>3974</v>
      </c>
      <c r="R1094" t="s">
        <v>620</v>
      </c>
      <c r="S1094">
        <v>0</v>
      </c>
      <c r="T1094">
        <v>0</v>
      </c>
      <c r="U1094">
        <v>1</v>
      </c>
      <c r="V1094">
        <v>20000000</v>
      </c>
      <c r="W1094">
        <v>42656255</v>
      </c>
      <c r="X1094">
        <v>43967255</v>
      </c>
      <c r="Y1094">
        <f>COUNTBLANK(Table134[[#This Row],[Budget]:[Gross_WW]])</f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f>((Table134[[#This Row],[Gross_WW]]-2*Table134[[#This Row],[Budget]])/(2*Table134[[#This Row],[Budget]]))*100</f>
        <v>9.9181375000000003</v>
      </c>
      <c r="AI1094">
        <f>(0.555*Table134[[#This Row],[Gross_WW]]-Table134[[#This Row],[Budget]])/Table134[[#This Row],[Budget]]*100</f>
        <v>22.00913262500001</v>
      </c>
      <c r="AJ1094">
        <f>(Table134[[#This Row],[Gross_WW]]-VLOOKUP(C1094,  Table4[], 2, TRUE)*Table134[[#This Row],[Budget]])/(Table134[[#This Row],[Budget]]*VLOOKUP(C1094,  Table4[], 2, TRUE))</f>
        <v>1.19836275</v>
      </c>
    </row>
    <row r="1095" spans="1:36" x14ac:dyDescent="0.2">
      <c r="A1095" t="s">
        <v>7501</v>
      </c>
      <c r="B1095" t="s">
        <v>7502</v>
      </c>
      <c r="C1095">
        <v>2015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7.4</v>
      </c>
      <c r="O1095">
        <v>33588</v>
      </c>
      <c r="P1095">
        <v>129</v>
      </c>
      <c r="Q1095" t="s">
        <v>6097</v>
      </c>
      <c r="R1095" t="s">
        <v>7503</v>
      </c>
      <c r="S1095">
        <v>1</v>
      </c>
      <c r="T1095">
        <v>0</v>
      </c>
      <c r="U1095">
        <v>0</v>
      </c>
      <c r="V1095">
        <v>17000000</v>
      </c>
      <c r="W1095">
        <v>44482410</v>
      </c>
      <c r="X1095">
        <v>45710059</v>
      </c>
      <c r="Y1095">
        <f>COUNTBLANK(Table134[[#This Row],[Budget]:[Gross_WW]])</f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f>((Table134[[#This Row],[Gross_WW]]-2*Table134[[#This Row],[Budget]])/(2*Table134[[#This Row],[Budget]]))*100</f>
        <v>34.44135</v>
      </c>
      <c r="AI1095">
        <f>(0.555*Table134[[#This Row],[Gross_WW]]-Table134[[#This Row],[Budget]])/Table134[[#This Row],[Budget]]*100</f>
        <v>49.229898500000004</v>
      </c>
      <c r="AJ1095">
        <f>(Table134[[#This Row],[Gross_WW]]-VLOOKUP(C1095,  Table4[], 2, TRUE)*Table134[[#This Row],[Budget]])/(Table134[[#This Row],[Budget]]*VLOOKUP(C1095,  Table4[], 2, TRUE))</f>
        <v>1.6888270000000001</v>
      </c>
    </row>
    <row r="1096" spans="1:36" x14ac:dyDescent="0.2">
      <c r="A1096" t="s">
        <v>4720</v>
      </c>
      <c r="B1096" t="s">
        <v>4721</v>
      </c>
      <c r="C1096">
        <v>1997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4.5999999999999996</v>
      </c>
      <c r="O1096">
        <v>6236</v>
      </c>
      <c r="P1096">
        <v>108</v>
      </c>
      <c r="Q1096" t="s">
        <v>4668</v>
      </c>
      <c r="R1096" t="s">
        <v>4722</v>
      </c>
      <c r="S1096">
        <v>0</v>
      </c>
      <c r="T1096">
        <v>1</v>
      </c>
      <c r="U1096">
        <v>0</v>
      </c>
      <c r="V1096">
        <v>31190000</v>
      </c>
      <c r="W1096">
        <v>4529843</v>
      </c>
      <c r="X1096">
        <v>4529843</v>
      </c>
      <c r="Y1096">
        <f>COUNTBLANK(Table134[[#This Row],[Budget]:[Gross_WW]])</f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f>((Table134[[#This Row],[Gross_WW]]-2*Table134[[#This Row],[Budget]])/(2*Table134[[#This Row],[Budget]]))*100</f>
        <v>-92.738308752805381</v>
      </c>
      <c r="AI1096">
        <f>(0.555*Table134[[#This Row],[Gross_WW]]-Table134[[#This Row],[Budget]])/Table134[[#This Row],[Budget]]*100</f>
        <v>-91.939522715613975</v>
      </c>
      <c r="AJ1096">
        <f>(Table134[[#This Row],[Gross_WW]]-VLOOKUP(C1096,  Table4[], 2, TRUE)*Table134[[#This Row],[Budget]])/(Table134[[#This Row],[Budget]]*VLOOKUP(C1096,  Table4[], 2, TRUE))</f>
        <v>-0.66992312512751762</v>
      </c>
    </row>
    <row r="1097" spans="1:36" hidden="1" x14ac:dyDescent="0.2">
      <c r="A1097" t="s">
        <v>2159</v>
      </c>
      <c r="B1097" t="s">
        <v>2160</v>
      </c>
      <c r="C1097">
        <v>1974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6.3</v>
      </c>
      <c r="O1097">
        <v>4523</v>
      </c>
      <c r="P1097">
        <v>111</v>
      </c>
      <c r="Q1097" t="s">
        <v>1407</v>
      </c>
      <c r="R1097" t="s">
        <v>2161</v>
      </c>
      <c r="S1097">
        <v>0</v>
      </c>
      <c r="T1097">
        <v>0</v>
      </c>
      <c r="U1097">
        <v>1</v>
      </c>
      <c r="W1097">
        <v>9280710</v>
      </c>
      <c r="Y1097">
        <f>COUNTBLANK(Table134[[#This Row],[Budget]:[Gross_WW]])</f>
        <v>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 t="e">
        <f>((Table134[[#This Row],[Gross_WW]]-2*Table134[[#This Row],[Budget]])/(2*Table134[[#This Row],[Budget]]))*100</f>
        <v>#DIV/0!</v>
      </c>
      <c r="AI1097" t="e">
        <f>(0.555*Table134[[#This Row],[Gross_WW]]-Table134[[#This Row],[Budget]])/Table134[[#This Row],[Budget]]*100</f>
        <v>#DIV/0!</v>
      </c>
      <c r="AJ1097" t="e">
        <f>(Table134[[#This Row],[Gross_WW]]-VLOOKUP(C1097,  Table4[], 2, TRUE)*Table134[[#This Row],[Budget]])/(Table134[[#This Row],[Budget]]*VLOOKUP(C1097,  Table4[], 2, TRUE))</f>
        <v>#DIV/0!</v>
      </c>
    </row>
    <row r="1098" spans="1:36" x14ac:dyDescent="0.2">
      <c r="A1098" t="s">
        <v>7636</v>
      </c>
      <c r="B1098" t="s">
        <v>7637</v>
      </c>
      <c r="C1098">
        <v>2016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7.4</v>
      </c>
      <c r="O1098">
        <v>191748</v>
      </c>
      <c r="P1098">
        <v>106</v>
      </c>
      <c r="Q1098" t="s">
        <v>7638</v>
      </c>
      <c r="R1098" t="s">
        <v>620</v>
      </c>
      <c r="S1098">
        <v>0</v>
      </c>
      <c r="T1098">
        <v>0</v>
      </c>
      <c r="U1098">
        <v>1</v>
      </c>
      <c r="V1098">
        <v>20000000</v>
      </c>
      <c r="W1098">
        <v>56245075</v>
      </c>
      <c r="X1098">
        <v>208314186</v>
      </c>
      <c r="Y1098">
        <f>COUNTBLANK(Table134[[#This Row],[Budget]:[Gross_WW]])</f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3</v>
      </c>
      <c r="AH1098">
        <f>((Table134[[#This Row],[Gross_WW]]-2*Table134[[#This Row],[Budget]])/(2*Table134[[#This Row],[Budget]]))*100</f>
        <v>420.78546499999999</v>
      </c>
      <c r="AI1098">
        <f>(0.555*Table134[[#This Row],[Gross_WW]]-Table134[[#This Row],[Budget]])/Table134[[#This Row],[Budget]]*100</f>
        <v>478.07186615000001</v>
      </c>
      <c r="AJ1098">
        <f>(Table134[[#This Row],[Gross_WW]]-VLOOKUP(C1098,  Table4[], 2, TRUE)*Table134[[#This Row],[Budget]])/(Table134[[#This Row],[Budget]]*VLOOKUP(C1098,  Table4[], 2, TRUE))</f>
        <v>9.4157092999999996</v>
      </c>
    </row>
    <row r="1099" spans="1:36" x14ac:dyDescent="0.2">
      <c r="A1099" t="s">
        <v>3636</v>
      </c>
      <c r="B1099" t="s">
        <v>3637</v>
      </c>
      <c r="C1099">
        <v>1992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6</v>
      </c>
      <c r="O1099">
        <v>20444</v>
      </c>
      <c r="P1099">
        <v>106</v>
      </c>
      <c r="Q1099" t="s">
        <v>3638</v>
      </c>
      <c r="R1099" t="s">
        <v>3273</v>
      </c>
      <c r="S1099">
        <v>1</v>
      </c>
      <c r="T1099">
        <v>0</v>
      </c>
      <c r="U1099">
        <v>0</v>
      </c>
      <c r="V1099">
        <v>40000000</v>
      </c>
      <c r="W1099">
        <v>45500797</v>
      </c>
      <c r="X1099">
        <v>45500797</v>
      </c>
      <c r="Y1099">
        <f>COUNTBLANK(Table134[[#This Row],[Budget]:[Gross_WW]])</f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f>((Table134[[#This Row],[Gross_WW]]-2*Table134[[#This Row],[Budget]])/(2*Table134[[#This Row],[Budget]]))*100</f>
        <v>-43.12400375</v>
      </c>
      <c r="AI1099">
        <f>(0.555*Table134[[#This Row],[Gross_WW]]-Table134[[#This Row],[Budget]])/Table134[[#This Row],[Budget]]*100</f>
        <v>-36.8676441625</v>
      </c>
      <c r="AJ1099">
        <f>(Table134[[#This Row],[Gross_WW]]-VLOOKUP(C1099,  Table4[], 2, TRUE)*Table134[[#This Row],[Budget]])/(Table134[[#This Row],[Budget]]*VLOOKUP(C1099,  Table4[], 2, TRUE))</f>
        <v>1.5852725568181818</v>
      </c>
    </row>
    <row r="1100" spans="1:36" x14ac:dyDescent="0.2">
      <c r="A1100" t="s">
        <v>4723</v>
      </c>
      <c r="B1100" t="s">
        <v>4724</v>
      </c>
      <c r="C1100">
        <v>1998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7.2</v>
      </c>
      <c r="O1100">
        <v>204459</v>
      </c>
      <c r="P1100">
        <v>178</v>
      </c>
      <c r="Q1100" t="s">
        <v>2399</v>
      </c>
      <c r="R1100" t="s">
        <v>35</v>
      </c>
      <c r="S1100">
        <v>0</v>
      </c>
      <c r="T1100">
        <v>1</v>
      </c>
      <c r="U1100">
        <v>0</v>
      </c>
      <c r="V1100">
        <v>90000000</v>
      </c>
      <c r="W1100">
        <v>44619100</v>
      </c>
      <c r="X1100">
        <v>142940100</v>
      </c>
      <c r="Y1100">
        <f>COUNTBLANK(Table134[[#This Row],[Budget]:[Gross_WW]])</f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f>((Table134[[#This Row],[Gross_WW]]-2*Table134[[#This Row],[Budget]])/(2*Table134[[#This Row],[Budget]]))*100</f>
        <v>-20.588833333333334</v>
      </c>
      <c r="AI1100">
        <f>(0.555*Table134[[#This Row],[Gross_WW]]-Table134[[#This Row],[Budget]])/Table134[[#This Row],[Budget]]*100</f>
        <v>-11.853605</v>
      </c>
      <c r="AJ1100">
        <f>(Table134[[#This Row],[Gross_WW]]-VLOOKUP(C1100,  Table4[], 2, TRUE)*Table134[[#This Row],[Budget]])/(Table134[[#This Row],[Budget]]*VLOOKUP(C1100,  Table4[], 2, TRUE))</f>
        <v>2.609598484848485</v>
      </c>
    </row>
    <row r="1101" spans="1:36" x14ac:dyDescent="0.2">
      <c r="A1101" t="s">
        <v>5698</v>
      </c>
      <c r="B1101" t="s">
        <v>5699</v>
      </c>
      <c r="C1101">
        <v>2004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6.3</v>
      </c>
      <c r="O1101">
        <v>245049</v>
      </c>
      <c r="P1101">
        <v>115</v>
      </c>
      <c r="Q1101" t="s">
        <v>5089</v>
      </c>
      <c r="R1101" t="s">
        <v>35</v>
      </c>
      <c r="S1101">
        <v>0</v>
      </c>
      <c r="T1101">
        <v>1</v>
      </c>
      <c r="U1101">
        <v>0</v>
      </c>
      <c r="V1101">
        <v>80000000</v>
      </c>
      <c r="W1101">
        <v>279261160</v>
      </c>
      <c r="X1101">
        <v>522657936</v>
      </c>
      <c r="Y1101">
        <f>COUNTBLANK(Table134[[#This Row],[Budget]:[Gross_WW]])</f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f>((Table134[[#This Row],[Gross_WW]]-2*Table134[[#This Row],[Budget]])/(2*Table134[[#This Row],[Budget]]))*100</f>
        <v>226.66121000000001</v>
      </c>
      <c r="AI1101">
        <f>(0.555*Table134[[#This Row],[Gross_WW]]-Table134[[#This Row],[Budget]])/Table134[[#This Row],[Budget]]*100</f>
        <v>262.59394310000005</v>
      </c>
      <c r="AJ1101">
        <f>(Table134[[#This Row],[Gross_WW]]-VLOOKUP(C1101,  Table4[], 2, TRUE)*Table134[[#This Row],[Budget]])/(Table134[[#This Row],[Budget]]*VLOOKUP(C1101,  Table4[], 2, TRUE))</f>
        <v>9.8887070000000001</v>
      </c>
    </row>
    <row r="1102" spans="1:36" x14ac:dyDescent="0.2">
      <c r="A1102" t="s">
        <v>5384</v>
      </c>
      <c r="B1102" t="s">
        <v>5385</v>
      </c>
      <c r="C1102">
        <v>2000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7</v>
      </c>
      <c r="O1102">
        <v>301271</v>
      </c>
      <c r="P1102">
        <v>108</v>
      </c>
      <c r="Q1102" t="s">
        <v>5089</v>
      </c>
      <c r="R1102" t="s">
        <v>35</v>
      </c>
      <c r="S1102">
        <v>0</v>
      </c>
      <c r="T1102">
        <v>1</v>
      </c>
      <c r="U1102">
        <v>0</v>
      </c>
      <c r="V1102">
        <v>55000000</v>
      </c>
      <c r="W1102">
        <v>166244045</v>
      </c>
      <c r="X1102">
        <v>330444045</v>
      </c>
      <c r="Y1102">
        <f>COUNTBLANK(Table134[[#This Row],[Budget]:[Gross_WW]])</f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f>((Table134[[#This Row],[Gross_WW]]-2*Table134[[#This Row],[Budget]])/(2*Table134[[#This Row],[Budget]]))*100</f>
        <v>200.40367727272726</v>
      </c>
      <c r="AI1102">
        <f>(0.555*Table134[[#This Row],[Gross_WW]]-Table134[[#This Row],[Budget]])/Table134[[#This Row],[Budget]]*100</f>
        <v>233.44808177272731</v>
      </c>
      <c r="AJ1102">
        <f>(Table134[[#This Row],[Gross_WW]]-VLOOKUP(C1102,  Table4[], 2, TRUE)*Table134[[#This Row],[Budget]])/(Table134[[#This Row],[Budget]]*VLOOKUP(C1102,  Table4[], 2, TRUE))</f>
        <v>9.0134559090909097</v>
      </c>
    </row>
    <row r="1103" spans="1:36" x14ac:dyDescent="0.2">
      <c r="A1103" t="s">
        <v>6098</v>
      </c>
      <c r="B1103" t="s">
        <v>6099</v>
      </c>
      <c r="C1103">
        <v>2007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6.8</v>
      </c>
      <c r="O1103">
        <v>83568</v>
      </c>
      <c r="P1103">
        <v>95</v>
      </c>
      <c r="Q1103" t="s">
        <v>6100</v>
      </c>
      <c r="R1103" t="s">
        <v>538</v>
      </c>
      <c r="S1103">
        <v>1</v>
      </c>
      <c r="T1103">
        <v>0</v>
      </c>
      <c r="U1103">
        <v>0</v>
      </c>
      <c r="V1103">
        <v>150000000</v>
      </c>
      <c r="W1103">
        <v>97822171</v>
      </c>
      <c r="X1103">
        <v>169333034</v>
      </c>
      <c r="Y1103">
        <f>COUNTBLANK(Table134[[#This Row],[Budget]:[Gross_WW]])</f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17</v>
      </c>
      <c r="AH1103">
        <f>((Table134[[#This Row],[Gross_WW]]-2*Table134[[#This Row],[Budget]])/(2*Table134[[#This Row],[Budget]]))*100</f>
        <v>-43.555655333333334</v>
      </c>
      <c r="AI1103">
        <f>(0.555*Table134[[#This Row],[Gross_WW]]-Table134[[#This Row],[Budget]])/Table134[[#This Row],[Budget]]*100</f>
        <v>-37.346777420000002</v>
      </c>
      <c r="AJ1103">
        <f>(Table134[[#This Row],[Gross_WW]]-VLOOKUP(C1103,  Table4[], 2, TRUE)*Table134[[#This Row],[Budget]])/(Table134[[#This Row],[Budget]]*VLOOKUP(C1103,  Table4[], 2, TRUE))</f>
        <v>0.88147815555555553</v>
      </c>
    </row>
    <row r="1104" spans="1:36" x14ac:dyDescent="0.2">
      <c r="A1104" t="s">
        <v>6751</v>
      </c>
      <c r="B1104" t="s">
        <v>6752</v>
      </c>
      <c r="C1104">
        <v>2010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7.2</v>
      </c>
      <c r="O1104">
        <v>217606</v>
      </c>
      <c r="P1104">
        <v>95</v>
      </c>
      <c r="Q1104" t="s">
        <v>6753</v>
      </c>
      <c r="R1104" t="s">
        <v>4956</v>
      </c>
      <c r="S1104">
        <v>0</v>
      </c>
      <c r="T1104">
        <v>1</v>
      </c>
      <c r="U1104">
        <v>0</v>
      </c>
      <c r="V1104">
        <v>130000000</v>
      </c>
      <c r="W1104">
        <v>148415853</v>
      </c>
      <c r="X1104">
        <v>321885765</v>
      </c>
      <c r="Y1104">
        <f>COUNTBLANK(Table134[[#This Row],[Budget]:[Gross_WW]])</f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f>((Table134[[#This Row],[Gross_WW]]-2*Table134[[#This Row],[Budget]])/(2*Table134[[#This Row],[Budget]]))*100</f>
        <v>23.80221730769231</v>
      </c>
      <c r="AI1104">
        <f>(0.555*Table134[[#This Row],[Gross_WW]]-Table134[[#This Row],[Budget]])/Table134[[#This Row],[Budget]]*100</f>
        <v>37.420461211538473</v>
      </c>
      <c r="AJ1104">
        <f>(Table134[[#This Row],[Gross_WW]]-VLOOKUP(C1104,  Table4[], 2, TRUE)*Table134[[#This Row],[Budget]])/(Table134[[#This Row],[Budget]]*VLOOKUP(C1104,  Table4[], 2, TRUE))</f>
        <v>1.4760443461538462</v>
      </c>
    </row>
    <row r="1105" spans="1:36" x14ac:dyDescent="0.2">
      <c r="A1105" t="s">
        <v>2470</v>
      </c>
      <c r="B1105" t="s">
        <v>2471</v>
      </c>
      <c r="C1105">
        <v>1980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6.8</v>
      </c>
      <c r="O1105">
        <v>4219</v>
      </c>
      <c r="P1105">
        <v>95</v>
      </c>
      <c r="Q1105" t="s">
        <v>2472</v>
      </c>
      <c r="R1105" t="s">
        <v>35</v>
      </c>
      <c r="S1105">
        <v>0</v>
      </c>
      <c r="T1105">
        <v>1</v>
      </c>
      <c r="U1105">
        <v>0</v>
      </c>
      <c r="V1105">
        <v>7000000</v>
      </c>
      <c r="W1105">
        <v>4309490</v>
      </c>
      <c r="X1105">
        <v>4309490</v>
      </c>
      <c r="Y1105">
        <f>COUNTBLANK(Table134[[#This Row],[Budget]:[Gross_WW]])</f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f>((Table134[[#This Row],[Gross_WW]]-2*Table134[[#This Row],[Budget]])/(2*Table134[[#This Row],[Budget]]))*100</f>
        <v>-69.217928571428573</v>
      </c>
      <c r="AI1105">
        <f>(0.555*Table134[[#This Row],[Gross_WW]]-Table134[[#This Row],[Budget]])/Table134[[#This Row],[Budget]]*100</f>
        <v>-65.831900714285709</v>
      </c>
      <c r="AJ1105">
        <f>(Table134[[#This Row],[Gross_WW]]-VLOOKUP(C1105,  Table4[], 2, TRUE)*Table134[[#This Row],[Budget]])/(Table134[[#This Row],[Budget]]*VLOOKUP(C1105,  Table4[], 2, TRUE))</f>
        <v>0.33835093167701863</v>
      </c>
    </row>
    <row r="1106" spans="1:36" x14ac:dyDescent="0.2">
      <c r="A1106" t="s">
        <v>3639</v>
      </c>
      <c r="B1106" t="s">
        <v>3640</v>
      </c>
      <c r="C1106">
        <v>1992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6</v>
      </c>
      <c r="O1106">
        <v>21531</v>
      </c>
      <c r="P1106">
        <v>99</v>
      </c>
      <c r="Q1106" t="s">
        <v>2225</v>
      </c>
      <c r="R1106" t="s">
        <v>39</v>
      </c>
      <c r="S1106">
        <v>0</v>
      </c>
      <c r="T1106">
        <v>0</v>
      </c>
      <c r="U1106">
        <v>1</v>
      </c>
      <c r="V1106">
        <v>40000000</v>
      </c>
      <c r="W1106">
        <v>14358033</v>
      </c>
      <c r="X1106">
        <v>14358033</v>
      </c>
      <c r="Y1106">
        <f>COUNTBLANK(Table134[[#This Row],[Budget]:[Gross_WW]])</f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5</v>
      </c>
      <c r="AH1106">
        <f>((Table134[[#This Row],[Gross_WW]]-2*Table134[[#This Row],[Budget]])/(2*Table134[[#This Row],[Budget]]))*100</f>
        <v>-82.05245875</v>
      </c>
      <c r="AI1106">
        <f>(0.555*Table134[[#This Row],[Gross_WW]]-Table134[[#This Row],[Budget]])/Table134[[#This Row],[Budget]]*100</f>
        <v>-80.078229212499991</v>
      </c>
      <c r="AJ1106">
        <f>(Table134[[#This Row],[Gross_WW]]-VLOOKUP(C1106,  Table4[], 2, TRUE)*Table134[[#This Row],[Budget]])/(Table134[[#This Row],[Budget]]*VLOOKUP(C1106,  Table4[], 2, TRUE))</f>
        <v>-0.18420267045454544</v>
      </c>
    </row>
    <row r="1107" spans="1:36" x14ac:dyDescent="0.2">
      <c r="A1107" t="s">
        <v>3334</v>
      </c>
      <c r="B1107" t="s">
        <v>3335</v>
      </c>
      <c r="C1107">
        <v>1990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6.9</v>
      </c>
      <c r="O1107">
        <v>25923</v>
      </c>
      <c r="P1107">
        <v>107</v>
      </c>
      <c r="Q1107" t="s">
        <v>3336</v>
      </c>
      <c r="R1107" t="s">
        <v>3337</v>
      </c>
      <c r="S1107">
        <v>0</v>
      </c>
      <c r="T1107">
        <v>0</v>
      </c>
      <c r="U1107">
        <v>1</v>
      </c>
      <c r="V1107">
        <v>23000000</v>
      </c>
      <c r="W1107">
        <v>27441977</v>
      </c>
      <c r="X1107">
        <v>27441977</v>
      </c>
      <c r="Y1107">
        <f>COUNTBLANK(Table134[[#This Row],[Budget]:[Gross_WW]])</f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f>((Table134[[#This Row],[Gross_WW]]-2*Table134[[#This Row],[Budget]])/(2*Table134[[#This Row],[Budget]]))*100</f>
        <v>-40.343528260869569</v>
      </c>
      <c r="AI1107">
        <f>(0.555*Table134[[#This Row],[Gross_WW]]-Table134[[#This Row],[Budget]])/Table134[[#This Row],[Budget]]*100</f>
        <v>-33.781316369565211</v>
      </c>
      <c r="AJ1107">
        <f>(Table134[[#This Row],[Gross_WW]]-VLOOKUP(C1107,  Table4[], 2, TRUE)*Table134[[#This Row],[Budget]])/(Table134[[#This Row],[Budget]]*VLOOKUP(C1107,  Table4[], 2, TRUE))</f>
        <v>1.7116578063241106</v>
      </c>
    </row>
    <row r="1108" spans="1:36" hidden="1" x14ac:dyDescent="0.2">
      <c r="A1108" t="s">
        <v>3338</v>
      </c>
      <c r="B1108" t="s">
        <v>3339</v>
      </c>
      <c r="C1108">
        <v>1990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6.6</v>
      </c>
      <c r="O1108">
        <v>2287</v>
      </c>
      <c r="P1108">
        <v>115</v>
      </c>
      <c r="Q1108" t="s">
        <v>3340</v>
      </c>
      <c r="R1108" t="s">
        <v>2902</v>
      </c>
      <c r="S1108">
        <v>0</v>
      </c>
      <c r="T1108">
        <v>0</v>
      </c>
      <c r="U1108">
        <v>1</v>
      </c>
      <c r="W1108">
        <v>6070725</v>
      </c>
      <c r="X1108">
        <v>6070725</v>
      </c>
      <c r="Y1108">
        <f>COUNTBLANK(Table134[[#This Row],[Budget]:[Gross_WW]])</f>
        <v>1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9</v>
      </c>
      <c r="AH1108" t="e">
        <f>((Table134[[#This Row],[Gross_WW]]-2*Table134[[#This Row],[Budget]])/(2*Table134[[#This Row],[Budget]]))*100</f>
        <v>#DIV/0!</v>
      </c>
      <c r="AI1108" t="e">
        <f>(0.555*Table134[[#This Row],[Gross_WW]]-Table134[[#This Row],[Budget]])/Table134[[#This Row],[Budget]]*100</f>
        <v>#DIV/0!</v>
      </c>
      <c r="AJ1108" t="e">
        <f>(Table134[[#This Row],[Gross_WW]]-VLOOKUP(C1108,  Table4[], 2, TRUE)*Table134[[#This Row],[Budget]])/(Table134[[#This Row],[Budget]]*VLOOKUP(C1108,  Table4[], 2, TRUE))</f>
        <v>#DIV/0!</v>
      </c>
    </row>
    <row r="1109" spans="1:36" x14ac:dyDescent="0.2">
      <c r="A1109" t="s">
        <v>4927</v>
      </c>
      <c r="B1109" t="s">
        <v>4928</v>
      </c>
      <c r="C1109">
        <v>1998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6.1</v>
      </c>
      <c r="O1109">
        <v>64960</v>
      </c>
      <c r="P1109">
        <v>111</v>
      </c>
      <c r="Q1109" t="s">
        <v>2866</v>
      </c>
      <c r="R1109" t="s">
        <v>35</v>
      </c>
      <c r="S1109">
        <v>0</v>
      </c>
      <c r="T1109">
        <v>1</v>
      </c>
      <c r="U1109">
        <v>0</v>
      </c>
      <c r="V1109">
        <v>60000000</v>
      </c>
      <c r="W1109">
        <v>32935289</v>
      </c>
      <c r="X1109">
        <v>93107289</v>
      </c>
      <c r="Y1109">
        <f>COUNTBLANK(Table134[[#This Row],[Budget]:[Gross_WW]])</f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2</v>
      </c>
      <c r="AH1109">
        <f>((Table134[[#This Row],[Gross_WW]]-2*Table134[[#This Row],[Budget]])/(2*Table134[[#This Row],[Budget]]))*100</f>
        <v>-22.4105925</v>
      </c>
      <c r="AI1109">
        <f>(0.555*Table134[[#This Row],[Gross_WW]]-Table134[[#This Row],[Budget]])/Table134[[#This Row],[Budget]]*100</f>
        <v>-13.875757674999994</v>
      </c>
      <c r="AJ1109">
        <f>(Table134[[#This Row],[Gross_WW]]-VLOOKUP(C1109,  Table4[], 2, TRUE)*Table134[[#This Row],[Budget]])/(Table134[[#This Row],[Budget]]*VLOOKUP(C1109,  Table4[], 2, TRUE))</f>
        <v>2.52679125</v>
      </c>
    </row>
    <row r="1110" spans="1:36" x14ac:dyDescent="0.2">
      <c r="A1110" t="s">
        <v>4725</v>
      </c>
      <c r="B1110" t="s">
        <v>4726</v>
      </c>
      <c r="C1110">
        <v>1997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5.5</v>
      </c>
      <c r="O1110">
        <v>24825</v>
      </c>
      <c r="P1110">
        <v>117</v>
      </c>
      <c r="Q1110" t="s">
        <v>3893</v>
      </c>
      <c r="R1110" t="s">
        <v>2783</v>
      </c>
      <c r="S1110">
        <v>1</v>
      </c>
      <c r="T1110">
        <v>0</v>
      </c>
      <c r="U1110">
        <v>0</v>
      </c>
      <c r="V1110">
        <v>55000000</v>
      </c>
      <c r="W1110">
        <v>32000301</v>
      </c>
      <c r="X1110">
        <v>32000301</v>
      </c>
      <c r="Y1110">
        <f>COUNTBLANK(Table134[[#This Row],[Budget]:[Gross_WW]])</f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f>((Table134[[#This Row],[Gross_WW]]-2*Table134[[#This Row],[Budget]])/(2*Table134[[#This Row],[Budget]]))*100</f>
        <v>-70.908817272727276</v>
      </c>
      <c r="AI1110">
        <f>(0.555*Table134[[#This Row],[Gross_WW]]-Table134[[#This Row],[Budget]])/Table134[[#This Row],[Budget]]*100</f>
        <v>-67.70878717272727</v>
      </c>
      <c r="AJ1110">
        <f>(Table134[[#This Row],[Gross_WW]]-VLOOKUP(C1110,  Table4[], 2, TRUE)*Table134[[#This Row],[Budget]])/(Table134[[#This Row],[Budget]]*VLOOKUP(C1110,  Table4[], 2, TRUE))</f>
        <v>0.32232648760330579</v>
      </c>
    </row>
    <row r="1111" spans="1:36" x14ac:dyDescent="0.2">
      <c r="A1111" t="s">
        <v>1004</v>
      </c>
      <c r="B1111" t="s">
        <v>1005</v>
      </c>
      <c r="C1111">
        <v>1948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6.4</v>
      </c>
      <c r="O1111">
        <v>1055</v>
      </c>
      <c r="P1111">
        <v>77</v>
      </c>
      <c r="Q1111" t="s">
        <v>927</v>
      </c>
      <c r="R1111" t="s">
        <v>945</v>
      </c>
      <c r="S1111">
        <v>0</v>
      </c>
      <c r="T1111">
        <v>1</v>
      </c>
      <c r="U1111">
        <v>0</v>
      </c>
      <c r="V1111">
        <v>1032000</v>
      </c>
      <c r="W1111">
        <v>2200000</v>
      </c>
      <c r="X1111">
        <v>2200000</v>
      </c>
      <c r="Y1111">
        <f>COUNTBLANK(Table134[[#This Row],[Budget]:[Gross_WW]])</f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4</v>
      </c>
      <c r="AH1111">
        <f>((Table134[[#This Row],[Gross_WW]]-2*Table134[[#This Row],[Budget]])/(2*Table134[[#This Row],[Budget]]))*100</f>
        <v>6.5891472868217065</v>
      </c>
      <c r="AI1111">
        <f>(0.555*Table134[[#This Row],[Gross_WW]]-Table134[[#This Row],[Budget]])/Table134[[#This Row],[Budget]]*100</f>
        <v>18.313953488372093</v>
      </c>
      <c r="AJ1111">
        <f>(Table134[[#This Row],[Gross_WW]]-VLOOKUP(C1111,  Table4[], 2, TRUE)*Table134[[#This Row],[Budget]])/(Table134[[#This Row],[Budget]]*VLOOKUP(C1111,  Table4[], 2, TRUE))</f>
        <v>15.398330351818723</v>
      </c>
    </row>
    <row r="1112" spans="1:36" x14ac:dyDescent="0.2">
      <c r="A1112" t="s">
        <v>4272</v>
      </c>
      <c r="B1112" t="s">
        <v>4273</v>
      </c>
      <c r="C1112">
        <v>1995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5.4</v>
      </c>
      <c r="O1112">
        <v>3021</v>
      </c>
      <c r="P1112">
        <v>95</v>
      </c>
      <c r="Q1112" t="s">
        <v>4274</v>
      </c>
      <c r="R1112" t="s">
        <v>4275</v>
      </c>
      <c r="S1112">
        <v>1</v>
      </c>
      <c r="T1112">
        <v>0</v>
      </c>
      <c r="U1112">
        <v>0</v>
      </c>
      <c r="V1112">
        <v>6000000</v>
      </c>
      <c r="W1112">
        <v>5221281</v>
      </c>
      <c r="X1112">
        <v>5221281</v>
      </c>
      <c r="Y1112">
        <f>COUNTBLANK(Table134[[#This Row],[Budget]:[Gross_WW]])</f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f>((Table134[[#This Row],[Gross_WW]]-2*Table134[[#This Row],[Budget]])/(2*Table134[[#This Row],[Budget]]))*100</f>
        <v>-56.489325000000001</v>
      </c>
      <c r="AI1112">
        <f>(0.555*Table134[[#This Row],[Gross_WW]]-Table134[[#This Row],[Budget]])/Table134[[#This Row],[Budget]]*100</f>
        <v>-51.703150750000006</v>
      </c>
      <c r="AJ1112">
        <f>(Table134[[#This Row],[Gross_WW]]-VLOOKUP(C1112,  Table4[], 2, TRUE)*Table134[[#This Row],[Budget]])/(Table134[[#This Row],[Budget]]*VLOOKUP(C1112,  Table4[], 2, TRUE))</f>
        <v>0.97775795454545456</v>
      </c>
    </row>
    <row r="1113" spans="1:36" x14ac:dyDescent="0.2">
      <c r="A1113" t="s">
        <v>6254</v>
      </c>
      <c r="B1113" t="s">
        <v>6255</v>
      </c>
      <c r="C1113">
        <v>2006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6</v>
      </c>
      <c r="O1113">
        <v>106452</v>
      </c>
      <c r="P1113">
        <v>132</v>
      </c>
      <c r="Q1113" t="s">
        <v>4239</v>
      </c>
      <c r="R1113" t="s">
        <v>35</v>
      </c>
      <c r="S1113">
        <v>0</v>
      </c>
      <c r="T1113">
        <v>1</v>
      </c>
      <c r="U1113">
        <v>0</v>
      </c>
      <c r="V1113">
        <v>135000000</v>
      </c>
      <c r="W1113">
        <v>63450470</v>
      </c>
      <c r="X1113">
        <v>164231296</v>
      </c>
      <c r="Y1113">
        <f>COUNTBLANK(Table134[[#This Row],[Budget]:[Gross_WW]])</f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f>((Table134[[#This Row],[Gross_WW]]-2*Table134[[#This Row],[Budget]])/(2*Table134[[#This Row],[Budget]]))*100</f>
        <v>-39.173594074074074</v>
      </c>
      <c r="AI1113">
        <f>(0.555*Table134[[#This Row],[Gross_WW]]-Table134[[#This Row],[Budget]])/Table134[[#This Row],[Budget]]*100</f>
        <v>-32.482689422222222</v>
      </c>
      <c r="AJ1113">
        <f>(Table134[[#This Row],[Gross_WW]]-VLOOKUP(C1113,  Table4[], 2, TRUE)*Table134[[#This Row],[Budget]])/(Table134[[#This Row],[Budget]]*VLOOKUP(C1113,  Table4[], 2, TRUE))</f>
        <v>1.0275468641975309</v>
      </c>
    </row>
    <row r="1114" spans="1:36" x14ac:dyDescent="0.2">
      <c r="A1114" t="s">
        <v>4490</v>
      </c>
      <c r="B1114" t="s">
        <v>4491</v>
      </c>
      <c r="C1114">
        <v>1996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5.7</v>
      </c>
      <c r="O1114">
        <v>39552</v>
      </c>
      <c r="P1114">
        <v>105</v>
      </c>
      <c r="Q1114" t="s">
        <v>4492</v>
      </c>
      <c r="R1114" t="s">
        <v>4493</v>
      </c>
      <c r="S1114">
        <v>0</v>
      </c>
      <c r="T1114">
        <v>0</v>
      </c>
      <c r="U1114">
        <v>1</v>
      </c>
      <c r="V1114">
        <v>17435711</v>
      </c>
      <c r="W1114">
        <v>95318203</v>
      </c>
      <c r="X1114">
        <v>119718203</v>
      </c>
      <c r="Y1114">
        <f>COUNTBLANK(Table134[[#This Row],[Budget]:[Gross_WW]])</f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f>((Table134[[#This Row],[Gross_WW]]-2*Table134[[#This Row],[Budget]])/(2*Table134[[#This Row],[Budget]]))*100</f>
        <v>243.31322364771935</v>
      </c>
      <c r="AI1114">
        <f>(0.555*Table134[[#This Row],[Gross_WW]]-Table134[[#This Row],[Budget]])/Table134[[#This Row],[Budget]]*100</f>
        <v>281.07767824896848</v>
      </c>
      <c r="AJ1114">
        <f>(Table134[[#This Row],[Gross_WW]]-VLOOKUP(C1114,  Table4[], 2, TRUE)*Table134[[#This Row],[Budget]])/(Table134[[#This Row],[Budget]]*VLOOKUP(C1114,  Table4[], 2, TRUE))</f>
        <v>14.605146529441788</v>
      </c>
    </row>
    <row r="1115" spans="1:36" x14ac:dyDescent="0.2">
      <c r="A1115" t="s">
        <v>6407</v>
      </c>
      <c r="B1115" t="s">
        <v>6408</v>
      </c>
      <c r="C1115">
        <v>2007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7.2</v>
      </c>
      <c r="O1115">
        <v>151972</v>
      </c>
      <c r="P1115">
        <v>119</v>
      </c>
      <c r="Q1115" t="s">
        <v>6409</v>
      </c>
      <c r="R1115" t="s">
        <v>6410</v>
      </c>
      <c r="S1115">
        <v>0</v>
      </c>
      <c r="T1115">
        <v>0</v>
      </c>
      <c r="U1115">
        <v>1</v>
      </c>
      <c r="V1115">
        <v>25000000</v>
      </c>
      <c r="W1115">
        <v>49033882</v>
      </c>
      <c r="X1115">
        <v>92991835</v>
      </c>
      <c r="Y1115">
        <f>COUNTBLANK(Table134[[#This Row],[Budget]:[Gross_WW]])</f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f>((Table134[[#This Row],[Gross_WW]]-2*Table134[[#This Row],[Budget]])/(2*Table134[[#This Row],[Budget]]))*100</f>
        <v>85.983670000000004</v>
      </c>
      <c r="AI1115">
        <f>(0.555*Table134[[#This Row],[Gross_WW]]-Table134[[#This Row],[Budget]])/Table134[[#This Row],[Budget]]*100</f>
        <v>106.44187370000002</v>
      </c>
      <c r="AJ1115">
        <f>(Table134[[#This Row],[Gross_WW]]-VLOOKUP(C1115,  Table4[], 2, TRUE)*Table134[[#This Row],[Budget]])/(Table134[[#This Row],[Budget]]*VLOOKUP(C1115,  Table4[], 2, TRUE))</f>
        <v>5.1994556666666663</v>
      </c>
    </row>
    <row r="1116" spans="1:36" x14ac:dyDescent="0.2">
      <c r="A1116" t="s">
        <v>4494</v>
      </c>
      <c r="B1116" t="s">
        <v>4495</v>
      </c>
      <c r="C1116">
        <v>1996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7.2</v>
      </c>
      <c r="O1116">
        <v>28501</v>
      </c>
      <c r="P1116">
        <v>133</v>
      </c>
      <c r="Q1116" t="s">
        <v>4496</v>
      </c>
      <c r="R1116" t="s">
        <v>39</v>
      </c>
      <c r="S1116">
        <v>0</v>
      </c>
      <c r="T1116">
        <v>0</v>
      </c>
      <c r="U1116">
        <v>1</v>
      </c>
      <c r="V1116">
        <v>25000000</v>
      </c>
      <c r="W1116">
        <v>11092559</v>
      </c>
      <c r="X1116">
        <v>11135803</v>
      </c>
      <c r="Y1116">
        <f>COUNTBLANK(Table134[[#This Row],[Budget]:[Gross_WW]])</f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f>((Table134[[#This Row],[Gross_WW]]-2*Table134[[#This Row],[Budget]])/(2*Table134[[#This Row],[Budget]]))*100</f>
        <v>-77.728393999999994</v>
      </c>
      <c r="AI1116">
        <f>(0.555*Table134[[#This Row],[Gross_WW]]-Table134[[#This Row],[Budget]])/Table134[[#This Row],[Budget]]*100</f>
        <v>-75.278517340000008</v>
      </c>
      <c r="AJ1116">
        <f>(Table134[[#This Row],[Gross_WW]]-VLOOKUP(C1116,  Table4[], 2, TRUE)*Table134[[#This Row],[Budget]])/(Table134[[#This Row],[Budget]]*VLOOKUP(C1116,  Table4[], 2, TRUE))</f>
        <v>1.2345727272727272E-2</v>
      </c>
    </row>
    <row r="1117" spans="1:36" x14ac:dyDescent="0.2">
      <c r="A1117" t="s">
        <v>5055</v>
      </c>
      <c r="B1117" t="s">
        <v>5056</v>
      </c>
      <c r="C1117">
        <v>1999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5.8</v>
      </c>
      <c r="O1117">
        <v>33671</v>
      </c>
      <c r="P1117">
        <v>102</v>
      </c>
      <c r="Q1117" t="s">
        <v>5057</v>
      </c>
      <c r="R1117" t="s">
        <v>4109</v>
      </c>
      <c r="S1117">
        <v>0</v>
      </c>
      <c r="T1117">
        <v>0</v>
      </c>
      <c r="U1117">
        <v>1</v>
      </c>
      <c r="V1117">
        <v>75000000</v>
      </c>
      <c r="W1117">
        <v>33864342</v>
      </c>
      <c r="X1117">
        <v>54264342</v>
      </c>
      <c r="Y1117">
        <f>COUNTBLANK(Table134[[#This Row],[Budget]:[Gross_WW]])</f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f>((Table134[[#This Row],[Gross_WW]]-2*Table134[[#This Row],[Budget]])/(2*Table134[[#This Row],[Budget]]))*100</f>
        <v>-63.823771999999998</v>
      </c>
      <c r="AI1117">
        <f>(0.555*Table134[[#This Row],[Gross_WW]]-Table134[[#This Row],[Budget]])/Table134[[#This Row],[Budget]]*100</f>
        <v>-59.844386919999991</v>
      </c>
      <c r="AJ1117">
        <f>(Table134[[#This Row],[Gross_WW]]-VLOOKUP(C1117,  Table4[], 2, TRUE)*Table134[[#This Row],[Budget]])/(Table134[[#This Row],[Budget]]*VLOOKUP(C1117,  Table4[], 2, TRUE))</f>
        <v>0.644374</v>
      </c>
    </row>
    <row r="1118" spans="1:36" x14ac:dyDescent="0.2">
      <c r="A1118" t="s">
        <v>6894</v>
      </c>
      <c r="B1118" t="s">
        <v>6895</v>
      </c>
      <c r="C1118">
        <v>2009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7.2</v>
      </c>
      <c r="O1118">
        <v>28127</v>
      </c>
      <c r="P1118">
        <v>105</v>
      </c>
      <c r="Q1118" t="s">
        <v>5890</v>
      </c>
      <c r="R1118" t="s">
        <v>6896</v>
      </c>
      <c r="S1118">
        <v>0</v>
      </c>
      <c r="T1118">
        <v>0</v>
      </c>
      <c r="U1118">
        <v>1</v>
      </c>
      <c r="V1118">
        <v>42000000</v>
      </c>
      <c r="W1118">
        <v>1262079</v>
      </c>
      <c r="X1118">
        <v>20550145</v>
      </c>
      <c r="Y1118">
        <f>COUNTBLANK(Table134[[#This Row],[Budget]:[Gross_WW]])</f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f>((Table134[[#This Row],[Gross_WW]]-2*Table134[[#This Row],[Budget]])/(2*Table134[[#This Row],[Budget]]))*100</f>
        <v>-75.53554166666666</v>
      </c>
      <c r="AI1118">
        <f>(0.555*Table134[[#This Row],[Gross_WW]]-Table134[[#This Row],[Budget]])/Table134[[#This Row],[Budget]]*100</f>
        <v>-72.844451249999992</v>
      </c>
      <c r="AJ1118">
        <f>(Table134[[#This Row],[Gross_WW]]-VLOOKUP(C1118,  Table4[], 2, TRUE)*Table134[[#This Row],[Budget]])/(Table134[[#This Row],[Budget]]*VLOOKUP(C1118,  Table4[], 2, TRUE))</f>
        <v>-0.18451805555555556</v>
      </c>
    </row>
    <row r="1119" spans="1:36" x14ac:dyDescent="0.2">
      <c r="A1119" t="s">
        <v>4727</v>
      </c>
      <c r="B1119" t="s">
        <v>4728</v>
      </c>
      <c r="C1119">
        <v>1997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6.6</v>
      </c>
      <c r="O1119">
        <v>35785</v>
      </c>
      <c r="P1119">
        <v>155</v>
      </c>
      <c r="Q1119" t="s">
        <v>2004</v>
      </c>
      <c r="R1119" t="s">
        <v>39</v>
      </c>
      <c r="S1119">
        <v>0</v>
      </c>
      <c r="T1119">
        <v>0</v>
      </c>
      <c r="U1119">
        <v>1</v>
      </c>
      <c r="V1119">
        <v>35000000</v>
      </c>
      <c r="W1119">
        <v>25105255</v>
      </c>
      <c r="X1119">
        <v>25105255</v>
      </c>
      <c r="Y1119">
        <f>COUNTBLANK(Table134[[#This Row],[Budget]:[Gross_WW]])</f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3</v>
      </c>
      <c r="AH1119">
        <f>((Table134[[#This Row],[Gross_WW]]-2*Table134[[#This Row],[Budget]])/(2*Table134[[#This Row],[Budget]]))*100</f>
        <v>-64.135350000000003</v>
      </c>
      <c r="AI1119">
        <f>(0.555*Table134[[#This Row],[Gross_WW]]-Table134[[#This Row],[Budget]])/Table134[[#This Row],[Budget]]*100</f>
        <v>-60.190238500000007</v>
      </c>
      <c r="AJ1119">
        <f>(Table134[[#This Row],[Gross_WW]]-VLOOKUP(C1119,  Table4[], 2, TRUE)*Table134[[#This Row],[Budget]])/(Table134[[#This Row],[Budget]]*VLOOKUP(C1119,  Table4[], 2, TRUE))</f>
        <v>0.63021136363636365</v>
      </c>
    </row>
    <row r="1120" spans="1:36" x14ac:dyDescent="0.2">
      <c r="A1120" t="s">
        <v>1591</v>
      </c>
      <c r="B1120" t="s">
        <v>1592</v>
      </c>
      <c r="C1120">
        <v>1960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6.8</v>
      </c>
      <c r="O1120">
        <v>4306</v>
      </c>
      <c r="P1120">
        <v>103</v>
      </c>
      <c r="Q1120" t="s">
        <v>1593</v>
      </c>
      <c r="R1120" t="s">
        <v>1557</v>
      </c>
      <c r="S1120">
        <v>0</v>
      </c>
      <c r="T1120">
        <v>1</v>
      </c>
      <c r="U1120">
        <v>0</v>
      </c>
      <c r="V1120">
        <v>3500000</v>
      </c>
      <c r="W1120">
        <v>7400000</v>
      </c>
      <c r="X1120">
        <v>7400000</v>
      </c>
      <c r="Y1120">
        <f>COUNTBLANK(Table134[[#This Row],[Budget]:[Gross_WW]])</f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</v>
      </c>
      <c r="AH1120">
        <f>((Table134[[#This Row],[Gross_WW]]-2*Table134[[#This Row],[Budget]])/(2*Table134[[#This Row],[Budget]]))*100</f>
        <v>5.7142857142857144</v>
      </c>
      <c r="AI1120">
        <f>(0.555*Table134[[#This Row],[Gross_WW]]-Table134[[#This Row],[Budget]])/Table134[[#This Row],[Budget]]*100</f>
        <v>17.342857142857156</v>
      </c>
      <c r="AJ1120">
        <f>(Table134[[#This Row],[Gross_WW]]-VLOOKUP(C1120,  Table4[], 2, TRUE)*Table134[[#This Row],[Budget]])/(Table134[[#This Row],[Budget]]*VLOOKUP(C1120,  Table4[], 2, TRUE))</f>
        <v>7.4571428571428573</v>
      </c>
    </row>
    <row r="1121" spans="1:36" hidden="1" x14ac:dyDescent="0.2">
      <c r="A1121" t="s">
        <v>2473</v>
      </c>
      <c r="B1121" t="s">
        <v>2474</v>
      </c>
      <c r="C1121">
        <v>1980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6.4</v>
      </c>
      <c r="O1121">
        <v>3049</v>
      </c>
      <c r="P1121">
        <v>112</v>
      </c>
      <c r="Q1121" t="s">
        <v>2475</v>
      </c>
      <c r="R1121" t="s">
        <v>376</v>
      </c>
      <c r="S1121">
        <v>1</v>
      </c>
      <c r="T1121">
        <v>0</v>
      </c>
      <c r="U1121">
        <v>0</v>
      </c>
      <c r="W1121">
        <v>2900000</v>
      </c>
      <c r="X1121">
        <v>2900000</v>
      </c>
      <c r="Y1121">
        <f>COUNTBLANK(Table134[[#This Row],[Budget]:[Gross_WW]])</f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 t="e">
        <f>((Table134[[#This Row],[Gross_WW]]-2*Table134[[#This Row],[Budget]])/(2*Table134[[#This Row],[Budget]]))*100</f>
        <v>#DIV/0!</v>
      </c>
      <c r="AI1121" t="e">
        <f>(0.555*Table134[[#This Row],[Gross_WW]]-Table134[[#This Row],[Budget]])/Table134[[#This Row],[Budget]]*100</f>
        <v>#DIV/0!</v>
      </c>
      <c r="AJ1121" t="e">
        <f>(Table134[[#This Row],[Gross_WW]]-VLOOKUP(C1121,  Table4[], 2, TRUE)*Table134[[#This Row],[Budget]])/(Table134[[#This Row],[Budget]]*VLOOKUP(C1121,  Table4[], 2, TRUE))</f>
        <v>#DIV/0!</v>
      </c>
    </row>
    <row r="1122" spans="1:36" x14ac:dyDescent="0.2">
      <c r="A1122" t="s">
        <v>3114</v>
      </c>
      <c r="B1122" t="s">
        <v>3115</v>
      </c>
      <c r="C1122">
        <v>1988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7.5</v>
      </c>
      <c r="O1122">
        <v>69317</v>
      </c>
      <c r="P1122">
        <v>126</v>
      </c>
      <c r="Q1122" t="s">
        <v>2399</v>
      </c>
      <c r="R1122" t="s">
        <v>35</v>
      </c>
      <c r="S1122">
        <v>0</v>
      </c>
      <c r="T1122">
        <v>1</v>
      </c>
      <c r="U1122">
        <v>0</v>
      </c>
      <c r="V1122">
        <v>30000000</v>
      </c>
      <c r="W1122">
        <v>38413606</v>
      </c>
      <c r="X1122">
        <v>81613606</v>
      </c>
      <c r="Y1122">
        <f>COUNTBLANK(Table134[[#This Row],[Budget]:[Gross_WW]])</f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f>((Table134[[#This Row],[Gross_WW]]-2*Table134[[#This Row],[Budget]])/(2*Table134[[#This Row],[Budget]]))*100</f>
        <v>36.022676666666662</v>
      </c>
      <c r="AI1122">
        <f>(0.555*Table134[[#This Row],[Gross_WW]]-Table134[[#This Row],[Budget]])/Table134[[#This Row],[Budget]]*100</f>
        <v>50.985171100000017</v>
      </c>
      <c r="AJ1122">
        <f>(Table134[[#This Row],[Gross_WW]]-VLOOKUP(C1122,  Table4[], 2, TRUE)*Table134[[#This Row],[Budget]])/(Table134[[#This Row],[Budget]]*VLOOKUP(C1122,  Table4[], 2, TRUE))</f>
        <v>4.9140294202898547</v>
      </c>
    </row>
    <row r="1123" spans="1:36" hidden="1" x14ac:dyDescent="0.2">
      <c r="A1123" t="s">
        <v>2242</v>
      </c>
      <c r="B1123" t="s">
        <v>2243</v>
      </c>
      <c r="C1123">
        <v>1976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6.8</v>
      </c>
      <c r="O1123">
        <v>17022</v>
      </c>
      <c r="P1123">
        <v>132</v>
      </c>
      <c r="Q1123" t="s">
        <v>1812</v>
      </c>
      <c r="R1123" t="s">
        <v>2244</v>
      </c>
      <c r="S1123">
        <v>0</v>
      </c>
      <c r="T1123">
        <v>1</v>
      </c>
      <c r="U1123">
        <v>0</v>
      </c>
      <c r="W1123">
        <v>4356666</v>
      </c>
      <c r="X1123">
        <v>43220000</v>
      </c>
      <c r="Y1123">
        <f>COUNTBLANK(Table134[[#This Row],[Budget]:[Gross_WW]])</f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 t="e">
        <f>((Table134[[#This Row],[Gross_WW]]-2*Table134[[#This Row],[Budget]])/(2*Table134[[#This Row],[Budget]]))*100</f>
        <v>#DIV/0!</v>
      </c>
      <c r="AI1123" t="e">
        <f>(0.555*Table134[[#This Row],[Gross_WW]]-Table134[[#This Row],[Budget]])/Table134[[#This Row],[Budget]]*100</f>
        <v>#DIV/0!</v>
      </c>
      <c r="AJ1123" t="e">
        <f>(Table134[[#This Row],[Gross_WW]]-VLOOKUP(C1123,  Table4[], 2, TRUE)*Table134[[#This Row],[Budget]])/(Table134[[#This Row],[Budget]]*VLOOKUP(C1123,  Table4[], 2, TRUE))</f>
        <v>#DIV/0!</v>
      </c>
    </row>
    <row r="1124" spans="1:36" x14ac:dyDescent="0.2">
      <c r="A1124" t="s">
        <v>4276</v>
      </c>
      <c r="B1124" t="s">
        <v>4277</v>
      </c>
      <c r="C1124">
        <v>1995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7</v>
      </c>
      <c r="O1124">
        <v>36816</v>
      </c>
      <c r="P1124">
        <v>95</v>
      </c>
      <c r="Q1124" t="s">
        <v>3227</v>
      </c>
      <c r="R1124" t="s">
        <v>4278</v>
      </c>
      <c r="S1124">
        <v>1</v>
      </c>
      <c r="T1124">
        <v>0</v>
      </c>
      <c r="U1124">
        <v>0</v>
      </c>
      <c r="V1124">
        <v>15000000</v>
      </c>
      <c r="W1124">
        <v>6468498</v>
      </c>
      <c r="X1124">
        <v>6468498</v>
      </c>
      <c r="Y1124">
        <f>COUNTBLANK(Table134[[#This Row],[Budget]:[Gross_WW]])</f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f>((Table134[[#This Row],[Gross_WW]]-2*Table134[[#This Row],[Budget]])/(2*Table134[[#This Row],[Budget]]))*100</f>
        <v>-78.438339999999997</v>
      </c>
      <c r="AI1124">
        <f>(0.555*Table134[[#This Row],[Gross_WW]]-Table134[[#This Row],[Budget]])/Table134[[#This Row],[Budget]]*100</f>
        <v>-76.066557400000008</v>
      </c>
      <c r="AJ1124">
        <f>(Table134[[#This Row],[Gross_WW]]-VLOOKUP(C1124,  Table4[], 2, TRUE)*Table134[[#This Row],[Budget]])/(Table134[[#This Row],[Budget]]*VLOOKUP(C1124,  Table4[], 2, TRUE))</f>
        <v>-1.9924545454545455E-2</v>
      </c>
    </row>
    <row r="1125" spans="1:36" x14ac:dyDescent="0.2">
      <c r="A1125" t="s">
        <v>4929</v>
      </c>
      <c r="B1125" t="s">
        <v>4930</v>
      </c>
      <c r="C1125">
        <v>1998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5.6</v>
      </c>
      <c r="O1125">
        <v>26732</v>
      </c>
      <c r="P1125">
        <v>114</v>
      </c>
      <c r="Q1125" t="s">
        <v>3384</v>
      </c>
      <c r="R1125" t="s">
        <v>2602</v>
      </c>
      <c r="S1125">
        <v>1</v>
      </c>
      <c r="T1125">
        <v>0</v>
      </c>
      <c r="U1125">
        <v>0</v>
      </c>
      <c r="V1125">
        <v>90000000</v>
      </c>
      <c r="W1125">
        <v>50632037</v>
      </c>
      <c r="X1125">
        <v>50632037</v>
      </c>
      <c r="Y1125">
        <f>COUNTBLANK(Table134[[#This Row],[Budget]:[Gross_WW]])</f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49</v>
      </c>
      <c r="AH1125">
        <f>((Table134[[#This Row],[Gross_WW]]-2*Table134[[#This Row],[Budget]])/(2*Table134[[#This Row],[Budget]]))*100</f>
        <v>-71.871090555555554</v>
      </c>
      <c r="AI1125">
        <f>(0.555*Table134[[#This Row],[Gross_WW]]-Table134[[#This Row],[Budget]])/Table134[[#This Row],[Budget]]*100</f>
        <v>-68.776910516666661</v>
      </c>
      <c r="AJ1125">
        <f>(Table134[[#This Row],[Gross_WW]]-VLOOKUP(C1125,  Table4[], 2, TRUE)*Table134[[#This Row],[Budget]])/(Table134[[#This Row],[Budget]]*VLOOKUP(C1125,  Table4[], 2, TRUE))</f>
        <v>0.27858679292929295</v>
      </c>
    </row>
    <row r="1126" spans="1:36" x14ac:dyDescent="0.2">
      <c r="A1126" t="s">
        <v>2760</v>
      </c>
      <c r="B1126" t="s">
        <v>2761</v>
      </c>
      <c r="C1126">
        <v>1984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5.8</v>
      </c>
      <c r="O1126">
        <v>742</v>
      </c>
      <c r="P1126">
        <v>109</v>
      </c>
      <c r="Q1126" t="s">
        <v>2762</v>
      </c>
      <c r="R1126" t="s">
        <v>2763</v>
      </c>
      <c r="S1126">
        <v>0</v>
      </c>
      <c r="T1126">
        <v>0</v>
      </c>
      <c r="U1126">
        <v>1</v>
      </c>
      <c r="V1126">
        <v>6300000</v>
      </c>
      <c r="W1126">
        <v>1059966</v>
      </c>
      <c r="X1126">
        <v>1059966</v>
      </c>
      <c r="Y1126">
        <f>COUNTBLANK(Table134[[#This Row],[Budget]:[Gross_WW]])</f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f>((Table134[[#This Row],[Gross_WW]]-2*Table134[[#This Row],[Budget]])/(2*Table134[[#This Row],[Budget]]))*100</f>
        <v>-91.587571428571422</v>
      </c>
      <c r="AI1126">
        <f>(0.555*Table134[[#This Row],[Gross_WW]]-Table134[[#This Row],[Budget]])/Table134[[#This Row],[Budget]]*100</f>
        <v>-90.662204285714282</v>
      </c>
      <c r="AJ1126">
        <f>(Table134[[#This Row],[Gross_WW]]-VLOOKUP(C1126,  Table4[], 2, TRUE)*Table134[[#This Row],[Budget]])/(Table134[[#This Row],[Budget]]*VLOOKUP(C1126,  Table4[], 2, TRUE))</f>
        <v>-0.63424223602484475</v>
      </c>
    </row>
    <row r="1127" spans="1:36" x14ac:dyDescent="0.2">
      <c r="A1127" t="s">
        <v>6762</v>
      </c>
      <c r="B1127" t="s">
        <v>6763</v>
      </c>
      <c r="C1127">
        <v>2008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7.5</v>
      </c>
      <c r="O1127">
        <v>160220</v>
      </c>
      <c r="P1127">
        <v>128</v>
      </c>
      <c r="Q1127" t="s">
        <v>4678</v>
      </c>
      <c r="R1127" t="s">
        <v>5459</v>
      </c>
      <c r="S1127">
        <v>0</v>
      </c>
      <c r="T1127">
        <v>1</v>
      </c>
      <c r="U1127">
        <v>0</v>
      </c>
      <c r="V1127">
        <v>20000000</v>
      </c>
      <c r="W1127">
        <v>31841299</v>
      </c>
      <c r="X1127">
        <v>54589558</v>
      </c>
      <c r="Y1127">
        <f>COUNTBLANK(Table134[[#This Row],[Budget]:[Gross_WW]])</f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f>((Table134[[#This Row],[Gross_WW]]-2*Table134[[#This Row],[Budget]])/(2*Table134[[#This Row],[Budget]]))*100</f>
        <v>36.473894999999999</v>
      </c>
      <c r="AI1127">
        <f>(0.555*Table134[[#This Row],[Gross_WW]]-Table134[[#This Row],[Budget]])/Table134[[#This Row],[Budget]]*100</f>
        <v>51.486023450000005</v>
      </c>
      <c r="AJ1127">
        <f>(Table134[[#This Row],[Gross_WW]]-VLOOKUP(C1127,  Table4[], 2, TRUE)*Table134[[#This Row],[Budget]])/(Table134[[#This Row],[Budget]]*VLOOKUP(C1127,  Table4[], 2, TRUE))</f>
        <v>3.5491298333333332</v>
      </c>
    </row>
    <row r="1128" spans="1:36" x14ac:dyDescent="0.2">
      <c r="A1128" t="s">
        <v>7325</v>
      </c>
      <c r="B1128" t="s">
        <v>7326</v>
      </c>
      <c r="C1128">
        <v>2014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7</v>
      </c>
      <c r="O1128">
        <v>42087</v>
      </c>
      <c r="P1128">
        <v>124</v>
      </c>
      <c r="Q1128" t="s">
        <v>7159</v>
      </c>
      <c r="R1128" t="s">
        <v>2671</v>
      </c>
      <c r="S1128">
        <v>1</v>
      </c>
      <c r="T1128">
        <v>0</v>
      </c>
      <c r="U1128">
        <v>0</v>
      </c>
      <c r="V1128">
        <v>25000000</v>
      </c>
      <c r="W1128">
        <v>36457627</v>
      </c>
      <c r="X1128">
        <v>38483455</v>
      </c>
      <c r="Y1128">
        <f>COUNTBLANK(Table134[[#This Row],[Budget]:[Gross_WW]])</f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f>((Table134[[#This Row],[Gross_WW]]-2*Table134[[#This Row],[Budget]])/(2*Table134[[#This Row],[Budget]]))*100</f>
        <v>-23.033090000000001</v>
      </c>
      <c r="AI1128">
        <f>(0.555*Table134[[#This Row],[Gross_WW]]-Table134[[#This Row],[Budget]])/Table134[[#This Row],[Budget]]*100</f>
        <v>-14.566729899999991</v>
      </c>
      <c r="AJ1128">
        <f>(Table134[[#This Row],[Gross_WW]]-VLOOKUP(C1128,  Table4[], 2, TRUE)*Table134[[#This Row],[Budget]])/(Table134[[#This Row],[Budget]]*VLOOKUP(C1128,  Table4[], 2, TRUE))</f>
        <v>0.53933819999999999</v>
      </c>
    </row>
    <row r="1129" spans="1:36" x14ac:dyDescent="0.2">
      <c r="A1129" t="s">
        <v>6135</v>
      </c>
      <c r="B1129" t="s">
        <v>6136</v>
      </c>
      <c r="C1129">
        <v>2004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8.1</v>
      </c>
      <c r="O1129">
        <v>610228</v>
      </c>
      <c r="P1129">
        <v>132</v>
      </c>
      <c r="Q1129" t="s">
        <v>2004</v>
      </c>
      <c r="R1129" t="s">
        <v>39</v>
      </c>
      <c r="S1129">
        <v>0</v>
      </c>
      <c r="T1129">
        <v>0</v>
      </c>
      <c r="U1129">
        <v>1</v>
      </c>
      <c r="V1129">
        <v>30000000</v>
      </c>
      <c r="W1129">
        <v>100492203</v>
      </c>
      <c r="X1129">
        <v>216763646</v>
      </c>
      <c r="Y1129">
        <f>COUNTBLANK(Table134[[#This Row],[Budget]:[Gross_WW]])</f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f>((Table134[[#This Row],[Gross_WW]]-2*Table134[[#This Row],[Budget]])/(2*Table134[[#This Row],[Budget]]))*100</f>
        <v>261.27274333333332</v>
      </c>
      <c r="AI1129">
        <f>(0.555*Table134[[#This Row],[Gross_WW]]-Table134[[#This Row],[Budget]])/Table134[[#This Row],[Budget]]*100</f>
        <v>301.01274510000007</v>
      </c>
      <c r="AJ1129">
        <f>(Table134[[#This Row],[Gross_WW]]-VLOOKUP(C1129,  Table4[], 2, TRUE)*Table134[[#This Row],[Budget]])/(Table134[[#This Row],[Budget]]*VLOOKUP(C1129,  Table4[], 2, TRUE))</f>
        <v>11.042424777777779</v>
      </c>
    </row>
    <row r="1130" spans="1:36" x14ac:dyDescent="0.2">
      <c r="A1130" t="s">
        <v>4732</v>
      </c>
      <c r="B1130" t="s">
        <v>4733</v>
      </c>
      <c r="C1130">
        <v>1997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5.9</v>
      </c>
      <c r="O1130">
        <v>44387</v>
      </c>
      <c r="P1130">
        <v>105</v>
      </c>
      <c r="Q1130" t="s">
        <v>4734</v>
      </c>
      <c r="R1130" t="s">
        <v>4453</v>
      </c>
      <c r="S1130">
        <v>1</v>
      </c>
      <c r="T1130">
        <v>0</v>
      </c>
      <c r="U1130">
        <v>0</v>
      </c>
      <c r="V1130">
        <v>30000000</v>
      </c>
      <c r="W1130">
        <v>25480490</v>
      </c>
      <c r="X1130">
        <v>25480490</v>
      </c>
      <c r="Y1130">
        <f>COUNTBLANK(Table134[[#This Row],[Budget]:[Gross_WW]])</f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55</v>
      </c>
      <c r="AH1130">
        <f>((Table134[[#This Row],[Gross_WW]]-2*Table134[[#This Row],[Budget]])/(2*Table134[[#This Row],[Budget]]))*100</f>
        <v>-57.532516666666666</v>
      </c>
      <c r="AI1130">
        <f>(0.555*Table134[[#This Row],[Gross_WW]]-Table134[[#This Row],[Budget]])/Table134[[#This Row],[Budget]]*100</f>
        <v>-52.861093500000003</v>
      </c>
      <c r="AJ1130">
        <f>(Table134[[#This Row],[Gross_WW]]-VLOOKUP(C1130,  Table4[], 2, TRUE)*Table134[[#This Row],[Budget]])/(Table134[[#This Row],[Budget]]*VLOOKUP(C1130,  Table4[], 2, TRUE))</f>
        <v>0.93034015151515148</v>
      </c>
    </row>
    <row r="1131" spans="1:36" x14ac:dyDescent="0.2">
      <c r="A1131" t="s">
        <v>7556</v>
      </c>
      <c r="B1131" t="s">
        <v>7557</v>
      </c>
      <c r="C1131">
        <v>2015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6.4</v>
      </c>
      <c r="O1131">
        <v>203493</v>
      </c>
      <c r="P1131">
        <v>91</v>
      </c>
      <c r="Q1131" t="s">
        <v>7558</v>
      </c>
      <c r="R1131" t="s">
        <v>7559</v>
      </c>
      <c r="S1131">
        <v>0</v>
      </c>
      <c r="T1131">
        <v>1</v>
      </c>
      <c r="U1131">
        <v>0</v>
      </c>
      <c r="V1131">
        <v>74000000</v>
      </c>
      <c r="W1131">
        <v>336045770</v>
      </c>
      <c r="X1131">
        <v>1159398397</v>
      </c>
      <c r="Y1131">
        <f>COUNTBLANK(Table134[[#This Row],[Budget]:[Gross_WW]])</f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f>((Table134[[#This Row],[Gross_WW]]-2*Table134[[#This Row],[Budget]])/(2*Table134[[#This Row],[Budget]]))*100</f>
        <v>683.37729527027034</v>
      </c>
      <c r="AI1131">
        <f>(0.555*Table134[[#This Row],[Gross_WW]]-Table134[[#This Row],[Budget]])/Table134[[#This Row],[Budget]]*100</f>
        <v>769.54879775000006</v>
      </c>
      <c r="AJ1131">
        <f>(Table134[[#This Row],[Gross_WW]]-VLOOKUP(C1131,  Table4[], 2, TRUE)*Table134[[#This Row],[Budget]])/(Table134[[#This Row],[Budget]]*VLOOKUP(C1131,  Table4[], 2, TRUE))</f>
        <v>14.667545905405406</v>
      </c>
    </row>
    <row r="1132" spans="1:36" x14ac:dyDescent="0.2">
      <c r="A1132" t="s">
        <v>5278</v>
      </c>
      <c r="B1132" t="s">
        <v>5279</v>
      </c>
      <c r="C1132">
        <v>2002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7.6</v>
      </c>
      <c r="O1132">
        <v>487776</v>
      </c>
      <c r="P1132">
        <v>145</v>
      </c>
      <c r="Q1132" t="s">
        <v>2168</v>
      </c>
      <c r="R1132" t="s">
        <v>1427</v>
      </c>
      <c r="S1132">
        <v>0</v>
      </c>
      <c r="T1132">
        <v>1</v>
      </c>
      <c r="U1132">
        <v>0</v>
      </c>
      <c r="V1132">
        <v>102000000</v>
      </c>
      <c r="W1132">
        <v>132072926</v>
      </c>
      <c r="X1132">
        <v>358372926</v>
      </c>
      <c r="Y1132">
        <f>COUNTBLANK(Table134[[#This Row],[Budget]:[Gross_WW]])</f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46</v>
      </c>
      <c r="AH1132">
        <f>((Table134[[#This Row],[Gross_WW]]-2*Table134[[#This Row],[Budget]])/(2*Table134[[#This Row],[Budget]]))*100</f>
        <v>75.673002941176463</v>
      </c>
      <c r="AI1132">
        <f>(0.555*Table134[[#This Row],[Gross_WW]]-Table134[[#This Row],[Budget]])/Table134[[#This Row],[Budget]]*100</f>
        <v>94.997033264705891</v>
      </c>
      <c r="AJ1132">
        <f>(Table134[[#This Row],[Gross_WW]]-VLOOKUP(C1132,  Table4[], 2, TRUE)*Table134[[#This Row],[Budget]])/(Table134[[#This Row],[Budget]]*VLOOKUP(C1132,  Table4[], 2, TRUE))</f>
        <v>4.8557667647058826</v>
      </c>
    </row>
    <row r="1133" spans="1:36" x14ac:dyDescent="0.2">
      <c r="A1133" t="s">
        <v>6803</v>
      </c>
      <c r="B1133" t="s">
        <v>6804</v>
      </c>
      <c r="C1133">
        <v>2008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6.1</v>
      </c>
      <c r="O1133">
        <v>17508</v>
      </c>
      <c r="P1133">
        <v>160</v>
      </c>
      <c r="Q1133" t="s">
        <v>3185</v>
      </c>
      <c r="R1133" t="s">
        <v>3186</v>
      </c>
      <c r="S1133">
        <v>1</v>
      </c>
      <c r="T1133">
        <v>0</v>
      </c>
      <c r="U1133">
        <v>0</v>
      </c>
      <c r="V1133">
        <v>45000000</v>
      </c>
      <c r="W1133">
        <v>7919117</v>
      </c>
      <c r="X1133">
        <v>9333654</v>
      </c>
      <c r="Y1133">
        <f>COUNTBLANK(Table134[[#This Row],[Budget]:[Gross_WW]])</f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5</v>
      </c>
      <c r="AH1133">
        <f>((Table134[[#This Row],[Gross_WW]]-2*Table134[[#This Row],[Budget]])/(2*Table134[[#This Row],[Budget]]))*100</f>
        <v>-89.62927333333333</v>
      </c>
      <c r="AI1133">
        <f>(0.555*Table134[[#This Row],[Gross_WW]]-Table134[[#This Row],[Budget]])/Table134[[#This Row],[Budget]]*100</f>
        <v>-88.488493399999996</v>
      </c>
      <c r="AJ1133">
        <f>(Table134[[#This Row],[Gross_WW]]-VLOOKUP(C1133,  Table4[], 2, TRUE)*Table134[[#This Row],[Budget]])/(Table134[[#This Row],[Budget]]*VLOOKUP(C1133,  Table4[], 2, TRUE))</f>
        <v>-0.65430911111111112</v>
      </c>
    </row>
    <row r="1134" spans="1:36" x14ac:dyDescent="0.2">
      <c r="A1134" t="s">
        <v>5386</v>
      </c>
      <c r="B1134" t="s">
        <v>5387</v>
      </c>
      <c r="C1134">
        <v>2000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6.2</v>
      </c>
      <c r="O1134">
        <v>178675</v>
      </c>
      <c r="P1134">
        <v>109</v>
      </c>
      <c r="Q1134" t="s">
        <v>3356</v>
      </c>
      <c r="R1134" t="s">
        <v>4109</v>
      </c>
      <c r="S1134">
        <v>0</v>
      </c>
      <c r="T1134">
        <v>0</v>
      </c>
      <c r="U1134">
        <v>1</v>
      </c>
      <c r="V1134">
        <v>45000000</v>
      </c>
      <c r="W1134">
        <v>106807667</v>
      </c>
      <c r="X1134">
        <v>212742720</v>
      </c>
      <c r="Y1134">
        <f>COUNTBLANK(Table134[[#This Row],[Budget]:[Gross_WW]])</f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f>((Table134[[#This Row],[Gross_WW]]-2*Table134[[#This Row],[Budget]])/(2*Table134[[#This Row],[Budget]]))*100</f>
        <v>136.38079999999999</v>
      </c>
      <c r="AI1134">
        <f>(0.555*Table134[[#This Row],[Gross_WW]]-Table134[[#This Row],[Budget]])/Table134[[#This Row],[Budget]]*100</f>
        <v>162.38268800000003</v>
      </c>
      <c r="AJ1134">
        <f>(Table134[[#This Row],[Gross_WW]]-VLOOKUP(C1134,  Table4[], 2, TRUE)*Table134[[#This Row],[Budget]])/(Table134[[#This Row],[Budget]]*VLOOKUP(C1134,  Table4[], 2, TRUE))</f>
        <v>6.8793600000000001</v>
      </c>
    </row>
    <row r="1135" spans="1:36" x14ac:dyDescent="0.2">
      <c r="A1135" t="s">
        <v>6060</v>
      </c>
      <c r="B1135" t="s">
        <v>6061</v>
      </c>
      <c r="C1135">
        <v>2005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5.0999999999999996</v>
      </c>
      <c r="O1135">
        <v>66946</v>
      </c>
      <c r="P1135">
        <v>115</v>
      </c>
      <c r="Q1135" t="s">
        <v>4100</v>
      </c>
      <c r="R1135" t="s">
        <v>4109</v>
      </c>
      <c r="S1135">
        <v>0</v>
      </c>
      <c r="T1135">
        <v>0</v>
      </c>
      <c r="U1135">
        <v>1</v>
      </c>
      <c r="V1135">
        <v>45000000</v>
      </c>
      <c r="W1135">
        <v>48478006</v>
      </c>
      <c r="X1135">
        <v>101393569</v>
      </c>
      <c r="Y1135">
        <f>COUNTBLANK(Table134[[#This Row],[Budget]:[Gross_WW]])</f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f>((Table134[[#This Row],[Gross_WW]]-2*Table134[[#This Row],[Budget]])/(2*Table134[[#This Row],[Budget]]))*100</f>
        <v>12.659521111111111</v>
      </c>
      <c r="AI1135">
        <f>(0.555*Table134[[#This Row],[Gross_WW]]-Table134[[#This Row],[Budget]])/Table134[[#This Row],[Budget]]*100</f>
        <v>25.052068433333336</v>
      </c>
      <c r="AJ1135">
        <f>(Table134[[#This Row],[Gross_WW]]-VLOOKUP(C1135,  Table4[], 2, TRUE)*Table134[[#This Row],[Budget]])/(Table134[[#This Row],[Budget]]*VLOOKUP(C1135,  Table4[], 2, TRUE))</f>
        <v>2.7553173703703702</v>
      </c>
    </row>
    <row r="1136" spans="1:36" hidden="1" x14ac:dyDescent="0.2">
      <c r="A1136" t="s">
        <v>6720</v>
      </c>
      <c r="B1136" t="s">
        <v>6721</v>
      </c>
      <c r="C1136">
        <v>2008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7.1</v>
      </c>
      <c r="O1136">
        <v>25632</v>
      </c>
      <c r="P1136">
        <v>92</v>
      </c>
      <c r="Q1136" t="s">
        <v>6722</v>
      </c>
      <c r="R1136" t="s">
        <v>5459</v>
      </c>
      <c r="S1136">
        <v>0</v>
      </c>
      <c r="T1136">
        <v>1</v>
      </c>
      <c r="U1136">
        <v>0</v>
      </c>
      <c r="W1136">
        <v>12313694</v>
      </c>
      <c r="X1136">
        <v>16724933</v>
      </c>
      <c r="Y1136">
        <f>COUNTBLANK(Table134[[#This Row],[Budget]:[Gross_WW]])</f>
        <v>1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70</v>
      </c>
      <c r="AH1136" t="e">
        <f>((Table134[[#This Row],[Gross_WW]]-2*Table134[[#This Row],[Budget]])/(2*Table134[[#This Row],[Budget]]))*100</f>
        <v>#DIV/0!</v>
      </c>
      <c r="AI1136" t="e">
        <f>(0.555*Table134[[#This Row],[Gross_WW]]-Table134[[#This Row],[Budget]])/Table134[[#This Row],[Budget]]*100</f>
        <v>#DIV/0!</v>
      </c>
      <c r="AJ1136" t="e">
        <f>(Table134[[#This Row],[Gross_WW]]-VLOOKUP(C1136,  Table4[], 2, TRUE)*Table134[[#This Row],[Budget]])/(Table134[[#This Row],[Budget]]*VLOOKUP(C1136,  Table4[], 2, TRUE))</f>
        <v>#DIV/0!</v>
      </c>
    </row>
    <row r="1137" spans="1:36" x14ac:dyDescent="0.2">
      <c r="A1137" t="s">
        <v>2622</v>
      </c>
      <c r="B1137" t="s">
        <v>2623</v>
      </c>
      <c r="C1137">
        <v>1982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7.7</v>
      </c>
      <c r="O1137">
        <v>17605</v>
      </c>
      <c r="P1137">
        <v>122</v>
      </c>
      <c r="Q1137" t="s">
        <v>2624</v>
      </c>
      <c r="R1137" t="s">
        <v>2533</v>
      </c>
      <c r="S1137">
        <v>0</v>
      </c>
      <c r="T1137">
        <v>1</v>
      </c>
      <c r="U1137">
        <v>0</v>
      </c>
      <c r="V1137">
        <v>9500000</v>
      </c>
      <c r="W1137">
        <v>14000000</v>
      </c>
      <c r="X1137">
        <v>14000000</v>
      </c>
      <c r="Y1137">
        <f>COUNTBLANK(Table134[[#This Row],[Budget]:[Gross_WW]])</f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f>((Table134[[#This Row],[Gross_WW]]-2*Table134[[#This Row],[Budget]])/(2*Table134[[#This Row],[Budget]]))*100</f>
        <v>-26.315789473684209</v>
      </c>
      <c r="AI1137">
        <f>(0.555*Table134[[#This Row],[Gross_WW]]-Table134[[#This Row],[Budget]])/Table134[[#This Row],[Budget]]*100</f>
        <v>-18.210526315789462</v>
      </c>
      <c r="AJ1137">
        <f>(Table134[[#This Row],[Gross_WW]]-VLOOKUP(C1137,  Table4[], 2, TRUE)*Table134[[#This Row],[Budget]])/(Table134[[#This Row],[Budget]]*VLOOKUP(C1137,  Table4[], 2, TRUE))</f>
        <v>2.2036613272311212</v>
      </c>
    </row>
    <row r="1138" spans="1:36" x14ac:dyDescent="0.2">
      <c r="A1138" t="s">
        <v>5297</v>
      </c>
      <c r="B1138" t="s">
        <v>5298</v>
      </c>
      <c r="C1138">
        <v>2000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5.7</v>
      </c>
      <c r="O1138">
        <v>68594</v>
      </c>
      <c r="P1138">
        <v>114</v>
      </c>
      <c r="Q1138" t="s">
        <v>2697</v>
      </c>
      <c r="R1138" t="s">
        <v>2783</v>
      </c>
      <c r="S1138">
        <v>1</v>
      </c>
      <c r="T1138">
        <v>0</v>
      </c>
      <c r="U1138">
        <v>0</v>
      </c>
      <c r="V1138">
        <v>100000000</v>
      </c>
      <c r="W1138">
        <v>60883407</v>
      </c>
      <c r="X1138">
        <v>110983407</v>
      </c>
      <c r="Y1138">
        <f>COUNTBLANK(Table134[[#This Row],[Budget]:[Gross_WW]])</f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f>((Table134[[#This Row],[Gross_WW]]-2*Table134[[#This Row],[Budget]])/(2*Table134[[#This Row],[Budget]]))*100</f>
        <v>-44.5082965</v>
      </c>
      <c r="AI1138">
        <f>(0.555*Table134[[#This Row],[Gross_WW]]-Table134[[#This Row],[Budget]])/Table134[[#This Row],[Budget]]*100</f>
        <v>-38.404209114999993</v>
      </c>
      <c r="AJ1138">
        <f>(Table134[[#This Row],[Gross_WW]]-VLOOKUP(C1138,  Table4[], 2, TRUE)*Table134[[#This Row],[Budget]])/(Table134[[#This Row],[Budget]]*VLOOKUP(C1138,  Table4[], 2, TRUE))</f>
        <v>0.84972345000000005</v>
      </c>
    </row>
    <row r="1139" spans="1:36" x14ac:dyDescent="0.2">
      <c r="A1139" t="s">
        <v>751</v>
      </c>
      <c r="B1139" t="s">
        <v>752</v>
      </c>
      <c r="C1139">
        <v>1943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5.4</v>
      </c>
      <c r="O1139">
        <v>814</v>
      </c>
      <c r="P1139">
        <v>123</v>
      </c>
      <c r="Q1139" t="s">
        <v>45</v>
      </c>
      <c r="R1139" t="s">
        <v>39</v>
      </c>
      <c r="S1139">
        <v>0</v>
      </c>
      <c r="T1139">
        <v>0</v>
      </c>
      <c r="U1139">
        <v>1</v>
      </c>
      <c r="V1139">
        <v>1516000</v>
      </c>
      <c r="W1139">
        <v>1200000</v>
      </c>
      <c r="X1139">
        <v>1649000</v>
      </c>
      <c r="Y1139">
        <f>COUNTBLANK(Table134[[#This Row],[Budget]:[Gross_WW]])</f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2</v>
      </c>
      <c r="AH1139">
        <f>((Table134[[#This Row],[Gross_WW]]-2*Table134[[#This Row],[Budget]])/(2*Table134[[#This Row],[Budget]]))*100</f>
        <v>-45.613456464379951</v>
      </c>
      <c r="AI1139">
        <f>(0.555*Table134[[#This Row],[Gross_WW]]-Table134[[#This Row],[Budget]])/Table134[[#This Row],[Budget]]*100</f>
        <v>-39.63093667546174</v>
      </c>
      <c r="AJ1139">
        <f>(Table134[[#This Row],[Gross_WW]]-VLOOKUP(C1139,  Table4[], 2, TRUE)*Table134[[#This Row],[Budget]])/(Table134[[#This Row],[Budget]]*VLOOKUP(C1139,  Table4[], 2, TRUE))</f>
        <v>7.3671605439415462</v>
      </c>
    </row>
    <row r="1140" spans="1:36" x14ac:dyDescent="0.2">
      <c r="A1140" t="s">
        <v>1378</v>
      </c>
      <c r="B1140" t="s">
        <v>1379</v>
      </c>
      <c r="C1140">
        <v>1955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7.7</v>
      </c>
      <c r="O1140">
        <v>14729</v>
      </c>
      <c r="P1140">
        <v>123</v>
      </c>
      <c r="Q1140" t="s">
        <v>1380</v>
      </c>
      <c r="R1140" t="s">
        <v>1381</v>
      </c>
      <c r="S1140">
        <v>0</v>
      </c>
      <c r="T1140">
        <v>0</v>
      </c>
      <c r="U1140">
        <v>1</v>
      </c>
      <c r="V1140">
        <v>2300000</v>
      </c>
      <c r="W1140">
        <v>21200000</v>
      </c>
      <c r="Y1140">
        <f>COUNTBLANK(Table134[[#This Row],[Budget]:[Gross_WW]])</f>
        <v>1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7</v>
      </c>
      <c r="AH1140">
        <f>((Table134[[#This Row],[Gross_WW]]-2*Table134[[#This Row],[Budget]])/(2*Table134[[#This Row],[Budget]]))*100</f>
        <v>-100</v>
      </c>
      <c r="AI1140">
        <f>(0.555*Table134[[#This Row],[Gross_WW]]-Table134[[#This Row],[Budget]])/Table134[[#This Row],[Budget]]*100</f>
        <v>-100</v>
      </c>
      <c r="AJ1140">
        <f>(Table134[[#This Row],[Gross_WW]]-VLOOKUP(C1140,  Table4[], 2, TRUE)*Table134[[#This Row],[Budget]])/(Table134[[#This Row],[Budget]]*VLOOKUP(C1140,  Table4[], 2, TRUE))</f>
        <v>-1</v>
      </c>
    </row>
    <row r="1141" spans="1:36" x14ac:dyDescent="0.2">
      <c r="A1141" t="s">
        <v>3341</v>
      </c>
      <c r="B1141" t="s">
        <v>3342</v>
      </c>
      <c r="C1141">
        <v>1990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6.6</v>
      </c>
      <c r="O1141">
        <v>10391</v>
      </c>
      <c r="P1141">
        <v>129</v>
      </c>
      <c r="Q1141" t="s">
        <v>3185</v>
      </c>
      <c r="R1141" t="s">
        <v>35</v>
      </c>
      <c r="S1141">
        <v>0</v>
      </c>
      <c r="T1141">
        <v>1</v>
      </c>
      <c r="U1141">
        <v>0</v>
      </c>
      <c r="V1141">
        <v>10000000</v>
      </c>
      <c r="W1141">
        <v>16153593</v>
      </c>
      <c r="X1141">
        <v>16153593</v>
      </c>
      <c r="Y1141">
        <f>COUNTBLANK(Table134[[#This Row],[Budget]:[Gross_WW]])</f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f>((Table134[[#This Row],[Gross_WW]]-2*Table134[[#This Row],[Budget]])/(2*Table134[[#This Row],[Budget]]))*100</f>
        <v>-19.232035</v>
      </c>
      <c r="AI1141">
        <f>(0.555*Table134[[#This Row],[Gross_WW]]-Table134[[#This Row],[Budget]])/Table134[[#This Row],[Budget]]*100</f>
        <v>-10.347558849999999</v>
      </c>
      <c r="AJ1141">
        <f>(Table134[[#This Row],[Gross_WW]]-VLOOKUP(C1141,  Table4[], 2, TRUE)*Table134[[#This Row],[Budget]])/(Table134[[#This Row],[Budget]]*VLOOKUP(C1141,  Table4[], 2, TRUE))</f>
        <v>2.6712711363636363</v>
      </c>
    </row>
    <row r="1142" spans="1:36" x14ac:dyDescent="0.2">
      <c r="A1142" t="s">
        <v>7764</v>
      </c>
      <c r="B1142" t="s">
        <v>7765</v>
      </c>
      <c r="C1142">
        <v>2016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7.6</v>
      </c>
      <c r="O1142">
        <v>248076</v>
      </c>
      <c r="P1142">
        <v>107</v>
      </c>
      <c r="Q1142" t="s">
        <v>6573</v>
      </c>
      <c r="R1142" t="s">
        <v>7766</v>
      </c>
      <c r="S1142">
        <v>1</v>
      </c>
      <c r="T1142">
        <v>0</v>
      </c>
      <c r="U1142">
        <v>0</v>
      </c>
      <c r="V1142">
        <v>150000000</v>
      </c>
      <c r="W1142">
        <v>248757044</v>
      </c>
      <c r="X1142">
        <v>690845539</v>
      </c>
      <c r="Y1142">
        <f>COUNTBLANK(Table134[[#This Row],[Budget]:[Gross_WW]])</f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f>((Table134[[#This Row],[Gross_WW]]-2*Table134[[#This Row],[Budget]])/(2*Table134[[#This Row],[Budget]]))*100</f>
        <v>130.28184633333333</v>
      </c>
      <c r="AI1142">
        <f>(0.555*Table134[[#This Row],[Gross_WW]]-Table134[[#This Row],[Budget]])/Table134[[#This Row],[Budget]]*100</f>
        <v>155.61284943000001</v>
      </c>
      <c r="AJ1142">
        <f>(Table134[[#This Row],[Gross_WW]]-VLOOKUP(C1142,  Table4[], 2, TRUE)*Table134[[#This Row],[Budget]])/(Table134[[#This Row],[Budget]]*VLOOKUP(C1142,  Table4[], 2, TRUE))</f>
        <v>3.6056369266666666</v>
      </c>
    </row>
    <row r="1143" spans="1:36" x14ac:dyDescent="0.2">
      <c r="A1143" t="s">
        <v>3472</v>
      </c>
      <c r="B1143" t="s">
        <v>3473</v>
      </c>
      <c r="C1143">
        <v>1991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6</v>
      </c>
      <c r="O1143">
        <v>8126</v>
      </c>
      <c r="P1143">
        <v>104</v>
      </c>
      <c r="Q1143" t="s">
        <v>3474</v>
      </c>
      <c r="R1143" t="s">
        <v>35</v>
      </c>
      <c r="S1143">
        <v>0</v>
      </c>
      <c r="T1143">
        <v>1</v>
      </c>
      <c r="U1143">
        <v>0</v>
      </c>
      <c r="V1143">
        <v>23000000</v>
      </c>
      <c r="W1143">
        <v>20246790</v>
      </c>
      <c r="X1143">
        <v>20246790</v>
      </c>
      <c r="Y1143">
        <f>COUNTBLANK(Table134[[#This Row],[Budget]:[Gross_WW]])</f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f>((Table134[[#This Row],[Gross_WW]]-2*Table134[[#This Row],[Budget]])/(2*Table134[[#This Row],[Budget]]))*100</f>
        <v>-55.985239130434785</v>
      </c>
      <c r="AI1143">
        <f>(0.555*Table134[[#This Row],[Gross_WW]]-Table134[[#This Row],[Budget]])/Table134[[#This Row],[Budget]]*100</f>
        <v>-51.14361543478261</v>
      </c>
      <c r="AJ1143">
        <f>(Table134[[#This Row],[Gross_WW]]-VLOOKUP(C1143,  Table4[], 2, TRUE)*Table134[[#This Row],[Budget]])/(Table134[[#This Row],[Budget]]*VLOOKUP(C1143,  Table4[], 2, TRUE))</f>
        <v>1.0006709486166008</v>
      </c>
    </row>
    <row r="1144" spans="1:36" x14ac:dyDescent="0.2">
      <c r="A1144" t="s">
        <v>3846</v>
      </c>
      <c r="B1144" t="s">
        <v>3847</v>
      </c>
      <c r="C1144">
        <v>1993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5.8</v>
      </c>
      <c r="O1144">
        <v>3599</v>
      </c>
      <c r="P1144">
        <v>100</v>
      </c>
      <c r="Q1144" t="s">
        <v>3005</v>
      </c>
      <c r="R1144" t="s">
        <v>3848</v>
      </c>
      <c r="S1144">
        <v>1</v>
      </c>
      <c r="T1144">
        <v>0</v>
      </c>
      <c r="U1144">
        <v>0</v>
      </c>
      <c r="V1144">
        <v>11000000</v>
      </c>
      <c r="W1144">
        <v>1039824</v>
      </c>
      <c r="X1144">
        <v>1039824</v>
      </c>
      <c r="Y1144">
        <f>COUNTBLANK(Table134[[#This Row],[Budget]:[Gross_WW]])</f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f>((Table134[[#This Row],[Gross_WW]]-2*Table134[[#This Row],[Budget]])/(2*Table134[[#This Row],[Budget]]))*100</f>
        <v>-95.273527272727279</v>
      </c>
      <c r="AI1144">
        <f>(0.555*Table134[[#This Row],[Gross_WW]]-Table134[[#This Row],[Budget]])/Table134[[#This Row],[Budget]]*100</f>
        <v>-94.753615272727259</v>
      </c>
      <c r="AJ1144">
        <f>(Table134[[#This Row],[Gross_WW]]-VLOOKUP(C1144,  Table4[], 2, TRUE)*Table134[[#This Row],[Budget]])/(Table134[[#This Row],[Budget]]*VLOOKUP(C1144,  Table4[], 2, TRUE))</f>
        <v>-0.78516033057851242</v>
      </c>
    </row>
    <row r="1145" spans="1:36" x14ac:dyDescent="0.2">
      <c r="A1145" t="s">
        <v>7175</v>
      </c>
      <c r="B1145" t="s">
        <v>7176</v>
      </c>
      <c r="C1145">
        <v>2013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7.3</v>
      </c>
      <c r="O1145">
        <v>307293</v>
      </c>
      <c r="P1145">
        <v>104</v>
      </c>
      <c r="Q1145" t="s">
        <v>7177</v>
      </c>
      <c r="R1145" t="s">
        <v>2671</v>
      </c>
      <c r="S1145">
        <v>1</v>
      </c>
      <c r="T1145">
        <v>0</v>
      </c>
      <c r="U1145">
        <v>0</v>
      </c>
      <c r="V1145">
        <v>200000000</v>
      </c>
      <c r="W1145">
        <v>268492764</v>
      </c>
      <c r="X1145">
        <v>743559607</v>
      </c>
      <c r="Y1145">
        <f>COUNTBLANK(Table134[[#This Row],[Budget]:[Gross_WW]])</f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f>((Table134[[#This Row],[Gross_WW]]-2*Table134[[#This Row],[Budget]])/(2*Table134[[#This Row],[Budget]]))*100</f>
        <v>85.889901749999993</v>
      </c>
      <c r="AI1145">
        <f>(0.555*Table134[[#This Row],[Gross_WW]]-Table134[[#This Row],[Budget]])/Table134[[#This Row],[Budget]]*100</f>
        <v>106.33779094250002</v>
      </c>
      <c r="AJ1145">
        <f>(Table134[[#This Row],[Gross_WW]]-VLOOKUP(C1145,  Table4[], 2, TRUE)*Table134[[#This Row],[Budget]])/(Table134[[#This Row],[Budget]]*VLOOKUP(C1145,  Table4[], 2, TRUE))</f>
        <v>2.7177980349999999</v>
      </c>
    </row>
    <row r="1146" spans="1:36" x14ac:dyDescent="0.2">
      <c r="A1146" t="s">
        <v>6684</v>
      </c>
      <c r="B1146" t="s">
        <v>6685</v>
      </c>
      <c r="C1146">
        <v>2009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6.4</v>
      </c>
      <c r="O1146">
        <v>141547</v>
      </c>
      <c r="P1146">
        <v>94</v>
      </c>
      <c r="Q1146" t="s">
        <v>6686</v>
      </c>
      <c r="R1146" t="s">
        <v>4956</v>
      </c>
      <c r="S1146">
        <v>0</v>
      </c>
      <c r="T1146">
        <v>1</v>
      </c>
      <c r="U1146">
        <v>0</v>
      </c>
      <c r="V1146">
        <v>175000000</v>
      </c>
      <c r="W1146">
        <v>198351526</v>
      </c>
      <c r="X1146">
        <v>381509870</v>
      </c>
      <c r="Y1146">
        <f>COUNTBLANK(Table134[[#This Row],[Budget]:[Gross_WW]])</f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f>((Table134[[#This Row],[Gross_WW]]-2*Table134[[#This Row],[Budget]])/(2*Table134[[#This Row],[Budget]]))*100</f>
        <v>9.0028199999999998</v>
      </c>
      <c r="AI1146">
        <f>(0.555*Table134[[#This Row],[Gross_WW]]-Table134[[#This Row],[Budget]])/Table134[[#This Row],[Budget]]*100</f>
        <v>20.993130200000014</v>
      </c>
      <c r="AJ1146">
        <f>(Table134[[#This Row],[Gross_WW]]-VLOOKUP(C1146,  Table4[], 2, TRUE)*Table134[[#This Row],[Budget]])/(Table134[[#This Row],[Budget]]*VLOOKUP(C1146,  Table4[], 2, TRUE))</f>
        <v>2.6334273333333331</v>
      </c>
    </row>
    <row r="1147" spans="1:36" x14ac:dyDescent="0.2">
      <c r="A1147" t="s">
        <v>5347</v>
      </c>
      <c r="B1147" t="s">
        <v>5348</v>
      </c>
      <c r="C1147">
        <v>2001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8</v>
      </c>
      <c r="O1147">
        <v>778760</v>
      </c>
      <c r="P1147">
        <v>92</v>
      </c>
      <c r="Q1147" t="s">
        <v>5349</v>
      </c>
      <c r="R1147" t="s">
        <v>4337</v>
      </c>
      <c r="S1147">
        <v>1</v>
      </c>
      <c r="T1147">
        <v>0</v>
      </c>
      <c r="U1147">
        <v>0</v>
      </c>
      <c r="V1147">
        <v>115000000</v>
      </c>
      <c r="W1147">
        <v>289916256</v>
      </c>
      <c r="X1147">
        <v>632316649</v>
      </c>
      <c r="Y1147">
        <f>COUNTBLANK(Table134[[#This Row],[Budget]:[Gross_WW]])</f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f>((Table134[[#This Row],[Gross_WW]]-2*Table134[[#This Row],[Budget]])/(2*Table134[[#This Row],[Budget]]))*100</f>
        <v>174.92028217391305</v>
      </c>
      <c r="AI1147">
        <f>(0.555*Table134[[#This Row],[Gross_WW]]-Table134[[#This Row],[Budget]])/Table134[[#This Row],[Budget]]*100</f>
        <v>205.16151321304355</v>
      </c>
      <c r="AJ1147">
        <f>(Table134[[#This Row],[Gross_WW]]-VLOOKUP(C1147,  Table4[], 2, TRUE)*Table134[[#This Row],[Budget]])/(Table134[[#This Row],[Budget]]*VLOOKUP(C1147,  Table4[], 2, TRUE))</f>
        <v>8.1640094057971009</v>
      </c>
    </row>
    <row r="1148" spans="1:36" x14ac:dyDescent="0.2">
      <c r="A1148" t="s">
        <v>1109</v>
      </c>
      <c r="B1148" t="s">
        <v>1110</v>
      </c>
      <c r="C1148">
        <v>1950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6.2</v>
      </c>
      <c r="O1148">
        <v>1012</v>
      </c>
      <c r="P1148">
        <v>76</v>
      </c>
      <c r="Q1148" t="s">
        <v>189</v>
      </c>
      <c r="R1148" t="s">
        <v>39</v>
      </c>
      <c r="S1148">
        <v>0</v>
      </c>
      <c r="T1148">
        <v>0</v>
      </c>
      <c r="U1148">
        <v>1</v>
      </c>
      <c r="V1148">
        <v>2000000</v>
      </c>
      <c r="W1148">
        <v>3647000</v>
      </c>
      <c r="X1148">
        <v>3647000</v>
      </c>
      <c r="Y1148">
        <f>COUNTBLANK(Table134[[#This Row],[Budget]:[Gross_WW]])</f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f>((Table134[[#This Row],[Gross_WW]]-2*Table134[[#This Row],[Budget]])/(2*Table134[[#This Row],[Budget]]))*100</f>
        <v>-8.8249999999999993</v>
      </c>
      <c r="AI1148">
        <f>(0.555*Table134[[#This Row],[Gross_WW]]-Table134[[#This Row],[Budget]])/Table134[[#This Row],[Budget]]*100</f>
        <v>1.2042500000000116</v>
      </c>
      <c r="AJ1148">
        <f>(Table134[[#This Row],[Gross_WW]]-VLOOKUP(C1148,  Table4[], 2, TRUE)*Table134[[#This Row],[Budget]])/(Table134[[#This Row],[Budget]]*VLOOKUP(C1148,  Table4[], 2, TRUE))</f>
        <v>10.396875</v>
      </c>
    </row>
    <row r="1149" spans="1:36" x14ac:dyDescent="0.2">
      <c r="A1149" t="s">
        <v>3120</v>
      </c>
      <c r="B1149" t="s">
        <v>3121</v>
      </c>
      <c r="C1149">
        <v>1988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6</v>
      </c>
      <c r="O1149">
        <v>5238</v>
      </c>
      <c r="P1149">
        <v>103</v>
      </c>
      <c r="Q1149" t="s">
        <v>2080</v>
      </c>
      <c r="R1149" t="s">
        <v>35</v>
      </c>
      <c r="S1149">
        <v>0</v>
      </c>
      <c r="T1149">
        <v>1</v>
      </c>
      <c r="U1149">
        <v>0</v>
      </c>
      <c r="V1149">
        <v>20000000</v>
      </c>
      <c r="W1149">
        <v>11444204</v>
      </c>
      <c r="X1149">
        <v>11444204</v>
      </c>
      <c r="Y1149">
        <f>COUNTBLANK(Table134[[#This Row],[Budget]:[Gross_WW]])</f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50</v>
      </c>
      <c r="AH1149">
        <f>((Table134[[#This Row],[Gross_WW]]-2*Table134[[#This Row],[Budget]])/(2*Table134[[#This Row],[Budget]]))*100</f>
        <v>-71.389489999999995</v>
      </c>
      <c r="AI1149">
        <f>(0.555*Table134[[#This Row],[Gross_WW]]-Table134[[#This Row],[Budget]])/Table134[[#This Row],[Budget]]*100</f>
        <v>-68.242333899999991</v>
      </c>
      <c r="AJ1149">
        <f>(Table134[[#This Row],[Gross_WW]]-VLOOKUP(C1149,  Table4[], 2, TRUE)*Table134[[#This Row],[Budget]])/(Table134[[#This Row],[Budget]]*VLOOKUP(C1149,  Table4[], 2, TRUE))</f>
        <v>0.24393521739130436</v>
      </c>
    </row>
    <row r="1150" spans="1:36" x14ac:dyDescent="0.2">
      <c r="A1150" t="s">
        <v>5274</v>
      </c>
      <c r="B1150" t="s">
        <v>5275</v>
      </c>
      <c r="C1150">
        <v>2002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6.6</v>
      </c>
      <c r="O1150">
        <v>13212</v>
      </c>
      <c r="P1150">
        <v>112</v>
      </c>
      <c r="Q1150" t="s">
        <v>4183</v>
      </c>
      <c r="R1150" t="s">
        <v>2783</v>
      </c>
      <c r="S1150">
        <v>1</v>
      </c>
      <c r="T1150">
        <v>0</v>
      </c>
      <c r="U1150">
        <v>0</v>
      </c>
      <c r="V1150">
        <v>21000000</v>
      </c>
      <c r="W1150">
        <v>6835856</v>
      </c>
      <c r="X1150">
        <v>10011050</v>
      </c>
      <c r="Y1150">
        <f>COUNTBLANK(Table134[[#This Row],[Budget]:[Gross_WW]])</f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f>((Table134[[#This Row],[Gross_WW]]-2*Table134[[#This Row],[Budget]])/(2*Table134[[#This Row],[Budget]]))*100</f>
        <v>-76.164166666666659</v>
      </c>
      <c r="AI1150">
        <f>(0.555*Table134[[#This Row],[Gross_WW]]-Table134[[#This Row],[Budget]])/Table134[[#This Row],[Budget]]*100</f>
        <v>-73.542225000000002</v>
      </c>
      <c r="AJ1150">
        <f>(Table134[[#This Row],[Gross_WW]]-VLOOKUP(C1150,  Table4[], 2, TRUE)*Table134[[#This Row],[Budget]])/(Table134[[#This Row],[Budget]]*VLOOKUP(C1150,  Table4[], 2, TRUE))</f>
        <v>-0.20547222222222222</v>
      </c>
    </row>
    <row r="1151" spans="1:36" x14ac:dyDescent="0.2">
      <c r="A1151" t="s">
        <v>2411</v>
      </c>
      <c r="B1151" t="s">
        <v>2412</v>
      </c>
      <c r="C1151">
        <v>1979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5.3</v>
      </c>
      <c r="O1151">
        <v>3868</v>
      </c>
      <c r="P1151">
        <v>110</v>
      </c>
      <c r="Q1151" t="s">
        <v>2413</v>
      </c>
      <c r="R1151" t="s">
        <v>2414</v>
      </c>
      <c r="S1151">
        <v>0</v>
      </c>
      <c r="T1151">
        <v>1</v>
      </c>
      <c r="U1151">
        <v>0</v>
      </c>
      <c r="V1151">
        <v>3000000</v>
      </c>
      <c r="W1151">
        <v>15014674</v>
      </c>
      <c r="X1151">
        <v>15014674</v>
      </c>
      <c r="Y1151">
        <f>COUNTBLANK(Table134[[#This Row],[Budget]:[Gross_WW]])</f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f>((Table134[[#This Row],[Gross_WW]]-2*Table134[[#This Row],[Budget]])/(2*Table134[[#This Row],[Budget]]))*100</f>
        <v>150.24456666666666</v>
      </c>
      <c r="AI1151">
        <f>(0.555*Table134[[#This Row],[Gross_WW]]-Table134[[#This Row],[Budget]])/Table134[[#This Row],[Budget]]*100</f>
        <v>177.771469</v>
      </c>
      <c r="AJ1151">
        <f>(Table134[[#This Row],[Gross_WW]]-VLOOKUP(C1151,  Table4[], 2, TRUE)*Table134[[#This Row],[Budget]])/(Table134[[#This Row],[Budget]]*VLOOKUP(C1151,  Table4[], 2, TRUE))</f>
        <v>12.170766666666667</v>
      </c>
    </row>
    <row r="1152" spans="1:36" x14ac:dyDescent="0.2">
      <c r="A1152" t="s">
        <v>7255</v>
      </c>
      <c r="B1152" t="s">
        <v>7256</v>
      </c>
      <c r="C1152">
        <v>2018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6.1</v>
      </c>
      <c r="O1152">
        <v>92657</v>
      </c>
      <c r="P1152">
        <v>128</v>
      </c>
      <c r="Q1152" t="s">
        <v>7257</v>
      </c>
      <c r="R1152" t="s">
        <v>7258</v>
      </c>
      <c r="S1152">
        <v>0</v>
      </c>
      <c r="T1152">
        <v>1</v>
      </c>
      <c r="U1152">
        <v>0</v>
      </c>
      <c r="V1152">
        <v>100000000</v>
      </c>
      <c r="W1152">
        <v>15951040</v>
      </c>
      <c r="X1152">
        <v>83672673</v>
      </c>
      <c r="Y1152">
        <f>COUNTBLANK(Table134[[#This Row],[Budget]:[Gross_WW]])</f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17</v>
      </c>
      <c r="AH1152">
        <f>((Table134[[#This Row],[Gross_WW]]-2*Table134[[#This Row],[Budget]])/(2*Table134[[#This Row],[Budget]]))*100</f>
        <v>-58.163663499999998</v>
      </c>
      <c r="AI1152">
        <f>(0.555*Table134[[#This Row],[Gross_WW]]-Table134[[#This Row],[Budget]])/Table134[[#This Row],[Budget]]*100</f>
        <v>-53.561666485000003</v>
      </c>
      <c r="AJ1152">
        <f>(Table134[[#This Row],[Gross_WW]]-VLOOKUP(C1152,  Table4[], 2, TRUE)*Table134[[#This Row],[Budget]])/(Table134[[#This Row],[Budget]]*VLOOKUP(C1152,  Table4[], 2, TRUE))</f>
        <v>-0.16327327</v>
      </c>
    </row>
    <row r="1153" spans="1:36" hidden="1" x14ac:dyDescent="0.2">
      <c r="A1153" t="s">
        <v>3122</v>
      </c>
      <c r="B1153" t="s">
        <v>3123</v>
      </c>
      <c r="C1153">
        <v>1988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6.2</v>
      </c>
      <c r="O1153">
        <v>4902</v>
      </c>
      <c r="P1153">
        <v>89</v>
      </c>
      <c r="Q1153" t="s">
        <v>3124</v>
      </c>
      <c r="R1153" t="s">
        <v>39</v>
      </c>
      <c r="S1153">
        <v>0</v>
      </c>
      <c r="T1153">
        <v>0</v>
      </c>
      <c r="U1153">
        <v>1</v>
      </c>
      <c r="W1153">
        <v>10815378</v>
      </c>
      <c r="X1153">
        <v>10815378</v>
      </c>
      <c r="Y1153">
        <f>COUNTBLANK(Table134[[#This Row],[Budget]:[Gross_WW]])</f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 t="e">
        <f>((Table134[[#This Row],[Gross_WW]]-2*Table134[[#This Row],[Budget]])/(2*Table134[[#This Row],[Budget]]))*100</f>
        <v>#DIV/0!</v>
      </c>
      <c r="AI1153" t="e">
        <f>(0.555*Table134[[#This Row],[Gross_WW]]-Table134[[#This Row],[Budget]])/Table134[[#This Row],[Budget]]*100</f>
        <v>#DIV/0!</v>
      </c>
      <c r="AJ1153" t="e">
        <f>(Table134[[#This Row],[Gross_WW]]-VLOOKUP(C1153,  Table4[], 2, TRUE)*Table134[[#This Row],[Budget]])/(Table134[[#This Row],[Budget]]*VLOOKUP(C1153,  Table4[], 2, TRUE))</f>
        <v>#DIV/0!</v>
      </c>
    </row>
    <row r="1154" spans="1:36" x14ac:dyDescent="0.2">
      <c r="A1154" t="s">
        <v>5879</v>
      </c>
      <c r="B1154" t="s">
        <v>5880</v>
      </c>
      <c r="C1154">
        <v>2004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5.5</v>
      </c>
      <c r="O1154">
        <v>13538</v>
      </c>
      <c r="P1154">
        <v>104</v>
      </c>
      <c r="Q1154" t="s">
        <v>5881</v>
      </c>
      <c r="R1154" t="s">
        <v>2783</v>
      </c>
      <c r="S1154">
        <v>1</v>
      </c>
      <c r="T1154">
        <v>0</v>
      </c>
      <c r="U1154">
        <v>0</v>
      </c>
      <c r="V1154">
        <v>30000000</v>
      </c>
      <c r="W1154">
        <v>21811187</v>
      </c>
      <c r="X1154">
        <v>21839377</v>
      </c>
      <c r="Y1154">
        <f>COUNTBLANK(Table134[[#This Row],[Budget]:[Gross_WW]])</f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f>((Table134[[#This Row],[Gross_WW]]-2*Table134[[#This Row],[Budget]])/(2*Table134[[#This Row],[Budget]]))*100</f>
        <v>-63.601038333333335</v>
      </c>
      <c r="AI1154">
        <f>(0.555*Table134[[#This Row],[Gross_WW]]-Table134[[#This Row],[Budget]])/Table134[[#This Row],[Budget]]*100</f>
        <v>-59.597152549999997</v>
      </c>
      <c r="AJ1154">
        <f>(Table134[[#This Row],[Gross_WW]]-VLOOKUP(C1154,  Table4[], 2, TRUE)*Table134[[#This Row],[Budget]])/(Table134[[#This Row],[Budget]]*VLOOKUP(C1154,  Table4[], 2, TRUE))</f>
        <v>0.21329872222222221</v>
      </c>
    </row>
    <row r="1155" spans="1:36" x14ac:dyDescent="0.2">
      <c r="A1155" t="s">
        <v>3641</v>
      </c>
      <c r="B1155" t="s">
        <v>3642</v>
      </c>
      <c r="C1155">
        <v>1992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6</v>
      </c>
      <c r="O1155">
        <v>9672</v>
      </c>
      <c r="P1155">
        <v>108</v>
      </c>
      <c r="Q1155" t="s">
        <v>2749</v>
      </c>
      <c r="R1155" t="s">
        <v>3643</v>
      </c>
      <c r="S1155">
        <v>0</v>
      </c>
      <c r="T1155">
        <v>1</v>
      </c>
      <c r="U1155">
        <v>0</v>
      </c>
      <c r="V1155">
        <v>40000000</v>
      </c>
      <c r="W1155">
        <v>20883046</v>
      </c>
      <c r="X1155">
        <v>20883046</v>
      </c>
      <c r="Y1155">
        <f>COUNTBLANK(Table134[[#This Row],[Budget]:[Gross_WW]])</f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f>((Table134[[#This Row],[Gross_WW]]-2*Table134[[#This Row],[Budget]])/(2*Table134[[#This Row],[Budget]]))*100</f>
        <v>-73.896192499999998</v>
      </c>
      <c r="AI1155">
        <f>(0.555*Table134[[#This Row],[Gross_WW]]-Table134[[#This Row],[Budget]])/Table134[[#This Row],[Budget]]*100</f>
        <v>-71.024773674999992</v>
      </c>
      <c r="AJ1155">
        <f>(Table134[[#This Row],[Gross_WW]]-VLOOKUP(C1155,  Table4[], 2, TRUE)*Table134[[#This Row],[Budget]])/(Table134[[#This Row],[Budget]]*VLOOKUP(C1155,  Table4[], 2, TRUE))</f>
        <v>0.18653670454545454</v>
      </c>
    </row>
    <row r="1156" spans="1:36" x14ac:dyDescent="0.2">
      <c r="A1156" t="s">
        <v>6352</v>
      </c>
      <c r="B1156" t="s">
        <v>6353</v>
      </c>
      <c r="C1156">
        <v>2007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6.4</v>
      </c>
      <c r="O1156">
        <v>110817</v>
      </c>
      <c r="P1156">
        <v>90</v>
      </c>
      <c r="Q1156" t="s">
        <v>6354</v>
      </c>
      <c r="R1156" t="s">
        <v>35</v>
      </c>
      <c r="S1156">
        <v>0</v>
      </c>
      <c r="T1156">
        <v>1</v>
      </c>
      <c r="U1156">
        <v>0</v>
      </c>
      <c r="V1156">
        <v>25000000</v>
      </c>
      <c r="W1156">
        <v>33302167</v>
      </c>
      <c r="X1156">
        <v>232225908</v>
      </c>
      <c r="Y1156">
        <f>COUNTBLANK(Table134[[#This Row],[Budget]:[Gross_WW]])</f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f>((Table134[[#This Row],[Gross_WW]]-2*Table134[[#This Row],[Budget]])/(2*Table134[[#This Row],[Budget]]))*100</f>
        <v>364.45181600000001</v>
      </c>
      <c r="AI1156">
        <f>(0.555*Table134[[#This Row],[Gross_WW]]-Table134[[#This Row],[Budget]])/Table134[[#This Row],[Budget]]*100</f>
        <v>415.54151576000004</v>
      </c>
      <c r="AJ1156">
        <f>(Table134[[#This Row],[Gross_WW]]-VLOOKUP(C1156,  Table4[], 2, TRUE)*Table134[[#This Row],[Budget]])/(Table134[[#This Row],[Budget]]*VLOOKUP(C1156,  Table4[], 2, TRUE))</f>
        <v>14.4817272</v>
      </c>
    </row>
    <row r="1157" spans="1:36" x14ac:dyDescent="0.2">
      <c r="A1157" t="s">
        <v>3343</v>
      </c>
      <c r="B1157" t="s">
        <v>3344</v>
      </c>
      <c r="C1157">
        <v>1990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6.4</v>
      </c>
      <c r="O1157">
        <v>11180</v>
      </c>
      <c r="P1157">
        <v>110</v>
      </c>
      <c r="Q1157" t="s">
        <v>3345</v>
      </c>
      <c r="R1157" t="s">
        <v>3346</v>
      </c>
      <c r="S1157">
        <v>1</v>
      </c>
      <c r="T1157">
        <v>0</v>
      </c>
      <c r="U1157">
        <v>0</v>
      </c>
      <c r="V1157">
        <v>20000000</v>
      </c>
      <c r="W1157">
        <v>15379253</v>
      </c>
      <c r="X1157">
        <v>15379253</v>
      </c>
      <c r="Y1157">
        <f>COUNTBLANK(Table134[[#This Row],[Budget]:[Gross_WW]])</f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f>((Table134[[#This Row],[Gross_WW]]-2*Table134[[#This Row],[Budget]])/(2*Table134[[#This Row],[Budget]]))*100</f>
        <v>-61.5518675</v>
      </c>
      <c r="AI1157">
        <f>(0.555*Table134[[#This Row],[Gross_WW]]-Table134[[#This Row],[Budget]])/Table134[[#This Row],[Budget]]*100</f>
        <v>-57.322572924999996</v>
      </c>
      <c r="AJ1157">
        <f>(Table134[[#This Row],[Gross_WW]]-VLOOKUP(C1157,  Table4[], 2, TRUE)*Table134[[#This Row],[Budget]])/(Table134[[#This Row],[Budget]]*VLOOKUP(C1157,  Table4[], 2, TRUE))</f>
        <v>0.74764238636363634</v>
      </c>
    </row>
    <row r="1158" spans="1:36" x14ac:dyDescent="0.2">
      <c r="A1158" t="s">
        <v>4282</v>
      </c>
      <c r="B1158" t="s">
        <v>4283</v>
      </c>
      <c r="C1158">
        <v>1995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7.3</v>
      </c>
      <c r="O1158">
        <v>34424</v>
      </c>
      <c r="P1158">
        <v>143</v>
      </c>
      <c r="Q1158" t="s">
        <v>3899</v>
      </c>
      <c r="R1158" t="s">
        <v>3273</v>
      </c>
      <c r="S1158">
        <v>1</v>
      </c>
      <c r="T1158">
        <v>0</v>
      </c>
      <c r="U1158">
        <v>0</v>
      </c>
      <c r="V1158">
        <v>23000000</v>
      </c>
      <c r="W1158">
        <v>82569971</v>
      </c>
      <c r="X1158">
        <v>106269971</v>
      </c>
      <c r="Y1158">
        <f>COUNTBLANK(Table134[[#This Row],[Budget]:[Gross_WW]])</f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f>((Table134[[#This Row],[Gross_WW]]-2*Table134[[#This Row],[Budget]])/(2*Table134[[#This Row],[Budget]]))*100</f>
        <v>131.02167608695652</v>
      </c>
      <c r="AI1158">
        <f>(0.555*Table134[[#This Row],[Gross_WW]]-Table134[[#This Row],[Budget]])/Table134[[#This Row],[Budget]]*100</f>
        <v>156.43406045652176</v>
      </c>
      <c r="AJ1158">
        <f>(Table134[[#This Row],[Gross_WW]]-VLOOKUP(C1158,  Table4[], 2, TRUE)*Table134[[#This Row],[Budget]])/(Table134[[#This Row],[Budget]]*VLOOKUP(C1158,  Table4[], 2, TRUE))</f>
        <v>9.5009852766798417</v>
      </c>
    </row>
    <row r="1159" spans="1:36" x14ac:dyDescent="0.2">
      <c r="A1159" t="s">
        <v>813</v>
      </c>
      <c r="B1159" t="s">
        <v>814</v>
      </c>
      <c r="C1159">
        <v>1944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7.7</v>
      </c>
      <c r="O1159">
        <v>5156</v>
      </c>
      <c r="P1159">
        <v>146</v>
      </c>
      <c r="Q1159" t="s">
        <v>468</v>
      </c>
      <c r="R1159" t="s">
        <v>39</v>
      </c>
      <c r="S1159">
        <v>0</v>
      </c>
      <c r="T1159">
        <v>0</v>
      </c>
      <c r="U1159">
        <v>1</v>
      </c>
      <c r="V1159">
        <v>1521000</v>
      </c>
      <c r="W1159">
        <v>3871000</v>
      </c>
      <c r="X1159">
        <v>3871000</v>
      </c>
      <c r="Y1159">
        <f>COUNTBLANK(Table134[[#This Row],[Budget]:[Gross_WW]])</f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4</v>
      </c>
      <c r="AH1159">
        <f>((Table134[[#This Row],[Gross_WW]]-2*Table134[[#This Row],[Budget]])/(2*Table134[[#This Row],[Budget]]))*100</f>
        <v>27.251808021038791</v>
      </c>
      <c r="AI1159">
        <f>(0.555*Table134[[#This Row],[Gross_WW]]-Table134[[#This Row],[Budget]])/Table134[[#This Row],[Budget]]*100</f>
        <v>41.249506903353058</v>
      </c>
      <c r="AJ1159">
        <f>(Table134[[#This Row],[Gross_WW]]-VLOOKUP(C1159,  Table4[], 2, TRUE)*Table134[[#This Row],[Budget]])/(Table134[[#This Row],[Budget]]*VLOOKUP(C1159,  Table4[], 2, TRUE))</f>
        <v>18.577201234005969</v>
      </c>
    </row>
    <row r="1160" spans="1:36" x14ac:dyDescent="0.2">
      <c r="A1160" t="s">
        <v>3849</v>
      </c>
      <c r="B1160" t="s">
        <v>3850</v>
      </c>
      <c r="C1160">
        <v>1993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5.9</v>
      </c>
      <c r="O1160">
        <v>2992</v>
      </c>
      <c r="P1160">
        <v>98</v>
      </c>
      <c r="Q1160" t="s">
        <v>3851</v>
      </c>
      <c r="R1160" t="s">
        <v>3852</v>
      </c>
      <c r="S1160">
        <v>0</v>
      </c>
      <c r="T1160">
        <v>0</v>
      </c>
      <c r="U1160">
        <v>1</v>
      </c>
      <c r="V1160">
        <v>13000000</v>
      </c>
      <c r="W1160">
        <v>3125424</v>
      </c>
      <c r="X1160">
        <v>3125424</v>
      </c>
      <c r="Y1160">
        <f>COUNTBLANK(Table134[[#This Row],[Budget]:[Gross_WW]])</f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f>((Table134[[#This Row],[Gross_WW]]-2*Table134[[#This Row],[Budget]])/(2*Table134[[#This Row],[Budget]]))*100</f>
        <v>-87.979138461538469</v>
      </c>
      <c r="AI1160">
        <f>(0.555*Table134[[#This Row],[Gross_WW]]-Table134[[#This Row],[Budget]])/Table134[[#This Row],[Budget]]*100</f>
        <v>-86.656843692307689</v>
      </c>
      <c r="AJ1160">
        <f>(Table134[[#This Row],[Gross_WW]]-VLOOKUP(C1160,  Table4[], 2, TRUE)*Table134[[#This Row],[Budget]])/(Table134[[#This Row],[Budget]]*VLOOKUP(C1160,  Table4[], 2, TRUE))</f>
        <v>-0.45359720279720278</v>
      </c>
    </row>
    <row r="1161" spans="1:36" x14ac:dyDescent="0.2">
      <c r="A1161" t="s">
        <v>4497</v>
      </c>
      <c r="B1161" t="s">
        <v>4498</v>
      </c>
      <c r="C1161">
        <v>1996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3.9</v>
      </c>
      <c r="O1161">
        <v>4728</v>
      </c>
      <c r="P1161">
        <v>96</v>
      </c>
      <c r="Q1161" t="s">
        <v>2756</v>
      </c>
      <c r="R1161" t="s">
        <v>4499</v>
      </c>
      <c r="S1161">
        <v>1</v>
      </c>
      <c r="T1161">
        <v>0</v>
      </c>
      <c r="U1161">
        <v>0</v>
      </c>
      <c r="V1161">
        <v>19000000</v>
      </c>
      <c r="W1161">
        <v>12825141</v>
      </c>
      <c r="X1161">
        <v>12825141</v>
      </c>
      <c r="Y1161">
        <f>COUNTBLANK(Table134[[#This Row],[Budget]:[Gross_WW]])</f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f>((Table134[[#This Row],[Gross_WW]]-2*Table134[[#This Row],[Budget]])/(2*Table134[[#This Row],[Budget]]))*100</f>
        <v>-66.249628947368421</v>
      </c>
      <c r="AI1161">
        <f>(0.555*Table134[[#This Row],[Gross_WW]]-Table134[[#This Row],[Budget]])/Table134[[#This Row],[Budget]]*100</f>
        <v>-62.53708813157894</v>
      </c>
      <c r="AJ1161">
        <f>(Table134[[#This Row],[Gross_WW]]-VLOOKUP(C1161,  Table4[], 2, TRUE)*Table134[[#This Row],[Budget]])/(Table134[[#This Row],[Budget]]*VLOOKUP(C1161,  Table4[], 2, TRUE))</f>
        <v>0.53410777511961727</v>
      </c>
    </row>
    <row r="1162" spans="1:36" hidden="1" x14ac:dyDescent="0.2">
      <c r="A1162" t="s">
        <v>4685</v>
      </c>
      <c r="B1162" t="s">
        <v>4686</v>
      </c>
      <c r="C1162">
        <v>1997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7.2</v>
      </c>
      <c r="O1162">
        <v>12940</v>
      </c>
      <c r="P1162">
        <v>101</v>
      </c>
      <c r="Q1162" t="s">
        <v>3773</v>
      </c>
      <c r="R1162" t="s">
        <v>4687</v>
      </c>
      <c r="S1162">
        <v>1</v>
      </c>
      <c r="T1162">
        <v>0</v>
      </c>
      <c r="U1162">
        <v>0</v>
      </c>
      <c r="W1162">
        <v>9229808</v>
      </c>
      <c r="X1162">
        <v>9229808</v>
      </c>
      <c r="Y1162">
        <f>COUNTBLANK(Table134[[#This Row],[Budget]:[Gross_WW]])</f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 t="e">
        <f>((Table134[[#This Row],[Gross_WW]]-2*Table134[[#This Row],[Budget]])/(2*Table134[[#This Row],[Budget]]))*100</f>
        <v>#DIV/0!</v>
      </c>
      <c r="AI1162" t="e">
        <f>(0.555*Table134[[#This Row],[Gross_WW]]-Table134[[#This Row],[Budget]])/Table134[[#This Row],[Budget]]*100</f>
        <v>#DIV/0!</v>
      </c>
      <c r="AJ1162" t="e">
        <f>(Table134[[#This Row],[Gross_WW]]-VLOOKUP(C1162,  Table4[], 2, TRUE)*Table134[[#This Row],[Budget]])/(Table134[[#This Row],[Budget]]*VLOOKUP(C1162,  Table4[], 2, TRUE))</f>
        <v>#DIV/0!</v>
      </c>
    </row>
    <row r="1163" spans="1:36" x14ac:dyDescent="0.2">
      <c r="A1163" t="s">
        <v>4036</v>
      </c>
      <c r="B1163" t="s">
        <v>4037</v>
      </c>
      <c r="C1163">
        <v>1994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6.4</v>
      </c>
      <c r="O1163">
        <v>4134</v>
      </c>
      <c r="P1163">
        <v>125</v>
      </c>
      <c r="Q1163" t="s">
        <v>4038</v>
      </c>
      <c r="R1163" t="s">
        <v>4039</v>
      </c>
      <c r="S1163">
        <v>1</v>
      </c>
      <c r="T1163">
        <v>0</v>
      </c>
      <c r="U1163">
        <v>0</v>
      </c>
      <c r="V1163">
        <v>7000000</v>
      </c>
      <c r="W1163">
        <v>2144667</v>
      </c>
      <c r="X1163">
        <v>2144667</v>
      </c>
      <c r="Y1163">
        <f>COUNTBLANK(Table134[[#This Row],[Budget]:[Gross_WW]])</f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f>((Table134[[#This Row],[Gross_WW]]-2*Table134[[#This Row],[Budget]])/(2*Table134[[#This Row],[Budget]]))*100</f>
        <v>-84.680949999999996</v>
      </c>
      <c r="AI1163">
        <f>(0.555*Table134[[#This Row],[Gross_WW]]-Table134[[#This Row],[Budget]])/Table134[[#This Row],[Budget]]*100</f>
        <v>-82.995854499999993</v>
      </c>
      <c r="AJ1163">
        <f>(Table134[[#This Row],[Gross_WW]]-VLOOKUP(C1163,  Table4[], 2, TRUE)*Table134[[#This Row],[Budget]])/(Table134[[#This Row],[Budget]]*VLOOKUP(C1163,  Table4[], 2, TRUE))</f>
        <v>-0.30367954545454545</v>
      </c>
    </row>
    <row r="1164" spans="1:36" x14ac:dyDescent="0.2">
      <c r="A1164" t="s">
        <v>5119</v>
      </c>
      <c r="B1164" t="s">
        <v>5120</v>
      </c>
      <c r="C1164">
        <v>1999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6.8</v>
      </c>
      <c r="O1164">
        <v>8692</v>
      </c>
      <c r="P1164">
        <v>112</v>
      </c>
      <c r="Q1164" t="s">
        <v>2512</v>
      </c>
      <c r="R1164" t="s">
        <v>2783</v>
      </c>
      <c r="S1164">
        <v>1</v>
      </c>
      <c r="T1164">
        <v>0</v>
      </c>
      <c r="U1164">
        <v>0</v>
      </c>
      <c r="V1164">
        <v>28000000</v>
      </c>
      <c r="W1164">
        <v>4555459</v>
      </c>
      <c r="X1164">
        <v>4555459</v>
      </c>
      <c r="Y1164">
        <f>COUNTBLANK(Table134[[#This Row],[Budget]:[Gross_WW]])</f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f>((Table134[[#This Row],[Gross_WW]]-2*Table134[[#This Row],[Budget]])/(2*Table134[[#This Row],[Budget]]))*100</f>
        <v>-91.865251785714293</v>
      </c>
      <c r="AI1164">
        <f>(0.555*Table134[[#This Row],[Gross_WW]]-Table134[[#This Row],[Budget]])/Table134[[#This Row],[Budget]]*100</f>
        <v>-90.970429482142862</v>
      </c>
      <c r="AJ1164">
        <f>(Table134[[#This Row],[Gross_WW]]-VLOOKUP(C1164,  Table4[], 2, TRUE)*Table134[[#This Row],[Budget]])/(Table134[[#This Row],[Budget]]*VLOOKUP(C1164,  Table4[], 2, TRUE))</f>
        <v>-0.63023871753246752</v>
      </c>
    </row>
    <row r="1165" spans="1:36" x14ac:dyDescent="0.2">
      <c r="A1165" t="s">
        <v>6153</v>
      </c>
      <c r="B1165" t="s">
        <v>6154</v>
      </c>
      <c r="C1165">
        <v>2005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7.5</v>
      </c>
      <c r="O1165">
        <v>204656</v>
      </c>
      <c r="P1165">
        <v>164</v>
      </c>
      <c r="Q1165" t="s">
        <v>2168</v>
      </c>
      <c r="R1165" t="s">
        <v>4856</v>
      </c>
      <c r="S1165">
        <v>0</v>
      </c>
      <c r="T1165">
        <v>1</v>
      </c>
      <c r="U1165">
        <v>0</v>
      </c>
      <c r="V1165">
        <v>70000000</v>
      </c>
      <c r="W1165">
        <v>47403685</v>
      </c>
      <c r="X1165">
        <v>130982129</v>
      </c>
      <c r="Y1165">
        <f>COUNTBLANK(Table134[[#This Row],[Budget]:[Gross_WW]])</f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21</v>
      </c>
      <c r="AH1165">
        <f>((Table134[[#This Row],[Gross_WW]]-2*Table134[[#This Row],[Budget]])/(2*Table134[[#This Row],[Budget]]))*100</f>
        <v>-6.4413364285714287</v>
      </c>
      <c r="AI1165">
        <f>(0.555*Table134[[#This Row],[Gross_WW]]-Table134[[#This Row],[Budget]])/Table134[[#This Row],[Budget]]*100</f>
        <v>3.850116564285734</v>
      </c>
      <c r="AJ1165">
        <f>(Table134[[#This Row],[Gross_WW]]-VLOOKUP(C1165,  Table4[], 2, TRUE)*Table134[[#This Row],[Budget]])/(Table134[[#This Row],[Budget]]*VLOOKUP(C1165,  Table4[], 2, TRUE))</f>
        <v>2.1186221190476191</v>
      </c>
    </row>
    <row r="1166" spans="1:36" x14ac:dyDescent="0.2">
      <c r="A1166" t="s">
        <v>1817</v>
      </c>
      <c r="B1166" t="s">
        <v>1818</v>
      </c>
      <c r="C1166">
        <v>1966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6.5</v>
      </c>
      <c r="O1166">
        <v>1696</v>
      </c>
      <c r="P1166">
        <v>96</v>
      </c>
      <c r="Q1166" t="s">
        <v>1819</v>
      </c>
      <c r="R1166" t="s">
        <v>35</v>
      </c>
      <c r="S1166">
        <v>0</v>
      </c>
      <c r="T1166">
        <v>1</v>
      </c>
      <c r="U1166">
        <v>0</v>
      </c>
      <c r="V1166">
        <v>600000</v>
      </c>
      <c r="Y1166">
        <f>COUNTBLANK(Table134[[#This Row],[Budget]:[Gross_WW]])</f>
        <v>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f>((Table134[[#This Row],[Gross_WW]]-2*Table134[[#This Row],[Budget]])/(2*Table134[[#This Row],[Budget]]))*100</f>
        <v>-100</v>
      </c>
      <c r="AI1166">
        <f>(0.555*Table134[[#This Row],[Gross_WW]]-Table134[[#This Row],[Budget]])/Table134[[#This Row],[Budget]]*100</f>
        <v>-100</v>
      </c>
      <c r="AJ1166">
        <f>(Table134[[#This Row],[Gross_WW]]-VLOOKUP(C1166,  Table4[], 2, TRUE)*Table134[[#This Row],[Budget]])/(Table134[[#This Row],[Budget]]*VLOOKUP(C1166,  Table4[], 2, TRUE))</f>
        <v>-1</v>
      </c>
    </row>
    <row r="1167" spans="1:36" x14ac:dyDescent="0.2">
      <c r="A1167" t="s">
        <v>7554</v>
      </c>
      <c r="B1167" t="s">
        <v>7555</v>
      </c>
      <c r="C1167">
        <v>2014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6.4</v>
      </c>
      <c r="O1167">
        <v>30255</v>
      </c>
      <c r="P1167">
        <v>107</v>
      </c>
      <c r="Q1167" t="s">
        <v>6937</v>
      </c>
      <c r="R1167" t="s">
        <v>2671</v>
      </c>
      <c r="S1167">
        <v>1</v>
      </c>
      <c r="T1167">
        <v>0</v>
      </c>
      <c r="U1167">
        <v>0</v>
      </c>
      <c r="V1167">
        <v>50000000</v>
      </c>
      <c r="W1167">
        <v>51183113</v>
      </c>
      <c r="X1167">
        <v>80383113</v>
      </c>
      <c r="Y1167">
        <f>COUNTBLANK(Table134[[#This Row],[Budget]:[Gross_WW]])</f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f>((Table134[[#This Row],[Gross_WW]]-2*Table134[[#This Row],[Budget]])/(2*Table134[[#This Row],[Budget]]))*100</f>
        <v>-19.616886999999998</v>
      </c>
      <c r="AI1167">
        <f>(0.555*Table134[[#This Row],[Gross_WW]]-Table134[[#This Row],[Budget]])/Table134[[#This Row],[Budget]]*100</f>
        <v>-10.774744569999992</v>
      </c>
      <c r="AJ1167">
        <f>(Table134[[#This Row],[Gross_WW]]-VLOOKUP(C1167,  Table4[], 2, TRUE)*Table134[[#This Row],[Budget]])/(Table134[[#This Row],[Budget]]*VLOOKUP(C1167,  Table4[], 2, TRUE))</f>
        <v>0.60766226000000001</v>
      </c>
    </row>
    <row r="1168" spans="1:36" x14ac:dyDescent="0.2">
      <c r="A1168" t="s">
        <v>4742</v>
      </c>
      <c r="B1168" t="s">
        <v>4743</v>
      </c>
      <c r="C1168">
        <v>1997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6.1</v>
      </c>
      <c r="O1168">
        <v>27602</v>
      </c>
      <c r="P1168">
        <v>107</v>
      </c>
      <c r="Q1168" t="s">
        <v>4220</v>
      </c>
      <c r="R1168" t="s">
        <v>39</v>
      </c>
      <c r="S1168">
        <v>0</v>
      </c>
      <c r="T1168">
        <v>0</v>
      </c>
      <c r="U1168">
        <v>1</v>
      </c>
      <c r="V1168">
        <v>40000000</v>
      </c>
      <c r="W1168">
        <v>25804707</v>
      </c>
      <c r="X1168">
        <v>25804707</v>
      </c>
      <c r="Y1168">
        <f>COUNTBLANK(Table134[[#This Row],[Budget]:[Gross_WW]])</f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f>((Table134[[#This Row],[Gross_WW]]-2*Table134[[#This Row],[Budget]])/(2*Table134[[#This Row],[Budget]]))*100</f>
        <v>-67.74411624999999</v>
      </c>
      <c r="AI1168">
        <f>(0.555*Table134[[#This Row],[Gross_WW]]-Table134[[#This Row],[Budget]])/Table134[[#This Row],[Budget]]*100</f>
        <v>-64.195969037500006</v>
      </c>
      <c r="AJ1168">
        <f>(Table134[[#This Row],[Gross_WW]]-VLOOKUP(C1168,  Table4[], 2, TRUE)*Table134[[#This Row],[Budget]])/(Table134[[#This Row],[Budget]]*VLOOKUP(C1168,  Table4[], 2, TRUE))</f>
        <v>0.46617653409090909</v>
      </c>
    </row>
    <row r="1169" spans="1:36" x14ac:dyDescent="0.2">
      <c r="A1169" t="s">
        <v>5547</v>
      </c>
      <c r="B1169" t="s">
        <v>5548</v>
      </c>
      <c r="C1169">
        <v>2002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6.2</v>
      </c>
      <c r="O1169">
        <v>51327</v>
      </c>
      <c r="P1169">
        <v>115</v>
      </c>
      <c r="Q1169" t="s">
        <v>4370</v>
      </c>
      <c r="R1169" t="s">
        <v>39</v>
      </c>
      <c r="S1169">
        <v>0</v>
      </c>
      <c r="T1169">
        <v>0</v>
      </c>
      <c r="U1169">
        <v>1</v>
      </c>
      <c r="V1169">
        <v>50000000</v>
      </c>
      <c r="W1169">
        <v>31945749</v>
      </c>
      <c r="X1169">
        <v>56714147</v>
      </c>
      <c r="Y1169">
        <f>COUNTBLANK(Table134[[#This Row],[Budget]:[Gross_WW]])</f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f>((Table134[[#This Row],[Gross_WW]]-2*Table134[[#This Row],[Budget]])/(2*Table134[[#This Row],[Budget]]))*100</f>
        <v>-43.285853000000003</v>
      </c>
      <c r="AI1169">
        <f>(0.555*Table134[[#This Row],[Gross_WW]]-Table134[[#This Row],[Budget]])/Table134[[#This Row],[Budget]]*100</f>
        <v>-37.047296829999993</v>
      </c>
      <c r="AJ1169">
        <f>(Table134[[#This Row],[Gross_WW]]-VLOOKUP(C1169,  Table4[], 2, TRUE)*Table134[[#This Row],[Budget]])/(Table134[[#This Row],[Budget]]*VLOOKUP(C1169,  Table4[], 2, TRUE))</f>
        <v>0.89047156666666671</v>
      </c>
    </row>
    <row r="1170" spans="1:36" x14ac:dyDescent="0.2">
      <c r="A1170" t="s">
        <v>4284</v>
      </c>
      <c r="B1170" t="s">
        <v>4285</v>
      </c>
      <c r="C1170">
        <v>1995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7.3</v>
      </c>
      <c r="O1170">
        <v>25580</v>
      </c>
      <c r="P1170">
        <v>122</v>
      </c>
      <c r="Q1170" t="s">
        <v>4286</v>
      </c>
      <c r="R1170" t="s">
        <v>39</v>
      </c>
      <c r="S1170">
        <v>0</v>
      </c>
      <c r="T1170">
        <v>0</v>
      </c>
      <c r="U1170">
        <v>1</v>
      </c>
      <c r="V1170">
        <v>23000000</v>
      </c>
      <c r="W1170">
        <v>17381942</v>
      </c>
      <c r="X1170">
        <v>17381942</v>
      </c>
      <c r="Y1170">
        <f>COUNTBLANK(Table134[[#This Row],[Budget]:[Gross_WW]])</f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f>((Table134[[#This Row],[Gross_WW]]-2*Table134[[#This Row],[Budget]])/(2*Table134[[#This Row],[Budget]]))*100</f>
        <v>-62.213169565217399</v>
      </c>
      <c r="AI1170">
        <f>(0.555*Table134[[#This Row],[Gross_WW]]-Table134[[#This Row],[Budget]])/Table134[[#This Row],[Budget]]*100</f>
        <v>-58.056618217391296</v>
      </c>
      <c r="AJ1170">
        <f>(Table134[[#This Row],[Gross_WW]]-VLOOKUP(C1170,  Table4[], 2, TRUE)*Table134[[#This Row],[Budget]])/(Table134[[#This Row],[Budget]]*VLOOKUP(C1170,  Table4[], 2, TRUE))</f>
        <v>0.71758320158102762</v>
      </c>
    </row>
    <row r="1171" spans="1:36" x14ac:dyDescent="0.2">
      <c r="A1171" t="s">
        <v>124</v>
      </c>
      <c r="B1171" t="s">
        <v>125</v>
      </c>
      <c r="C1171">
        <v>1932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6.4</v>
      </c>
      <c r="O1171">
        <v>3509</v>
      </c>
      <c r="P1171">
        <v>61</v>
      </c>
      <c r="Q1171" t="s">
        <v>126</v>
      </c>
      <c r="R1171" t="s">
        <v>35</v>
      </c>
      <c r="S1171">
        <v>0</v>
      </c>
      <c r="T1171">
        <v>1</v>
      </c>
      <c r="U1171">
        <v>0</v>
      </c>
      <c r="V1171">
        <v>190000</v>
      </c>
      <c r="Y1171">
        <f>COUNTBLANK(Table134[[#This Row],[Budget]:[Gross_WW]])</f>
        <v>2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91</v>
      </c>
      <c r="AH1171">
        <f>((Table134[[#This Row],[Gross_WW]]-2*Table134[[#This Row],[Budget]])/(2*Table134[[#This Row],[Budget]]))*100</f>
        <v>-100</v>
      </c>
      <c r="AI1171">
        <f>(0.555*Table134[[#This Row],[Gross_WW]]-Table134[[#This Row],[Budget]])/Table134[[#This Row],[Budget]]*100</f>
        <v>-100</v>
      </c>
      <c r="AJ1171">
        <f>(Table134[[#This Row],[Gross_WW]]-VLOOKUP(C1171,  Table4[], 2, TRUE)*Table134[[#This Row],[Budget]])/(Table134[[#This Row],[Budget]]*VLOOKUP(C1171,  Table4[], 2, TRUE))</f>
        <v>-1</v>
      </c>
    </row>
    <row r="1172" spans="1:36" x14ac:dyDescent="0.2">
      <c r="A1172" t="s">
        <v>6543</v>
      </c>
      <c r="B1172" t="s">
        <v>6544</v>
      </c>
      <c r="C1172">
        <v>2007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6.5</v>
      </c>
      <c r="O1172">
        <v>94045</v>
      </c>
      <c r="P1172">
        <v>104</v>
      </c>
      <c r="Q1172" t="s">
        <v>5759</v>
      </c>
      <c r="R1172" t="s">
        <v>4109</v>
      </c>
      <c r="S1172">
        <v>0</v>
      </c>
      <c r="T1172">
        <v>0</v>
      </c>
      <c r="U1172">
        <v>1</v>
      </c>
      <c r="V1172">
        <v>40000000</v>
      </c>
      <c r="W1172">
        <v>50572589</v>
      </c>
      <c r="X1172">
        <v>145896422</v>
      </c>
      <c r="Y1172">
        <f>COUNTBLANK(Table134[[#This Row],[Budget]:[Gross_WW]])</f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f>((Table134[[#This Row],[Gross_WW]]-2*Table134[[#This Row],[Budget]])/(2*Table134[[#This Row],[Budget]]))*100</f>
        <v>82.370527500000009</v>
      </c>
      <c r="AI1172">
        <f>(0.555*Table134[[#This Row],[Gross_WW]]-Table134[[#This Row],[Budget]])/Table134[[#This Row],[Budget]]*100</f>
        <v>102.43128552500002</v>
      </c>
      <c r="AJ1172">
        <f>(Table134[[#This Row],[Gross_WW]]-VLOOKUP(C1172,  Table4[], 2, TRUE)*Table134[[#This Row],[Budget]])/(Table134[[#This Row],[Budget]]*VLOOKUP(C1172,  Table4[], 2, TRUE))</f>
        <v>5.0790175833333331</v>
      </c>
    </row>
    <row r="1173" spans="1:36" x14ac:dyDescent="0.2">
      <c r="A1173" t="s">
        <v>5236</v>
      </c>
      <c r="B1173" t="s">
        <v>5237</v>
      </c>
      <c r="C1173">
        <v>1999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6.8</v>
      </c>
      <c r="O1173">
        <v>11579</v>
      </c>
      <c r="P1173">
        <v>124</v>
      </c>
      <c r="Q1173" t="s">
        <v>2890</v>
      </c>
      <c r="R1173" t="s">
        <v>5238</v>
      </c>
      <c r="S1173">
        <v>1</v>
      </c>
      <c r="T1173">
        <v>0</v>
      </c>
      <c r="U1173">
        <v>0</v>
      </c>
      <c r="V1173">
        <v>27000000</v>
      </c>
      <c r="W1173">
        <v>14859394</v>
      </c>
      <c r="X1173">
        <v>14936407</v>
      </c>
      <c r="Y1173">
        <f>COUNTBLANK(Table134[[#This Row],[Budget]:[Gross_WW]])</f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f>((Table134[[#This Row],[Gross_WW]]-2*Table134[[#This Row],[Budget]])/(2*Table134[[#This Row],[Budget]]))*100</f>
        <v>-72.339987037037034</v>
      </c>
      <c r="AI1173">
        <f>(0.555*Table134[[#This Row],[Gross_WW]]-Table134[[#This Row],[Budget]])/Table134[[#This Row],[Budget]]*100</f>
        <v>-69.29738561111111</v>
      </c>
      <c r="AJ1173">
        <f>(Table134[[#This Row],[Gross_WW]]-VLOOKUP(C1173,  Table4[], 2, TRUE)*Table134[[#This Row],[Budget]])/(Table134[[#This Row],[Budget]]*VLOOKUP(C1173,  Table4[], 2, TRUE))</f>
        <v>0.25727331649831647</v>
      </c>
    </row>
    <row r="1174" spans="1:36" x14ac:dyDescent="0.2">
      <c r="A1174" t="s">
        <v>6193</v>
      </c>
      <c r="B1174" t="s">
        <v>6194</v>
      </c>
      <c r="C1174">
        <v>2005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5.9</v>
      </c>
      <c r="O1174">
        <v>29840</v>
      </c>
      <c r="P1174">
        <v>98</v>
      </c>
      <c r="Q1174" t="s">
        <v>6195</v>
      </c>
      <c r="R1174" t="s">
        <v>39</v>
      </c>
      <c r="S1174">
        <v>0</v>
      </c>
      <c r="T1174">
        <v>0</v>
      </c>
      <c r="U1174">
        <v>1</v>
      </c>
      <c r="V1174">
        <v>30000000</v>
      </c>
      <c r="W1174">
        <v>43894863</v>
      </c>
      <c r="X1174">
        <v>58231520</v>
      </c>
      <c r="Y1174">
        <f>COUNTBLANK(Table134[[#This Row],[Budget]:[Gross_WW]])</f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3</v>
      </c>
      <c r="AH1174">
        <f>((Table134[[#This Row],[Gross_WW]]-2*Table134[[#This Row],[Budget]])/(2*Table134[[#This Row],[Budget]]))*100</f>
        <v>-2.9474666666666667</v>
      </c>
      <c r="AI1174">
        <f>(0.555*Table134[[#This Row],[Gross_WW]]-Table134[[#This Row],[Budget]])/Table134[[#This Row],[Budget]]*100</f>
        <v>7.7283120000000052</v>
      </c>
      <c r="AJ1174">
        <f>(Table134[[#This Row],[Gross_WW]]-VLOOKUP(C1174,  Table4[], 2, TRUE)*Table134[[#This Row],[Budget]])/(Table134[[#This Row],[Budget]]*VLOOKUP(C1174,  Table4[], 2, TRUE))</f>
        <v>2.2350844444444444</v>
      </c>
    </row>
    <row r="1175" spans="1:36" hidden="1" x14ac:dyDescent="0.2">
      <c r="A1175" t="s">
        <v>3347</v>
      </c>
      <c r="B1175" t="s">
        <v>3348</v>
      </c>
      <c r="C1175">
        <v>1990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6.3</v>
      </c>
      <c r="O1175">
        <v>17979</v>
      </c>
      <c r="P1175">
        <v>97</v>
      </c>
      <c r="Q1175" t="s">
        <v>2106</v>
      </c>
      <c r="R1175" t="s">
        <v>2772</v>
      </c>
      <c r="S1175">
        <v>0</v>
      </c>
      <c r="T1175">
        <v>0</v>
      </c>
      <c r="U1175">
        <v>1</v>
      </c>
      <c r="W1175">
        <v>23591472</v>
      </c>
      <c r="X1175">
        <v>23591472</v>
      </c>
      <c r="Y1175">
        <f>COUNTBLANK(Table134[[#This Row],[Budget]:[Gross_WW]])</f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 t="e">
        <f>((Table134[[#This Row],[Gross_WW]]-2*Table134[[#This Row],[Budget]])/(2*Table134[[#This Row],[Budget]]))*100</f>
        <v>#DIV/0!</v>
      </c>
      <c r="AI1175" t="e">
        <f>(0.555*Table134[[#This Row],[Gross_WW]]-Table134[[#This Row],[Budget]])/Table134[[#This Row],[Budget]]*100</f>
        <v>#DIV/0!</v>
      </c>
      <c r="AJ1175" t="e">
        <f>(Table134[[#This Row],[Gross_WW]]-VLOOKUP(C1175,  Table4[], 2, TRUE)*Table134[[#This Row],[Budget]])/(Table134[[#This Row],[Budget]]*VLOOKUP(C1175,  Table4[], 2, TRUE))</f>
        <v>#DIV/0!</v>
      </c>
    </row>
    <row r="1176" spans="1:36" x14ac:dyDescent="0.2">
      <c r="A1176" t="s">
        <v>3853</v>
      </c>
      <c r="B1176" t="s">
        <v>3854</v>
      </c>
      <c r="C1176">
        <v>1993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5.4</v>
      </c>
      <c r="O1176">
        <v>4124</v>
      </c>
      <c r="P1176">
        <v>85</v>
      </c>
      <c r="Q1176" t="s">
        <v>3855</v>
      </c>
      <c r="R1176" t="s">
        <v>2783</v>
      </c>
      <c r="S1176">
        <v>1</v>
      </c>
      <c r="T1176">
        <v>0</v>
      </c>
      <c r="U1176">
        <v>0</v>
      </c>
      <c r="V1176">
        <v>1465476</v>
      </c>
      <c r="W1176">
        <v>3335984</v>
      </c>
      <c r="Y1176">
        <f>COUNTBLANK(Table134[[#This Row],[Budget]:[Gross_WW]])</f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f>((Table134[[#This Row],[Gross_WW]]-2*Table134[[#This Row],[Budget]])/(2*Table134[[#This Row],[Budget]]))*100</f>
        <v>-100</v>
      </c>
      <c r="AI1176">
        <f>(0.555*Table134[[#This Row],[Gross_WW]]-Table134[[#This Row],[Budget]])/Table134[[#This Row],[Budget]]*100</f>
        <v>-100</v>
      </c>
      <c r="AJ1176">
        <f>(Table134[[#This Row],[Gross_WW]]-VLOOKUP(C1176,  Table4[], 2, TRUE)*Table134[[#This Row],[Budget]])/(Table134[[#This Row],[Budget]]*VLOOKUP(C1176,  Table4[], 2, TRUE))</f>
        <v>-1</v>
      </c>
    </row>
    <row r="1177" spans="1:36" x14ac:dyDescent="0.2">
      <c r="A1177" t="s">
        <v>5178</v>
      </c>
      <c r="B1177" t="s">
        <v>5179</v>
      </c>
      <c r="C1177">
        <v>2000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7</v>
      </c>
      <c r="O1177">
        <v>18761</v>
      </c>
      <c r="P1177">
        <v>95</v>
      </c>
      <c r="Q1177" t="s">
        <v>5180</v>
      </c>
      <c r="R1177" t="s">
        <v>5181</v>
      </c>
      <c r="S1177">
        <v>0</v>
      </c>
      <c r="T1177">
        <v>0</v>
      </c>
      <c r="U1177">
        <v>1</v>
      </c>
      <c r="V1177">
        <v>6000000</v>
      </c>
      <c r="W1177">
        <v>34134641</v>
      </c>
      <c r="X1177">
        <v>35547761</v>
      </c>
      <c r="Y1177">
        <f>COUNTBLANK(Table134[[#This Row],[Budget]:[Gross_WW]])</f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1</v>
      </c>
      <c r="AF1177">
        <v>0</v>
      </c>
      <c r="AG1177">
        <v>5</v>
      </c>
      <c r="AH1177">
        <f>((Table134[[#This Row],[Gross_WW]]-2*Table134[[#This Row],[Budget]])/(2*Table134[[#This Row],[Budget]]))*100</f>
        <v>196.23134166666668</v>
      </c>
      <c r="AI1177">
        <f>(0.555*Table134[[#This Row],[Gross_WW]]-Table134[[#This Row],[Budget]])/Table134[[#This Row],[Budget]]*100</f>
        <v>228.81678925000003</v>
      </c>
      <c r="AJ1177">
        <f>(Table134[[#This Row],[Gross_WW]]-VLOOKUP(C1177,  Table4[], 2, TRUE)*Table134[[#This Row],[Budget]])/(Table134[[#This Row],[Budget]]*VLOOKUP(C1177,  Table4[], 2, TRUE))</f>
        <v>8.8743780555555549</v>
      </c>
    </row>
    <row r="1178" spans="1:36" x14ac:dyDescent="0.2">
      <c r="A1178" t="s">
        <v>1757</v>
      </c>
      <c r="B1178" t="s">
        <v>1758</v>
      </c>
      <c r="C1178">
        <v>1964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7.8</v>
      </c>
      <c r="O1178">
        <v>83055</v>
      </c>
      <c r="P1178">
        <v>170</v>
      </c>
      <c r="Q1178" t="s">
        <v>940</v>
      </c>
      <c r="R1178" t="s">
        <v>39</v>
      </c>
      <c r="S1178">
        <v>0</v>
      </c>
      <c r="T1178">
        <v>0</v>
      </c>
      <c r="U1178">
        <v>1</v>
      </c>
      <c r="V1178">
        <v>17000000</v>
      </c>
      <c r="W1178">
        <v>72560711</v>
      </c>
      <c r="X1178">
        <v>72661442</v>
      </c>
      <c r="Y1178">
        <f>COUNTBLANK(Table134[[#This Row],[Budget]:[Gross_WW]])</f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8</v>
      </c>
      <c r="AH1178">
        <f>((Table134[[#This Row],[Gross_WW]]-2*Table134[[#This Row],[Budget]])/(2*Table134[[#This Row],[Budget]]))*100</f>
        <v>113.71012352941176</v>
      </c>
      <c r="AI1178">
        <f>(0.555*Table134[[#This Row],[Gross_WW]]-Table134[[#This Row],[Budget]])/Table134[[#This Row],[Budget]]*100</f>
        <v>137.21823711764708</v>
      </c>
      <c r="AJ1178">
        <f>(Table134[[#This Row],[Gross_WW]]-VLOOKUP(C1178,  Table4[], 2, TRUE)*Table134[[#This Row],[Budget]])/(Table134[[#This Row],[Budget]]*VLOOKUP(C1178,  Table4[], 2, TRUE))</f>
        <v>16.09680988235294</v>
      </c>
    </row>
    <row r="1179" spans="1:36" hidden="1" x14ac:dyDescent="0.2">
      <c r="A1179" t="s">
        <v>4040</v>
      </c>
      <c r="B1179" t="s">
        <v>4041</v>
      </c>
      <c r="C1179">
        <v>1994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5.5</v>
      </c>
      <c r="O1179">
        <v>10220</v>
      </c>
      <c r="P1179">
        <v>90</v>
      </c>
      <c r="Q1179" t="s">
        <v>3598</v>
      </c>
      <c r="R1179" t="s">
        <v>2783</v>
      </c>
      <c r="S1179">
        <v>1</v>
      </c>
      <c r="T1179">
        <v>0</v>
      </c>
      <c r="U1179">
        <v>0</v>
      </c>
      <c r="W1179">
        <v>25479558</v>
      </c>
      <c r="X1179">
        <v>25479558</v>
      </c>
      <c r="Y1179">
        <f>COUNTBLANK(Table134[[#This Row],[Budget]:[Gross_WW]])</f>
        <v>1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3</v>
      </c>
      <c r="AH1179" t="e">
        <f>((Table134[[#This Row],[Gross_WW]]-2*Table134[[#This Row],[Budget]])/(2*Table134[[#This Row],[Budget]]))*100</f>
        <v>#DIV/0!</v>
      </c>
      <c r="AI1179" t="e">
        <f>(0.555*Table134[[#This Row],[Gross_WW]]-Table134[[#This Row],[Budget]])/Table134[[#This Row],[Budget]]*100</f>
        <v>#DIV/0!</v>
      </c>
      <c r="AJ1179" t="e">
        <f>(Table134[[#This Row],[Gross_WW]]-VLOOKUP(C1179,  Table4[], 2, TRUE)*Table134[[#This Row],[Budget]])/(Table134[[#This Row],[Budget]]*VLOOKUP(C1179,  Table4[], 2, TRUE))</f>
        <v>#DIV/0!</v>
      </c>
    </row>
    <row r="1180" spans="1:36" x14ac:dyDescent="0.2">
      <c r="A1180" t="s">
        <v>4500</v>
      </c>
      <c r="B1180" t="s">
        <v>4501</v>
      </c>
      <c r="C1180">
        <v>1996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6.5</v>
      </c>
      <c r="O1180">
        <v>13744</v>
      </c>
      <c r="P1180">
        <v>101</v>
      </c>
      <c r="Q1180" t="s">
        <v>4502</v>
      </c>
      <c r="R1180" t="s">
        <v>4503</v>
      </c>
      <c r="S1180">
        <v>0</v>
      </c>
      <c r="T1180">
        <v>0</v>
      </c>
      <c r="U1180">
        <v>1</v>
      </c>
      <c r="V1180">
        <v>21500000</v>
      </c>
      <c r="W1180">
        <v>22313201</v>
      </c>
      <c r="X1180">
        <v>22313201</v>
      </c>
      <c r="Y1180">
        <f>COUNTBLANK(Table134[[#This Row],[Budget]:[Gross_WW]])</f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f>((Table134[[#This Row],[Gross_WW]]-2*Table134[[#This Row],[Budget]])/(2*Table134[[#This Row],[Budget]]))*100</f>
        <v>-48.108834883720931</v>
      </c>
      <c r="AI1180">
        <f>(0.555*Table134[[#This Row],[Gross_WW]]-Table134[[#This Row],[Budget]])/Table134[[#This Row],[Budget]]*100</f>
        <v>-42.40080672093022</v>
      </c>
      <c r="AJ1180">
        <f>(Table134[[#This Row],[Gross_WW]]-VLOOKUP(C1180,  Table4[], 2, TRUE)*Table134[[#This Row],[Budget]])/(Table134[[#This Row],[Budget]]*VLOOKUP(C1180,  Table4[], 2, TRUE))</f>
        <v>1.3586893234672304</v>
      </c>
    </row>
    <row r="1181" spans="1:36" hidden="1" x14ac:dyDescent="0.2">
      <c r="A1181" t="s">
        <v>4931</v>
      </c>
      <c r="B1181" t="s">
        <v>4932</v>
      </c>
      <c r="C1181">
        <v>1998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5</v>
      </c>
      <c r="O1181">
        <v>6449</v>
      </c>
      <c r="P1181">
        <v>103</v>
      </c>
      <c r="Q1181" t="s">
        <v>4933</v>
      </c>
      <c r="R1181" t="s">
        <v>4109</v>
      </c>
      <c r="S1181">
        <v>0</v>
      </c>
      <c r="T1181">
        <v>0</v>
      </c>
      <c r="U1181">
        <v>1</v>
      </c>
      <c r="W1181">
        <v>3117795</v>
      </c>
      <c r="X1181">
        <v>8072007</v>
      </c>
      <c r="Y1181">
        <f>COUNTBLANK(Table134[[#This Row],[Budget]:[Gross_WW]])</f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 t="e">
        <f>((Table134[[#This Row],[Gross_WW]]-2*Table134[[#This Row],[Budget]])/(2*Table134[[#This Row],[Budget]]))*100</f>
        <v>#DIV/0!</v>
      </c>
      <c r="AI1181" t="e">
        <f>(0.555*Table134[[#This Row],[Gross_WW]]-Table134[[#This Row],[Budget]])/Table134[[#This Row],[Budget]]*100</f>
        <v>#DIV/0!</v>
      </c>
      <c r="AJ1181" t="e">
        <f>(Table134[[#This Row],[Gross_WW]]-VLOOKUP(C1181,  Table4[], 2, TRUE)*Table134[[#This Row],[Budget]])/(Table134[[#This Row],[Budget]]*VLOOKUP(C1181,  Table4[], 2, TRUE))</f>
        <v>#DIV/0!</v>
      </c>
    </row>
    <row r="1182" spans="1:36" x14ac:dyDescent="0.2">
      <c r="A1182" t="s">
        <v>533</v>
      </c>
      <c r="B1182" t="s">
        <v>534</v>
      </c>
      <c r="C1182">
        <v>1940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6.9</v>
      </c>
      <c r="O1182">
        <v>2457</v>
      </c>
      <c r="P1182">
        <v>83</v>
      </c>
      <c r="Q1182" t="s">
        <v>492</v>
      </c>
      <c r="R1182" t="s">
        <v>35</v>
      </c>
      <c r="S1182">
        <v>0</v>
      </c>
      <c r="T1182">
        <v>1</v>
      </c>
      <c r="U1182">
        <v>0</v>
      </c>
      <c r="V1182">
        <v>625000</v>
      </c>
      <c r="W1182">
        <v>2000000</v>
      </c>
      <c r="X1182">
        <v>2000000</v>
      </c>
      <c r="Y1182">
        <f>COUNTBLANK(Table134[[#This Row],[Budget]:[Gross_WW]])</f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f>((Table134[[#This Row],[Gross_WW]]-2*Table134[[#This Row],[Budget]])/(2*Table134[[#This Row],[Budget]]))*100</f>
        <v>60</v>
      </c>
      <c r="AI1182">
        <f>(0.555*Table134[[#This Row],[Gross_WW]]-Table134[[#This Row],[Budget]])/Table134[[#This Row],[Budget]]*100</f>
        <v>77.600000000000009</v>
      </c>
      <c r="AJ1182">
        <f>(Table134[[#This Row],[Gross_WW]]-VLOOKUP(C1182,  Table4[], 2, TRUE)*Table134[[#This Row],[Budget]])/(Table134[[#This Row],[Budget]]*VLOOKUP(C1182,  Table4[], 2, TRUE))</f>
        <v>23.615384615384617</v>
      </c>
    </row>
    <row r="1183" spans="1:36" x14ac:dyDescent="0.2">
      <c r="A1183" t="s">
        <v>907</v>
      </c>
      <c r="B1183" t="s">
        <v>908</v>
      </c>
      <c r="C1183">
        <v>1946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7</v>
      </c>
      <c r="O1183">
        <v>1226</v>
      </c>
      <c r="P1183">
        <v>94</v>
      </c>
      <c r="Q1183" t="s">
        <v>680</v>
      </c>
      <c r="R1183" t="s">
        <v>39</v>
      </c>
      <c r="S1183">
        <v>0</v>
      </c>
      <c r="T1183">
        <v>0</v>
      </c>
      <c r="U1183">
        <v>1</v>
      </c>
      <c r="V1183">
        <v>1106000</v>
      </c>
      <c r="W1183">
        <v>3000000</v>
      </c>
      <c r="X1183">
        <v>4001000</v>
      </c>
      <c r="Y1183">
        <f>COUNTBLANK(Table134[[#This Row],[Budget]:[Gross_WW]])</f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f>((Table134[[#This Row],[Gross_WW]]-2*Table134[[#This Row],[Budget]])/(2*Table134[[#This Row],[Budget]]))*100</f>
        <v>80.877034358047013</v>
      </c>
      <c r="AI1183">
        <f>(0.555*Table134[[#This Row],[Gross_WW]]-Table134[[#This Row],[Budget]])/Table134[[#This Row],[Budget]]*100</f>
        <v>100.77350813743217</v>
      </c>
      <c r="AJ1183">
        <f>(Table134[[#This Row],[Gross_WW]]-VLOOKUP(C1183,  Table4[], 2, TRUE)*Table134[[#This Row],[Budget]])/(Table134[[#This Row],[Budget]]*VLOOKUP(C1183,  Table4[], 2, TRUE))</f>
        <v>26.827236055084157</v>
      </c>
    </row>
    <row r="1184" spans="1:36" hidden="1" x14ac:dyDescent="0.2">
      <c r="A1184" t="s">
        <v>2838</v>
      </c>
      <c r="B1184" t="s">
        <v>2839</v>
      </c>
      <c r="C1184">
        <v>1985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6.1</v>
      </c>
      <c r="O1184">
        <v>5083</v>
      </c>
      <c r="P1184">
        <v>94</v>
      </c>
      <c r="Q1184" t="s">
        <v>2840</v>
      </c>
      <c r="R1184" t="s">
        <v>2783</v>
      </c>
      <c r="S1184">
        <v>1</v>
      </c>
      <c r="T1184">
        <v>0</v>
      </c>
      <c r="U1184">
        <v>0</v>
      </c>
      <c r="W1184">
        <v>4122748</v>
      </c>
      <c r="X1184">
        <v>4122748</v>
      </c>
      <c r="Y1184">
        <f>COUNTBLANK(Table134[[#This Row],[Budget]:[Gross_WW]])</f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 t="e">
        <f>((Table134[[#This Row],[Gross_WW]]-2*Table134[[#This Row],[Budget]])/(2*Table134[[#This Row],[Budget]]))*100</f>
        <v>#DIV/0!</v>
      </c>
      <c r="AI1184" t="e">
        <f>(0.555*Table134[[#This Row],[Gross_WW]]-Table134[[#This Row],[Budget]])/Table134[[#This Row],[Budget]]*100</f>
        <v>#DIV/0!</v>
      </c>
      <c r="AJ1184" t="e">
        <f>(Table134[[#This Row],[Gross_WW]]-VLOOKUP(C1184,  Table4[], 2, TRUE)*Table134[[#This Row],[Budget]])/(Table134[[#This Row],[Budget]]*VLOOKUP(C1184,  Table4[], 2, TRUE))</f>
        <v>#DIV/0!</v>
      </c>
    </row>
    <row r="1185" spans="1:36" x14ac:dyDescent="0.2">
      <c r="A1185" t="s">
        <v>5070</v>
      </c>
      <c r="B1185" t="s">
        <v>5071</v>
      </c>
      <c r="C1185">
        <v>1999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6.1</v>
      </c>
      <c r="O1185">
        <v>60277</v>
      </c>
      <c r="P1185">
        <v>121</v>
      </c>
      <c r="Q1185" t="s">
        <v>5072</v>
      </c>
      <c r="R1185" t="s">
        <v>35</v>
      </c>
      <c r="S1185">
        <v>0</v>
      </c>
      <c r="T1185">
        <v>1</v>
      </c>
      <c r="U1185">
        <v>0</v>
      </c>
      <c r="V1185">
        <v>68000000</v>
      </c>
      <c r="W1185">
        <v>29762011</v>
      </c>
      <c r="X1185">
        <v>33461011</v>
      </c>
      <c r="Y1185">
        <f>COUNTBLANK(Table134[[#This Row],[Budget]:[Gross_WW]])</f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12</v>
      </c>
      <c r="AH1185">
        <f>((Table134[[#This Row],[Gross_WW]]-2*Table134[[#This Row],[Budget]])/(2*Table134[[#This Row],[Budget]]))*100</f>
        <v>-75.396315441176469</v>
      </c>
      <c r="AI1185">
        <f>(0.555*Table134[[#This Row],[Gross_WW]]-Table134[[#This Row],[Budget]])/Table134[[#This Row],[Budget]]*100</f>
        <v>-72.689910139705873</v>
      </c>
      <c r="AJ1185">
        <f>(Table134[[#This Row],[Gross_WW]]-VLOOKUP(C1185,  Table4[], 2, TRUE)*Table134[[#This Row],[Budget]])/(Table134[[#This Row],[Budget]]*VLOOKUP(C1185,  Table4[], 2, TRUE))</f>
        <v>0.11834929812834225</v>
      </c>
    </row>
    <row r="1186" spans="1:36" x14ac:dyDescent="0.2">
      <c r="A1186" t="s">
        <v>267</v>
      </c>
      <c r="B1186" t="s">
        <v>268</v>
      </c>
      <c r="C1186">
        <v>1935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6.6</v>
      </c>
      <c r="O1186">
        <v>382</v>
      </c>
      <c r="P1186">
        <v>87</v>
      </c>
      <c r="Q1186" t="s">
        <v>269</v>
      </c>
      <c r="R1186" t="s">
        <v>35</v>
      </c>
      <c r="S1186">
        <v>0</v>
      </c>
      <c r="T1186">
        <v>1</v>
      </c>
      <c r="U1186">
        <v>0</v>
      </c>
      <c r="V1186">
        <v>213375</v>
      </c>
      <c r="Y1186">
        <f>COUNTBLANK(Table134[[#This Row],[Budget]:[Gross_WW]])</f>
        <v>2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65</v>
      </c>
      <c r="AH1186">
        <f>((Table134[[#This Row],[Gross_WW]]-2*Table134[[#This Row],[Budget]])/(2*Table134[[#This Row],[Budget]]))*100</f>
        <v>-100</v>
      </c>
      <c r="AI1186">
        <f>(0.555*Table134[[#This Row],[Gross_WW]]-Table134[[#This Row],[Budget]])/Table134[[#This Row],[Budget]]*100</f>
        <v>-100</v>
      </c>
      <c r="AJ1186">
        <f>(Table134[[#This Row],[Gross_WW]]-VLOOKUP(C1186,  Table4[], 2, TRUE)*Table134[[#This Row],[Budget]])/(Table134[[#This Row],[Budget]]*VLOOKUP(C1186,  Table4[], 2, TRUE))</f>
        <v>-1</v>
      </c>
    </row>
    <row r="1187" spans="1:36" x14ac:dyDescent="0.2">
      <c r="A1187" t="s">
        <v>181</v>
      </c>
      <c r="B1187" t="s">
        <v>182</v>
      </c>
      <c r="C1187">
        <v>1933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6.8</v>
      </c>
      <c r="O1187">
        <v>4339</v>
      </c>
      <c r="P1187">
        <v>77</v>
      </c>
      <c r="Q1187" t="s">
        <v>45</v>
      </c>
      <c r="R1187" t="s">
        <v>39</v>
      </c>
      <c r="S1187">
        <v>0</v>
      </c>
      <c r="T1187">
        <v>0</v>
      </c>
      <c r="U1187">
        <v>1</v>
      </c>
      <c r="V1187">
        <v>279000</v>
      </c>
      <c r="W1187">
        <v>1106000</v>
      </c>
      <c r="X1187">
        <v>1106000</v>
      </c>
      <c r="Y1187">
        <f>COUNTBLANK(Table134[[#This Row],[Budget]:[Gross_WW]])</f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f>((Table134[[#This Row],[Gross_WW]]-2*Table134[[#This Row],[Budget]])/(2*Table134[[#This Row],[Budget]]))*100</f>
        <v>98.207885304659499</v>
      </c>
      <c r="AI1187">
        <f>(0.555*Table134[[#This Row],[Gross_WW]]-Table134[[#This Row],[Budget]])/Table134[[#This Row],[Budget]]*100</f>
        <v>120.01075268817205</v>
      </c>
      <c r="AJ1187">
        <f>(Table134[[#This Row],[Gross_WW]]-VLOOKUP(C1187,  Table4[], 2, TRUE)*Table134[[#This Row],[Budget]])/(Table134[[#This Row],[Budget]]*VLOOKUP(C1187,  Table4[], 2, TRUE))</f>
        <v>9.4319939634031318</v>
      </c>
    </row>
    <row r="1188" spans="1:36" x14ac:dyDescent="0.2">
      <c r="A1188" t="s">
        <v>5087</v>
      </c>
      <c r="B1188" t="s">
        <v>5088</v>
      </c>
      <c r="C1188">
        <v>1999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6.7</v>
      </c>
      <c r="O1188">
        <v>24831</v>
      </c>
      <c r="P1188">
        <v>119</v>
      </c>
      <c r="Q1188" t="s">
        <v>5089</v>
      </c>
      <c r="R1188" t="s">
        <v>5090</v>
      </c>
      <c r="S1188">
        <v>1</v>
      </c>
      <c r="T1188">
        <v>0</v>
      </c>
      <c r="U1188">
        <v>0</v>
      </c>
      <c r="V1188">
        <v>28000000</v>
      </c>
      <c r="W1188">
        <v>8891623</v>
      </c>
      <c r="X1188">
        <v>8891623</v>
      </c>
      <c r="Y1188">
        <f>COUNTBLANK(Table134[[#This Row],[Budget]:[Gross_WW]])</f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f>((Table134[[#This Row],[Gross_WW]]-2*Table134[[#This Row],[Budget]])/(2*Table134[[#This Row],[Budget]]))*100</f>
        <v>-84.122101785714293</v>
      </c>
      <c r="AI1188">
        <f>(0.555*Table134[[#This Row],[Gross_WW]]-Table134[[#This Row],[Budget]])/Table134[[#This Row],[Budget]]*100</f>
        <v>-82.375532982142857</v>
      </c>
      <c r="AJ1188">
        <f>(Table134[[#This Row],[Gross_WW]]-VLOOKUP(C1188,  Table4[], 2, TRUE)*Table134[[#This Row],[Budget]])/(Table134[[#This Row],[Budget]]*VLOOKUP(C1188,  Table4[], 2, TRUE))</f>
        <v>-0.27827735389610392</v>
      </c>
    </row>
    <row r="1189" spans="1:36" x14ac:dyDescent="0.2">
      <c r="A1189" t="s">
        <v>6473</v>
      </c>
      <c r="B1189" t="s">
        <v>6474</v>
      </c>
      <c r="C1189">
        <v>2007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5.9</v>
      </c>
      <c r="O1189">
        <v>18762</v>
      </c>
      <c r="P1189">
        <v>99</v>
      </c>
      <c r="Q1189" t="s">
        <v>5767</v>
      </c>
      <c r="R1189" t="s">
        <v>39</v>
      </c>
      <c r="S1189">
        <v>0</v>
      </c>
      <c r="T1189">
        <v>0</v>
      </c>
      <c r="U1189">
        <v>1</v>
      </c>
      <c r="V1189">
        <v>20000000</v>
      </c>
      <c r="W1189">
        <v>25612520</v>
      </c>
      <c r="X1189">
        <v>30666930</v>
      </c>
      <c r="Y1189">
        <f>COUNTBLANK(Table134[[#This Row],[Budget]:[Gross_WW]])</f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f>((Table134[[#This Row],[Gross_WW]]-2*Table134[[#This Row],[Budget]])/(2*Table134[[#This Row],[Budget]]))*100</f>
        <v>-23.332674999999998</v>
      </c>
      <c r="AI1189">
        <f>(0.555*Table134[[#This Row],[Gross_WW]]-Table134[[#This Row],[Budget]])/Table134[[#This Row],[Budget]]*100</f>
        <v>-14.899269249999989</v>
      </c>
      <c r="AJ1189">
        <f>(Table134[[#This Row],[Gross_WW]]-VLOOKUP(C1189,  Table4[], 2, TRUE)*Table134[[#This Row],[Budget]])/(Table134[[#This Row],[Budget]]*VLOOKUP(C1189,  Table4[], 2, TRUE))</f>
        <v>1.5555775000000001</v>
      </c>
    </row>
    <row r="1190" spans="1:36" hidden="1" x14ac:dyDescent="0.2">
      <c r="A1190" t="s">
        <v>454</v>
      </c>
      <c r="B1190" t="s">
        <v>455</v>
      </c>
      <c r="C1190">
        <v>1939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7</v>
      </c>
      <c r="O1190">
        <v>631</v>
      </c>
      <c r="P1190">
        <v>60</v>
      </c>
      <c r="Q1190" t="s">
        <v>294</v>
      </c>
      <c r="R1190" t="s">
        <v>39</v>
      </c>
      <c r="S1190">
        <v>0</v>
      </c>
      <c r="T1190">
        <v>0</v>
      </c>
      <c r="U1190">
        <v>1</v>
      </c>
      <c r="W1190">
        <v>60</v>
      </c>
      <c r="Y1190">
        <f>COUNTBLANK(Table134[[#This Row],[Budget]:[Gross_WW]])</f>
        <v>2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9</v>
      </c>
      <c r="AH1190" t="e">
        <f>((Table134[[#This Row],[Gross_WW]]-2*Table134[[#This Row],[Budget]])/(2*Table134[[#This Row],[Budget]]))*100</f>
        <v>#DIV/0!</v>
      </c>
      <c r="AI1190" t="e">
        <f>(0.555*Table134[[#This Row],[Gross_WW]]-Table134[[#This Row],[Budget]])/Table134[[#This Row],[Budget]]*100</f>
        <v>#DIV/0!</v>
      </c>
      <c r="AJ1190" t="e">
        <f>(Table134[[#This Row],[Gross_WW]]-VLOOKUP(C1190,  Table4[], 2, TRUE)*Table134[[#This Row],[Budget]])/(Table134[[#This Row],[Budget]]*VLOOKUP(C1190,  Table4[], 2, TRUE))</f>
        <v>#DIV/0!</v>
      </c>
    </row>
    <row r="1191" spans="1:36" hidden="1" x14ac:dyDescent="0.2">
      <c r="A1191" t="s">
        <v>417</v>
      </c>
      <c r="B1191" t="s">
        <v>418</v>
      </c>
      <c r="C1191">
        <v>1938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6.9</v>
      </c>
      <c r="O1191">
        <v>771</v>
      </c>
      <c r="P1191">
        <v>66</v>
      </c>
      <c r="Q1191" t="s">
        <v>294</v>
      </c>
      <c r="R1191" t="s">
        <v>39</v>
      </c>
      <c r="S1191">
        <v>0</v>
      </c>
      <c r="T1191">
        <v>0</v>
      </c>
      <c r="U1191">
        <v>1</v>
      </c>
      <c r="W1191">
        <v>66</v>
      </c>
      <c r="Y1191">
        <f>COUNTBLANK(Table134[[#This Row],[Budget]:[Gross_WW]])</f>
        <v>2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e">
        <f>((Table134[[#This Row],[Gross_WW]]-2*Table134[[#This Row],[Budget]])/(2*Table134[[#This Row],[Budget]]))*100</f>
        <v>#DIV/0!</v>
      </c>
      <c r="AI1191" t="e">
        <f>(0.555*Table134[[#This Row],[Gross_WW]]-Table134[[#This Row],[Budget]])/Table134[[#This Row],[Budget]]*100</f>
        <v>#DIV/0!</v>
      </c>
      <c r="AJ1191" t="e">
        <f>(Table134[[#This Row],[Gross_WW]]-VLOOKUP(C1191,  Table4[], 2, TRUE)*Table134[[#This Row],[Budget]])/(Table134[[#This Row],[Budget]]*VLOOKUP(C1191,  Table4[], 2, TRUE))</f>
        <v>#DIV/0!</v>
      </c>
    </row>
    <row r="1192" spans="1:36" hidden="1" x14ac:dyDescent="0.2">
      <c r="A1192" t="s">
        <v>456</v>
      </c>
      <c r="B1192" t="s">
        <v>457</v>
      </c>
      <c r="C1192">
        <v>1939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6.7</v>
      </c>
      <c r="O1192">
        <v>989</v>
      </c>
      <c r="P1192">
        <v>68</v>
      </c>
      <c r="Q1192" t="s">
        <v>294</v>
      </c>
      <c r="R1192" t="s">
        <v>147</v>
      </c>
      <c r="S1192">
        <v>0</v>
      </c>
      <c r="T1192">
        <v>0</v>
      </c>
      <c r="U1192">
        <v>1</v>
      </c>
      <c r="W1192">
        <v>68</v>
      </c>
      <c r="Y1192">
        <f>COUNTBLANK(Table134[[#This Row],[Budget]:[Gross_WW]])</f>
        <v>2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e">
        <f>((Table134[[#This Row],[Gross_WW]]-2*Table134[[#This Row],[Budget]])/(2*Table134[[#This Row],[Budget]]))*100</f>
        <v>#DIV/0!</v>
      </c>
      <c r="AI1192" t="e">
        <f>(0.555*Table134[[#This Row],[Gross_WW]]-Table134[[#This Row],[Budget]])/Table134[[#This Row],[Budget]]*100</f>
        <v>#DIV/0!</v>
      </c>
      <c r="AJ1192" t="e">
        <f>(Table134[[#This Row],[Gross_WW]]-VLOOKUP(C1192,  Table4[], 2, TRUE)*Table134[[#This Row],[Budget]])/(Table134[[#This Row],[Budget]]*VLOOKUP(C1192,  Table4[], 2, TRUE))</f>
        <v>#DIV/0!</v>
      </c>
    </row>
    <row r="1193" spans="1:36" hidden="1" x14ac:dyDescent="0.2">
      <c r="A1193" t="s">
        <v>458</v>
      </c>
      <c r="B1193" t="s">
        <v>459</v>
      </c>
      <c r="C1193">
        <v>1939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7</v>
      </c>
      <c r="O1193">
        <v>536</v>
      </c>
      <c r="P1193">
        <v>68</v>
      </c>
      <c r="Q1193" t="s">
        <v>294</v>
      </c>
      <c r="R1193" t="s">
        <v>39</v>
      </c>
      <c r="S1193">
        <v>0</v>
      </c>
      <c r="T1193">
        <v>0</v>
      </c>
      <c r="U1193">
        <v>1</v>
      </c>
      <c r="W1193">
        <v>68</v>
      </c>
      <c r="Y1193">
        <f>COUNTBLANK(Table134[[#This Row],[Budget]:[Gross_WW]])</f>
        <v>2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e">
        <f>((Table134[[#This Row],[Gross_WW]]-2*Table134[[#This Row],[Budget]])/(2*Table134[[#This Row],[Budget]]))*100</f>
        <v>#DIV/0!</v>
      </c>
      <c r="AI1193" t="e">
        <f>(0.555*Table134[[#This Row],[Gross_WW]]-Table134[[#This Row],[Budget]])/Table134[[#This Row],[Budget]]*100</f>
        <v>#DIV/0!</v>
      </c>
      <c r="AJ1193" t="e">
        <f>(Table134[[#This Row],[Gross_WW]]-VLOOKUP(C1193,  Table4[], 2, TRUE)*Table134[[#This Row],[Budget]])/(Table134[[#This Row],[Budget]]*VLOOKUP(C1193,  Table4[], 2, TRUE))</f>
        <v>#DIV/0!</v>
      </c>
    </row>
    <row r="1194" spans="1:36" x14ac:dyDescent="0.2">
      <c r="A1194" t="s">
        <v>7134</v>
      </c>
      <c r="B1194" t="s">
        <v>7135</v>
      </c>
      <c r="C1194">
        <v>2010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6.1</v>
      </c>
      <c r="O1194">
        <v>26674</v>
      </c>
      <c r="P1194">
        <v>109</v>
      </c>
      <c r="Q1194" t="s">
        <v>7136</v>
      </c>
      <c r="R1194" t="s">
        <v>35</v>
      </c>
      <c r="S1194">
        <v>0</v>
      </c>
      <c r="T1194">
        <v>1</v>
      </c>
      <c r="U1194">
        <v>0</v>
      </c>
      <c r="V1194">
        <v>35000000</v>
      </c>
      <c r="W1194">
        <v>29011215</v>
      </c>
      <c r="X1194">
        <v>93251121</v>
      </c>
      <c r="Y1194">
        <f>COUNTBLANK(Table134[[#This Row],[Budget]:[Gross_WW]])</f>
        <v>0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36</v>
      </c>
      <c r="AH1194">
        <f>((Table134[[#This Row],[Gross_WW]]-2*Table134[[#This Row],[Budget]])/(2*Table134[[#This Row],[Budget]]))*100</f>
        <v>33.215887142857142</v>
      </c>
      <c r="AI1194">
        <f>(0.555*Table134[[#This Row],[Gross_WW]]-Table134[[#This Row],[Budget]])/Table134[[#This Row],[Budget]]*100</f>
        <v>47.869634728571434</v>
      </c>
      <c r="AJ1194">
        <f>(Table134[[#This Row],[Gross_WW]]-VLOOKUP(C1194,  Table4[], 2, TRUE)*Table134[[#This Row],[Budget]])/(Table134[[#This Row],[Budget]]*VLOOKUP(C1194,  Table4[], 2, TRUE))</f>
        <v>1.664317742857143</v>
      </c>
    </row>
    <row r="1195" spans="1:36" x14ac:dyDescent="0.2">
      <c r="A1195" t="s">
        <v>6014</v>
      </c>
      <c r="B1195" t="s">
        <v>6015</v>
      </c>
      <c r="C1195">
        <v>2004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6.9</v>
      </c>
      <c r="O1195">
        <v>191373</v>
      </c>
      <c r="P1195">
        <v>96</v>
      </c>
      <c r="Q1195" t="s">
        <v>6016</v>
      </c>
      <c r="R1195" t="s">
        <v>5827</v>
      </c>
      <c r="S1195">
        <v>1</v>
      </c>
      <c r="T1195">
        <v>0</v>
      </c>
      <c r="U1195">
        <v>0</v>
      </c>
      <c r="V1195">
        <v>400000</v>
      </c>
      <c r="W1195">
        <v>44540956</v>
      </c>
      <c r="X1195">
        <v>46138887</v>
      </c>
      <c r="Y1195">
        <f>COUNTBLANK(Table134[[#This Row],[Budget]:[Gross_WW]])</f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f>((Table134[[#This Row],[Gross_WW]]-2*Table134[[#This Row],[Budget]])/(2*Table134[[#This Row],[Budget]]))*100</f>
        <v>5667.3608750000003</v>
      </c>
      <c r="AI1195">
        <f>(0.555*Table134[[#This Row],[Gross_WW]]-Table134[[#This Row],[Budget]])/Table134[[#This Row],[Budget]]*100</f>
        <v>6301.770571250001</v>
      </c>
      <c r="AJ1195">
        <f>(Table134[[#This Row],[Gross_WW]]-VLOOKUP(C1195,  Table4[], 2, TRUE)*Table134[[#This Row],[Budget]])/(Table134[[#This Row],[Budget]]*VLOOKUP(C1195,  Table4[], 2, TRUE))</f>
        <v>191.2453625</v>
      </c>
    </row>
    <row r="1196" spans="1:36" hidden="1" x14ac:dyDescent="0.2">
      <c r="A1196" t="s">
        <v>3349</v>
      </c>
      <c r="B1196" t="s">
        <v>3350</v>
      </c>
      <c r="C1196">
        <v>1990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6.6</v>
      </c>
      <c r="O1196">
        <v>7305</v>
      </c>
      <c r="P1196">
        <v>97</v>
      </c>
      <c r="Q1196" t="s">
        <v>3351</v>
      </c>
      <c r="R1196" t="s">
        <v>3266</v>
      </c>
      <c r="S1196">
        <v>0</v>
      </c>
      <c r="T1196">
        <v>1</v>
      </c>
      <c r="U1196">
        <v>0</v>
      </c>
      <c r="W1196">
        <v>10873237</v>
      </c>
      <c r="X1196">
        <v>10873237</v>
      </c>
      <c r="Y1196">
        <f>COUNTBLANK(Table134[[#This Row],[Budget]:[Gross_WW]])</f>
        <v>1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38</v>
      </c>
      <c r="AH1196" t="e">
        <f>((Table134[[#This Row],[Gross_WW]]-2*Table134[[#This Row],[Budget]])/(2*Table134[[#This Row],[Budget]]))*100</f>
        <v>#DIV/0!</v>
      </c>
      <c r="AI1196" t="e">
        <f>(0.555*Table134[[#This Row],[Gross_WW]]-Table134[[#This Row],[Budget]])/Table134[[#This Row],[Budget]]*100</f>
        <v>#DIV/0!</v>
      </c>
      <c r="AJ1196" t="e">
        <f>(Table134[[#This Row],[Gross_WW]]-VLOOKUP(C1196,  Table4[], 2, TRUE)*Table134[[#This Row],[Budget]])/(Table134[[#This Row],[Budget]]*VLOOKUP(C1196,  Table4[], 2, TRUE))</f>
        <v>#DIV/0!</v>
      </c>
    </row>
    <row r="1197" spans="1:36" x14ac:dyDescent="0.2">
      <c r="A1197" t="s">
        <v>2354</v>
      </c>
      <c r="B1197" t="s">
        <v>2355</v>
      </c>
      <c r="C1197">
        <v>1978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7.5</v>
      </c>
      <c r="O1197">
        <v>108195</v>
      </c>
      <c r="P1197">
        <v>109</v>
      </c>
      <c r="Q1197" t="s">
        <v>2356</v>
      </c>
      <c r="R1197" t="s">
        <v>35</v>
      </c>
      <c r="S1197">
        <v>0</v>
      </c>
      <c r="T1197">
        <v>1</v>
      </c>
      <c r="U1197">
        <v>0</v>
      </c>
      <c r="V1197">
        <v>3000000</v>
      </c>
      <c r="W1197">
        <v>141600000</v>
      </c>
      <c r="X1197">
        <v>141600000</v>
      </c>
      <c r="Y1197">
        <f>COUNTBLANK(Table134[[#This Row],[Budget]:[Gross_WW]])</f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f>((Table134[[#This Row],[Gross_WW]]-2*Table134[[#This Row],[Budget]])/(2*Table134[[#This Row],[Budget]]))*100</f>
        <v>2260</v>
      </c>
      <c r="AI1197">
        <f>(0.555*Table134[[#This Row],[Gross_WW]]-Table134[[#This Row],[Budget]])/Table134[[#This Row],[Budget]]*100</f>
        <v>2519.6000000000004</v>
      </c>
      <c r="AJ1197">
        <f>(Table134[[#This Row],[Gross_WW]]-VLOOKUP(C1197,  Table4[], 2, TRUE)*Table134[[#This Row],[Budget]])/(Table134[[#This Row],[Budget]]*VLOOKUP(C1197,  Table4[], 2, TRUE))</f>
        <v>123.21052631578948</v>
      </c>
    </row>
    <row r="1198" spans="1:36" x14ac:dyDescent="0.2">
      <c r="A1198" t="s">
        <v>3222</v>
      </c>
      <c r="B1198" t="s">
        <v>3223</v>
      </c>
      <c r="C1198">
        <v>1989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7.6</v>
      </c>
      <c r="O1198">
        <v>146777</v>
      </c>
      <c r="P1198">
        <v>97</v>
      </c>
      <c r="Q1198" t="s">
        <v>3224</v>
      </c>
      <c r="R1198" t="s">
        <v>39</v>
      </c>
      <c r="S1198">
        <v>0</v>
      </c>
      <c r="T1198">
        <v>0</v>
      </c>
      <c r="U1198">
        <v>1</v>
      </c>
      <c r="V1198">
        <v>11750203</v>
      </c>
      <c r="W1198">
        <v>72705146</v>
      </c>
      <c r="Y1198">
        <f>COUNTBLANK(Table134[[#This Row],[Budget]:[Gross_WW]])</f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f>((Table134[[#This Row],[Gross_WW]]-2*Table134[[#This Row],[Budget]])/(2*Table134[[#This Row],[Budget]]))*100</f>
        <v>-100</v>
      </c>
      <c r="AI1198">
        <f>(0.555*Table134[[#This Row],[Gross_WW]]-Table134[[#This Row],[Budget]])/Table134[[#This Row],[Budget]]*100</f>
        <v>-100</v>
      </c>
      <c r="AJ1198">
        <f>(Table134[[#This Row],[Gross_WW]]-VLOOKUP(C1198,  Table4[], 2, TRUE)*Table134[[#This Row],[Budget]])/(Table134[[#This Row],[Budget]]*VLOOKUP(C1198,  Table4[], 2, TRUE))</f>
        <v>-1</v>
      </c>
    </row>
    <row r="1199" spans="1:36" x14ac:dyDescent="0.2">
      <c r="A1199" t="s">
        <v>2841</v>
      </c>
      <c r="B1199" t="s">
        <v>2842</v>
      </c>
      <c r="C1199">
        <v>1985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6.2</v>
      </c>
      <c r="O1199">
        <v>55428</v>
      </c>
      <c r="P1199">
        <v>95</v>
      </c>
      <c r="Q1199" t="s">
        <v>2620</v>
      </c>
      <c r="R1199" t="s">
        <v>2667</v>
      </c>
      <c r="S1199">
        <v>0</v>
      </c>
      <c r="T1199">
        <v>0</v>
      </c>
      <c r="U1199">
        <v>1</v>
      </c>
      <c r="V1199">
        <v>12329627</v>
      </c>
      <c r="W1199">
        <v>49364621</v>
      </c>
      <c r="Y1199">
        <f>COUNTBLANK(Table134[[#This Row],[Budget]:[Gross_WW]])</f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f>((Table134[[#This Row],[Gross_WW]]-2*Table134[[#This Row],[Budget]])/(2*Table134[[#This Row],[Budget]]))*100</f>
        <v>-100</v>
      </c>
      <c r="AI1199">
        <f>(0.555*Table134[[#This Row],[Gross_WW]]-Table134[[#This Row],[Budget]])/Table134[[#This Row],[Budget]]*100</f>
        <v>-100</v>
      </c>
      <c r="AJ1199">
        <f>(Table134[[#This Row],[Gross_WW]]-VLOOKUP(C1199,  Table4[], 2, TRUE)*Table134[[#This Row],[Budget]])/(Table134[[#This Row],[Budget]]*VLOOKUP(C1199,  Table4[], 2, TRUE))</f>
        <v>-1</v>
      </c>
    </row>
    <row r="1200" spans="1:36" x14ac:dyDescent="0.2">
      <c r="A1200" t="s">
        <v>2665</v>
      </c>
      <c r="B1200" t="s">
        <v>2666</v>
      </c>
      <c r="C1200">
        <v>1983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7.4</v>
      </c>
      <c r="O1200">
        <v>91623</v>
      </c>
      <c r="P1200">
        <v>98</v>
      </c>
      <c r="Q1200" t="s">
        <v>2449</v>
      </c>
      <c r="R1200" t="s">
        <v>2667</v>
      </c>
      <c r="S1200">
        <v>0</v>
      </c>
      <c r="T1200">
        <v>0</v>
      </c>
      <c r="U1200">
        <v>1</v>
      </c>
      <c r="V1200">
        <v>8333358</v>
      </c>
      <c r="W1200">
        <v>61399552</v>
      </c>
      <c r="Y1200">
        <f>COUNTBLANK(Table134[[#This Row],[Budget]:[Gross_WW]])</f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f>((Table134[[#This Row],[Gross_WW]]-2*Table134[[#This Row],[Budget]])/(2*Table134[[#This Row],[Budget]]))*100</f>
        <v>-100</v>
      </c>
      <c r="AI1200">
        <f>(0.555*Table134[[#This Row],[Gross_WW]]-Table134[[#This Row],[Budget]])/Table134[[#This Row],[Budget]]*100</f>
        <v>-100</v>
      </c>
      <c r="AJ1200">
        <f>(Table134[[#This Row],[Gross_WW]]-VLOOKUP(C1200,  Table4[], 2, TRUE)*Table134[[#This Row],[Budget]])/(Table134[[#This Row],[Budget]]*VLOOKUP(C1200,  Table4[], 2, TRUE))</f>
        <v>-1</v>
      </c>
    </row>
    <row r="1201" spans="1:36" x14ac:dyDescent="0.2">
      <c r="A1201" t="s">
        <v>4042</v>
      </c>
      <c r="B1201" t="s">
        <v>4043</v>
      </c>
      <c r="C1201">
        <v>1994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7.3</v>
      </c>
      <c r="O1201">
        <v>208271</v>
      </c>
      <c r="P1201">
        <v>118</v>
      </c>
      <c r="Q1201" t="s">
        <v>2551</v>
      </c>
      <c r="R1201" t="s">
        <v>39</v>
      </c>
      <c r="S1201">
        <v>0</v>
      </c>
      <c r="T1201">
        <v>0</v>
      </c>
      <c r="U1201">
        <v>1</v>
      </c>
      <c r="V1201">
        <v>34000000</v>
      </c>
      <c r="W1201">
        <v>50282766</v>
      </c>
      <c r="X1201">
        <v>50282766</v>
      </c>
      <c r="Y1201">
        <f>COUNTBLANK(Table134[[#This Row],[Budget]:[Gross_WW]])</f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f>((Table134[[#This Row],[Gross_WW]]-2*Table134[[#This Row],[Budget]])/(2*Table134[[#This Row],[Budget]]))*100</f>
        <v>-26.054755882352943</v>
      </c>
      <c r="AI1201">
        <f>(0.555*Table134[[#This Row],[Gross_WW]]-Table134[[#This Row],[Budget]])/Table134[[#This Row],[Budget]]*100</f>
        <v>-17.920779029411758</v>
      </c>
      <c r="AJ1201">
        <f>(Table134[[#This Row],[Gross_WW]]-VLOOKUP(C1201,  Table4[], 2, TRUE)*Table134[[#This Row],[Budget]])/(Table134[[#This Row],[Budget]]*VLOOKUP(C1201,  Table4[], 2, TRUE))</f>
        <v>2.361147459893048</v>
      </c>
    </row>
    <row r="1202" spans="1:36" x14ac:dyDescent="0.2">
      <c r="A1202" t="s">
        <v>5618</v>
      </c>
      <c r="B1202" t="s">
        <v>5619</v>
      </c>
      <c r="C1202">
        <v>2003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6.5</v>
      </c>
      <c r="O1202">
        <v>24918</v>
      </c>
      <c r="P1202">
        <v>110</v>
      </c>
      <c r="Q1202" t="s">
        <v>5620</v>
      </c>
      <c r="R1202" t="s">
        <v>3635</v>
      </c>
      <c r="S1202">
        <v>0</v>
      </c>
      <c r="T1202">
        <v>1</v>
      </c>
      <c r="U1202">
        <v>0</v>
      </c>
      <c r="V1202">
        <v>43704</v>
      </c>
      <c r="W1202">
        <v>86959</v>
      </c>
      <c r="X1202">
        <v>6585516</v>
      </c>
      <c r="Y1202">
        <f>COUNTBLANK(Table134[[#This Row],[Budget]:[Gross_WW]])</f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12</v>
      </c>
      <c r="AH1202">
        <f>((Table134[[#This Row],[Gross_WW]]-2*Table134[[#This Row],[Budget]])/(2*Table134[[#This Row],[Budget]]))*100</f>
        <v>7434.225700164744</v>
      </c>
      <c r="AI1202">
        <f>(0.555*Table134[[#This Row],[Gross_WW]]-Table134[[#This Row],[Budget]])/Table134[[#This Row],[Budget]]*100</f>
        <v>8262.9905271828684</v>
      </c>
      <c r="AJ1202">
        <f>(Table134[[#This Row],[Gross_WW]]-VLOOKUP(C1202,  Table4[], 2, TRUE)*Table134[[#This Row],[Budget]])/(Table134[[#This Row],[Budget]]*VLOOKUP(C1202,  Table4[], 2, TRUE))</f>
        <v>250.14085667215815</v>
      </c>
    </row>
    <row r="1203" spans="1:36" x14ac:dyDescent="0.2">
      <c r="A1203" t="s">
        <v>7469</v>
      </c>
      <c r="B1203" t="s">
        <v>7470</v>
      </c>
      <c r="C1203">
        <v>2014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6.3</v>
      </c>
      <c r="O1203">
        <v>275918</v>
      </c>
      <c r="P1203">
        <v>97</v>
      </c>
      <c r="Q1203" t="s">
        <v>6595</v>
      </c>
      <c r="R1203" t="s">
        <v>7471</v>
      </c>
      <c r="S1203">
        <v>0</v>
      </c>
      <c r="T1203">
        <v>1</v>
      </c>
      <c r="U1203">
        <v>0</v>
      </c>
      <c r="V1203">
        <v>18000000</v>
      </c>
      <c r="W1203">
        <v>150157400</v>
      </c>
      <c r="X1203">
        <v>270665134</v>
      </c>
      <c r="Y1203">
        <f>COUNTBLANK(Table134[[#This Row],[Budget]:[Gross_WW]])</f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f>((Table134[[#This Row],[Gross_WW]]-2*Table134[[#This Row],[Budget]])/(2*Table134[[#This Row],[Budget]]))*100</f>
        <v>651.84759444444444</v>
      </c>
      <c r="AI1203">
        <f>(0.555*Table134[[#This Row],[Gross_WW]]-Table134[[#This Row],[Budget]])/Table134[[#This Row],[Budget]]*100</f>
        <v>734.55082983333341</v>
      </c>
      <c r="AJ1203">
        <f>(Table134[[#This Row],[Gross_WW]]-VLOOKUP(C1203,  Table4[], 2, TRUE)*Table134[[#This Row],[Budget]])/(Table134[[#This Row],[Budget]]*VLOOKUP(C1203,  Table4[], 2, TRUE))</f>
        <v>14.036951888888888</v>
      </c>
    </row>
    <row r="1204" spans="1:36" x14ac:dyDescent="0.2">
      <c r="A1204" t="s">
        <v>7841</v>
      </c>
      <c r="B1204" t="s">
        <v>7842</v>
      </c>
      <c r="C1204">
        <v>2016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5.7</v>
      </c>
      <c r="O1204">
        <v>108721</v>
      </c>
      <c r="P1204">
        <v>92</v>
      </c>
      <c r="Q1204" t="s">
        <v>6595</v>
      </c>
      <c r="R1204" t="s">
        <v>35</v>
      </c>
      <c r="S1204">
        <v>0</v>
      </c>
      <c r="T1204">
        <v>1</v>
      </c>
      <c r="U1204">
        <v>0</v>
      </c>
      <c r="V1204">
        <v>35000000</v>
      </c>
      <c r="W1204">
        <v>55455765</v>
      </c>
      <c r="X1204">
        <v>108007109</v>
      </c>
      <c r="Y1204">
        <f>COUNTBLANK(Table134[[#This Row],[Budget]:[Gross_WW]])</f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f>((Table134[[#This Row],[Gross_WW]]-2*Table134[[#This Row],[Budget]])/(2*Table134[[#This Row],[Budget]]))*100</f>
        <v>54.295870000000001</v>
      </c>
      <c r="AI1204">
        <f>(0.555*Table134[[#This Row],[Gross_WW]]-Table134[[#This Row],[Budget]])/Table134[[#This Row],[Budget]]*100</f>
        <v>71.268415700000006</v>
      </c>
      <c r="AJ1204">
        <f>(Table134[[#This Row],[Gross_WW]]-VLOOKUP(C1204,  Table4[], 2, TRUE)*Table134[[#This Row],[Budget]])/(Table134[[#This Row],[Budget]]*VLOOKUP(C1204,  Table4[], 2, TRUE))</f>
        <v>2.0859174</v>
      </c>
    </row>
    <row r="1205" spans="1:36" x14ac:dyDescent="0.2">
      <c r="A1205" t="s">
        <v>2668</v>
      </c>
      <c r="B1205" t="s">
        <v>2669</v>
      </c>
      <c r="C1205">
        <v>1983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7.5</v>
      </c>
      <c r="O1205">
        <v>7380</v>
      </c>
      <c r="P1205">
        <v>105</v>
      </c>
      <c r="Q1205" t="s">
        <v>2670</v>
      </c>
      <c r="R1205" t="s">
        <v>2671</v>
      </c>
      <c r="S1205">
        <v>1</v>
      </c>
      <c r="T1205">
        <v>0</v>
      </c>
      <c r="U1205">
        <v>0</v>
      </c>
      <c r="V1205">
        <v>11000000</v>
      </c>
      <c r="W1205">
        <v>29600000</v>
      </c>
      <c r="X1205">
        <v>29600000</v>
      </c>
      <c r="Y1205">
        <f>COUNTBLANK(Table134[[#This Row],[Budget]:[Gross_WW]])</f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1</v>
      </c>
      <c r="AF1205">
        <v>0</v>
      </c>
      <c r="AG1205">
        <v>20</v>
      </c>
      <c r="AH1205">
        <f>((Table134[[#This Row],[Gross_WW]]-2*Table134[[#This Row],[Budget]])/(2*Table134[[#This Row],[Budget]]))*100</f>
        <v>34.545454545454547</v>
      </c>
      <c r="AI1205">
        <f>(0.555*Table134[[#This Row],[Gross_WW]]-Table134[[#This Row],[Budget]])/Table134[[#This Row],[Budget]]*100</f>
        <v>49.345454545454565</v>
      </c>
      <c r="AJ1205">
        <f>(Table134[[#This Row],[Gross_WW]]-VLOOKUP(C1205,  Table4[], 2, TRUE)*Table134[[#This Row],[Budget]])/(Table134[[#This Row],[Budget]]*VLOOKUP(C1205,  Table4[], 2, TRUE))</f>
        <v>4.849802371541502</v>
      </c>
    </row>
    <row r="1206" spans="1:36" x14ac:dyDescent="0.2">
      <c r="A1206" t="s">
        <v>909</v>
      </c>
      <c r="B1206" t="s">
        <v>910</v>
      </c>
      <c r="C1206">
        <v>1946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6.8</v>
      </c>
      <c r="O1206">
        <v>743</v>
      </c>
      <c r="P1206">
        <v>97</v>
      </c>
      <c r="Q1206" t="s">
        <v>911</v>
      </c>
      <c r="R1206" t="s">
        <v>39</v>
      </c>
      <c r="S1206">
        <v>0</v>
      </c>
      <c r="T1206">
        <v>0</v>
      </c>
      <c r="U1206">
        <v>1</v>
      </c>
      <c r="V1206">
        <v>1011000</v>
      </c>
      <c r="W1206">
        <v>2603000</v>
      </c>
      <c r="X1206">
        <v>2603000</v>
      </c>
      <c r="Y1206">
        <f>COUNTBLANK(Table134[[#This Row],[Budget]:[Gross_WW]])</f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f>((Table134[[#This Row],[Gross_WW]]-2*Table134[[#This Row],[Budget]])/(2*Table134[[#This Row],[Budget]]))*100</f>
        <v>28.733926805143422</v>
      </c>
      <c r="AI1206">
        <f>(0.555*Table134[[#This Row],[Gross_WW]]-Table134[[#This Row],[Budget]])/Table134[[#This Row],[Budget]]*100</f>
        <v>42.894658753709223</v>
      </c>
      <c r="AJ1206">
        <f>(Table134[[#This Row],[Gross_WW]]-VLOOKUP(C1206,  Table4[], 2, TRUE)*Table134[[#This Row],[Budget]])/(Table134[[#This Row],[Budget]]*VLOOKUP(C1206,  Table4[], 2, TRUE))</f>
        <v>18.805219508483603</v>
      </c>
    </row>
    <row r="1207" spans="1:36" x14ac:dyDescent="0.2">
      <c r="A1207" t="s">
        <v>3475</v>
      </c>
      <c r="B1207" t="s">
        <v>3476</v>
      </c>
      <c r="C1207">
        <v>1991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6.7</v>
      </c>
      <c r="O1207">
        <v>30079</v>
      </c>
      <c r="P1207">
        <v>97</v>
      </c>
      <c r="Q1207" t="s">
        <v>3477</v>
      </c>
      <c r="R1207" t="s">
        <v>39</v>
      </c>
      <c r="S1207">
        <v>0</v>
      </c>
      <c r="T1207">
        <v>0</v>
      </c>
      <c r="U1207">
        <v>1</v>
      </c>
      <c r="V1207">
        <v>8000000</v>
      </c>
      <c r="W1207">
        <v>47624353</v>
      </c>
      <c r="X1207">
        <v>47624353</v>
      </c>
      <c r="Y1207">
        <f>COUNTBLANK(Table134[[#This Row],[Budget]:[Gross_WW]])</f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f>((Table134[[#This Row],[Gross_WW]]-2*Table134[[#This Row],[Budget]])/(2*Table134[[#This Row],[Budget]]))*100</f>
        <v>197.65220625000001</v>
      </c>
      <c r="AI1207">
        <f>(0.555*Table134[[#This Row],[Gross_WW]]-Table134[[#This Row],[Budget]])/Table134[[#This Row],[Budget]]*100</f>
        <v>230.39394893750003</v>
      </c>
      <c r="AJ1207">
        <f>(Table134[[#This Row],[Gross_WW]]-VLOOKUP(C1207,  Table4[], 2, TRUE)*Table134[[#This Row],[Budget]])/(Table134[[#This Row],[Budget]]*VLOOKUP(C1207,  Table4[], 2, TRUE))</f>
        <v>12.529645738636363</v>
      </c>
    </row>
    <row r="1208" spans="1:36" x14ac:dyDescent="0.2">
      <c r="A1208" t="s">
        <v>7278</v>
      </c>
      <c r="B1208" t="s">
        <v>7279</v>
      </c>
      <c r="C1208">
        <v>2011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5.7</v>
      </c>
      <c r="O1208">
        <v>79309</v>
      </c>
      <c r="P1208">
        <v>118</v>
      </c>
      <c r="Q1208" t="s">
        <v>3035</v>
      </c>
      <c r="R1208" t="s">
        <v>5604</v>
      </c>
      <c r="S1208">
        <v>0</v>
      </c>
      <c r="T1208">
        <v>0</v>
      </c>
      <c r="U1208">
        <v>1</v>
      </c>
      <c r="V1208">
        <v>56000000</v>
      </c>
      <c r="W1208">
        <v>54544638</v>
      </c>
      <c r="X1208">
        <v>142044638</v>
      </c>
      <c r="Y1208">
        <f>COUNTBLANK(Table134[[#This Row],[Budget]:[Gross_WW]])</f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f>((Table134[[#This Row],[Gross_WW]]-2*Table134[[#This Row],[Budget]])/(2*Table134[[#This Row],[Budget]]))*100</f>
        <v>26.825569642857143</v>
      </c>
      <c r="AI1208">
        <f>(0.555*Table134[[#This Row],[Gross_WW]]-Table134[[#This Row],[Budget]])/Table134[[#This Row],[Budget]]*100</f>
        <v>40.776382303571438</v>
      </c>
      <c r="AJ1208">
        <f>(Table134[[#This Row],[Gross_WW]]-VLOOKUP(C1208,  Table4[], 2, TRUE)*Table134[[#This Row],[Budget]])/(Table134[[#This Row],[Budget]]*VLOOKUP(C1208,  Table4[], 2, TRUE))</f>
        <v>1.5365113928571428</v>
      </c>
    </row>
    <row r="1209" spans="1:36" hidden="1" x14ac:dyDescent="0.2">
      <c r="A1209" t="s">
        <v>1382</v>
      </c>
      <c r="B1209" t="s">
        <v>1383</v>
      </c>
      <c r="C1209">
        <v>1955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7</v>
      </c>
      <c r="O1209">
        <v>456</v>
      </c>
      <c r="P1209">
        <v>88</v>
      </c>
      <c r="Q1209" t="s">
        <v>1384</v>
      </c>
      <c r="R1209" t="s">
        <v>1385</v>
      </c>
      <c r="S1209">
        <v>0</v>
      </c>
      <c r="T1209">
        <v>0</v>
      </c>
      <c r="U1209">
        <v>1</v>
      </c>
      <c r="W1209">
        <v>1300000</v>
      </c>
      <c r="Y1209">
        <f>COUNTBLANK(Table134[[#This Row],[Budget]:[Gross_WW]])</f>
        <v>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 t="e">
        <f>((Table134[[#This Row],[Gross_WW]]-2*Table134[[#This Row],[Budget]])/(2*Table134[[#This Row],[Budget]]))*100</f>
        <v>#DIV/0!</v>
      </c>
      <c r="AI1209" t="e">
        <f>(0.555*Table134[[#This Row],[Gross_WW]]-Table134[[#This Row],[Budget]])/Table134[[#This Row],[Budget]]*100</f>
        <v>#DIV/0!</v>
      </c>
      <c r="AJ1209" t="e">
        <f>(Table134[[#This Row],[Gross_WW]]-VLOOKUP(C1209,  Table4[], 2, TRUE)*Table134[[#This Row],[Budget]])/(Table134[[#This Row],[Budget]]*VLOOKUP(C1209,  Table4[], 2, TRUE))</f>
        <v>#DIV/0!</v>
      </c>
    </row>
    <row r="1210" spans="1:36" x14ac:dyDescent="0.2">
      <c r="A1210" t="s">
        <v>5963</v>
      </c>
      <c r="B1210" t="s">
        <v>5964</v>
      </c>
      <c r="C1210">
        <v>2004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5</v>
      </c>
      <c r="O1210">
        <v>21029</v>
      </c>
      <c r="P1210">
        <v>91</v>
      </c>
      <c r="Q1210" t="s">
        <v>5687</v>
      </c>
      <c r="R1210" t="s">
        <v>39</v>
      </c>
      <c r="S1210">
        <v>0</v>
      </c>
      <c r="T1210">
        <v>0</v>
      </c>
      <c r="U1210">
        <v>1</v>
      </c>
      <c r="V1210">
        <v>30000000</v>
      </c>
      <c r="W1210">
        <v>14071441</v>
      </c>
      <c r="X1210">
        <v>21289826</v>
      </c>
      <c r="Y1210">
        <f>COUNTBLANK(Table134[[#This Row],[Budget]:[Gross_WW]])</f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f>((Table134[[#This Row],[Gross_WW]]-2*Table134[[#This Row],[Budget]])/(2*Table134[[#This Row],[Budget]]))*100</f>
        <v>-64.516956666666673</v>
      </c>
      <c r="AI1210">
        <f>(0.555*Table134[[#This Row],[Gross_WW]]-Table134[[#This Row],[Budget]])/Table134[[#This Row],[Budget]]*100</f>
        <v>-60.613821899999998</v>
      </c>
      <c r="AJ1210">
        <f>(Table134[[#This Row],[Gross_WW]]-VLOOKUP(C1210,  Table4[], 2, TRUE)*Table134[[#This Row],[Budget]])/(Table134[[#This Row],[Budget]]*VLOOKUP(C1210,  Table4[], 2, TRUE))</f>
        <v>0.1827681111111111</v>
      </c>
    </row>
    <row r="1211" spans="1:36" x14ac:dyDescent="0.2">
      <c r="A1211" t="s">
        <v>3225</v>
      </c>
      <c r="B1211" t="s">
        <v>3226</v>
      </c>
      <c r="C1211">
        <v>1989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6.4</v>
      </c>
      <c r="O1211">
        <v>16316</v>
      </c>
      <c r="P1211">
        <v>124</v>
      </c>
      <c r="Q1211" t="s">
        <v>3227</v>
      </c>
      <c r="R1211" t="s">
        <v>2783</v>
      </c>
      <c r="S1211">
        <v>1</v>
      </c>
      <c r="T1211">
        <v>0</v>
      </c>
      <c r="U1211">
        <v>0</v>
      </c>
      <c r="V1211">
        <v>15000000</v>
      </c>
      <c r="W1211">
        <v>10763469</v>
      </c>
      <c r="X1211">
        <v>10763469</v>
      </c>
      <c r="Y1211">
        <f>COUNTBLANK(Table134[[#This Row],[Budget]:[Gross_WW]])</f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f>((Table134[[#This Row],[Gross_WW]]-2*Table134[[#This Row],[Budget]])/(2*Table134[[#This Row],[Budget]]))*100</f>
        <v>-64.121769999999998</v>
      </c>
      <c r="AI1211">
        <f>(0.555*Table134[[#This Row],[Gross_WW]]-Table134[[#This Row],[Budget]])/Table134[[#This Row],[Budget]]*100</f>
        <v>-60.175164699999982</v>
      </c>
      <c r="AJ1211">
        <f>(Table134[[#This Row],[Gross_WW]]-VLOOKUP(C1211,  Table4[], 2, TRUE)*Table134[[#This Row],[Budget]])/(Table134[[#This Row],[Budget]]*VLOOKUP(C1211,  Table4[], 2, TRUE))</f>
        <v>0.55992304347826083</v>
      </c>
    </row>
    <row r="1212" spans="1:36" x14ac:dyDescent="0.2">
      <c r="A1212" t="s">
        <v>2566</v>
      </c>
      <c r="B1212" t="s">
        <v>2567</v>
      </c>
      <c r="C1212">
        <v>1982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6.5</v>
      </c>
      <c r="O1212">
        <v>1187</v>
      </c>
      <c r="P1212">
        <v>107</v>
      </c>
      <c r="Q1212" t="s">
        <v>1583</v>
      </c>
      <c r="R1212" t="s">
        <v>376</v>
      </c>
      <c r="S1212">
        <v>1</v>
      </c>
      <c r="T1212">
        <v>0</v>
      </c>
      <c r="U1212">
        <v>0</v>
      </c>
      <c r="V1212">
        <v>10000000</v>
      </c>
      <c r="W1212">
        <v>8000000</v>
      </c>
      <c r="X1212">
        <v>8000000</v>
      </c>
      <c r="Y1212">
        <f>COUNTBLANK(Table134[[#This Row],[Budget]:[Gross_WW]])</f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f>((Table134[[#This Row],[Gross_WW]]-2*Table134[[#This Row],[Budget]])/(2*Table134[[#This Row],[Budget]]))*100</f>
        <v>-60</v>
      </c>
      <c r="AI1212">
        <f>(0.555*Table134[[#This Row],[Gross_WW]]-Table134[[#This Row],[Budget]])/Table134[[#This Row],[Budget]]*100</f>
        <v>-55.600000000000009</v>
      </c>
      <c r="AJ1212">
        <f>(Table134[[#This Row],[Gross_WW]]-VLOOKUP(C1212,  Table4[], 2, TRUE)*Table134[[#This Row],[Budget]])/(Table134[[#This Row],[Budget]]*VLOOKUP(C1212,  Table4[], 2, TRUE))</f>
        <v>0.73913043478260865</v>
      </c>
    </row>
    <row r="1213" spans="1:36" x14ac:dyDescent="0.2">
      <c r="A1213" t="s">
        <v>77</v>
      </c>
      <c r="B1213" t="s">
        <v>78</v>
      </c>
      <c r="C1213">
        <v>1931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7.1</v>
      </c>
      <c r="O1213">
        <v>3137</v>
      </c>
      <c r="P1213">
        <v>72</v>
      </c>
      <c r="Q1213" t="s">
        <v>79</v>
      </c>
      <c r="R1213" t="s">
        <v>39</v>
      </c>
      <c r="S1213">
        <v>0</v>
      </c>
      <c r="T1213">
        <v>0</v>
      </c>
      <c r="U1213">
        <v>1</v>
      </c>
      <c r="V1213">
        <v>260000</v>
      </c>
      <c r="Y1213">
        <f>COUNTBLANK(Table134[[#This Row],[Budget]:[Gross_WW]])</f>
        <v>2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f>((Table134[[#This Row],[Gross_WW]]-2*Table134[[#This Row],[Budget]])/(2*Table134[[#This Row],[Budget]]))*100</f>
        <v>-100</v>
      </c>
      <c r="AI1213">
        <f>(0.555*Table134[[#This Row],[Gross_WW]]-Table134[[#This Row],[Budget]])/Table134[[#This Row],[Budget]]*100</f>
        <v>-100</v>
      </c>
      <c r="AJ1213">
        <f>(Table134[[#This Row],[Gross_WW]]-VLOOKUP(C1213,  Table4[], 2, TRUE)*Table134[[#This Row],[Budget]])/(Table134[[#This Row],[Budget]]*VLOOKUP(C1213,  Table4[], 2, TRUE))</f>
        <v>-1</v>
      </c>
    </row>
    <row r="1214" spans="1:36" hidden="1" x14ac:dyDescent="0.2">
      <c r="A1214" t="s">
        <v>2625</v>
      </c>
      <c r="B1214" t="s">
        <v>2626</v>
      </c>
      <c r="C1214">
        <v>1982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6.6</v>
      </c>
      <c r="O1214">
        <v>13301</v>
      </c>
      <c r="P1214">
        <v>106</v>
      </c>
      <c r="Q1214" t="s">
        <v>2627</v>
      </c>
      <c r="R1214" t="s">
        <v>2165</v>
      </c>
      <c r="S1214">
        <v>0</v>
      </c>
      <c r="T1214">
        <v>0</v>
      </c>
      <c r="U1214">
        <v>1</v>
      </c>
      <c r="W1214">
        <v>21095638</v>
      </c>
      <c r="X1214">
        <v>21095638</v>
      </c>
      <c r="Y1214">
        <f>COUNTBLANK(Table134[[#This Row],[Budget]:[Gross_WW]])</f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 t="e">
        <f>((Table134[[#This Row],[Gross_WW]]-2*Table134[[#This Row],[Budget]])/(2*Table134[[#This Row],[Budget]]))*100</f>
        <v>#DIV/0!</v>
      </c>
      <c r="AI1214" t="e">
        <f>(0.555*Table134[[#This Row],[Gross_WW]]-Table134[[#This Row],[Budget]])/Table134[[#This Row],[Budget]]*100</f>
        <v>#DIV/0!</v>
      </c>
      <c r="AJ1214" t="e">
        <f>(Table134[[#This Row],[Gross_WW]]-VLOOKUP(C1214,  Table4[], 2, TRUE)*Table134[[#This Row],[Budget]])/(Table134[[#This Row],[Budget]]*VLOOKUP(C1214,  Table4[], 2, TRUE))</f>
        <v>#DIV/0!</v>
      </c>
    </row>
    <row r="1215" spans="1:36" x14ac:dyDescent="0.2">
      <c r="A1215" t="s">
        <v>950</v>
      </c>
      <c r="B1215" t="s">
        <v>951</v>
      </c>
      <c r="C1215">
        <v>1949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5.8</v>
      </c>
      <c r="O1215">
        <v>325</v>
      </c>
      <c r="P1215">
        <v>84</v>
      </c>
      <c r="Q1215" t="s">
        <v>930</v>
      </c>
      <c r="R1215" t="s">
        <v>39</v>
      </c>
      <c r="S1215">
        <v>0</v>
      </c>
      <c r="T1215">
        <v>0</v>
      </c>
      <c r="U1215">
        <v>1</v>
      </c>
      <c r="V1215">
        <v>1810000</v>
      </c>
      <c r="W1215">
        <v>449000</v>
      </c>
      <c r="X1215">
        <v>698000</v>
      </c>
      <c r="Y1215">
        <f>COUNTBLANK(Table134[[#This Row],[Budget]:[Gross_WW]])</f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5</v>
      </c>
      <c r="AH1215">
        <f>((Table134[[#This Row],[Gross_WW]]-2*Table134[[#This Row],[Budget]])/(2*Table134[[#This Row],[Budget]]))*100</f>
        <v>-80.718232044198885</v>
      </c>
      <c r="AI1215">
        <f>(0.555*Table134[[#This Row],[Gross_WW]]-Table134[[#This Row],[Budget]])/Table134[[#This Row],[Budget]]*100</f>
        <v>-78.597237569060781</v>
      </c>
      <c r="AJ1215">
        <f>(Table134[[#This Row],[Gross_WW]]-VLOOKUP(C1215,  Table4[], 2, TRUE)*Table134[[#This Row],[Budget]])/(Table134[[#This Row],[Budget]]*VLOOKUP(C1215,  Table4[], 2, TRUE))</f>
        <v>1.9664258393540162</v>
      </c>
    </row>
    <row r="1216" spans="1:36" x14ac:dyDescent="0.2">
      <c r="A1216" t="s">
        <v>2568</v>
      </c>
      <c r="B1216" t="s">
        <v>2569</v>
      </c>
      <c r="C1216">
        <v>1981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6.4</v>
      </c>
      <c r="O1216">
        <v>16421</v>
      </c>
      <c r="P1216">
        <v>99</v>
      </c>
      <c r="Q1216" t="s">
        <v>2570</v>
      </c>
      <c r="R1216" t="s">
        <v>35</v>
      </c>
      <c r="S1216">
        <v>0</v>
      </c>
      <c r="T1216">
        <v>1</v>
      </c>
      <c r="U1216">
        <v>0</v>
      </c>
      <c r="V1216">
        <v>5000000</v>
      </c>
      <c r="W1216">
        <v>14905359</v>
      </c>
      <c r="X1216">
        <v>19905359</v>
      </c>
      <c r="Y1216">
        <f>COUNTBLANK(Table134[[#This Row],[Budget]:[Gross_WW]])</f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f>((Table134[[#This Row],[Gross_WW]]-2*Table134[[#This Row],[Budget]])/(2*Table134[[#This Row],[Budget]]))*100</f>
        <v>99.05359</v>
      </c>
      <c r="AI1216">
        <f>(0.555*Table134[[#This Row],[Gross_WW]]-Table134[[#This Row],[Budget]])/Table134[[#This Row],[Budget]]*100</f>
        <v>120.94948490000002</v>
      </c>
      <c r="AJ1216">
        <f>(Table134[[#This Row],[Gross_WW]]-VLOOKUP(C1216,  Table4[], 2, TRUE)*Table134[[#This Row],[Budget]])/(Table134[[#This Row],[Budget]]*VLOOKUP(C1216,  Table4[], 2, TRUE))</f>
        <v>7.6545039130434782</v>
      </c>
    </row>
    <row r="1217" spans="1:36" x14ac:dyDescent="0.2">
      <c r="A1217" t="s">
        <v>2672</v>
      </c>
      <c r="B1217" t="s">
        <v>2673</v>
      </c>
      <c r="C1217">
        <v>1983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5.8</v>
      </c>
      <c r="O1217">
        <v>2777</v>
      </c>
      <c r="P1217">
        <v>99</v>
      </c>
      <c r="Q1217" t="s">
        <v>1923</v>
      </c>
      <c r="R1217" t="s">
        <v>35</v>
      </c>
      <c r="S1217">
        <v>0</v>
      </c>
      <c r="T1217">
        <v>1</v>
      </c>
      <c r="U1217">
        <v>0</v>
      </c>
      <c r="V1217">
        <v>6000000</v>
      </c>
      <c r="W1217">
        <v>6670680</v>
      </c>
      <c r="X1217">
        <v>6670680</v>
      </c>
      <c r="Y1217">
        <f>COUNTBLANK(Table134[[#This Row],[Budget]:[Gross_WW]])</f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f>((Table134[[#This Row],[Gross_WW]]-2*Table134[[#This Row],[Budget]])/(2*Table134[[#This Row],[Budget]]))*100</f>
        <v>-44.411000000000001</v>
      </c>
      <c r="AI1217">
        <f>(0.555*Table134[[#This Row],[Gross_WW]]-Table134[[#This Row],[Budget]])/Table134[[#This Row],[Budget]]*100</f>
        <v>-38.296209999999995</v>
      </c>
      <c r="AJ1217">
        <f>(Table134[[#This Row],[Gross_WW]]-VLOOKUP(C1217,  Table4[], 2, TRUE)*Table134[[#This Row],[Budget]])/(Table134[[#This Row],[Budget]]*VLOOKUP(C1217,  Table4[], 2, TRUE))</f>
        <v>1.4169130434782609</v>
      </c>
    </row>
    <row r="1218" spans="1:36" x14ac:dyDescent="0.2">
      <c r="A1218" t="s">
        <v>6712</v>
      </c>
      <c r="B1218" t="s">
        <v>6713</v>
      </c>
      <c r="C1218">
        <v>2008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6</v>
      </c>
      <c r="O1218">
        <v>22156</v>
      </c>
      <c r="P1218">
        <v>97</v>
      </c>
      <c r="Q1218" t="s">
        <v>6714</v>
      </c>
      <c r="R1218" t="s">
        <v>39</v>
      </c>
      <c r="S1218">
        <v>0</v>
      </c>
      <c r="T1218">
        <v>0</v>
      </c>
      <c r="U1218">
        <v>1</v>
      </c>
      <c r="V1218">
        <v>30000000</v>
      </c>
      <c r="W1218">
        <v>41850659</v>
      </c>
      <c r="X1218">
        <v>84375346</v>
      </c>
      <c r="Y1218">
        <f>COUNTBLANK(Table134[[#This Row],[Budget]:[Gross_WW]])</f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6</v>
      </c>
      <c r="AH1218">
        <f>((Table134[[#This Row],[Gross_WW]]-2*Table134[[#This Row],[Budget]])/(2*Table134[[#This Row],[Budget]]))*100</f>
        <v>40.625576666666667</v>
      </c>
      <c r="AI1218">
        <f>(0.555*Table134[[#This Row],[Gross_WW]]-Table134[[#This Row],[Budget]])/Table134[[#This Row],[Budget]]*100</f>
        <v>56.094390100000005</v>
      </c>
      <c r="AJ1218">
        <f>(Table134[[#This Row],[Gross_WW]]-VLOOKUP(C1218,  Table4[], 2, TRUE)*Table134[[#This Row],[Budget]])/(Table134[[#This Row],[Budget]]*VLOOKUP(C1218,  Table4[], 2, TRUE))</f>
        <v>3.6875192222222224</v>
      </c>
    </row>
    <row r="1219" spans="1:36" x14ac:dyDescent="0.2">
      <c r="A1219" t="s">
        <v>6918</v>
      </c>
      <c r="B1219" t="s">
        <v>6919</v>
      </c>
      <c r="C1219">
        <v>2009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6.3</v>
      </c>
      <c r="O1219">
        <v>66408</v>
      </c>
      <c r="P1219">
        <v>99</v>
      </c>
      <c r="Q1219" t="s">
        <v>6276</v>
      </c>
      <c r="R1219" t="s">
        <v>39</v>
      </c>
      <c r="S1219">
        <v>0</v>
      </c>
      <c r="T1219">
        <v>0</v>
      </c>
      <c r="U1219">
        <v>1</v>
      </c>
      <c r="V1219">
        <v>40000000</v>
      </c>
      <c r="W1219">
        <v>38122883</v>
      </c>
      <c r="X1219">
        <v>61601280</v>
      </c>
      <c r="Y1219">
        <f>COUNTBLANK(Table134[[#This Row],[Budget]:[Gross_WW]])</f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f>((Table134[[#This Row],[Gross_WW]]-2*Table134[[#This Row],[Budget]])/(2*Table134[[#This Row],[Budget]]))*100</f>
        <v>-22.9984</v>
      </c>
      <c r="AI1219">
        <f>(0.555*Table134[[#This Row],[Gross_WW]]-Table134[[#This Row],[Budget]])/Table134[[#This Row],[Budget]]*100</f>
        <v>-14.528223999999984</v>
      </c>
      <c r="AJ1219">
        <f>(Table134[[#This Row],[Gross_WW]]-VLOOKUP(C1219,  Table4[], 2, TRUE)*Table134[[#This Row],[Budget]])/(Table134[[#This Row],[Budget]]*VLOOKUP(C1219,  Table4[], 2, TRUE))</f>
        <v>1.5667199999999999</v>
      </c>
    </row>
    <row r="1220" spans="1:36" x14ac:dyDescent="0.2">
      <c r="A1220" t="s">
        <v>4287</v>
      </c>
      <c r="B1220" t="s">
        <v>4288</v>
      </c>
      <c r="C1220">
        <v>1995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7.1</v>
      </c>
      <c r="O1220">
        <v>27809</v>
      </c>
      <c r="P1220">
        <v>192</v>
      </c>
      <c r="Q1220" t="s">
        <v>2551</v>
      </c>
      <c r="R1220" t="s">
        <v>3952</v>
      </c>
      <c r="S1220">
        <v>1</v>
      </c>
      <c r="T1220">
        <v>0</v>
      </c>
      <c r="U1220">
        <v>0</v>
      </c>
      <c r="V1220">
        <v>44000000</v>
      </c>
      <c r="W1220">
        <v>13681765</v>
      </c>
      <c r="X1220">
        <v>13681765</v>
      </c>
      <c r="Y1220">
        <f>COUNTBLANK(Table134[[#This Row],[Budget]:[Gross_WW]])</f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f>((Table134[[#This Row],[Gross_WW]]-2*Table134[[#This Row],[Budget]])/(2*Table134[[#This Row],[Budget]]))*100</f>
        <v>-84.452539772727278</v>
      </c>
      <c r="AI1220">
        <f>(0.555*Table134[[#This Row],[Gross_WW]]-Table134[[#This Row],[Budget]])/Table134[[#This Row],[Budget]]*100</f>
        <v>-82.742319147727258</v>
      </c>
      <c r="AJ1220">
        <f>(Table134[[#This Row],[Gross_WW]]-VLOOKUP(C1220,  Table4[], 2, TRUE)*Table134[[#This Row],[Budget]])/(Table134[[#This Row],[Budget]]*VLOOKUP(C1220,  Table4[], 2, TRUE))</f>
        <v>-0.29329726239669424</v>
      </c>
    </row>
    <row r="1221" spans="1:36" x14ac:dyDescent="0.2">
      <c r="A1221" t="s">
        <v>1969</v>
      </c>
      <c r="B1221" t="s">
        <v>1970</v>
      </c>
      <c r="C1221">
        <v>1970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6</v>
      </c>
      <c r="O1221">
        <v>1377</v>
      </c>
      <c r="P1221">
        <v>96</v>
      </c>
      <c r="Q1221" t="s">
        <v>1971</v>
      </c>
      <c r="R1221" t="s">
        <v>1972</v>
      </c>
      <c r="S1221">
        <v>0</v>
      </c>
      <c r="T1221">
        <v>0</v>
      </c>
      <c r="U1221">
        <v>1</v>
      </c>
      <c r="V1221">
        <v>1500000</v>
      </c>
      <c r="Y1221">
        <f>COUNTBLANK(Table134[[#This Row],[Budget]:[Gross_WW]])</f>
        <v>2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14</v>
      </c>
      <c r="AH1221">
        <f>((Table134[[#This Row],[Gross_WW]]-2*Table134[[#This Row],[Budget]])/(2*Table134[[#This Row],[Budget]]))*100</f>
        <v>-100</v>
      </c>
      <c r="AI1221">
        <f>(0.555*Table134[[#This Row],[Gross_WW]]-Table134[[#This Row],[Budget]])/Table134[[#This Row],[Budget]]*100</f>
        <v>-100</v>
      </c>
      <c r="AJ1221">
        <f>(Table134[[#This Row],[Gross_WW]]-VLOOKUP(C1221,  Table4[], 2, TRUE)*Table134[[#This Row],[Budget]])/(Table134[[#This Row],[Budget]]*VLOOKUP(C1221,  Table4[], 2, TRUE))</f>
        <v>-1</v>
      </c>
    </row>
    <row r="1222" spans="1:36" x14ac:dyDescent="0.2">
      <c r="A1222" t="s">
        <v>6463</v>
      </c>
      <c r="B1222" t="s">
        <v>6464</v>
      </c>
      <c r="C1222">
        <v>2007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8.1</v>
      </c>
      <c r="O1222">
        <v>807729</v>
      </c>
      <c r="P1222">
        <v>122</v>
      </c>
      <c r="Q1222" t="s">
        <v>5853</v>
      </c>
      <c r="R1222" t="s">
        <v>6426</v>
      </c>
      <c r="S1222">
        <v>1</v>
      </c>
      <c r="T1222">
        <v>0</v>
      </c>
      <c r="U1222">
        <v>0</v>
      </c>
      <c r="V1222">
        <v>25000000</v>
      </c>
      <c r="W1222">
        <v>74283625</v>
      </c>
      <c r="X1222">
        <v>171627166</v>
      </c>
      <c r="Y1222">
        <f>COUNTBLANK(Table134[[#This Row],[Budget]:[Gross_WW]])</f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f>((Table134[[#This Row],[Gross_WW]]-2*Table134[[#This Row],[Budget]])/(2*Table134[[#This Row],[Budget]]))*100</f>
        <v>243.25433200000001</v>
      </c>
      <c r="AI1222">
        <f>(0.555*Table134[[#This Row],[Gross_WW]]-Table134[[#This Row],[Budget]])/Table134[[#This Row],[Budget]]*100</f>
        <v>281.01230852000003</v>
      </c>
      <c r="AJ1222">
        <f>(Table134[[#This Row],[Gross_WW]]-VLOOKUP(C1222,  Table4[], 2, TRUE)*Table134[[#This Row],[Budget]])/(Table134[[#This Row],[Budget]]*VLOOKUP(C1222,  Table4[], 2, TRUE))</f>
        <v>10.441811066666666</v>
      </c>
    </row>
    <row r="1223" spans="1:36" x14ac:dyDescent="0.2">
      <c r="A1223" t="s">
        <v>6487</v>
      </c>
      <c r="B1223" t="s">
        <v>6488</v>
      </c>
      <c r="C1223">
        <v>2007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6.3</v>
      </c>
      <c r="O1223">
        <v>68490</v>
      </c>
      <c r="P1223">
        <v>104</v>
      </c>
      <c r="Q1223" t="s">
        <v>4974</v>
      </c>
      <c r="R1223" t="s">
        <v>4109</v>
      </c>
      <c r="S1223">
        <v>0</v>
      </c>
      <c r="T1223">
        <v>0</v>
      </c>
      <c r="U1223">
        <v>1</v>
      </c>
      <c r="V1223">
        <v>28000000</v>
      </c>
      <c r="W1223">
        <v>43107979</v>
      </c>
      <c r="X1223">
        <v>92601050</v>
      </c>
      <c r="Y1223">
        <f>COUNTBLANK(Table134[[#This Row],[Budget]:[Gross_WW]])</f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f>((Table134[[#This Row],[Gross_WW]]-2*Table134[[#This Row],[Budget]])/(2*Table134[[#This Row],[Budget]]))*100</f>
        <v>65.359017857142859</v>
      </c>
      <c r="AI1223">
        <f>(0.555*Table134[[#This Row],[Gross_WW]]-Table134[[#This Row],[Budget]])/Table134[[#This Row],[Budget]]*100</f>
        <v>83.548509821428596</v>
      </c>
      <c r="AJ1223">
        <f>(Table134[[#This Row],[Gross_WW]]-VLOOKUP(C1223,  Table4[], 2, TRUE)*Table134[[#This Row],[Budget]])/(Table134[[#This Row],[Budget]]*VLOOKUP(C1223,  Table4[], 2, TRUE))</f>
        <v>4.5119672619047622</v>
      </c>
    </row>
    <row r="1224" spans="1:36" hidden="1" x14ac:dyDescent="0.2">
      <c r="A1224" t="s">
        <v>1518</v>
      </c>
      <c r="B1224" t="s">
        <v>1519</v>
      </c>
      <c r="C1224">
        <v>1958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7.6</v>
      </c>
      <c r="O1224">
        <v>3486</v>
      </c>
      <c r="P1224">
        <v>119</v>
      </c>
      <c r="Q1224" t="s">
        <v>97</v>
      </c>
      <c r="R1224" t="s">
        <v>39</v>
      </c>
      <c r="S1224">
        <v>0</v>
      </c>
      <c r="T1224">
        <v>0</v>
      </c>
      <c r="U1224">
        <v>1</v>
      </c>
      <c r="W1224">
        <v>7500000</v>
      </c>
      <c r="Y1224">
        <f>COUNTBLANK(Table134[[#This Row],[Budget]:[Gross_WW]])</f>
        <v>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4</v>
      </c>
      <c r="AH1224" t="e">
        <f>((Table134[[#This Row],[Gross_WW]]-2*Table134[[#This Row],[Budget]])/(2*Table134[[#This Row],[Budget]]))*100</f>
        <v>#DIV/0!</v>
      </c>
      <c r="AI1224" t="e">
        <f>(0.555*Table134[[#This Row],[Gross_WW]]-Table134[[#This Row],[Budget]])/Table134[[#This Row],[Budget]]*100</f>
        <v>#DIV/0!</v>
      </c>
      <c r="AJ1224" t="e">
        <f>(Table134[[#This Row],[Gross_WW]]-VLOOKUP(C1224,  Table4[], 2, TRUE)*Table134[[#This Row],[Budget]])/(Table134[[#This Row],[Budget]]*VLOOKUP(C1224,  Table4[], 2, TRUE))</f>
        <v>#DIV/0!</v>
      </c>
    </row>
    <row r="1225" spans="1:36" x14ac:dyDescent="0.2">
      <c r="A1225" t="s">
        <v>3644</v>
      </c>
      <c r="B1225" t="s">
        <v>3645</v>
      </c>
      <c r="C1225">
        <v>1992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7.6</v>
      </c>
      <c r="O1225">
        <v>9823</v>
      </c>
      <c r="P1225">
        <v>101</v>
      </c>
      <c r="Q1225" t="s">
        <v>2072</v>
      </c>
      <c r="R1225" t="s">
        <v>2783</v>
      </c>
      <c r="S1225">
        <v>1</v>
      </c>
      <c r="T1225">
        <v>0</v>
      </c>
      <c r="U1225">
        <v>0</v>
      </c>
      <c r="V1225">
        <v>12000000</v>
      </c>
      <c r="W1225">
        <v>2280148</v>
      </c>
      <c r="X1225">
        <v>2280148</v>
      </c>
      <c r="Y1225">
        <f>COUNTBLANK(Table134[[#This Row],[Budget]:[Gross_WW]])</f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10</v>
      </c>
      <c r="AH1225">
        <f>((Table134[[#This Row],[Gross_WW]]-2*Table134[[#This Row],[Budget]])/(2*Table134[[#This Row],[Budget]]))*100</f>
        <v>-90.499383333333341</v>
      </c>
      <c r="AI1225">
        <f>(0.555*Table134[[#This Row],[Gross_WW]]-Table134[[#This Row],[Budget]])/Table134[[#This Row],[Budget]]*100</f>
        <v>-89.454315499999993</v>
      </c>
      <c r="AJ1225">
        <f>(Table134[[#This Row],[Gross_WW]]-VLOOKUP(C1225,  Table4[], 2, TRUE)*Table134[[#This Row],[Budget]])/(Table134[[#This Row],[Budget]]*VLOOKUP(C1225,  Table4[], 2, TRUE))</f>
        <v>-0.5681537878787879</v>
      </c>
    </row>
    <row r="1226" spans="1:36" x14ac:dyDescent="0.2">
      <c r="A1226" t="s">
        <v>7482</v>
      </c>
      <c r="B1226" t="s">
        <v>7483</v>
      </c>
      <c r="C1226">
        <v>2014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6.9</v>
      </c>
      <c r="O1226">
        <v>242501</v>
      </c>
      <c r="P1226">
        <v>106</v>
      </c>
      <c r="Q1226" t="s">
        <v>7116</v>
      </c>
      <c r="R1226" t="s">
        <v>3729</v>
      </c>
      <c r="S1226">
        <v>0</v>
      </c>
      <c r="T1226">
        <v>1</v>
      </c>
      <c r="U1226">
        <v>0</v>
      </c>
      <c r="V1226">
        <v>50000000</v>
      </c>
      <c r="W1226">
        <v>92168600</v>
      </c>
      <c r="X1226">
        <v>222809600</v>
      </c>
      <c r="Y1226">
        <f>COUNTBLANK(Table134[[#This Row],[Budget]:[Gross_WW]])</f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f>((Table134[[#This Row],[Gross_WW]]-2*Table134[[#This Row],[Budget]])/(2*Table134[[#This Row],[Budget]]))*100</f>
        <v>122.8096</v>
      </c>
      <c r="AI1226">
        <f>(0.555*Table134[[#This Row],[Gross_WW]]-Table134[[#This Row],[Budget]])/Table134[[#This Row],[Budget]]*100</f>
        <v>147.31865600000003</v>
      </c>
      <c r="AJ1226">
        <f>(Table134[[#This Row],[Gross_WW]]-VLOOKUP(C1226,  Table4[], 2, TRUE)*Table134[[#This Row],[Budget]])/(Table134[[#This Row],[Budget]]*VLOOKUP(C1226,  Table4[], 2, TRUE))</f>
        <v>3.4561920000000002</v>
      </c>
    </row>
    <row r="1227" spans="1:36" x14ac:dyDescent="0.2">
      <c r="A1227" t="s">
        <v>6095</v>
      </c>
      <c r="B1227" t="s">
        <v>6096</v>
      </c>
      <c r="C1227">
        <v>2005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7.3</v>
      </c>
      <c r="O1227">
        <v>38347</v>
      </c>
      <c r="P1227">
        <v>126</v>
      </c>
      <c r="Q1227" t="s">
        <v>6097</v>
      </c>
      <c r="R1227" t="s">
        <v>39</v>
      </c>
      <c r="S1227">
        <v>0</v>
      </c>
      <c r="T1227">
        <v>0</v>
      </c>
      <c r="U1227">
        <v>1</v>
      </c>
      <c r="V1227">
        <v>35000000</v>
      </c>
      <c r="W1227">
        <v>18337722</v>
      </c>
      <c r="X1227">
        <v>25211175</v>
      </c>
      <c r="Y1227">
        <f>COUNTBLANK(Table134[[#This Row],[Budget]:[Gross_WW]])</f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3</v>
      </c>
      <c r="AH1227">
        <f>((Table134[[#This Row],[Gross_WW]]-2*Table134[[#This Row],[Budget]])/(2*Table134[[#This Row],[Budget]]))*100</f>
        <v>-63.984035714285717</v>
      </c>
      <c r="AI1227">
        <f>(0.555*Table134[[#This Row],[Gross_WW]]-Table134[[#This Row],[Budget]])/Table134[[#This Row],[Budget]]*100</f>
        <v>-60.022279642857143</v>
      </c>
      <c r="AJ1227">
        <f>(Table134[[#This Row],[Gross_WW]]-VLOOKUP(C1227,  Table4[], 2, TRUE)*Table134[[#This Row],[Budget]])/(Table134[[#This Row],[Budget]]*VLOOKUP(C1227,  Table4[], 2, TRUE))</f>
        <v>0.20053214285714285</v>
      </c>
    </row>
    <row r="1228" spans="1:36" x14ac:dyDescent="0.2">
      <c r="A1228" t="s">
        <v>4322</v>
      </c>
      <c r="B1228" t="s">
        <v>4323</v>
      </c>
      <c r="C1228">
        <v>1996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4.9000000000000004</v>
      </c>
      <c r="O1228">
        <v>1109</v>
      </c>
      <c r="P1228">
        <v>90</v>
      </c>
      <c r="Q1228" t="s">
        <v>4324</v>
      </c>
      <c r="R1228" t="s">
        <v>39</v>
      </c>
      <c r="S1228">
        <v>0</v>
      </c>
      <c r="T1228">
        <v>0</v>
      </c>
      <c r="U1228">
        <v>1</v>
      </c>
      <c r="V1228">
        <v>18000000</v>
      </c>
      <c r="Y1228">
        <f>COUNTBLANK(Table134[[#This Row],[Budget]:[Gross_WW]])</f>
        <v>2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40</v>
      </c>
      <c r="AH1228">
        <f>((Table134[[#This Row],[Gross_WW]]-2*Table134[[#This Row],[Budget]])/(2*Table134[[#This Row],[Budget]]))*100</f>
        <v>-100</v>
      </c>
      <c r="AI1228">
        <f>(0.555*Table134[[#This Row],[Gross_WW]]-Table134[[#This Row],[Budget]])/Table134[[#This Row],[Budget]]*100</f>
        <v>-100</v>
      </c>
      <c r="AJ1228">
        <f>(Table134[[#This Row],[Gross_WW]]-VLOOKUP(C1228,  Table4[], 2, TRUE)*Table134[[#This Row],[Budget]])/(Table134[[#This Row],[Budget]]*VLOOKUP(C1228,  Table4[], 2, TRUE))</f>
        <v>-1</v>
      </c>
    </row>
    <row r="1229" spans="1:36" x14ac:dyDescent="0.2">
      <c r="A1229" t="s">
        <v>3478</v>
      </c>
      <c r="B1229" t="s">
        <v>3479</v>
      </c>
      <c r="C1229">
        <v>1991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5.0999999999999996</v>
      </c>
      <c r="O1229">
        <v>21754</v>
      </c>
      <c r="P1229">
        <v>94</v>
      </c>
      <c r="Q1229" t="s">
        <v>3480</v>
      </c>
      <c r="R1229" t="s">
        <v>2957</v>
      </c>
      <c r="S1229">
        <v>0</v>
      </c>
      <c r="T1229">
        <v>0</v>
      </c>
      <c r="U1229">
        <v>1</v>
      </c>
      <c r="V1229">
        <v>40000000</v>
      </c>
      <c r="W1229">
        <v>8479793</v>
      </c>
      <c r="X1229">
        <v>8479793</v>
      </c>
      <c r="Y1229">
        <f>COUNTBLANK(Table134[[#This Row],[Budget]:[Gross_WW]])</f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f>((Table134[[#This Row],[Gross_WW]]-2*Table134[[#This Row],[Budget]])/(2*Table134[[#This Row],[Budget]]))*100</f>
        <v>-89.400258749999992</v>
      </c>
      <c r="AI1229">
        <f>(0.555*Table134[[#This Row],[Gross_WW]]-Table134[[#This Row],[Budget]])/Table134[[#This Row],[Budget]]*100</f>
        <v>-88.234287212499993</v>
      </c>
      <c r="AJ1229">
        <f>(Table134[[#This Row],[Gross_WW]]-VLOOKUP(C1229,  Table4[], 2, TRUE)*Table134[[#This Row],[Budget]])/(Table134[[#This Row],[Budget]]*VLOOKUP(C1229,  Table4[], 2, TRUE))</f>
        <v>-0.51819357954545453</v>
      </c>
    </row>
    <row r="1230" spans="1:36" x14ac:dyDescent="0.2">
      <c r="A1230" t="s">
        <v>4744</v>
      </c>
      <c r="B1230" t="s">
        <v>4745</v>
      </c>
      <c r="C1230">
        <v>1997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6.7</v>
      </c>
      <c r="O1230">
        <v>42561</v>
      </c>
      <c r="P1230">
        <v>98</v>
      </c>
      <c r="Q1230" t="s">
        <v>4151</v>
      </c>
      <c r="R1230" t="s">
        <v>4746</v>
      </c>
      <c r="S1230">
        <v>1</v>
      </c>
      <c r="T1230">
        <v>0</v>
      </c>
      <c r="U1230">
        <v>0</v>
      </c>
      <c r="V1230">
        <v>25000000</v>
      </c>
      <c r="W1230">
        <v>44480039</v>
      </c>
      <c r="X1230">
        <v>44480039</v>
      </c>
      <c r="Y1230">
        <f>COUNTBLANK(Table134[[#This Row],[Budget]:[Gross_WW]])</f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f>((Table134[[#This Row],[Gross_WW]]-2*Table134[[#This Row],[Budget]])/(2*Table134[[#This Row],[Budget]]))*100</f>
        <v>-11.039922000000001</v>
      </c>
      <c r="AI1230">
        <f>(0.555*Table134[[#This Row],[Gross_WW]]-Table134[[#This Row],[Budget]])/Table134[[#This Row],[Budget]]*100</f>
        <v>-1.2543134199999868</v>
      </c>
      <c r="AJ1230">
        <f>(Table134[[#This Row],[Gross_WW]]-VLOOKUP(C1230,  Table4[], 2, TRUE)*Table134[[#This Row],[Budget]])/(Table134[[#This Row],[Budget]]*VLOOKUP(C1230,  Table4[], 2, TRUE))</f>
        <v>3.043639909090909</v>
      </c>
    </row>
    <row r="1231" spans="1:36" x14ac:dyDescent="0.2">
      <c r="A1231" t="s">
        <v>5021</v>
      </c>
      <c r="B1231" t="s">
        <v>5022</v>
      </c>
      <c r="C1231">
        <v>1999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7.1</v>
      </c>
      <c r="O1231">
        <v>258802</v>
      </c>
      <c r="P1231">
        <v>124</v>
      </c>
      <c r="Q1231" t="s">
        <v>5023</v>
      </c>
      <c r="R1231" t="s">
        <v>4097</v>
      </c>
      <c r="S1231">
        <v>0</v>
      </c>
      <c r="T1231">
        <v>1</v>
      </c>
      <c r="U1231">
        <v>0</v>
      </c>
      <c r="V1231">
        <v>42000000</v>
      </c>
      <c r="W1231">
        <v>116089678</v>
      </c>
      <c r="X1231">
        <v>363944522</v>
      </c>
      <c r="Y1231">
        <f>COUNTBLANK(Table134[[#This Row],[Budget]:[Gross_WW]])</f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f>((Table134[[#This Row],[Gross_WW]]-2*Table134[[#This Row],[Budget]])/(2*Table134[[#This Row],[Budget]]))*100</f>
        <v>333.26728809523809</v>
      </c>
      <c r="AI1231">
        <f>(0.555*Table134[[#This Row],[Gross_WW]]-Table134[[#This Row],[Budget]])/Table134[[#This Row],[Budget]]*100</f>
        <v>380.9266897857143</v>
      </c>
      <c r="AJ1231">
        <f>(Table134[[#This Row],[Gross_WW]]-VLOOKUP(C1231,  Table4[], 2, TRUE)*Table134[[#This Row],[Budget]])/(Table134[[#This Row],[Budget]]*VLOOKUP(C1231,  Table4[], 2, TRUE))</f>
        <v>18.693967640692641</v>
      </c>
    </row>
    <row r="1232" spans="1:36" x14ac:dyDescent="0.2">
      <c r="A1232" t="s">
        <v>697</v>
      </c>
      <c r="B1232" t="s">
        <v>698</v>
      </c>
      <c r="C1232">
        <v>1942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7.9</v>
      </c>
      <c r="O1232">
        <v>14346</v>
      </c>
      <c r="P1232">
        <v>117</v>
      </c>
      <c r="Q1232" t="s">
        <v>614</v>
      </c>
      <c r="R1232" t="s">
        <v>39</v>
      </c>
      <c r="S1232">
        <v>0</v>
      </c>
      <c r="T1232">
        <v>0</v>
      </c>
      <c r="U1232">
        <v>1</v>
      </c>
      <c r="V1232">
        <v>877000</v>
      </c>
      <c r="W1232">
        <v>4177000</v>
      </c>
      <c r="X1232">
        <v>4177000</v>
      </c>
      <c r="Y1232">
        <f>COUNTBLANK(Table134[[#This Row],[Budget]:[Gross_WW]])</f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f>((Table134[[#This Row],[Gross_WW]]-2*Table134[[#This Row],[Budget]])/(2*Table134[[#This Row],[Budget]]))*100</f>
        <v>138.14139110604333</v>
      </c>
      <c r="AI1232">
        <f>(0.555*Table134[[#This Row],[Gross_WW]]-Table134[[#This Row],[Budget]])/Table134[[#This Row],[Budget]]*100</f>
        <v>164.33694412770811</v>
      </c>
      <c r="AJ1232">
        <f>(Table134[[#This Row],[Gross_WW]]-VLOOKUP(C1232,  Table4[], 2, TRUE)*Table134[[#This Row],[Budget]])/(Table134[[#This Row],[Budget]]*VLOOKUP(C1232,  Table4[], 2, TRUE))</f>
        <v>35.637137093237435</v>
      </c>
    </row>
    <row r="1233" spans="1:36" x14ac:dyDescent="0.2">
      <c r="A1233" t="s">
        <v>2983</v>
      </c>
      <c r="B1233" t="s">
        <v>2984</v>
      </c>
      <c r="C1233">
        <v>1987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6.6</v>
      </c>
      <c r="O1233">
        <v>5663</v>
      </c>
      <c r="P1233">
        <v>116</v>
      </c>
      <c r="Q1233" t="s">
        <v>2985</v>
      </c>
      <c r="R1233" t="s">
        <v>39</v>
      </c>
      <c r="S1233">
        <v>0</v>
      </c>
      <c r="T1233">
        <v>0</v>
      </c>
      <c r="U1233">
        <v>1</v>
      </c>
      <c r="V1233">
        <v>25000000</v>
      </c>
      <c r="W1233">
        <v>30950002</v>
      </c>
      <c r="X1233">
        <v>30950002</v>
      </c>
      <c r="Y1233">
        <f>COUNTBLANK(Table134[[#This Row],[Budget]:[Gross_WW]])</f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8</v>
      </c>
      <c r="AH1233">
        <f>((Table134[[#This Row],[Gross_WW]]-2*Table134[[#This Row],[Budget]])/(2*Table134[[#This Row],[Budget]]))*100</f>
        <v>-38.099996000000004</v>
      </c>
      <c r="AI1233">
        <f>(0.555*Table134[[#This Row],[Gross_WW]]-Table134[[#This Row],[Budget]])/Table134[[#This Row],[Budget]]*100</f>
        <v>-31.290995559999992</v>
      </c>
      <c r="AJ1233">
        <f>(Table134[[#This Row],[Gross_WW]]-VLOOKUP(C1233,  Table4[], 2, TRUE)*Table134[[#This Row],[Budget]])/(Table134[[#This Row],[Budget]]*VLOOKUP(C1233,  Table4[], 2, TRUE))</f>
        <v>1.6913045217391305</v>
      </c>
    </row>
    <row r="1234" spans="1:36" x14ac:dyDescent="0.2">
      <c r="A1234" t="s">
        <v>5138</v>
      </c>
      <c r="B1234" t="s">
        <v>5139</v>
      </c>
      <c r="C1234">
        <v>2000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4.4000000000000004</v>
      </c>
      <c r="O1234">
        <v>47042</v>
      </c>
      <c r="P1234">
        <v>106</v>
      </c>
      <c r="Q1234" t="s">
        <v>4502</v>
      </c>
      <c r="R1234" t="s">
        <v>35</v>
      </c>
      <c r="S1234">
        <v>0</v>
      </c>
      <c r="T1234">
        <v>1</v>
      </c>
      <c r="U1234">
        <v>0</v>
      </c>
      <c r="V1234">
        <v>84000000</v>
      </c>
      <c r="W1234">
        <v>123309890</v>
      </c>
      <c r="X1234">
        <v>166339890</v>
      </c>
      <c r="Y1234">
        <f>COUNTBLANK(Table134[[#This Row],[Budget]:[Gross_WW]])</f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f>((Table134[[#This Row],[Gross_WW]]-2*Table134[[#This Row],[Budget]])/(2*Table134[[#This Row],[Budget]]))*100</f>
        <v>-0.98816071428571428</v>
      </c>
      <c r="AI1234">
        <f>(0.555*Table134[[#This Row],[Gross_WW]]-Table134[[#This Row],[Budget]])/Table134[[#This Row],[Budget]]*100</f>
        <v>9.9031416071428602</v>
      </c>
      <c r="AJ1234">
        <f>(Table134[[#This Row],[Gross_WW]]-VLOOKUP(C1234,  Table4[], 2, TRUE)*Table134[[#This Row],[Budget]])/(Table134[[#This Row],[Budget]]*VLOOKUP(C1234,  Table4[], 2, TRUE))</f>
        <v>2.3003946428571429</v>
      </c>
    </row>
    <row r="1235" spans="1:36" x14ac:dyDescent="0.2">
      <c r="A1235" t="s">
        <v>5329</v>
      </c>
      <c r="B1235" t="s">
        <v>5330</v>
      </c>
      <c r="C1235">
        <v>2000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7.7</v>
      </c>
      <c r="O1235">
        <v>273785</v>
      </c>
      <c r="P1235">
        <v>107</v>
      </c>
      <c r="Q1235" t="s">
        <v>3402</v>
      </c>
      <c r="R1235" t="s">
        <v>2783</v>
      </c>
      <c r="S1235">
        <v>1</v>
      </c>
      <c r="T1235">
        <v>1</v>
      </c>
      <c r="U1235">
        <v>0</v>
      </c>
      <c r="V1235">
        <v>26000000</v>
      </c>
      <c r="W1235">
        <v>45512588</v>
      </c>
      <c r="X1235">
        <v>71868327</v>
      </c>
      <c r="Y1235">
        <f>COUNTBLANK(Table134[[#This Row],[Budget]:[Gross_WW]])</f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f>((Table134[[#This Row],[Gross_WW]]-2*Table134[[#This Row],[Budget]])/(2*Table134[[#This Row],[Budget]]))*100</f>
        <v>38.20832115384615</v>
      </c>
      <c r="AI1235">
        <f>(0.555*Table134[[#This Row],[Gross_WW]]-Table134[[#This Row],[Budget]])/Table134[[#This Row],[Budget]]*100</f>
        <v>53.411236480769254</v>
      </c>
      <c r="AJ1235">
        <f>(Table134[[#This Row],[Gross_WW]]-VLOOKUP(C1235,  Table4[], 2, TRUE)*Table134[[#This Row],[Budget]])/(Table134[[#This Row],[Budget]]*VLOOKUP(C1235,  Table4[], 2, TRUE))</f>
        <v>3.6069440384615383</v>
      </c>
    </row>
    <row r="1236" spans="1:36" x14ac:dyDescent="0.2">
      <c r="A1236" t="s">
        <v>860</v>
      </c>
      <c r="B1236" t="s">
        <v>861</v>
      </c>
      <c r="C1236">
        <v>1945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7.3</v>
      </c>
      <c r="O1236">
        <v>4198</v>
      </c>
      <c r="P1236">
        <v>142</v>
      </c>
      <c r="Q1236" t="s">
        <v>474</v>
      </c>
      <c r="R1236" t="s">
        <v>39</v>
      </c>
      <c r="S1236">
        <v>0</v>
      </c>
      <c r="T1236">
        <v>0</v>
      </c>
      <c r="U1236">
        <v>1</v>
      </c>
      <c r="V1236">
        <v>1592000</v>
      </c>
      <c r="X1236">
        <v>3961000</v>
      </c>
      <c r="Y1236">
        <f>COUNTBLANK(Table134[[#This Row],[Budget]:[Gross_WW]])</f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f>((Table134[[#This Row],[Gross_WW]]-2*Table134[[#This Row],[Budget]])/(2*Table134[[#This Row],[Budget]]))*100</f>
        <v>24.403266331658291</v>
      </c>
      <c r="AI1236">
        <f>(0.555*Table134[[#This Row],[Gross_WW]]-Table134[[#This Row],[Budget]])/Table134[[#This Row],[Budget]]*100</f>
        <v>38.087625628140707</v>
      </c>
      <c r="AJ1236">
        <f>(Table134[[#This Row],[Gross_WW]]-VLOOKUP(C1236,  Table4[], 2, TRUE)*Table134[[#This Row],[Budget]])/(Table134[[#This Row],[Budget]]*VLOOKUP(C1236,  Table4[], 2, TRUE))</f>
        <v>18.138964051024352</v>
      </c>
    </row>
    <row r="1237" spans="1:36" x14ac:dyDescent="0.2">
      <c r="A1237" t="s">
        <v>7205</v>
      </c>
      <c r="B1237" t="s">
        <v>7206</v>
      </c>
      <c r="C1237">
        <v>2013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7</v>
      </c>
      <c r="O1237">
        <v>469534</v>
      </c>
      <c r="P1237">
        <v>124</v>
      </c>
      <c r="Q1237" t="s">
        <v>6859</v>
      </c>
      <c r="R1237" t="s">
        <v>35</v>
      </c>
      <c r="S1237">
        <v>0</v>
      </c>
      <c r="T1237">
        <v>1</v>
      </c>
      <c r="U1237">
        <v>0</v>
      </c>
      <c r="V1237">
        <v>120000000</v>
      </c>
      <c r="W1237">
        <v>89107235</v>
      </c>
      <c r="X1237">
        <v>286168572</v>
      </c>
      <c r="Y1237">
        <f>COUNTBLANK(Table134[[#This Row],[Budget]:[Gross_WW]])</f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f>((Table134[[#This Row],[Gross_WW]]-2*Table134[[#This Row],[Budget]])/(2*Table134[[#This Row],[Budget]]))*100</f>
        <v>19.236905</v>
      </c>
      <c r="AI1237">
        <f>(0.555*Table134[[#This Row],[Gross_WW]]-Table134[[#This Row],[Budget]])/Table134[[#This Row],[Budget]]*100</f>
        <v>32.35296455000001</v>
      </c>
      <c r="AJ1237">
        <f>(Table134[[#This Row],[Gross_WW]]-VLOOKUP(C1237,  Table4[], 2, TRUE)*Table134[[#This Row],[Budget]])/(Table134[[#This Row],[Budget]]*VLOOKUP(C1237,  Table4[], 2, TRUE))</f>
        <v>1.3847381000000001</v>
      </c>
    </row>
    <row r="1238" spans="1:36" x14ac:dyDescent="0.2">
      <c r="A1238" t="s">
        <v>1594</v>
      </c>
      <c r="B1238" t="s">
        <v>1595</v>
      </c>
      <c r="C1238">
        <v>1960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6.6</v>
      </c>
      <c r="O1238">
        <v>19071</v>
      </c>
      <c r="P1238">
        <v>127</v>
      </c>
      <c r="Q1238" t="s">
        <v>34</v>
      </c>
      <c r="R1238" t="s">
        <v>1596</v>
      </c>
      <c r="S1238">
        <v>0</v>
      </c>
      <c r="T1238">
        <v>0</v>
      </c>
      <c r="U1238">
        <v>1</v>
      </c>
      <c r="V1238">
        <v>2800000</v>
      </c>
      <c r="W1238">
        <v>5000000</v>
      </c>
      <c r="Y1238">
        <f>COUNTBLANK(Table134[[#This Row],[Budget]:[Gross_WW]])</f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f>((Table134[[#This Row],[Gross_WW]]-2*Table134[[#This Row],[Budget]])/(2*Table134[[#This Row],[Budget]]))*100</f>
        <v>-100</v>
      </c>
      <c r="AI1238">
        <f>(0.555*Table134[[#This Row],[Gross_WW]]-Table134[[#This Row],[Budget]])/Table134[[#This Row],[Budget]]*100</f>
        <v>-100</v>
      </c>
      <c r="AJ1238">
        <f>(Table134[[#This Row],[Gross_WW]]-VLOOKUP(C1238,  Table4[], 2, TRUE)*Table134[[#This Row],[Budget]])/(Table134[[#This Row],[Budget]]*VLOOKUP(C1238,  Table4[], 2, TRUE))</f>
        <v>-1</v>
      </c>
    </row>
    <row r="1239" spans="1:36" x14ac:dyDescent="0.2">
      <c r="A1239" t="s">
        <v>7946</v>
      </c>
      <c r="B1239" t="s">
        <v>7947</v>
      </c>
      <c r="C1239">
        <v>2001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7.7</v>
      </c>
      <c r="O1239">
        <v>495058</v>
      </c>
      <c r="P1239">
        <v>116</v>
      </c>
      <c r="Q1239" t="s">
        <v>3825</v>
      </c>
      <c r="R1239" t="s">
        <v>39</v>
      </c>
      <c r="S1239">
        <v>0</v>
      </c>
      <c r="T1239">
        <v>0</v>
      </c>
      <c r="U1239">
        <v>1</v>
      </c>
      <c r="V1239">
        <v>85000000</v>
      </c>
      <c r="W1239">
        <v>183417150</v>
      </c>
      <c r="X1239">
        <v>450717150</v>
      </c>
      <c r="Y1239">
        <f>COUNTBLANK(Table134[[#This Row],[Budget]:[Gross_WW]])</f>
        <v>0</v>
      </c>
      <c r="Z1239">
        <v>1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41</v>
      </c>
      <c r="AH1239">
        <f>((Table134[[#This Row],[Gross_WW]]-2*Table134[[#This Row],[Budget]])/(2*Table134[[#This Row],[Budget]]))*100</f>
        <v>165.12773529411763</v>
      </c>
      <c r="AI1239">
        <f>(0.555*Table134[[#This Row],[Gross_WW]]-Table134[[#This Row],[Budget]])/Table134[[#This Row],[Budget]]*100</f>
        <v>194.29178617647062</v>
      </c>
      <c r="AJ1239">
        <f>(Table134[[#This Row],[Gross_WW]]-VLOOKUP(C1239,  Table4[], 2, TRUE)*Table134[[#This Row],[Budget]])/(Table134[[#This Row],[Budget]]*VLOOKUP(C1239,  Table4[], 2, TRUE))</f>
        <v>7.8375911764705881</v>
      </c>
    </row>
    <row r="1240" spans="1:36" x14ac:dyDescent="0.2">
      <c r="A1240" t="s">
        <v>7891</v>
      </c>
      <c r="B1240" t="s">
        <v>7892</v>
      </c>
      <c r="C1240">
        <v>2018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6.2</v>
      </c>
      <c r="O1240">
        <v>165119</v>
      </c>
      <c r="P1240">
        <v>110</v>
      </c>
      <c r="Q1240" t="s">
        <v>5834</v>
      </c>
      <c r="R1240" t="s">
        <v>39</v>
      </c>
      <c r="S1240">
        <v>0</v>
      </c>
      <c r="T1240">
        <v>0</v>
      </c>
      <c r="U1240">
        <v>1</v>
      </c>
      <c r="V1240">
        <v>70000000</v>
      </c>
      <c r="W1240">
        <v>140218711</v>
      </c>
      <c r="X1240">
        <v>297718711</v>
      </c>
      <c r="Y1240">
        <f>COUNTBLANK(Table134[[#This Row],[Budget]:[Gross_WW]])</f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f>((Table134[[#This Row],[Gross_WW]]-2*Table134[[#This Row],[Budget]])/(2*Table134[[#This Row],[Budget]]))*100</f>
        <v>112.65622214285713</v>
      </c>
      <c r="AI1240">
        <f>(0.555*Table134[[#This Row],[Gross_WW]]-Table134[[#This Row],[Budget]])/Table134[[#This Row],[Budget]]*100</f>
        <v>136.04840657857144</v>
      </c>
      <c r="AJ1240">
        <f>(Table134[[#This Row],[Gross_WW]]-VLOOKUP(C1240,  Table4[], 2, TRUE)*Table134[[#This Row],[Budget]])/(Table134[[#This Row],[Budget]]*VLOOKUP(C1240,  Table4[], 2, TRUE))</f>
        <v>3.2531244428571426</v>
      </c>
    </row>
    <row r="1241" spans="1:36" x14ac:dyDescent="0.2">
      <c r="A1241" t="s">
        <v>6532</v>
      </c>
      <c r="B1241" t="s">
        <v>6533</v>
      </c>
      <c r="C1241">
        <v>2007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6.9</v>
      </c>
      <c r="O1241">
        <v>308411</v>
      </c>
      <c r="P1241">
        <v>122</v>
      </c>
      <c r="Q1241" t="s">
        <v>3825</v>
      </c>
      <c r="R1241" t="s">
        <v>39</v>
      </c>
      <c r="S1241">
        <v>0</v>
      </c>
      <c r="T1241">
        <v>0</v>
      </c>
      <c r="U1241">
        <v>1</v>
      </c>
      <c r="V1241">
        <v>85000000</v>
      </c>
      <c r="W1241">
        <v>117154724</v>
      </c>
      <c r="X1241">
        <v>311312624</v>
      </c>
      <c r="Y1241">
        <f>COUNTBLANK(Table134[[#This Row],[Budget]:[Gross_WW]])</f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f>((Table134[[#This Row],[Gross_WW]]-2*Table134[[#This Row],[Budget]])/(2*Table134[[#This Row],[Budget]]))*100</f>
        <v>83.125072941176469</v>
      </c>
      <c r="AI1241">
        <f>(0.555*Table134[[#This Row],[Gross_WW]]-Table134[[#This Row],[Budget]])/Table134[[#This Row],[Budget]]*100</f>
        <v>103.26883096470591</v>
      </c>
      <c r="AJ1241">
        <f>(Table134[[#This Row],[Gross_WW]]-VLOOKUP(C1241,  Table4[], 2, TRUE)*Table134[[#This Row],[Budget]])/(Table134[[#This Row],[Budget]]*VLOOKUP(C1241,  Table4[], 2, TRUE))</f>
        <v>5.1041690980392156</v>
      </c>
    </row>
    <row r="1242" spans="1:36" x14ac:dyDescent="0.2">
      <c r="A1242" t="s">
        <v>5910</v>
      </c>
      <c r="B1242" t="s">
        <v>5911</v>
      </c>
      <c r="C1242">
        <v>2004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6.5</v>
      </c>
      <c r="O1242">
        <v>344283</v>
      </c>
      <c r="P1242">
        <v>125</v>
      </c>
      <c r="Q1242" t="s">
        <v>3825</v>
      </c>
      <c r="R1242" t="s">
        <v>39</v>
      </c>
      <c r="S1242">
        <v>0</v>
      </c>
      <c r="T1242">
        <v>0</v>
      </c>
      <c r="U1242">
        <v>1</v>
      </c>
      <c r="V1242">
        <v>110000000</v>
      </c>
      <c r="W1242">
        <v>125544280</v>
      </c>
      <c r="X1242">
        <v>362744280</v>
      </c>
      <c r="Y1242">
        <f>COUNTBLANK(Table134[[#This Row],[Budget]:[Gross_WW]])</f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f>((Table134[[#This Row],[Gross_WW]]-2*Table134[[#This Row],[Budget]])/(2*Table134[[#This Row],[Budget]]))*100</f>
        <v>64.883763636363639</v>
      </c>
      <c r="AI1242">
        <f>(0.555*Table134[[#This Row],[Gross_WW]]-Table134[[#This Row],[Budget]])/Table134[[#This Row],[Budget]]*100</f>
        <v>83.020977636363654</v>
      </c>
      <c r="AJ1242">
        <f>(Table134[[#This Row],[Gross_WW]]-VLOOKUP(C1242,  Table4[], 2, TRUE)*Table134[[#This Row],[Budget]])/(Table134[[#This Row],[Budget]]*VLOOKUP(C1242,  Table4[], 2, TRUE))</f>
        <v>4.4961254545454548</v>
      </c>
    </row>
    <row r="1243" spans="1:36" x14ac:dyDescent="0.2">
      <c r="A1243" t="s">
        <v>5073</v>
      </c>
      <c r="B1243" t="s">
        <v>5074</v>
      </c>
      <c r="C1243">
        <v>1999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7.8</v>
      </c>
      <c r="O1243">
        <v>78320</v>
      </c>
      <c r="P1243">
        <v>108</v>
      </c>
      <c r="Q1243" t="s">
        <v>5075</v>
      </c>
      <c r="R1243" t="s">
        <v>35</v>
      </c>
      <c r="S1243">
        <v>0</v>
      </c>
      <c r="T1243">
        <v>1</v>
      </c>
      <c r="U1243">
        <v>0</v>
      </c>
      <c r="V1243">
        <v>25000000</v>
      </c>
      <c r="W1243">
        <v>32570685</v>
      </c>
      <c r="X1243">
        <v>34698685</v>
      </c>
      <c r="Y1243">
        <f>COUNTBLANK(Table134[[#This Row],[Budget]:[Gross_WW]])</f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f>((Table134[[#This Row],[Gross_WW]]-2*Table134[[#This Row],[Budget]])/(2*Table134[[#This Row],[Budget]]))*100</f>
        <v>-30.602629999999998</v>
      </c>
      <c r="AI1243">
        <f>(0.555*Table134[[#This Row],[Gross_WW]]-Table134[[#This Row],[Budget]])/Table134[[#This Row],[Budget]]*100</f>
        <v>-22.968919299999996</v>
      </c>
      <c r="AJ1243">
        <f>(Table134[[#This Row],[Gross_WW]]-VLOOKUP(C1243,  Table4[], 2, TRUE)*Table134[[#This Row],[Budget]])/(Table134[[#This Row],[Budget]]*VLOOKUP(C1243,  Table4[], 2, TRUE))</f>
        <v>2.154425909090909</v>
      </c>
    </row>
    <row r="1244" spans="1:36" x14ac:dyDescent="0.2">
      <c r="A1244" t="s">
        <v>4051</v>
      </c>
      <c r="B1244" t="s">
        <v>4052</v>
      </c>
      <c r="C1244">
        <v>1994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5.0999999999999996</v>
      </c>
      <c r="O1244">
        <v>1825</v>
      </c>
      <c r="P1244">
        <v>103</v>
      </c>
      <c r="Q1244" t="s">
        <v>4053</v>
      </c>
      <c r="R1244" t="s">
        <v>4054</v>
      </c>
      <c r="S1244">
        <v>1</v>
      </c>
      <c r="T1244">
        <v>0</v>
      </c>
      <c r="U1244">
        <v>0</v>
      </c>
      <c r="V1244">
        <v>6357</v>
      </c>
      <c r="W1244">
        <v>19710</v>
      </c>
      <c r="X1244">
        <v>1181182</v>
      </c>
      <c r="Y1244">
        <f>COUNTBLANK(Table134[[#This Row],[Budget]:[Gross_WW]])</f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10</v>
      </c>
      <c r="AH1244">
        <f>((Table134[[#This Row],[Gross_WW]]-2*Table134[[#This Row],[Budget]])/(2*Table134[[#This Row],[Budget]]))*100</f>
        <v>9190.4042787478375</v>
      </c>
      <c r="AI1244">
        <f>(0.555*Table134[[#This Row],[Gross_WW]]-Table134[[#This Row],[Budget]])/Table134[[#This Row],[Budget]]*100</f>
        <v>10212.348749410099</v>
      </c>
      <c r="AJ1244">
        <f>(Table134[[#This Row],[Gross_WW]]-VLOOKUP(C1244,  Table4[], 2, TRUE)*Table134[[#This Row],[Budget]])/(Table134[[#This Row],[Budget]]*VLOOKUP(C1244,  Table4[], 2, TRUE))</f>
        <v>421.29110357944711</v>
      </c>
    </row>
    <row r="1245" spans="1:36" x14ac:dyDescent="0.2">
      <c r="A1245" t="s">
        <v>2674</v>
      </c>
      <c r="B1245" t="s">
        <v>2675</v>
      </c>
      <c r="C1245">
        <v>1983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6.1</v>
      </c>
      <c r="O1245">
        <v>2616</v>
      </c>
      <c r="P1245">
        <v>89</v>
      </c>
      <c r="Q1245" t="s">
        <v>2676</v>
      </c>
      <c r="R1245" t="s">
        <v>39</v>
      </c>
      <c r="S1245">
        <v>0</v>
      </c>
      <c r="T1245">
        <v>0</v>
      </c>
      <c r="U1245">
        <v>1</v>
      </c>
      <c r="V1245">
        <v>4000000</v>
      </c>
      <c r="W1245">
        <v>1080470</v>
      </c>
      <c r="X1245">
        <v>1080470</v>
      </c>
      <c r="Y1245">
        <f>COUNTBLANK(Table134[[#This Row],[Budget]:[Gross_WW]])</f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2</v>
      </c>
      <c r="AH1245">
        <f>((Table134[[#This Row],[Gross_WW]]-2*Table134[[#This Row],[Budget]])/(2*Table134[[#This Row],[Budget]]))*100</f>
        <v>-86.494124999999997</v>
      </c>
      <c r="AI1245">
        <f>(0.555*Table134[[#This Row],[Gross_WW]]-Table134[[#This Row],[Budget]])/Table134[[#This Row],[Budget]]*100</f>
        <v>-85.008478749999995</v>
      </c>
      <c r="AJ1245">
        <f>(Table134[[#This Row],[Gross_WW]]-VLOOKUP(C1245,  Table4[], 2, TRUE)*Table134[[#This Row],[Budget]])/(Table134[[#This Row],[Budget]]*VLOOKUP(C1245,  Table4[], 2, TRUE))</f>
        <v>-0.41278804347826087</v>
      </c>
    </row>
    <row r="1246" spans="1:36" x14ac:dyDescent="0.2">
      <c r="A1246" t="s">
        <v>2914</v>
      </c>
      <c r="B1246" t="s">
        <v>2915</v>
      </c>
      <c r="C1246">
        <v>1986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5</v>
      </c>
      <c r="O1246">
        <v>826</v>
      </c>
      <c r="P1246">
        <v>92</v>
      </c>
      <c r="Q1246" t="s">
        <v>2916</v>
      </c>
      <c r="R1246" t="s">
        <v>2805</v>
      </c>
      <c r="S1246">
        <v>1</v>
      </c>
      <c r="T1246">
        <v>0</v>
      </c>
      <c r="U1246">
        <v>0</v>
      </c>
      <c r="V1246">
        <v>2011192</v>
      </c>
      <c r="W1246">
        <v>4842778</v>
      </c>
      <c r="X1246">
        <v>4842778</v>
      </c>
      <c r="Y1246">
        <f>COUNTBLANK(Table134[[#This Row],[Budget]:[Gross_WW]])</f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f>((Table134[[#This Row],[Gross_WW]]-2*Table134[[#This Row],[Budget]])/(2*Table134[[#This Row],[Budget]]))*100</f>
        <v>20.395715575638725</v>
      </c>
      <c r="AI1246">
        <f>(0.555*Table134[[#This Row],[Gross_WW]]-Table134[[#This Row],[Budget]])/Table134[[#This Row],[Budget]]*100</f>
        <v>33.639244288958984</v>
      </c>
      <c r="AJ1246">
        <f>(Table134[[#This Row],[Gross_WW]]-VLOOKUP(C1246,  Table4[], 2, TRUE)*Table134[[#This Row],[Budget]])/(Table134[[#This Row],[Budget]]*VLOOKUP(C1246,  Table4[], 2, TRUE))</f>
        <v>4.2345963293755959</v>
      </c>
    </row>
    <row r="1247" spans="1:36" hidden="1" x14ac:dyDescent="0.2">
      <c r="A1247" t="s">
        <v>2299</v>
      </c>
      <c r="B1247" t="s">
        <v>2300</v>
      </c>
      <c r="C1247">
        <v>1977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6.6</v>
      </c>
      <c r="O1247">
        <v>8309</v>
      </c>
      <c r="P1247">
        <v>98</v>
      </c>
      <c r="Q1247" t="s">
        <v>2301</v>
      </c>
      <c r="R1247" t="s">
        <v>39</v>
      </c>
      <c r="S1247">
        <v>0</v>
      </c>
      <c r="T1247">
        <v>0</v>
      </c>
      <c r="U1247">
        <v>1</v>
      </c>
      <c r="W1247">
        <v>41687243</v>
      </c>
      <c r="X1247">
        <v>41687243</v>
      </c>
      <c r="Y1247">
        <f>COUNTBLANK(Table134[[#This Row],[Budget]:[Gross_WW]])</f>
        <v>1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6</v>
      </c>
      <c r="AH1247" t="e">
        <f>((Table134[[#This Row],[Gross_WW]]-2*Table134[[#This Row],[Budget]])/(2*Table134[[#This Row],[Budget]]))*100</f>
        <v>#DIV/0!</v>
      </c>
      <c r="AI1247" t="e">
        <f>(0.555*Table134[[#This Row],[Gross_WW]]-Table134[[#This Row],[Budget]])/Table134[[#This Row],[Budget]]*100</f>
        <v>#DIV/0!</v>
      </c>
      <c r="AJ1247" t="e">
        <f>(Table134[[#This Row],[Gross_WW]]-VLOOKUP(C1247,  Table4[], 2, TRUE)*Table134[[#This Row],[Budget]])/(Table134[[#This Row],[Budget]]*VLOOKUP(C1247,  Table4[], 2, TRUE))</f>
        <v>#DIV/0!</v>
      </c>
    </row>
    <row r="1248" spans="1:36" hidden="1" x14ac:dyDescent="0.2">
      <c r="A1248" t="s">
        <v>2476</v>
      </c>
      <c r="B1248" t="s">
        <v>2477</v>
      </c>
      <c r="C1248">
        <v>1980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5.2</v>
      </c>
      <c r="O1248">
        <v>2021</v>
      </c>
      <c r="P1248">
        <v>94</v>
      </c>
      <c r="Q1248" t="s">
        <v>2422</v>
      </c>
      <c r="R1248" t="s">
        <v>39</v>
      </c>
      <c r="S1248">
        <v>0</v>
      </c>
      <c r="T1248">
        <v>0</v>
      </c>
      <c r="U1248">
        <v>1</v>
      </c>
      <c r="W1248">
        <v>14504277</v>
      </c>
      <c r="X1248">
        <v>14504277</v>
      </c>
      <c r="Y1248">
        <f>COUNTBLANK(Table134[[#This Row],[Budget]:[Gross_WW]])</f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 t="e">
        <f>((Table134[[#This Row],[Gross_WW]]-2*Table134[[#This Row],[Budget]])/(2*Table134[[#This Row],[Budget]]))*100</f>
        <v>#DIV/0!</v>
      </c>
      <c r="AI1248" t="e">
        <f>(0.555*Table134[[#This Row],[Gross_WW]]-Table134[[#This Row],[Budget]])/Table134[[#This Row],[Budget]]*100</f>
        <v>#DIV/0!</v>
      </c>
      <c r="AJ1248" t="e">
        <f>(Table134[[#This Row],[Gross_WW]]-VLOOKUP(C1248,  Table4[], 2, TRUE)*Table134[[#This Row],[Budget]])/(Table134[[#This Row],[Budget]]*VLOOKUP(C1248,  Table4[], 2, TRUE))</f>
        <v>#DIV/0!</v>
      </c>
    </row>
    <row r="1249" spans="1:36" x14ac:dyDescent="0.2">
      <c r="A1249" t="s">
        <v>753</v>
      </c>
      <c r="B1249" t="s">
        <v>754</v>
      </c>
      <c r="C1249">
        <v>1943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7.5</v>
      </c>
      <c r="O1249">
        <v>2796</v>
      </c>
      <c r="P1249">
        <v>110</v>
      </c>
      <c r="Q1249" t="s">
        <v>468</v>
      </c>
      <c r="R1249" t="s">
        <v>39</v>
      </c>
      <c r="S1249">
        <v>0</v>
      </c>
      <c r="T1249">
        <v>0</v>
      </c>
      <c r="U1249">
        <v>1</v>
      </c>
      <c r="V1249">
        <v>1070000</v>
      </c>
      <c r="W1249">
        <v>2700000</v>
      </c>
      <c r="X1249">
        <v>3639000</v>
      </c>
      <c r="Y1249">
        <f>COUNTBLANK(Table134[[#This Row],[Budget]:[Gross_WW]])</f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</v>
      </c>
      <c r="AH1249">
        <f>((Table134[[#This Row],[Gross_WW]]-2*Table134[[#This Row],[Budget]])/(2*Table134[[#This Row],[Budget]]))*100</f>
        <v>70.046728971962608</v>
      </c>
      <c r="AI1249">
        <f>(0.555*Table134[[#This Row],[Gross_WW]]-Table134[[#This Row],[Budget]])/Table134[[#This Row],[Budget]]*100</f>
        <v>88.75186915887852</v>
      </c>
      <c r="AJ1249">
        <f>(Table134[[#This Row],[Gross_WW]]-VLOOKUP(C1249,  Table4[], 2, TRUE)*Table134[[#This Row],[Budget]])/(Table134[[#This Row],[Budget]]*VLOOKUP(C1249,  Table4[], 2, TRUE))</f>
        <v>25.161035226455787</v>
      </c>
    </row>
    <row r="1250" spans="1:36" hidden="1" x14ac:dyDescent="0.2">
      <c r="A1250" t="s">
        <v>1472</v>
      </c>
      <c r="B1250" t="s">
        <v>1473</v>
      </c>
      <c r="C1250">
        <v>1957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7.3</v>
      </c>
      <c r="O1250">
        <v>11173</v>
      </c>
      <c r="P1250">
        <v>83</v>
      </c>
      <c r="Q1250" t="s">
        <v>557</v>
      </c>
      <c r="R1250" t="s">
        <v>376</v>
      </c>
      <c r="S1250">
        <v>1</v>
      </c>
      <c r="T1250">
        <v>0</v>
      </c>
      <c r="U1250">
        <v>0</v>
      </c>
      <c r="W1250">
        <v>21909000</v>
      </c>
      <c r="Y1250">
        <f>COUNTBLANK(Table134[[#This Row],[Budget]:[Gross_WW]])</f>
        <v>2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 t="e">
        <f>((Table134[[#This Row],[Gross_WW]]-2*Table134[[#This Row],[Budget]])/(2*Table134[[#This Row],[Budget]]))*100</f>
        <v>#DIV/0!</v>
      </c>
      <c r="AI1250" t="e">
        <f>(0.555*Table134[[#This Row],[Gross_WW]]-Table134[[#This Row],[Budget]])/Table134[[#This Row],[Budget]]*100</f>
        <v>#DIV/0!</v>
      </c>
      <c r="AJ1250" t="e">
        <f>(Table134[[#This Row],[Gross_WW]]-VLOOKUP(C1250,  Table4[], 2, TRUE)*Table134[[#This Row],[Budget]])/(Table134[[#This Row],[Budget]]*VLOOKUP(C1250,  Table4[], 2, TRUE))</f>
        <v>#DIV/0!</v>
      </c>
    </row>
    <row r="1251" spans="1:36" x14ac:dyDescent="0.2">
      <c r="A1251" t="s">
        <v>4055</v>
      </c>
      <c r="B1251" t="s">
        <v>4056</v>
      </c>
      <c r="C1251">
        <v>1994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4.5999999999999996</v>
      </c>
      <c r="O1251">
        <v>21438</v>
      </c>
      <c r="P1251">
        <v>101</v>
      </c>
      <c r="Q1251" t="s">
        <v>4057</v>
      </c>
      <c r="R1251" t="s">
        <v>4058</v>
      </c>
      <c r="S1251">
        <v>0</v>
      </c>
      <c r="T1251">
        <v>0</v>
      </c>
      <c r="U1251">
        <v>1</v>
      </c>
      <c r="V1251">
        <v>50000000</v>
      </c>
      <c r="W1251">
        <v>38590458</v>
      </c>
      <c r="X1251">
        <v>38590458</v>
      </c>
      <c r="Y1251">
        <f>COUNTBLANK(Table134[[#This Row],[Budget]:[Gross_WW]])</f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f>((Table134[[#This Row],[Gross_WW]]-2*Table134[[#This Row],[Budget]])/(2*Table134[[#This Row],[Budget]]))*100</f>
        <v>-61.409541999999995</v>
      </c>
      <c r="AI1251">
        <f>(0.555*Table134[[#This Row],[Gross_WW]]-Table134[[#This Row],[Budget]])/Table134[[#This Row],[Budget]]*100</f>
        <v>-57.164591619999996</v>
      </c>
      <c r="AJ1251">
        <f>(Table134[[#This Row],[Gross_WW]]-VLOOKUP(C1251,  Table4[], 2, TRUE)*Table134[[#This Row],[Budget]])/(Table134[[#This Row],[Budget]]*VLOOKUP(C1251,  Table4[], 2, TRUE))</f>
        <v>0.75411172727272724</v>
      </c>
    </row>
    <row r="1252" spans="1:36" hidden="1" x14ac:dyDescent="0.2">
      <c r="A1252" t="s">
        <v>429</v>
      </c>
      <c r="B1252" t="s">
        <v>430</v>
      </c>
      <c r="C1252">
        <v>1939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6.2</v>
      </c>
      <c r="O1252">
        <v>280</v>
      </c>
      <c r="P1252">
        <v>62</v>
      </c>
      <c r="Q1252" t="s">
        <v>294</v>
      </c>
      <c r="R1252" t="s">
        <v>39</v>
      </c>
      <c r="S1252">
        <v>0</v>
      </c>
      <c r="T1252">
        <v>0</v>
      </c>
      <c r="U1252">
        <v>1</v>
      </c>
      <c r="W1252">
        <v>95100</v>
      </c>
      <c r="Y1252">
        <f>COUNTBLANK(Table134[[#This Row],[Budget]:[Gross_WW]])</f>
        <v>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 t="e">
        <f>((Table134[[#This Row],[Gross_WW]]-2*Table134[[#This Row],[Budget]])/(2*Table134[[#This Row],[Budget]]))*100</f>
        <v>#DIV/0!</v>
      </c>
      <c r="AI1252" t="e">
        <f>(0.555*Table134[[#This Row],[Gross_WW]]-Table134[[#This Row],[Budget]])/Table134[[#This Row],[Budget]]*100</f>
        <v>#DIV/0!</v>
      </c>
      <c r="AJ1252" t="e">
        <f>(Table134[[#This Row],[Gross_WW]]-VLOOKUP(C1252,  Table4[], 2, TRUE)*Table134[[#This Row],[Budget]])/(Table134[[#This Row],[Budget]]*VLOOKUP(C1252,  Table4[], 2, TRUE))</f>
        <v>#DIV/0!</v>
      </c>
    </row>
    <row r="1253" spans="1:36" x14ac:dyDescent="0.2">
      <c r="A1253" t="s">
        <v>2571</v>
      </c>
      <c r="B1253" t="s">
        <v>2572</v>
      </c>
      <c r="C1253">
        <v>1981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7.6</v>
      </c>
      <c r="O1253">
        <v>26386</v>
      </c>
      <c r="P1253">
        <v>109</v>
      </c>
      <c r="Q1253" t="s">
        <v>2032</v>
      </c>
      <c r="R1253" t="s">
        <v>2573</v>
      </c>
      <c r="S1253">
        <v>0</v>
      </c>
      <c r="T1253">
        <v>1</v>
      </c>
      <c r="U1253">
        <v>0</v>
      </c>
      <c r="V1253">
        <v>15000000</v>
      </c>
      <c r="W1253">
        <v>119285432</v>
      </c>
      <c r="X1253">
        <v>119285432</v>
      </c>
      <c r="Y1253">
        <f>COUNTBLANK(Table134[[#This Row],[Budget]:[Gross_WW]])</f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2</v>
      </c>
      <c r="AH1253">
        <f>((Table134[[#This Row],[Gross_WW]]-2*Table134[[#This Row],[Budget]])/(2*Table134[[#This Row],[Budget]]))*100</f>
        <v>297.61810666666668</v>
      </c>
      <c r="AI1253">
        <f>(0.555*Table134[[#This Row],[Gross_WW]]-Table134[[#This Row],[Budget]])/Table134[[#This Row],[Budget]]*100</f>
        <v>341.35609840000006</v>
      </c>
      <c r="AJ1253">
        <f>(Table134[[#This Row],[Gross_WW]]-VLOOKUP(C1253,  Table4[], 2, TRUE)*Table134[[#This Row],[Budget]])/(Table134[[#This Row],[Budget]]*VLOOKUP(C1253,  Table4[], 2, TRUE))</f>
        <v>16.287743768115941</v>
      </c>
    </row>
    <row r="1254" spans="1:36" x14ac:dyDescent="0.2">
      <c r="A1254" t="s">
        <v>5630</v>
      </c>
      <c r="B1254" t="s">
        <v>5631</v>
      </c>
      <c r="C1254">
        <v>2001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4.2</v>
      </c>
      <c r="O1254">
        <v>3936</v>
      </c>
      <c r="P1254">
        <v>85</v>
      </c>
      <c r="Q1254" t="s">
        <v>5632</v>
      </c>
      <c r="R1254" t="s">
        <v>5633</v>
      </c>
      <c r="S1254">
        <v>1</v>
      </c>
      <c r="T1254">
        <v>0</v>
      </c>
      <c r="U1254">
        <v>0</v>
      </c>
      <c r="V1254">
        <v>16000000</v>
      </c>
      <c r="W1254">
        <v>4365455</v>
      </c>
      <c r="X1254">
        <v>4544601</v>
      </c>
      <c r="Y1254">
        <f>COUNTBLANK(Table134[[#This Row],[Budget]:[Gross_WW]])</f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f>((Table134[[#This Row],[Gross_WW]]-2*Table134[[#This Row],[Budget]])/(2*Table134[[#This Row],[Budget]]))*100</f>
        <v>-85.798121874999993</v>
      </c>
      <c r="AI1254">
        <f>(0.555*Table134[[#This Row],[Gross_WW]]-Table134[[#This Row],[Budget]])/Table134[[#This Row],[Budget]]*100</f>
        <v>-84.235915281250001</v>
      </c>
      <c r="AJ1254">
        <f>(Table134[[#This Row],[Gross_WW]]-VLOOKUP(C1254,  Table4[], 2, TRUE)*Table134[[#This Row],[Budget]])/(Table134[[#This Row],[Budget]]*VLOOKUP(C1254,  Table4[], 2, TRUE))</f>
        <v>-0.52660406250000003</v>
      </c>
    </row>
    <row r="1255" spans="1:36" x14ac:dyDescent="0.2">
      <c r="A1255" t="s">
        <v>3481</v>
      </c>
      <c r="B1255" t="s">
        <v>3482</v>
      </c>
      <c r="C1255">
        <v>1991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6.5</v>
      </c>
      <c r="O1255">
        <v>3873</v>
      </c>
      <c r="P1255">
        <v>115</v>
      </c>
      <c r="Q1255" t="s">
        <v>3483</v>
      </c>
      <c r="R1255" t="s">
        <v>3484</v>
      </c>
      <c r="S1255">
        <v>0</v>
      </c>
      <c r="T1255">
        <v>1</v>
      </c>
      <c r="U1255">
        <v>0</v>
      </c>
      <c r="V1255">
        <v>16000000</v>
      </c>
      <c r="W1255">
        <v>14851083</v>
      </c>
      <c r="X1255">
        <v>14851083</v>
      </c>
      <c r="Y1255">
        <f>COUNTBLANK(Table134[[#This Row],[Budget]:[Gross_WW]])</f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f>((Table134[[#This Row],[Gross_WW]]-2*Table134[[#This Row],[Budget]])/(2*Table134[[#This Row],[Budget]]))*100</f>
        <v>-53.590365625000004</v>
      </c>
      <c r="AI1255">
        <f>(0.555*Table134[[#This Row],[Gross_WW]]-Table134[[#This Row],[Budget]])/Table134[[#This Row],[Budget]]*100</f>
        <v>-48.485305843749998</v>
      </c>
      <c r="AJ1255">
        <f>(Table134[[#This Row],[Gross_WW]]-VLOOKUP(C1255,  Table4[], 2, TRUE)*Table134[[#This Row],[Budget]])/(Table134[[#This Row],[Budget]]*VLOOKUP(C1255,  Table4[], 2, TRUE))</f>
        <v>1.1095288352272727</v>
      </c>
    </row>
    <row r="1256" spans="1:36" x14ac:dyDescent="0.2">
      <c r="A1256" t="s">
        <v>2764</v>
      </c>
      <c r="B1256" t="s">
        <v>2765</v>
      </c>
      <c r="C1256">
        <v>1984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8.4</v>
      </c>
      <c r="O1256">
        <v>293927</v>
      </c>
      <c r="P1256">
        <v>229</v>
      </c>
      <c r="Q1256" t="s">
        <v>2766</v>
      </c>
      <c r="R1256" t="s">
        <v>2513</v>
      </c>
      <c r="S1256">
        <v>0</v>
      </c>
      <c r="T1256">
        <v>0</v>
      </c>
      <c r="U1256">
        <v>1</v>
      </c>
      <c r="V1256">
        <v>30000000</v>
      </c>
      <c r="W1256">
        <v>5472914</v>
      </c>
      <c r="X1256">
        <v>5472914</v>
      </c>
      <c r="Y1256">
        <f>COUNTBLANK(Table134[[#This Row],[Budget]:[Gross_WW]])</f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32</v>
      </c>
      <c r="AH1256">
        <f>((Table134[[#This Row],[Gross_WW]]-2*Table134[[#This Row],[Budget]])/(2*Table134[[#This Row],[Budget]]))*100</f>
        <v>-90.878476666666657</v>
      </c>
      <c r="AI1256">
        <f>(0.555*Table134[[#This Row],[Gross_WW]]-Table134[[#This Row],[Budget]])/Table134[[#This Row],[Budget]]*100</f>
        <v>-89.875109100000003</v>
      </c>
      <c r="AJ1256">
        <f>(Table134[[#This Row],[Gross_WW]]-VLOOKUP(C1256,  Table4[], 2, TRUE)*Table134[[#This Row],[Budget]])/(Table134[[#This Row],[Budget]]*VLOOKUP(C1256,  Table4[], 2, TRUE))</f>
        <v>-0.60341202898550728</v>
      </c>
    </row>
    <row r="1257" spans="1:36" x14ac:dyDescent="0.2">
      <c r="A1257" t="s">
        <v>2214</v>
      </c>
      <c r="B1257" t="s">
        <v>2215</v>
      </c>
      <c r="C1257">
        <v>1975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8.6999999999999993</v>
      </c>
      <c r="O1257">
        <v>872227</v>
      </c>
      <c r="P1257">
        <v>133</v>
      </c>
      <c r="Q1257" t="s">
        <v>2216</v>
      </c>
      <c r="R1257" t="s">
        <v>2217</v>
      </c>
      <c r="S1257">
        <v>0</v>
      </c>
      <c r="T1257">
        <v>0</v>
      </c>
      <c r="U1257">
        <v>1</v>
      </c>
      <c r="V1257">
        <v>3000000</v>
      </c>
      <c r="W1257">
        <v>108981275</v>
      </c>
      <c r="X1257">
        <v>108981275</v>
      </c>
      <c r="Y1257">
        <f>COUNTBLANK(Table134[[#This Row],[Budget]:[Gross_WW]])</f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13</v>
      </c>
      <c r="AH1257">
        <f>((Table134[[#This Row],[Gross_WW]]-2*Table134[[#This Row],[Budget]])/(2*Table134[[#This Row],[Budget]]))*100</f>
        <v>1716.3545833333335</v>
      </c>
      <c r="AI1257">
        <f>(0.555*Table134[[#This Row],[Gross_WW]]-Table134[[#This Row],[Budget]])/Table134[[#This Row],[Budget]]*100</f>
        <v>1916.1535875000002</v>
      </c>
      <c r="AJ1257">
        <f>(Table134[[#This Row],[Gross_WW]]-VLOOKUP(C1257,  Table4[], 2, TRUE)*Table134[[#This Row],[Budget]])/(Table134[[#This Row],[Budget]]*VLOOKUP(C1257,  Table4[], 2, TRUE))</f>
        <v>94.597609649122802</v>
      </c>
    </row>
    <row r="1258" spans="1:36" x14ac:dyDescent="0.2">
      <c r="A1258" t="s">
        <v>3485</v>
      </c>
      <c r="B1258" t="s">
        <v>3486</v>
      </c>
      <c r="C1258">
        <v>1991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5.9</v>
      </c>
      <c r="O1258">
        <v>3696</v>
      </c>
      <c r="P1258">
        <v>114</v>
      </c>
      <c r="Q1258" t="s">
        <v>3487</v>
      </c>
      <c r="R1258" t="s">
        <v>3273</v>
      </c>
      <c r="S1258">
        <v>1</v>
      </c>
      <c r="T1258">
        <v>0</v>
      </c>
      <c r="U1258">
        <v>0</v>
      </c>
      <c r="V1258">
        <v>4000000</v>
      </c>
      <c r="W1258">
        <v>11276846</v>
      </c>
      <c r="X1258">
        <v>11276846</v>
      </c>
      <c r="Y1258">
        <f>COUNTBLANK(Table134[[#This Row],[Budget]:[Gross_WW]])</f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f>((Table134[[#This Row],[Gross_WW]]-2*Table134[[#This Row],[Budget]])/(2*Table134[[#This Row],[Budget]]))*100</f>
        <v>40.960574999999999</v>
      </c>
      <c r="AI1258">
        <f>(0.555*Table134[[#This Row],[Gross_WW]]-Table134[[#This Row],[Budget]])/Table134[[#This Row],[Budget]]*100</f>
        <v>56.466238250000011</v>
      </c>
      <c r="AJ1258">
        <f>(Table134[[#This Row],[Gross_WW]]-VLOOKUP(C1258,  Table4[], 2, TRUE)*Table134[[#This Row],[Budget]])/(Table134[[#This Row],[Budget]]*VLOOKUP(C1258,  Table4[], 2, TRUE))</f>
        <v>5.4072988636363633</v>
      </c>
    </row>
    <row r="1259" spans="1:36" x14ac:dyDescent="0.2">
      <c r="A1259" t="s">
        <v>1640</v>
      </c>
      <c r="B1259" t="s">
        <v>1641</v>
      </c>
      <c r="C1259">
        <v>1961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7.2</v>
      </c>
      <c r="O1259">
        <v>145614</v>
      </c>
      <c r="P1259">
        <v>79</v>
      </c>
      <c r="Q1259" t="s">
        <v>1003</v>
      </c>
      <c r="R1259" t="s">
        <v>376</v>
      </c>
      <c r="S1259">
        <v>1</v>
      </c>
      <c r="T1259">
        <v>0</v>
      </c>
      <c r="U1259">
        <v>0</v>
      </c>
      <c r="V1259">
        <v>4000000</v>
      </c>
      <c r="W1259">
        <v>144880014</v>
      </c>
      <c r="X1259">
        <v>216026182</v>
      </c>
      <c r="Y1259">
        <f>COUNTBLANK(Table134[[#This Row],[Budget]:[Gross_WW]])</f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5</v>
      </c>
      <c r="AH1259">
        <f>((Table134[[#This Row],[Gross_WW]]-2*Table134[[#This Row],[Budget]])/(2*Table134[[#This Row],[Budget]]))*100</f>
        <v>2600.3272750000001</v>
      </c>
      <c r="AI1259">
        <f>(0.555*Table134[[#This Row],[Gross_WW]]-Table134[[#This Row],[Budget]])/Table134[[#This Row],[Budget]]*100</f>
        <v>2897.3632752500002</v>
      </c>
      <c r="AJ1259">
        <f>(Table134[[#This Row],[Gross_WW]]-VLOOKUP(C1259,  Table4[], 2, TRUE)*Table134[[#This Row],[Budget]])/(Table134[[#This Row],[Budget]]*VLOOKUP(C1259,  Table4[], 2, TRUE))</f>
        <v>215.02618200000001</v>
      </c>
    </row>
    <row r="1260" spans="1:36" x14ac:dyDescent="0.2">
      <c r="A1260" t="s">
        <v>363</v>
      </c>
      <c r="B1260" t="s">
        <v>364</v>
      </c>
      <c r="C1260">
        <v>1937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6.7</v>
      </c>
      <c r="O1260">
        <v>878</v>
      </c>
      <c r="P1260">
        <v>84</v>
      </c>
      <c r="Q1260" t="s">
        <v>331</v>
      </c>
      <c r="R1260" t="s">
        <v>35</v>
      </c>
      <c r="S1260">
        <v>0</v>
      </c>
      <c r="T1260">
        <v>1</v>
      </c>
      <c r="U1260">
        <v>0</v>
      </c>
      <c r="V1260">
        <v>762000</v>
      </c>
      <c r="W1260">
        <v>2270200</v>
      </c>
      <c r="X1260">
        <v>2270200</v>
      </c>
      <c r="Y1260">
        <f>COUNTBLANK(Table134[[#This Row],[Budget]:[Gross_WW]])</f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f>((Table134[[#This Row],[Gross_WW]]-2*Table134[[#This Row],[Budget]])/(2*Table134[[#This Row],[Budget]]))*100</f>
        <v>48.963254593175854</v>
      </c>
      <c r="AI1260">
        <f>(0.555*Table134[[#This Row],[Gross_WW]]-Table134[[#This Row],[Budget]])/Table134[[#This Row],[Budget]]*100</f>
        <v>65.349212598425197</v>
      </c>
      <c r="AJ1260">
        <f>(Table134[[#This Row],[Gross_WW]]-VLOOKUP(C1260,  Table4[], 2, TRUE)*Table134[[#This Row],[Budget]])/(Table134[[#This Row],[Budget]]*VLOOKUP(C1260,  Table4[], 2, TRUE))</f>
        <v>6.8401712943776767</v>
      </c>
    </row>
    <row r="1261" spans="1:36" hidden="1" x14ac:dyDescent="0.2">
      <c r="A1261" t="s">
        <v>2110</v>
      </c>
      <c r="B1261" t="s">
        <v>2111</v>
      </c>
      <c r="C1261">
        <v>1973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6.3</v>
      </c>
      <c r="O1261">
        <v>492</v>
      </c>
      <c r="P1261">
        <v>90</v>
      </c>
      <c r="Q1261" t="s">
        <v>2112</v>
      </c>
      <c r="R1261" t="s">
        <v>376</v>
      </c>
      <c r="S1261">
        <v>1</v>
      </c>
      <c r="T1261">
        <v>0</v>
      </c>
      <c r="U1261">
        <v>0</v>
      </c>
      <c r="W1261">
        <v>2000000</v>
      </c>
      <c r="X1261">
        <v>2000000</v>
      </c>
      <c r="Y1261">
        <f>COUNTBLANK(Table134[[#This Row],[Budget]:[Gross_WW]])</f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 t="e">
        <f>((Table134[[#This Row],[Gross_WW]]-2*Table134[[#This Row],[Budget]])/(2*Table134[[#This Row],[Budget]]))*100</f>
        <v>#DIV/0!</v>
      </c>
      <c r="AI1261" t="e">
        <f>(0.555*Table134[[#This Row],[Gross_WW]]-Table134[[#This Row],[Budget]])/Table134[[#This Row],[Budget]]*100</f>
        <v>#DIV/0!</v>
      </c>
      <c r="AJ1261" t="e">
        <f>(Table134[[#This Row],[Gross_WW]]-VLOOKUP(C1261,  Table4[], 2, TRUE)*Table134[[#This Row],[Budget]])/(Table134[[#This Row],[Budget]]*VLOOKUP(C1261,  Table4[], 2, TRUE))</f>
        <v>#DIV/0!</v>
      </c>
    </row>
    <row r="1262" spans="1:36" x14ac:dyDescent="0.2">
      <c r="A1262" t="s">
        <v>4937</v>
      </c>
      <c r="B1262" t="s">
        <v>4938</v>
      </c>
      <c r="C1262">
        <v>1998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7</v>
      </c>
      <c r="O1262">
        <v>10983</v>
      </c>
      <c r="P1262">
        <v>127</v>
      </c>
      <c r="Q1262" t="s">
        <v>4939</v>
      </c>
      <c r="R1262" t="s">
        <v>4940</v>
      </c>
      <c r="S1262">
        <v>0</v>
      </c>
      <c r="T1262">
        <v>1</v>
      </c>
      <c r="U1262">
        <v>0</v>
      </c>
      <c r="V1262">
        <v>30000000</v>
      </c>
      <c r="W1262">
        <v>23245840</v>
      </c>
      <c r="X1262">
        <v>26616840</v>
      </c>
      <c r="Y1262">
        <f>COUNTBLANK(Table134[[#This Row],[Budget]:[Gross_WW]])</f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4</v>
      </c>
      <c r="AH1262">
        <f>((Table134[[#This Row],[Gross_WW]]-2*Table134[[#This Row],[Budget]])/(2*Table134[[#This Row],[Budget]]))*100</f>
        <v>-55.638600000000004</v>
      </c>
      <c r="AI1262">
        <f>(0.555*Table134[[#This Row],[Gross_WW]]-Table134[[#This Row],[Budget]])/Table134[[#This Row],[Budget]]*100</f>
        <v>-50.758845999999991</v>
      </c>
      <c r="AJ1262">
        <f>(Table134[[#This Row],[Gross_WW]]-VLOOKUP(C1262,  Table4[], 2, TRUE)*Table134[[#This Row],[Budget]])/(Table134[[#This Row],[Budget]]*VLOOKUP(C1262,  Table4[], 2, TRUE))</f>
        <v>1.0164272727272727</v>
      </c>
    </row>
    <row r="1263" spans="1:36" x14ac:dyDescent="0.2">
      <c r="A1263" t="s">
        <v>132</v>
      </c>
      <c r="B1263" t="s">
        <v>133</v>
      </c>
      <c r="C1263">
        <v>1932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7.5</v>
      </c>
      <c r="O1263">
        <v>3237</v>
      </c>
      <c r="P1263">
        <v>67</v>
      </c>
      <c r="Q1263" t="s">
        <v>134</v>
      </c>
      <c r="R1263" t="s">
        <v>39</v>
      </c>
      <c r="S1263">
        <v>0</v>
      </c>
      <c r="T1263">
        <v>0</v>
      </c>
      <c r="U1263">
        <v>1</v>
      </c>
      <c r="V1263">
        <v>350000</v>
      </c>
      <c r="W1263">
        <v>1108000</v>
      </c>
      <c r="X1263">
        <v>1108000</v>
      </c>
      <c r="Y1263">
        <f>COUNTBLANK(Table134[[#This Row],[Budget]:[Gross_WW]])</f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f>((Table134[[#This Row],[Gross_WW]]-2*Table134[[#This Row],[Budget]])/(2*Table134[[#This Row],[Budget]]))*100</f>
        <v>58.285714285714285</v>
      </c>
      <c r="AI1263">
        <f>(0.555*Table134[[#This Row],[Gross_WW]]-Table134[[#This Row],[Budget]])/Table134[[#This Row],[Budget]]*100</f>
        <v>75.69714285714285</v>
      </c>
      <c r="AJ1263">
        <f>(Table134[[#This Row],[Gross_WW]]-VLOOKUP(C1263,  Table4[], 2, TRUE)*Table134[[#This Row],[Budget]])/(Table134[[#This Row],[Budget]]*VLOOKUP(C1263,  Table4[], 2, TRUE))</f>
        <v>7.3308270676691727</v>
      </c>
    </row>
    <row r="1264" spans="1:36" hidden="1" x14ac:dyDescent="0.2">
      <c r="A1264" t="s">
        <v>2478</v>
      </c>
      <c r="B1264" t="s">
        <v>2479</v>
      </c>
      <c r="C1264">
        <v>1980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6.1</v>
      </c>
      <c r="O1264">
        <v>569</v>
      </c>
      <c r="P1264">
        <v>98</v>
      </c>
      <c r="Q1264" t="s">
        <v>2480</v>
      </c>
      <c r="R1264" t="s">
        <v>39</v>
      </c>
      <c r="S1264">
        <v>0</v>
      </c>
      <c r="T1264">
        <v>0</v>
      </c>
      <c r="U1264">
        <v>1</v>
      </c>
      <c r="W1264">
        <v>843215</v>
      </c>
      <c r="X1264">
        <v>843215</v>
      </c>
      <c r="Y1264">
        <f>COUNTBLANK(Table134[[#This Row],[Budget]:[Gross_WW]])</f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 t="e">
        <f>((Table134[[#This Row],[Gross_WW]]-2*Table134[[#This Row],[Budget]])/(2*Table134[[#This Row],[Budget]]))*100</f>
        <v>#DIV/0!</v>
      </c>
      <c r="AI1264" t="e">
        <f>(0.555*Table134[[#This Row],[Gross_WW]]-Table134[[#This Row],[Budget]])/Table134[[#This Row],[Budget]]*100</f>
        <v>#DIV/0!</v>
      </c>
      <c r="AJ1264" t="e">
        <f>(Table134[[#This Row],[Gross_WW]]-VLOOKUP(C1264,  Table4[], 2, TRUE)*Table134[[#This Row],[Budget]])/(Table134[[#This Row],[Budget]]*VLOOKUP(C1264,  Table4[], 2, TRUE))</f>
        <v>#DIV/0!</v>
      </c>
    </row>
    <row r="1265" spans="1:36" x14ac:dyDescent="0.2">
      <c r="A1265" t="s">
        <v>1522</v>
      </c>
      <c r="B1265" t="s">
        <v>1523</v>
      </c>
      <c r="C1265">
        <v>1958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6</v>
      </c>
      <c r="O1265">
        <v>497</v>
      </c>
      <c r="P1265">
        <v>111</v>
      </c>
      <c r="Q1265" t="s">
        <v>1224</v>
      </c>
      <c r="R1265" t="s">
        <v>39</v>
      </c>
      <c r="S1265">
        <v>0</v>
      </c>
      <c r="T1265">
        <v>0</v>
      </c>
      <c r="U1265">
        <v>1</v>
      </c>
      <c r="V1265">
        <v>960000</v>
      </c>
      <c r="Y1265">
        <f>COUNTBLANK(Table134[[#This Row],[Budget]:[Gross_WW]])</f>
        <v>2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f>((Table134[[#This Row],[Gross_WW]]-2*Table134[[#This Row],[Budget]])/(2*Table134[[#This Row],[Budget]]))*100</f>
        <v>-100</v>
      </c>
      <c r="AI1265">
        <f>(0.555*Table134[[#This Row],[Gross_WW]]-Table134[[#This Row],[Budget]])/Table134[[#This Row],[Budget]]*100</f>
        <v>-100</v>
      </c>
      <c r="AJ1265">
        <f>(Table134[[#This Row],[Gross_WW]]-VLOOKUP(C1265,  Table4[], 2, TRUE)*Table134[[#This Row],[Budget]])/(Table134[[#This Row],[Budget]]*VLOOKUP(C1265,  Table4[], 2, TRUE))</f>
        <v>-1</v>
      </c>
    </row>
    <row r="1266" spans="1:36" x14ac:dyDescent="0.2">
      <c r="A1266" t="s">
        <v>5770</v>
      </c>
      <c r="B1266" t="s">
        <v>5771</v>
      </c>
      <c r="C1266">
        <v>2003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7.4</v>
      </c>
      <c r="O1266">
        <v>64358</v>
      </c>
      <c r="P1266">
        <v>139</v>
      </c>
      <c r="Q1266" t="s">
        <v>4759</v>
      </c>
      <c r="R1266" t="s">
        <v>2783</v>
      </c>
      <c r="S1266">
        <v>1</v>
      </c>
      <c r="T1266">
        <v>0</v>
      </c>
      <c r="U1266">
        <v>0</v>
      </c>
      <c r="V1266">
        <v>22000000</v>
      </c>
      <c r="W1266">
        <v>58331254</v>
      </c>
      <c r="X1266">
        <v>68296293</v>
      </c>
      <c r="Y1266">
        <f>COUNTBLANK(Table134[[#This Row],[Budget]:[Gross_WW]])</f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f>((Table134[[#This Row],[Gross_WW]]-2*Table134[[#This Row],[Budget]])/(2*Table134[[#This Row],[Budget]]))*100</f>
        <v>55.218847727272724</v>
      </c>
      <c r="AI1266">
        <f>(0.555*Table134[[#This Row],[Gross_WW]]-Table134[[#This Row],[Budget]])/Table134[[#This Row],[Budget]]*100</f>
        <v>72.292920977272729</v>
      </c>
      <c r="AJ1266">
        <f>(Table134[[#This Row],[Gross_WW]]-VLOOKUP(C1266,  Table4[], 2, TRUE)*Table134[[#This Row],[Budget]])/(Table134[[#This Row],[Budget]]*VLOOKUP(C1266,  Table4[], 2, TRUE))</f>
        <v>4.1739615909090908</v>
      </c>
    </row>
    <row r="1267" spans="1:36" x14ac:dyDescent="0.2">
      <c r="A1267" t="s">
        <v>1170</v>
      </c>
      <c r="B1267" t="s">
        <v>1171</v>
      </c>
      <c r="C1267">
        <v>1951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6.7</v>
      </c>
      <c r="O1267">
        <v>3053</v>
      </c>
      <c r="P1267">
        <v>111</v>
      </c>
      <c r="Q1267" t="s">
        <v>592</v>
      </c>
      <c r="R1267" t="s">
        <v>39</v>
      </c>
      <c r="S1267">
        <v>0</v>
      </c>
      <c r="T1267">
        <v>0</v>
      </c>
      <c r="U1267">
        <v>1</v>
      </c>
      <c r="V1267">
        <v>1465000</v>
      </c>
      <c r="W1267">
        <v>2450000</v>
      </c>
      <c r="X1267">
        <v>3863000</v>
      </c>
      <c r="Y1267">
        <f>COUNTBLANK(Table134[[#This Row],[Budget]:[Gross_WW]])</f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f>((Table134[[#This Row],[Gross_WW]]-2*Table134[[#This Row],[Budget]])/(2*Table134[[#This Row],[Budget]]))*100</f>
        <v>31.843003412969285</v>
      </c>
      <c r="AI1267">
        <f>(0.555*Table134[[#This Row],[Gross_WW]]-Table134[[#This Row],[Budget]])/Table134[[#This Row],[Budget]]*100</f>
        <v>46.345733788395904</v>
      </c>
      <c r="AJ1267">
        <f>(Table134[[#This Row],[Gross_WW]]-VLOOKUP(C1267,  Table4[], 2, TRUE)*Table134[[#This Row],[Budget]])/(Table134[[#This Row],[Budget]]*VLOOKUP(C1267,  Table4[], 2, TRUE))</f>
        <v>15.48037542662116</v>
      </c>
    </row>
    <row r="1268" spans="1:36" x14ac:dyDescent="0.2">
      <c r="A1268" t="s">
        <v>3354</v>
      </c>
      <c r="B1268" t="s">
        <v>3355</v>
      </c>
      <c r="C1268">
        <v>1990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6.1</v>
      </c>
      <c r="O1268">
        <v>2750</v>
      </c>
      <c r="P1268">
        <v>103</v>
      </c>
      <c r="Q1268" t="s">
        <v>3356</v>
      </c>
      <c r="R1268" t="s">
        <v>3058</v>
      </c>
      <c r="S1268">
        <v>0</v>
      </c>
      <c r="T1268">
        <v>1</v>
      </c>
      <c r="U1268">
        <v>0</v>
      </c>
      <c r="V1268">
        <v>13000000</v>
      </c>
      <c r="W1268">
        <v>11359129</v>
      </c>
      <c r="X1268">
        <v>11359129</v>
      </c>
      <c r="Y1268">
        <f>COUNTBLANK(Table134[[#This Row],[Budget]:[Gross_WW]])</f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f>((Table134[[#This Row],[Gross_WW]]-2*Table134[[#This Row],[Budget]])/(2*Table134[[#This Row],[Budget]]))*100</f>
        <v>-56.311042307692304</v>
      </c>
      <c r="AI1268">
        <f>(0.555*Table134[[#This Row],[Gross_WW]]-Table134[[#This Row],[Budget]])/Table134[[#This Row],[Budget]]*100</f>
        <v>-51.505256961538457</v>
      </c>
      <c r="AJ1268">
        <f>(Table134[[#This Row],[Gross_WW]]-VLOOKUP(C1268,  Table4[], 2, TRUE)*Table134[[#This Row],[Budget]])/(Table134[[#This Row],[Budget]]*VLOOKUP(C1268,  Table4[], 2, TRUE))</f>
        <v>0.98586171328671324</v>
      </c>
    </row>
    <row r="1269" spans="1:36" x14ac:dyDescent="0.2">
      <c r="A1269" t="s">
        <v>5014</v>
      </c>
      <c r="B1269" t="s">
        <v>5015</v>
      </c>
      <c r="C1269">
        <v>1997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6.2</v>
      </c>
      <c r="O1269">
        <v>33529</v>
      </c>
      <c r="P1269">
        <v>94</v>
      </c>
      <c r="Q1269" t="s">
        <v>5016</v>
      </c>
      <c r="R1269" t="s">
        <v>5017</v>
      </c>
      <c r="S1269">
        <v>0</v>
      </c>
      <c r="T1269">
        <v>1</v>
      </c>
      <c r="U1269">
        <v>0</v>
      </c>
      <c r="V1269">
        <v>1000000</v>
      </c>
      <c r="W1269">
        <v>602302</v>
      </c>
      <c r="X1269">
        <v>602302</v>
      </c>
      <c r="Y1269">
        <f>COUNTBLANK(Table134[[#This Row],[Budget]:[Gross_WW]])</f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f>((Table134[[#This Row],[Gross_WW]]-2*Table134[[#This Row],[Budget]])/(2*Table134[[#This Row],[Budget]]))*100</f>
        <v>-69.884900000000002</v>
      </c>
      <c r="AI1269">
        <f>(0.555*Table134[[#This Row],[Gross_WW]]-Table134[[#This Row],[Budget]])/Table134[[#This Row],[Budget]]*100</f>
        <v>-66.572238999999982</v>
      </c>
      <c r="AJ1269">
        <f>(Table134[[#This Row],[Gross_WW]]-VLOOKUP(C1269,  Table4[], 2, TRUE)*Table134[[#This Row],[Budget]])/(Table134[[#This Row],[Budget]]*VLOOKUP(C1269,  Table4[], 2, TRUE))</f>
        <v>0.36886818181818182</v>
      </c>
    </row>
    <row r="1270" spans="1:36" x14ac:dyDescent="0.2">
      <c r="A1270" t="s">
        <v>3488</v>
      </c>
      <c r="B1270" t="s">
        <v>3489</v>
      </c>
      <c r="C1270">
        <v>1991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6.5</v>
      </c>
      <c r="O1270">
        <v>28682</v>
      </c>
      <c r="P1270">
        <v>109</v>
      </c>
      <c r="Q1270" t="s">
        <v>2356</v>
      </c>
      <c r="R1270" t="s">
        <v>3490</v>
      </c>
      <c r="S1270">
        <v>1</v>
      </c>
      <c r="T1270">
        <v>0</v>
      </c>
      <c r="U1270">
        <v>0</v>
      </c>
      <c r="V1270">
        <v>35000000</v>
      </c>
      <c r="W1270">
        <v>23562716</v>
      </c>
      <c r="X1270">
        <v>23562716</v>
      </c>
      <c r="Y1270">
        <f>COUNTBLANK(Table134[[#This Row],[Budget]:[Gross_WW]])</f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24</v>
      </c>
      <c r="AH1270">
        <f>((Table134[[#This Row],[Gross_WW]]-2*Table134[[#This Row],[Budget]])/(2*Table134[[#This Row],[Budget]]))*100</f>
        <v>-66.338977142857146</v>
      </c>
      <c r="AI1270">
        <f>(0.555*Table134[[#This Row],[Gross_WW]]-Table134[[#This Row],[Budget]])/Table134[[#This Row],[Budget]]*100</f>
        <v>-62.636264628571425</v>
      </c>
      <c r="AJ1270">
        <f>(Table134[[#This Row],[Gross_WW]]-VLOOKUP(C1270,  Table4[], 2, TRUE)*Table134[[#This Row],[Budget]])/(Table134[[#This Row],[Budget]]*VLOOKUP(C1270,  Table4[], 2, TRUE))</f>
        <v>0.53004649350649347</v>
      </c>
    </row>
    <row r="1271" spans="1:36" x14ac:dyDescent="0.2">
      <c r="A1271" t="s">
        <v>5280</v>
      </c>
      <c r="B1271" t="s">
        <v>5281</v>
      </c>
      <c r="C1271">
        <v>2001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6.3</v>
      </c>
      <c r="O1271">
        <v>31095</v>
      </c>
      <c r="P1271">
        <v>95</v>
      </c>
      <c r="Q1271" t="s">
        <v>5282</v>
      </c>
      <c r="R1271" t="s">
        <v>39</v>
      </c>
      <c r="S1271">
        <v>0</v>
      </c>
      <c r="T1271">
        <v>0</v>
      </c>
      <c r="U1271">
        <v>1</v>
      </c>
      <c r="V1271">
        <v>70000000</v>
      </c>
      <c r="W1271">
        <v>13596911</v>
      </c>
      <c r="X1271">
        <v>14026418</v>
      </c>
      <c r="Y1271">
        <f>COUNTBLANK(Table134[[#This Row],[Budget]:[Gross_WW]])</f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f>((Table134[[#This Row],[Gross_WW]]-2*Table134[[#This Row],[Budget]])/(2*Table134[[#This Row],[Budget]]))*100</f>
        <v>-89.981129999999993</v>
      </c>
      <c r="AI1271">
        <f>(0.555*Table134[[#This Row],[Gross_WW]]-Table134[[#This Row],[Budget]])/Table134[[#This Row],[Budget]]*100</f>
        <v>-88.879054299999993</v>
      </c>
      <c r="AJ1271">
        <f>(Table134[[#This Row],[Gross_WW]]-VLOOKUP(C1271,  Table4[], 2, TRUE)*Table134[[#This Row],[Budget]])/(Table134[[#This Row],[Budget]]*VLOOKUP(C1271,  Table4[], 2, TRUE))</f>
        <v>-0.66603766666666664</v>
      </c>
    </row>
    <row r="1272" spans="1:36" hidden="1" x14ac:dyDescent="0.2">
      <c r="A1272" t="s">
        <v>3491</v>
      </c>
      <c r="B1272" t="s">
        <v>3492</v>
      </c>
      <c r="C1272">
        <v>1991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6.2</v>
      </c>
      <c r="O1272">
        <v>7618</v>
      </c>
      <c r="P1272">
        <v>103</v>
      </c>
      <c r="Q1272" t="s">
        <v>1721</v>
      </c>
      <c r="R1272" t="s">
        <v>39</v>
      </c>
      <c r="S1272">
        <v>0</v>
      </c>
      <c r="T1272">
        <v>0</v>
      </c>
      <c r="U1272">
        <v>1</v>
      </c>
      <c r="W1272">
        <v>25682090</v>
      </c>
      <c r="X1272">
        <v>25682090</v>
      </c>
      <c r="Y1272">
        <f>COUNTBLANK(Table134[[#This Row],[Budget]:[Gross_WW]])</f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4</v>
      </c>
      <c r="AH1272" t="e">
        <f>((Table134[[#This Row],[Gross_WW]]-2*Table134[[#This Row],[Budget]])/(2*Table134[[#This Row],[Budget]]))*100</f>
        <v>#DIV/0!</v>
      </c>
      <c r="AI1272" t="e">
        <f>(0.555*Table134[[#This Row],[Gross_WW]]-Table134[[#This Row],[Budget]])/Table134[[#This Row],[Budget]]*100</f>
        <v>#DIV/0!</v>
      </c>
      <c r="AJ1272" t="e">
        <f>(Table134[[#This Row],[Gross_WW]]-VLOOKUP(C1272,  Table4[], 2, TRUE)*Table134[[#This Row],[Budget]])/(Table134[[#This Row],[Budget]]*VLOOKUP(C1272,  Table4[], 2, TRUE))</f>
        <v>#DIV/0!</v>
      </c>
    </row>
    <row r="1273" spans="1:36" x14ac:dyDescent="0.2">
      <c r="A1273" t="s">
        <v>6938</v>
      </c>
      <c r="B1273" t="s">
        <v>6939</v>
      </c>
      <c r="C1273">
        <v>2014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4.5</v>
      </c>
      <c r="O1273">
        <v>45906</v>
      </c>
      <c r="P1273">
        <v>89</v>
      </c>
      <c r="Q1273" t="s">
        <v>6940</v>
      </c>
      <c r="R1273" t="s">
        <v>35</v>
      </c>
      <c r="S1273">
        <v>0</v>
      </c>
      <c r="T1273">
        <v>1</v>
      </c>
      <c r="U1273">
        <v>0</v>
      </c>
      <c r="V1273">
        <v>5000000</v>
      </c>
      <c r="W1273">
        <v>50856010</v>
      </c>
      <c r="X1273">
        <v>103687316</v>
      </c>
      <c r="Y1273">
        <f>COUNTBLANK(Table134[[#This Row],[Budget]:[Gross_WW]])</f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f>((Table134[[#This Row],[Gross_WW]]-2*Table134[[#This Row],[Budget]])/(2*Table134[[#This Row],[Budget]]))*100</f>
        <v>936.87315999999998</v>
      </c>
      <c r="AI1273">
        <f>(0.555*Table134[[#This Row],[Gross_WW]]-Table134[[#This Row],[Budget]])/Table134[[#This Row],[Budget]]*100</f>
        <v>1050.9292076000002</v>
      </c>
      <c r="AJ1273">
        <f>(Table134[[#This Row],[Gross_WW]]-VLOOKUP(C1273,  Table4[], 2, TRUE)*Table134[[#This Row],[Budget]])/(Table134[[#This Row],[Budget]]*VLOOKUP(C1273,  Table4[], 2, TRUE))</f>
        <v>19.737463200000001</v>
      </c>
    </row>
    <row r="1274" spans="1:36" x14ac:dyDescent="0.2">
      <c r="A1274" t="s">
        <v>7838</v>
      </c>
      <c r="B1274" t="s">
        <v>7839</v>
      </c>
      <c r="C1274">
        <v>2016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6.1</v>
      </c>
      <c r="O1274">
        <v>50661</v>
      </c>
      <c r="P1274">
        <v>99</v>
      </c>
      <c r="Q1274" t="s">
        <v>7840</v>
      </c>
      <c r="R1274" t="s">
        <v>7783</v>
      </c>
      <c r="S1274">
        <v>0</v>
      </c>
      <c r="T1274">
        <v>1</v>
      </c>
      <c r="U1274">
        <v>0</v>
      </c>
      <c r="V1274">
        <v>9000000</v>
      </c>
      <c r="W1274">
        <v>35144505</v>
      </c>
      <c r="X1274">
        <v>81705746</v>
      </c>
      <c r="Y1274">
        <f>COUNTBLANK(Table134[[#This Row],[Budget]:[Gross_WW]])</f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f>((Table134[[#This Row],[Gross_WW]]-2*Table134[[#This Row],[Budget]])/(2*Table134[[#This Row],[Budget]]))*100</f>
        <v>353.92081111111111</v>
      </c>
      <c r="AI1274">
        <f>(0.555*Table134[[#This Row],[Gross_WW]]-Table134[[#This Row],[Budget]])/Table134[[#This Row],[Budget]]*100</f>
        <v>403.8521003333334</v>
      </c>
      <c r="AJ1274">
        <f>(Table134[[#This Row],[Gross_WW]]-VLOOKUP(C1274,  Table4[], 2, TRUE)*Table134[[#This Row],[Budget]])/(Table134[[#This Row],[Budget]]*VLOOKUP(C1274,  Table4[], 2, TRUE))</f>
        <v>8.0784162222222218</v>
      </c>
    </row>
    <row r="1275" spans="1:36" x14ac:dyDescent="0.2">
      <c r="A1275" t="s">
        <v>6767</v>
      </c>
      <c r="B1275" t="s">
        <v>6768</v>
      </c>
      <c r="C1275">
        <v>2015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6.1</v>
      </c>
      <c r="O1275">
        <v>19761</v>
      </c>
      <c r="P1275">
        <v>107</v>
      </c>
      <c r="Q1275" t="s">
        <v>6769</v>
      </c>
      <c r="R1275" t="s">
        <v>6770</v>
      </c>
      <c r="S1275">
        <v>0</v>
      </c>
      <c r="T1275">
        <v>0</v>
      </c>
      <c r="U1275">
        <v>1</v>
      </c>
      <c r="V1275">
        <v>28000000</v>
      </c>
      <c r="W1275">
        <v>7002261</v>
      </c>
      <c r="X1275">
        <v>8527658</v>
      </c>
      <c r="Y1275">
        <f>COUNTBLANK(Table134[[#This Row],[Budget]:[Gross_WW]])</f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10</v>
      </c>
      <c r="AH1275">
        <f>((Table134[[#This Row],[Gross_WW]]-2*Table134[[#This Row],[Budget]])/(2*Table134[[#This Row],[Budget]]))*100</f>
        <v>-84.772039285714285</v>
      </c>
      <c r="AI1275">
        <f>(0.555*Table134[[#This Row],[Gross_WW]]-Table134[[#This Row],[Budget]])/Table134[[#This Row],[Budget]]*100</f>
        <v>-83.096963607142854</v>
      </c>
      <c r="AJ1275">
        <f>(Table134[[#This Row],[Gross_WW]]-VLOOKUP(C1275,  Table4[], 2, TRUE)*Table134[[#This Row],[Budget]])/(Table134[[#This Row],[Budget]]*VLOOKUP(C1275,  Table4[], 2, TRUE))</f>
        <v>-0.69544078571428569</v>
      </c>
    </row>
    <row r="1276" spans="1:36" x14ac:dyDescent="0.2">
      <c r="A1276" t="s">
        <v>5520</v>
      </c>
      <c r="B1276" t="s">
        <v>5521</v>
      </c>
      <c r="C1276">
        <v>2001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6.3</v>
      </c>
      <c r="O1276">
        <v>16406</v>
      </c>
      <c r="P1276">
        <v>89</v>
      </c>
      <c r="Q1276" t="s">
        <v>5522</v>
      </c>
      <c r="R1276" t="s">
        <v>2783</v>
      </c>
      <c r="S1276">
        <v>1</v>
      </c>
      <c r="T1276">
        <v>0</v>
      </c>
      <c r="U1276">
        <v>0</v>
      </c>
      <c r="V1276">
        <v>24000000</v>
      </c>
      <c r="W1276">
        <v>13906394</v>
      </c>
      <c r="X1276">
        <v>14782676</v>
      </c>
      <c r="Y1276">
        <f>COUNTBLANK(Table134[[#This Row],[Budget]:[Gross_WW]])</f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f>((Table134[[#This Row],[Gross_WW]]-2*Table134[[#This Row],[Budget]])/(2*Table134[[#This Row],[Budget]]))*100</f>
        <v>-69.202758333333335</v>
      </c>
      <c r="AI1276">
        <f>(0.555*Table134[[#This Row],[Gross_WW]]-Table134[[#This Row],[Budget]])/Table134[[#This Row],[Budget]]*100</f>
        <v>-65.815061749999998</v>
      </c>
      <c r="AJ1276">
        <f>(Table134[[#This Row],[Gross_WW]]-VLOOKUP(C1276,  Table4[], 2, TRUE)*Table134[[#This Row],[Budget]])/(Table134[[#This Row],[Budget]]*VLOOKUP(C1276,  Table4[], 2, TRUE))</f>
        <v>2.6574722222222222E-2</v>
      </c>
    </row>
    <row r="1277" spans="1:36" x14ac:dyDescent="0.2">
      <c r="A1277" t="s">
        <v>3493</v>
      </c>
      <c r="B1277" t="s">
        <v>3494</v>
      </c>
      <c r="C1277">
        <v>1991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6.1</v>
      </c>
      <c r="O1277">
        <v>20563</v>
      </c>
      <c r="P1277">
        <v>91</v>
      </c>
      <c r="Q1277" t="s">
        <v>1917</v>
      </c>
      <c r="R1277" t="s">
        <v>3495</v>
      </c>
      <c r="S1277">
        <v>0</v>
      </c>
      <c r="T1277">
        <v>0</v>
      </c>
      <c r="U1277">
        <v>1</v>
      </c>
      <c r="V1277">
        <v>14000000</v>
      </c>
      <c r="W1277">
        <v>39673161</v>
      </c>
      <c r="X1277">
        <v>39673161</v>
      </c>
      <c r="Y1277">
        <f>COUNTBLANK(Table134[[#This Row],[Budget]:[Gross_WW]])</f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f>((Table134[[#This Row],[Gross_WW]]-2*Table134[[#This Row],[Budget]])/(2*Table134[[#This Row],[Budget]]))*100</f>
        <v>41.689860714285714</v>
      </c>
      <c r="AI1277">
        <f>(0.555*Table134[[#This Row],[Gross_WW]]-Table134[[#This Row],[Budget]])/Table134[[#This Row],[Budget]]*100</f>
        <v>57.275745392857146</v>
      </c>
      <c r="AJ1277">
        <f>(Table134[[#This Row],[Gross_WW]]-VLOOKUP(C1277,  Table4[], 2, TRUE)*Table134[[#This Row],[Budget]])/(Table134[[#This Row],[Budget]]*VLOOKUP(C1277,  Table4[], 2, TRUE))</f>
        <v>5.4404482142857145</v>
      </c>
    </row>
    <row r="1278" spans="1:36" x14ac:dyDescent="0.2">
      <c r="A1278" t="s">
        <v>2843</v>
      </c>
      <c r="B1278" t="s">
        <v>2844</v>
      </c>
      <c r="C1278">
        <v>1985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7.2</v>
      </c>
      <c r="O1278">
        <v>68228</v>
      </c>
      <c r="P1278">
        <v>161</v>
      </c>
      <c r="Q1278" t="s">
        <v>2049</v>
      </c>
      <c r="R1278" t="s">
        <v>2845</v>
      </c>
      <c r="S1278">
        <v>0</v>
      </c>
      <c r="T1278">
        <v>1</v>
      </c>
      <c r="U1278">
        <v>0</v>
      </c>
      <c r="V1278">
        <v>31000000</v>
      </c>
      <c r="W1278">
        <v>87071205</v>
      </c>
      <c r="X1278">
        <v>227542205</v>
      </c>
      <c r="Y1278">
        <f>COUNTBLANK(Table134[[#This Row],[Budget]:[Gross_WW]])</f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f>((Table134[[#This Row],[Gross_WW]]-2*Table134[[#This Row],[Budget]])/(2*Table134[[#This Row],[Budget]]))*100</f>
        <v>267.00355645161289</v>
      </c>
      <c r="AI1278">
        <f>(0.555*Table134[[#This Row],[Gross_WW]]-Table134[[#This Row],[Budget]])/Table134[[#This Row],[Budget]]*100</f>
        <v>307.37394766129034</v>
      </c>
      <c r="AJ1278">
        <f>(Table134[[#This Row],[Gross_WW]]-VLOOKUP(C1278,  Table4[], 2, TRUE)*Table134[[#This Row],[Budget]])/(Table134[[#This Row],[Budget]]*VLOOKUP(C1278,  Table4[], 2, TRUE))</f>
        <v>14.95667636746143</v>
      </c>
    </row>
    <row r="1279" spans="1:36" x14ac:dyDescent="0.2">
      <c r="A1279" t="s">
        <v>4941</v>
      </c>
      <c r="B1279" t="s">
        <v>4942</v>
      </c>
      <c r="C1279">
        <v>1998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7</v>
      </c>
      <c r="O1279">
        <v>82168</v>
      </c>
      <c r="P1279">
        <v>123</v>
      </c>
      <c r="Q1279" t="s">
        <v>3825</v>
      </c>
      <c r="R1279" t="s">
        <v>35</v>
      </c>
      <c r="S1279">
        <v>0</v>
      </c>
      <c r="T1279">
        <v>1</v>
      </c>
      <c r="U1279">
        <v>0</v>
      </c>
      <c r="V1279">
        <v>48000000</v>
      </c>
      <c r="W1279">
        <v>37562568</v>
      </c>
      <c r="X1279">
        <v>77745568</v>
      </c>
      <c r="Y1279">
        <f>COUNTBLANK(Table134[[#This Row],[Budget]:[Gross_WW]])</f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2</v>
      </c>
      <c r="AH1279">
        <f>((Table134[[#This Row],[Gross_WW]]-2*Table134[[#This Row],[Budget]])/(2*Table134[[#This Row],[Budget]]))*100</f>
        <v>-19.015033333333335</v>
      </c>
      <c r="AI1279">
        <f>(0.555*Table134[[#This Row],[Gross_WW]]-Table134[[#This Row],[Budget]])/Table134[[#This Row],[Budget]]*100</f>
        <v>-10.106686999999996</v>
      </c>
      <c r="AJ1279">
        <f>(Table134[[#This Row],[Gross_WW]]-VLOOKUP(C1279,  Table4[], 2, TRUE)*Table134[[#This Row],[Budget]])/(Table134[[#This Row],[Budget]]*VLOOKUP(C1279,  Table4[], 2, TRUE))</f>
        <v>2.6811348484848483</v>
      </c>
    </row>
    <row r="1280" spans="1:36" x14ac:dyDescent="0.2">
      <c r="A1280" t="s">
        <v>3646</v>
      </c>
      <c r="B1280" t="s">
        <v>3647</v>
      </c>
      <c r="C1280">
        <v>1992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5.4</v>
      </c>
      <c r="O1280">
        <v>1495</v>
      </c>
      <c r="P1280">
        <v>63</v>
      </c>
      <c r="Q1280" t="s">
        <v>3258</v>
      </c>
      <c r="R1280" t="s">
        <v>3212</v>
      </c>
      <c r="S1280">
        <v>0</v>
      </c>
      <c r="T1280">
        <v>1</v>
      </c>
      <c r="U1280">
        <v>0</v>
      </c>
      <c r="V1280">
        <v>11000000</v>
      </c>
      <c r="W1280">
        <v>1659542</v>
      </c>
      <c r="X1280">
        <v>1659542</v>
      </c>
      <c r="Y1280">
        <f>COUNTBLANK(Table134[[#This Row],[Budget]:[Gross_WW]])</f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f>((Table134[[#This Row],[Gross_WW]]-2*Table134[[#This Row],[Budget]])/(2*Table134[[#This Row],[Budget]]))*100</f>
        <v>-92.456627272727275</v>
      </c>
      <c r="AI1280">
        <f>(0.555*Table134[[#This Row],[Gross_WW]]-Table134[[#This Row],[Budget]])/Table134[[#This Row],[Budget]]*100</f>
        <v>-91.626856272727267</v>
      </c>
      <c r="AJ1280">
        <f>(Table134[[#This Row],[Gross_WW]]-VLOOKUP(C1280,  Table4[], 2, TRUE)*Table134[[#This Row],[Budget]])/(Table134[[#This Row],[Budget]]*VLOOKUP(C1280,  Table4[], 2, TRUE))</f>
        <v>-0.65711942148760327</v>
      </c>
    </row>
    <row r="1281" spans="1:36" x14ac:dyDescent="0.2">
      <c r="A1281" t="s">
        <v>4289</v>
      </c>
      <c r="B1281" t="s">
        <v>4290</v>
      </c>
      <c r="C1281">
        <v>1995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6.6</v>
      </c>
      <c r="O1281">
        <v>112628</v>
      </c>
      <c r="P1281">
        <v>127</v>
      </c>
      <c r="Q1281" t="s">
        <v>2792</v>
      </c>
      <c r="R1281" t="s">
        <v>39</v>
      </c>
      <c r="S1281">
        <v>0</v>
      </c>
      <c r="T1281">
        <v>0</v>
      </c>
      <c r="U1281">
        <v>1</v>
      </c>
      <c r="V1281">
        <v>50000000</v>
      </c>
      <c r="W1281">
        <v>68659650</v>
      </c>
      <c r="X1281">
        <v>189859560</v>
      </c>
      <c r="Y1281">
        <f>COUNTBLANK(Table134[[#This Row],[Budget]:[Gross_WW]])</f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f>((Table134[[#This Row],[Gross_WW]]-2*Table134[[#This Row],[Budget]])/(2*Table134[[#This Row],[Budget]]))*100</f>
        <v>89.859560000000002</v>
      </c>
      <c r="AI1281">
        <f>(0.555*Table134[[#This Row],[Gross_WW]]-Table134[[#This Row],[Budget]])/Table134[[#This Row],[Budget]]*100</f>
        <v>110.74411160000001</v>
      </c>
      <c r="AJ1281">
        <f>(Table134[[#This Row],[Gross_WW]]-VLOOKUP(C1281,  Table4[], 2, TRUE)*Table134[[#This Row],[Budget]])/(Table134[[#This Row],[Budget]]*VLOOKUP(C1281,  Table4[], 2, TRUE))</f>
        <v>7.6299799999999998</v>
      </c>
    </row>
    <row r="1282" spans="1:36" hidden="1" x14ac:dyDescent="0.2">
      <c r="A1282" t="s">
        <v>2986</v>
      </c>
      <c r="B1282" t="s">
        <v>2987</v>
      </c>
      <c r="C1282">
        <v>1987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6.2</v>
      </c>
      <c r="O1282">
        <v>7017</v>
      </c>
      <c r="P1282">
        <v>99</v>
      </c>
      <c r="Q1282" t="s">
        <v>1866</v>
      </c>
      <c r="R1282" t="s">
        <v>2783</v>
      </c>
      <c r="S1282">
        <v>1</v>
      </c>
      <c r="T1282">
        <v>0</v>
      </c>
      <c r="U1282">
        <v>0</v>
      </c>
      <c r="W1282">
        <v>52864741</v>
      </c>
      <c r="X1282">
        <v>52864741</v>
      </c>
      <c r="Y1282">
        <f>COUNTBLANK(Table134[[#This Row],[Budget]:[Gross_WW]])</f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 t="e">
        <f>((Table134[[#This Row],[Gross_WW]]-2*Table134[[#This Row],[Budget]])/(2*Table134[[#This Row],[Budget]]))*100</f>
        <v>#DIV/0!</v>
      </c>
      <c r="AI1282" t="e">
        <f>(0.555*Table134[[#This Row],[Gross_WW]]-Table134[[#This Row],[Budget]])/Table134[[#This Row],[Budget]]*100</f>
        <v>#DIV/0!</v>
      </c>
      <c r="AJ1282" t="e">
        <f>(Table134[[#This Row],[Gross_WW]]-VLOOKUP(C1282,  Table4[], 2, TRUE)*Table134[[#This Row],[Budget]])/(Table134[[#This Row],[Budget]]*VLOOKUP(C1282,  Table4[], 2, TRUE))</f>
        <v>#DIV/0!</v>
      </c>
    </row>
    <row r="1283" spans="1:36" x14ac:dyDescent="0.2">
      <c r="A1283" t="s">
        <v>5024</v>
      </c>
      <c r="B1283" t="s">
        <v>5025</v>
      </c>
      <c r="C1283">
        <v>1999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6.4</v>
      </c>
      <c r="O1283">
        <v>8351</v>
      </c>
      <c r="P1283">
        <v>96</v>
      </c>
      <c r="Q1283" t="s">
        <v>5026</v>
      </c>
      <c r="R1283" t="s">
        <v>3859</v>
      </c>
      <c r="S1283">
        <v>1</v>
      </c>
      <c r="T1283">
        <v>0</v>
      </c>
      <c r="U1283">
        <v>0</v>
      </c>
      <c r="V1283">
        <v>7000000</v>
      </c>
      <c r="W1283">
        <v>7302522</v>
      </c>
      <c r="X1283">
        <v>7302522</v>
      </c>
      <c r="Y1283">
        <f>COUNTBLANK(Table134[[#This Row],[Budget]:[Gross_WW]])</f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11</v>
      </c>
      <c r="AH1283">
        <f>((Table134[[#This Row],[Gross_WW]]-2*Table134[[#This Row],[Budget]])/(2*Table134[[#This Row],[Budget]]))*100</f>
        <v>-47.839128571428574</v>
      </c>
      <c r="AI1283">
        <f>(0.555*Table134[[#This Row],[Gross_WW]]-Table134[[#This Row],[Budget]])/Table134[[#This Row],[Budget]]*100</f>
        <v>-42.101432714285707</v>
      </c>
      <c r="AJ1283">
        <f>(Table134[[#This Row],[Gross_WW]]-VLOOKUP(C1283,  Table4[], 2, TRUE)*Table134[[#This Row],[Budget]])/(Table134[[#This Row],[Budget]]*VLOOKUP(C1283,  Table4[], 2, TRUE))</f>
        <v>1.3709487012987014</v>
      </c>
    </row>
    <row r="1284" spans="1:36" x14ac:dyDescent="0.2">
      <c r="A1284" t="s">
        <v>5809</v>
      </c>
      <c r="B1284" t="s">
        <v>5810</v>
      </c>
      <c r="C1284">
        <v>2006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6.7</v>
      </c>
      <c r="O1284">
        <v>153513</v>
      </c>
      <c r="P1284">
        <v>83</v>
      </c>
      <c r="Q1284" t="s">
        <v>5811</v>
      </c>
      <c r="R1284" t="s">
        <v>4956</v>
      </c>
      <c r="S1284">
        <v>0</v>
      </c>
      <c r="T1284">
        <v>1</v>
      </c>
      <c r="U1284">
        <v>0</v>
      </c>
      <c r="V1284">
        <v>80000000</v>
      </c>
      <c r="W1284">
        <v>155019340</v>
      </c>
      <c r="X1284">
        <v>339795890</v>
      </c>
      <c r="Y1284">
        <f>COUNTBLANK(Table134[[#This Row],[Budget]:[Gross_WW]])</f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11</v>
      </c>
      <c r="AH1284">
        <f>((Table134[[#This Row],[Gross_WW]]-2*Table134[[#This Row],[Budget]])/(2*Table134[[#This Row],[Budget]]))*100</f>
        <v>112.37243125000001</v>
      </c>
      <c r="AI1284">
        <f>(0.555*Table134[[#This Row],[Gross_WW]]-Table134[[#This Row],[Budget]])/Table134[[#This Row],[Budget]]*100</f>
        <v>135.73339868750003</v>
      </c>
      <c r="AJ1284">
        <f>(Table134[[#This Row],[Gross_WW]]-VLOOKUP(C1284,  Table4[], 2, TRUE)*Table134[[#This Row],[Budget]])/(Table134[[#This Row],[Budget]]*VLOOKUP(C1284,  Table4[], 2, TRUE))</f>
        <v>6.079081041666667</v>
      </c>
    </row>
    <row r="1285" spans="1:36" x14ac:dyDescent="0.2">
      <c r="A1285" t="s">
        <v>2988</v>
      </c>
      <c r="B1285" t="s">
        <v>2989</v>
      </c>
      <c r="C1285">
        <v>1987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5.8</v>
      </c>
      <c r="O1285">
        <v>48103</v>
      </c>
      <c r="P1285">
        <v>93</v>
      </c>
      <c r="Q1285" t="s">
        <v>2990</v>
      </c>
      <c r="R1285" t="s">
        <v>2991</v>
      </c>
      <c r="S1285">
        <v>0</v>
      </c>
      <c r="T1285">
        <v>0</v>
      </c>
      <c r="U1285">
        <v>1</v>
      </c>
      <c r="V1285">
        <v>25000000</v>
      </c>
      <c r="W1285">
        <v>16057580</v>
      </c>
      <c r="X1285">
        <v>16057580</v>
      </c>
      <c r="Y1285">
        <f>COUNTBLANK(Table134[[#This Row],[Budget]:[Gross_WW]])</f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f>((Table134[[#This Row],[Gross_WW]]-2*Table134[[#This Row],[Budget]])/(2*Table134[[#This Row],[Budget]]))*100</f>
        <v>-67.884839999999997</v>
      </c>
      <c r="AI1285">
        <f>(0.555*Table134[[#This Row],[Gross_WW]]-Table134[[#This Row],[Budget]])/Table134[[#This Row],[Budget]]*100</f>
        <v>-64.352172400000001</v>
      </c>
      <c r="AJ1285">
        <f>(Table134[[#This Row],[Gross_WW]]-VLOOKUP(C1285,  Table4[], 2, TRUE)*Table134[[#This Row],[Budget]])/(Table134[[#This Row],[Budget]]*VLOOKUP(C1285,  Table4[], 2, TRUE))</f>
        <v>0.39631130434782608</v>
      </c>
    </row>
    <row r="1286" spans="1:36" x14ac:dyDescent="0.2">
      <c r="A1286" t="s">
        <v>7304</v>
      </c>
      <c r="B1286" t="s">
        <v>7305</v>
      </c>
      <c r="C1286">
        <v>2013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6.3</v>
      </c>
      <c r="O1286">
        <v>195563</v>
      </c>
      <c r="P1286">
        <v>130</v>
      </c>
      <c r="Q1286" t="s">
        <v>3293</v>
      </c>
      <c r="R1286" t="s">
        <v>2671</v>
      </c>
      <c r="S1286">
        <v>1</v>
      </c>
      <c r="T1286">
        <v>0</v>
      </c>
      <c r="U1286">
        <v>0</v>
      </c>
      <c r="V1286">
        <v>215000000</v>
      </c>
      <c r="W1286">
        <v>234911825</v>
      </c>
      <c r="X1286">
        <v>493311825</v>
      </c>
      <c r="Y1286">
        <f>COUNTBLANK(Table134[[#This Row],[Budget]:[Gross_WW]])</f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f>((Table134[[#This Row],[Gross_WW]]-2*Table134[[#This Row],[Budget]])/(2*Table134[[#This Row],[Budget]]))*100</f>
        <v>14.72368023255814</v>
      </c>
      <c r="AI1286">
        <f>(0.555*Table134[[#This Row],[Gross_WW]]-Table134[[#This Row],[Budget]])/Table134[[#This Row],[Budget]]*100</f>
        <v>27.343285058139532</v>
      </c>
      <c r="AJ1286">
        <f>(Table134[[#This Row],[Gross_WW]]-VLOOKUP(C1286,  Table4[], 2, TRUE)*Table134[[#This Row],[Budget]])/(Table134[[#This Row],[Budget]]*VLOOKUP(C1286,  Table4[], 2, TRUE))</f>
        <v>1.2944736046511629</v>
      </c>
    </row>
    <row r="1287" spans="1:36" x14ac:dyDescent="0.2">
      <c r="A1287" t="s">
        <v>7341</v>
      </c>
      <c r="B1287" t="s">
        <v>7342</v>
      </c>
      <c r="C1287">
        <v>2013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6.9</v>
      </c>
      <c r="O1287">
        <v>454739</v>
      </c>
      <c r="P1287">
        <v>131</v>
      </c>
      <c r="Q1287" t="s">
        <v>4734</v>
      </c>
      <c r="R1287" t="s">
        <v>39</v>
      </c>
      <c r="S1287">
        <v>0</v>
      </c>
      <c r="T1287">
        <v>0</v>
      </c>
      <c r="U1287">
        <v>1</v>
      </c>
      <c r="V1287">
        <v>190000000</v>
      </c>
      <c r="W1287">
        <v>101802906</v>
      </c>
      <c r="X1287">
        <v>411002906</v>
      </c>
      <c r="Y1287">
        <f>COUNTBLANK(Table134[[#This Row],[Budget]:[Gross_WW]])</f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f>((Table134[[#This Row],[Gross_WW]]-2*Table134[[#This Row],[Budget]])/(2*Table134[[#This Row],[Budget]]))*100</f>
        <v>8.1586594736842102</v>
      </c>
      <c r="AI1287">
        <f>(0.555*Table134[[#This Row],[Gross_WW]]-Table134[[#This Row],[Budget]])/Table134[[#This Row],[Budget]]*100</f>
        <v>20.056112015789481</v>
      </c>
      <c r="AJ1287">
        <f>(Table134[[#This Row],[Gross_WW]]-VLOOKUP(C1287,  Table4[], 2, TRUE)*Table134[[#This Row],[Budget]])/(Table134[[#This Row],[Budget]]*VLOOKUP(C1287,  Table4[], 2, TRUE))</f>
        <v>1.1631731894736843</v>
      </c>
    </row>
    <row r="1288" spans="1:36" x14ac:dyDescent="0.2">
      <c r="A1288" t="s">
        <v>7615</v>
      </c>
      <c r="B1288" t="s">
        <v>7616</v>
      </c>
      <c r="C1288">
        <v>2018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5.6</v>
      </c>
      <c r="O1288">
        <v>99142</v>
      </c>
      <c r="P1288">
        <v>111</v>
      </c>
      <c r="Q1288" t="s">
        <v>7617</v>
      </c>
      <c r="R1288" t="s">
        <v>6607</v>
      </c>
      <c r="S1288">
        <v>0</v>
      </c>
      <c r="T1288">
        <v>1</v>
      </c>
      <c r="U1288">
        <v>0</v>
      </c>
      <c r="V1288">
        <v>150000000</v>
      </c>
      <c r="W1288">
        <v>59874525</v>
      </c>
      <c r="X1288">
        <v>290930148</v>
      </c>
      <c r="Y1288">
        <f>COUNTBLANK(Table134[[#This Row],[Budget]:[Gross_WW]])</f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f>((Table134[[#This Row],[Gross_WW]]-2*Table134[[#This Row],[Budget]])/(2*Table134[[#This Row],[Budget]]))*100</f>
        <v>-3.0232839999999999</v>
      </c>
      <c r="AI1288">
        <f>(0.555*Table134[[#This Row],[Gross_WW]]-Table134[[#This Row],[Budget]])/Table134[[#This Row],[Budget]]*100</f>
        <v>7.6441547600000099</v>
      </c>
      <c r="AJ1288">
        <f>(Table134[[#This Row],[Gross_WW]]-VLOOKUP(C1288,  Table4[], 2, TRUE)*Table134[[#This Row],[Budget]])/(Table134[[#This Row],[Budget]]*VLOOKUP(C1288,  Table4[], 2, TRUE))</f>
        <v>0.93953432000000003</v>
      </c>
    </row>
    <row r="1289" spans="1:36" x14ac:dyDescent="0.2">
      <c r="A1289" t="s">
        <v>2846</v>
      </c>
      <c r="B1289" t="s">
        <v>2847</v>
      </c>
      <c r="C1289">
        <v>1985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7.3</v>
      </c>
      <c r="O1289">
        <v>50135</v>
      </c>
      <c r="P1289">
        <v>115</v>
      </c>
      <c r="Q1289" t="s">
        <v>2004</v>
      </c>
      <c r="R1289" t="s">
        <v>1992</v>
      </c>
      <c r="S1289">
        <v>0</v>
      </c>
      <c r="T1289">
        <v>0</v>
      </c>
      <c r="U1289">
        <v>1</v>
      </c>
      <c r="V1289">
        <v>6900000</v>
      </c>
      <c r="W1289">
        <v>41410568</v>
      </c>
      <c r="X1289">
        <v>41410568</v>
      </c>
      <c r="Y1289">
        <f>COUNTBLANK(Table134[[#This Row],[Budget]:[Gross_WW]])</f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f>((Table134[[#This Row],[Gross_WW]]-2*Table134[[#This Row],[Budget]])/(2*Table134[[#This Row],[Budget]]))*100</f>
        <v>200.07657971014493</v>
      </c>
      <c r="AI1289">
        <f>(0.555*Table134[[#This Row],[Gross_WW]]-Table134[[#This Row],[Budget]])/Table134[[#This Row],[Budget]]*100</f>
        <v>233.08500347826092</v>
      </c>
      <c r="AJ1289">
        <f>(Table134[[#This Row],[Gross_WW]]-VLOOKUP(C1289,  Table4[], 2, TRUE)*Table134[[#This Row],[Budget]])/(Table134[[#This Row],[Budget]]*VLOOKUP(C1289,  Table4[], 2, TRUE))</f>
        <v>12.046807813484563</v>
      </c>
    </row>
    <row r="1290" spans="1:36" x14ac:dyDescent="0.2">
      <c r="A1290" t="s">
        <v>4943</v>
      </c>
      <c r="B1290" t="s">
        <v>4944</v>
      </c>
      <c r="C1290">
        <v>1998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6.1</v>
      </c>
      <c r="O1290">
        <v>7380</v>
      </c>
      <c r="P1290">
        <v>114</v>
      </c>
      <c r="Q1290" t="s">
        <v>4945</v>
      </c>
      <c r="R1290" t="s">
        <v>4109</v>
      </c>
      <c r="S1290">
        <v>0</v>
      </c>
      <c r="T1290">
        <v>0</v>
      </c>
      <c r="U1290">
        <v>1</v>
      </c>
      <c r="V1290">
        <v>2876753</v>
      </c>
      <c r="W1290">
        <v>5878911</v>
      </c>
      <c r="X1290">
        <v>5878911</v>
      </c>
      <c r="Y1290">
        <f>COUNTBLANK(Table134[[#This Row],[Budget]:[Gross_WW]])</f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37</v>
      </c>
      <c r="AH1290">
        <f>((Table134[[#This Row],[Gross_WW]]-2*Table134[[#This Row],[Budget]])/(2*Table134[[#This Row],[Budget]]))*100</f>
        <v>2.1796275175519066</v>
      </c>
      <c r="AI1290">
        <f>(0.555*Table134[[#This Row],[Gross_WW]]-Table134[[#This Row],[Budget]])/Table134[[#This Row],[Budget]]*100</f>
        <v>13.419386544482631</v>
      </c>
      <c r="AJ1290">
        <f>(Table134[[#This Row],[Gross_WW]]-VLOOKUP(C1290,  Table4[], 2, TRUE)*Table134[[#This Row],[Budget]])/(Table134[[#This Row],[Budget]]*VLOOKUP(C1290,  Table4[], 2, TRUE))</f>
        <v>3.6445285235250862</v>
      </c>
    </row>
    <row r="1291" spans="1:36" x14ac:dyDescent="0.2">
      <c r="A1291" t="s">
        <v>7741</v>
      </c>
      <c r="B1291" t="s">
        <v>7742</v>
      </c>
      <c r="C1291">
        <v>2015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5.7</v>
      </c>
      <c r="O1291">
        <v>57941</v>
      </c>
      <c r="P1291">
        <v>111</v>
      </c>
      <c r="Q1291" t="s">
        <v>6187</v>
      </c>
      <c r="R1291" t="s">
        <v>39</v>
      </c>
      <c r="S1291">
        <v>0</v>
      </c>
      <c r="T1291">
        <v>0</v>
      </c>
      <c r="U1291">
        <v>1</v>
      </c>
      <c r="V1291">
        <v>150000000</v>
      </c>
      <c r="W1291">
        <v>35088320</v>
      </c>
      <c r="X1291">
        <v>128388320</v>
      </c>
      <c r="Y1291">
        <f>COUNTBLANK(Table134[[#This Row],[Budget]:[Gross_WW]])</f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104</v>
      </c>
      <c r="AH1291">
        <f>((Table134[[#This Row],[Gross_WW]]-2*Table134[[#This Row],[Budget]])/(2*Table134[[#This Row],[Budget]]))*100</f>
        <v>-57.203893333333333</v>
      </c>
      <c r="AI1291">
        <f>(0.555*Table134[[#This Row],[Gross_WW]]-Table134[[#This Row],[Budget]])/Table134[[#This Row],[Budget]]*100</f>
        <v>-52.496321599999995</v>
      </c>
      <c r="AJ1291">
        <f>(Table134[[#This Row],[Gross_WW]]-VLOOKUP(C1291,  Table4[], 2, TRUE)*Table134[[#This Row],[Budget]])/(Table134[[#This Row],[Budget]]*VLOOKUP(C1291,  Table4[], 2, TRUE))</f>
        <v>-0.14407786666666667</v>
      </c>
    </row>
    <row r="1292" spans="1:36" hidden="1" x14ac:dyDescent="0.2">
      <c r="A1292" t="s">
        <v>4291</v>
      </c>
      <c r="B1292" t="s">
        <v>4292</v>
      </c>
      <c r="C1292">
        <v>1995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6.5</v>
      </c>
      <c r="O1292">
        <v>2166</v>
      </c>
      <c r="P1292">
        <v>124</v>
      </c>
      <c r="Q1292" t="s">
        <v>3477</v>
      </c>
      <c r="R1292" t="s">
        <v>3757</v>
      </c>
      <c r="S1292">
        <v>0</v>
      </c>
      <c r="T1292">
        <v>1</v>
      </c>
      <c r="U1292">
        <v>0</v>
      </c>
      <c r="W1292">
        <v>6834525</v>
      </c>
      <c r="X1292">
        <v>6834525</v>
      </c>
      <c r="Y1292">
        <f>COUNTBLANK(Table134[[#This Row],[Budget]:[Gross_WW]])</f>
        <v>1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 t="e">
        <f>((Table134[[#This Row],[Gross_WW]]-2*Table134[[#This Row],[Budget]])/(2*Table134[[#This Row],[Budget]]))*100</f>
        <v>#DIV/0!</v>
      </c>
      <c r="AI1292" t="e">
        <f>(0.555*Table134[[#This Row],[Gross_WW]]-Table134[[#This Row],[Budget]])/Table134[[#This Row],[Budget]]*100</f>
        <v>#DIV/0!</v>
      </c>
      <c r="AJ1292" t="e">
        <f>(Table134[[#This Row],[Gross_WW]]-VLOOKUP(C1292,  Table4[], 2, TRUE)*Table134[[#This Row],[Budget]])/(Table134[[#This Row],[Budget]]*VLOOKUP(C1292,  Table4[], 2, TRUE))</f>
        <v>#DIV/0!</v>
      </c>
    </row>
    <row r="1293" spans="1:36" x14ac:dyDescent="0.2">
      <c r="A1293" t="s">
        <v>3496</v>
      </c>
      <c r="B1293" t="s">
        <v>3497</v>
      </c>
      <c r="C1293">
        <v>1991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6.7</v>
      </c>
      <c r="O1293">
        <v>2625</v>
      </c>
      <c r="P1293">
        <v>111</v>
      </c>
      <c r="Q1293" t="s">
        <v>3498</v>
      </c>
      <c r="R1293" t="s">
        <v>3499</v>
      </c>
      <c r="S1293">
        <v>1</v>
      </c>
      <c r="T1293">
        <v>0</v>
      </c>
      <c r="U1293">
        <v>0</v>
      </c>
      <c r="V1293">
        <v>18634643</v>
      </c>
      <c r="W1293">
        <v>18634643</v>
      </c>
      <c r="X1293">
        <v>18634643</v>
      </c>
      <c r="Y1293">
        <f>COUNTBLANK(Table134[[#This Row],[Budget]:[Gross_WW]])</f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4</v>
      </c>
      <c r="AH1293">
        <f>((Table134[[#This Row],[Gross_WW]]-2*Table134[[#This Row],[Budget]])/(2*Table134[[#This Row],[Budget]]))*100</f>
        <v>-50</v>
      </c>
      <c r="AI1293">
        <f>(0.555*Table134[[#This Row],[Gross_WW]]-Table134[[#This Row],[Budget]])/Table134[[#This Row],[Budget]]*100</f>
        <v>-44.5</v>
      </c>
      <c r="AJ1293">
        <f>(Table134[[#This Row],[Gross_WW]]-VLOOKUP(C1293,  Table4[], 2, TRUE)*Table134[[#This Row],[Budget]])/(Table134[[#This Row],[Budget]]*VLOOKUP(C1293,  Table4[], 2, TRUE))</f>
        <v>1.2727272727272727</v>
      </c>
    </row>
    <row r="1294" spans="1:36" x14ac:dyDescent="0.2">
      <c r="A1294" t="s">
        <v>7306</v>
      </c>
      <c r="B1294" t="s">
        <v>7307</v>
      </c>
      <c r="C1294">
        <v>2012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7</v>
      </c>
      <c r="O1294">
        <v>90549</v>
      </c>
      <c r="P1294">
        <v>92</v>
      </c>
      <c r="Q1294" t="s">
        <v>7308</v>
      </c>
      <c r="R1294" t="s">
        <v>5459</v>
      </c>
      <c r="S1294">
        <v>0</v>
      </c>
      <c r="T1294">
        <v>1</v>
      </c>
      <c r="U1294">
        <v>0</v>
      </c>
      <c r="V1294">
        <v>60000000</v>
      </c>
      <c r="W1294">
        <v>56003051</v>
      </c>
      <c r="X1294">
        <v>107139399</v>
      </c>
      <c r="Y1294">
        <f>COUNTBLANK(Table134[[#This Row],[Budget]:[Gross_WW]])</f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f>((Table134[[#This Row],[Gross_WW]]-2*Table134[[#This Row],[Budget]])/(2*Table134[[#This Row],[Budget]]))*100</f>
        <v>-10.717167499999999</v>
      </c>
      <c r="AI1294">
        <f>(0.555*Table134[[#This Row],[Gross_WW]]-Table134[[#This Row],[Budget]])/Table134[[#This Row],[Budget]]*100</f>
        <v>-0.8960559249999871</v>
      </c>
      <c r="AJ1294">
        <f>(Table134[[#This Row],[Gross_WW]]-VLOOKUP(C1294,  Table4[], 2, TRUE)*Table134[[#This Row],[Budget]])/(Table134[[#This Row],[Budget]]*VLOOKUP(C1294,  Table4[], 2, TRUE))</f>
        <v>0.78565664999999996</v>
      </c>
    </row>
    <row r="1295" spans="1:36" x14ac:dyDescent="0.2">
      <c r="A1295" t="s">
        <v>3228</v>
      </c>
      <c r="B1295" t="s">
        <v>3229</v>
      </c>
      <c r="C1295">
        <v>1989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7</v>
      </c>
      <c r="O1295">
        <v>42788</v>
      </c>
      <c r="P1295">
        <v>124</v>
      </c>
      <c r="Q1295" t="s">
        <v>2627</v>
      </c>
      <c r="R1295" t="s">
        <v>3230</v>
      </c>
      <c r="S1295">
        <v>0</v>
      </c>
      <c r="T1295">
        <v>1</v>
      </c>
      <c r="U1295">
        <v>0</v>
      </c>
      <c r="V1295">
        <v>20000000</v>
      </c>
      <c r="W1295">
        <v>100047830</v>
      </c>
      <c r="X1295">
        <v>126297830</v>
      </c>
      <c r="Y1295">
        <f>COUNTBLANK(Table134[[#This Row],[Budget]:[Gross_WW]])</f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f>((Table134[[#This Row],[Gross_WW]]-2*Table134[[#This Row],[Budget]])/(2*Table134[[#This Row],[Budget]]))*100</f>
        <v>215.744575</v>
      </c>
      <c r="AI1295">
        <f>(0.555*Table134[[#This Row],[Gross_WW]]-Table134[[#This Row],[Budget]])/Table134[[#This Row],[Budget]]*100</f>
        <v>250.47647825000001</v>
      </c>
      <c r="AJ1295">
        <f>(Table134[[#This Row],[Gross_WW]]-VLOOKUP(C1295,  Table4[], 2, TRUE)*Table134[[#This Row],[Budget]])/(Table134[[#This Row],[Budget]]*VLOOKUP(C1295,  Table4[], 2, TRUE))</f>
        <v>12.728025000000001</v>
      </c>
    </row>
    <row r="1296" spans="1:36" x14ac:dyDescent="0.2">
      <c r="A1296" t="s">
        <v>1642</v>
      </c>
      <c r="B1296" t="s">
        <v>1643</v>
      </c>
      <c r="C1296">
        <v>1961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6.5</v>
      </c>
      <c r="O1296">
        <v>922</v>
      </c>
      <c r="P1296">
        <v>138</v>
      </c>
      <c r="Q1296" t="s">
        <v>739</v>
      </c>
      <c r="R1296" t="s">
        <v>39</v>
      </c>
      <c r="S1296">
        <v>0</v>
      </c>
      <c r="T1296">
        <v>0</v>
      </c>
      <c r="U1296">
        <v>1</v>
      </c>
      <c r="V1296">
        <v>1500000</v>
      </c>
      <c r="Y1296">
        <f>COUNTBLANK(Table134[[#This Row],[Budget]:[Gross_WW]])</f>
        <v>2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3</v>
      </c>
      <c r="AH1296">
        <f>((Table134[[#This Row],[Gross_WW]]-2*Table134[[#This Row],[Budget]])/(2*Table134[[#This Row],[Budget]]))*100</f>
        <v>-100</v>
      </c>
      <c r="AI1296">
        <f>(0.555*Table134[[#This Row],[Gross_WW]]-Table134[[#This Row],[Budget]])/Table134[[#This Row],[Budget]]*100</f>
        <v>-100</v>
      </c>
      <c r="AJ1296">
        <f>(Table134[[#This Row],[Gross_WW]]-VLOOKUP(C1296,  Table4[], 2, TRUE)*Table134[[#This Row],[Budget]])/(Table134[[#This Row],[Budget]]*VLOOKUP(C1296,  Table4[], 2, TRUE))</f>
        <v>-1</v>
      </c>
    </row>
    <row r="1297" spans="1:36" x14ac:dyDescent="0.2">
      <c r="A1297" t="s">
        <v>3648</v>
      </c>
      <c r="B1297" t="s">
        <v>3649</v>
      </c>
      <c r="C1297">
        <v>1992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5.9</v>
      </c>
      <c r="O1297">
        <v>1114</v>
      </c>
      <c r="P1297">
        <v>96</v>
      </c>
      <c r="Q1297" t="s">
        <v>3650</v>
      </c>
      <c r="R1297" t="s">
        <v>3273</v>
      </c>
      <c r="S1297">
        <v>1</v>
      </c>
      <c r="T1297">
        <v>0</v>
      </c>
      <c r="U1297">
        <v>0</v>
      </c>
      <c r="V1297">
        <v>4030793</v>
      </c>
      <c r="W1297">
        <v>4030793</v>
      </c>
      <c r="X1297">
        <v>4030793</v>
      </c>
      <c r="Y1297">
        <f>COUNTBLANK(Table134[[#This Row],[Budget]:[Gross_WW]])</f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f>((Table134[[#This Row],[Gross_WW]]-2*Table134[[#This Row],[Budget]])/(2*Table134[[#This Row],[Budget]]))*100</f>
        <v>-50</v>
      </c>
      <c r="AI1297">
        <f>(0.555*Table134[[#This Row],[Gross_WW]]-Table134[[#This Row],[Budget]])/Table134[[#This Row],[Budget]]*100</f>
        <v>-44.499999999999993</v>
      </c>
      <c r="AJ1297">
        <f>(Table134[[#This Row],[Gross_WW]]-VLOOKUP(C1297,  Table4[], 2, TRUE)*Table134[[#This Row],[Budget]])/(Table134[[#This Row],[Budget]]*VLOOKUP(C1297,  Table4[], 2, TRUE))</f>
        <v>1.2727272727272729</v>
      </c>
    </row>
    <row r="1298" spans="1:36" x14ac:dyDescent="0.2">
      <c r="A1298" t="s">
        <v>3651</v>
      </c>
      <c r="B1298" t="s">
        <v>3652</v>
      </c>
      <c r="C1298">
        <v>1992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5.9</v>
      </c>
      <c r="O1298">
        <v>43412</v>
      </c>
      <c r="P1298">
        <v>84</v>
      </c>
      <c r="Q1298" t="s">
        <v>3653</v>
      </c>
      <c r="R1298" t="s">
        <v>39</v>
      </c>
      <c r="S1298">
        <v>0</v>
      </c>
      <c r="T1298">
        <v>0</v>
      </c>
      <c r="U1298">
        <v>1</v>
      </c>
      <c r="V1298">
        <v>15000000</v>
      </c>
      <c r="W1298">
        <v>44065653</v>
      </c>
      <c r="X1298">
        <v>44065653</v>
      </c>
      <c r="Y1298">
        <f>COUNTBLANK(Table134[[#This Row],[Budget]:[Gross_WW]])</f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f>((Table134[[#This Row],[Gross_WW]]-2*Table134[[#This Row],[Budget]])/(2*Table134[[#This Row],[Budget]]))*100</f>
        <v>46.885510000000004</v>
      </c>
      <c r="AI1298">
        <f>(0.555*Table134[[#This Row],[Gross_WW]]-Table134[[#This Row],[Budget]])/Table134[[#This Row],[Budget]]*100</f>
        <v>63.042916100000021</v>
      </c>
      <c r="AJ1298">
        <f>(Table134[[#This Row],[Gross_WW]]-VLOOKUP(C1298,  Table4[], 2, TRUE)*Table134[[#This Row],[Budget]])/(Table134[[#This Row],[Budget]]*VLOOKUP(C1298,  Table4[], 2, TRUE))</f>
        <v>5.6766140909090907</v>
      </c>
    </row>
    <row r="1299" spans="1:36" x14ac:dyDescent="0.2">
      <c r="A1299" t="s">
        <v>5053</v>
      </c>
      <c r="B1299" t="s">
        <v>5054</v>
      </c>
      <c r="C1299">
        <v>1998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6.8</v>
      </c>
      <c r="O1299">
        <v>99595</v>
      </c>
      <c r="P1299">
        <v>115</v>
      </c>
      <c r="Q1299" t="s">
        <v>3915</v>
      </c>
      <c r="R1299" t="s">
        <v>35</v>
      </c>
      <c r="S1299">
        <v>0</v>
      </c>
      <c r="T1299">
        <v>1</v>
      </c>
      <c r="U1299">
        <v>0</v>
      </c>
      <c r="V1299">
        <v>90000000</v>
      </c>
      <c r="W1299">
        <v>135026902</v>
      </c>
      <c r="X1299">
        <v>202292902</v>
      </c>
      <c r="Y1299">
        <f>COUNTBLANK(Table134[[#This Row],[Budget]:[Gross_WW]])</f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f>((Table134[[#This Row],[Gross_WW]]-2*Table134[[#This Row],[Budget]])/(2*Table134[[#This Row],[Budget]]))*100</f>
        <v>12.384945555555555</v>
      </c>
      <c r="AI1299">
        <f>(0.555*Table134[[#This Row],[Gross_WW]]-Table134[[#This Row],[Budget]])/Table134[[#This Row],[Budget]]*100</f>
        <v>24.747289566666684</v>
      </c>
      <c r="AJ1299">
        <f>(Table134[[#This Row],[Gross_WW]]-VLOOKUP(C1299,  Table4[], 2, TRUE)*Table134[[#This Row],[Budget]])/(Table134[[#This Row],[Budget]]*VLOOKUP(C1299,  Table4[], 2, TRUE))</f>
        <v>4.1084066161616164</v>
      </c>
    </row>
    <row r="1300" spans="1:36" x14ac:dyDescent="0.2">
      <c r="A1300" t="s">
        <v>6851</v>
      </c>
      <c r="B1300" t="s">
        <v>6852</v>
      </c>
      <c r="C1300">
        <v>2011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7</v>
      </c>
      <c r="O1300">
        <v>227663</v>
      </c>
      <c r="P1300">
        <v>104</v>
      </c>
      <c r="Q1300" t="s">
        <v>6850</v>
      </c>
      <c r="R1300" t="s">
        <v>35</v>
      </c>
      <c r="S1300">
        <v>0</v>
      </c>
      <c r="T1300">
        <v>1</v>
      </c>
      <c r="U1300">
        <v>0</v>
      </c>
      <c r="V1300">
        <v>40000000</v>
      </c>
      <c r="W1300">
        <v>37412945</v>
      </c>
      <c r="X1300">
        <v>97984015</v>
      </c>
      <c r="Y1300">
        <f>COUNTBLANK(Table134[[#This Row],[Budget]:[Gross_WW]])</f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f>((Table134[[#This Row],[Gross_WW]]-2*Table134[[#This Row],[Budget]])/(2*Table134[[#This Row],[Budget]]))*100</f>
        <v>22.480018749999999</v>
      </c>
      <c r="AI1300">
        <f>(0.555*Table134[[#This Row],[Gross_WW]]-Table134[[#This Row],[Budget]])/Table134[[#This Row],[Budget]]*100</f>
        <v>35.952820812500008</v>
      </c>
      <c r="AJ1300">
        <f>(Table134[[#This Row],[Gross_WW]]-VLOOKUP(C1300,  Table4[], 2, TRUE)*Table134[[#This Row],[Budget]])/(Table134[[#This Row],[Budget]]*VLOOKUP(C1300,  Table4[], 2, TRUE))</f>
        <v>1.4496003749999999</v>
      </c>
    </row>
    <row r="1301" spans="1:36" x14ac:dyDescent="0.2">
      <c r="A1301" t="s">
        <v>5408</v>
      </c>
      <c r="B1301" t="s">
        <v>5409</v>
      </c>
      <c r="C1301">
        <v>2000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7.2</v>
      </c>
      <c r="O1301">
        <v>109810</v>
      </c>
      <c r="P1301">
        <v>123</v>
      </c>
      <c r="Q1301" t="s">
        <v>5410</v>
      </c>
      <c r="R1301" t="s">
        <v>39</v>
      </c>
      <c r="S1301">
        <v>0</v>
      </c>
      <c r="T1301">
        <v>0</v>
      </c>
      <c r="U1301">
        <v>1</v>
      </c>
      <c r="V1301">
        <v>40000000</v>
      </c>
      <c r="W1301">
        <v>33519628</v>
      </c>
      <c r="X1301">
        <v>55707411</v>
      </c>
      <c r="Y1301">
        <f>COUNTBLANK(Table134[[#This Row],[Budget]:[Gross_WW]])</f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f>((Table134[[#This Row],[Gross_WW]]-2*Table134[[#This Row],[Budget]])/(2*Table134[[#This Row],[Budget]]))*100</f>
        <v>-30.365736250000001</v>
      </c>
      <c r="AI1301">
        <f>(0.555*Table134[[#This Row],[Gross_WW]]-Table134[[#This Row],[Budget]])/Table134[[#This Row],[Budget]]*100</f>
        <v>-22.705967237499987</v>
      </c>
      <c r="AJ1301">
        <f>(Table134[[#This Row],[Gross_WW]]-VLOOKUP(C1301,  Table4[], 2, TRUE)*Table134[[#This Row],[Budget]])/(Table134[[#This Row],[Budget]]*VLOOKUP(C1301,  Table4[], 2, TRUE))</f>
        <v>1.3211421249999999</v>
      </c>
    </row>
    <row r="1302" spans="1:36" x14ac:dyDescent="0.2">
      <c r="A1302" t="s">
        <v>5390</v>
      </c>
      <c r="B1302" t="s">
        <v>5391</v>
      </c>
      <c r="C1302">
        <v>2001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6.2</v>
      </c>
      <c r="O1302">
        <v>302246</v>
      </c>
      <c r="P1302">
        <v>183</v>
      </c>
      <c r="Q1302" t="s">
        <v>4528</v>
      </c>
      <c r="R1302" t="s">
        <v>2783</v>
      </c>
      <c r="S1302">
        <v>1</v>
      </c>
      <c r="T1302">
        <v>0</v>
      </c>
      <c r="U1302">
        <v>0</v>
      </c>
      <c r="V1302">
        <v>140000000</v>
      </c>
      <c r="W1302">
        <v>198542554</v>
      </c>
      <c r="X1302">
        <v>449220945</v>
      </c>
      <c r="Y1302">
        <f>COUNTBLANK(Table134[[#This Row],[Budget]:[Gross_WW]])</f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1</v>
      </c>
      <c r="AG1302">
        <v>0</v>
      </c>
      <c r="AH1302">
        <f>((Table134[[#This Row],[Gross_WW]]-2*Table134[[#This Row],[Budget]])/(2*Table134[[#This Row],[Budget]]))*100</f>
        <v>60.436051785714284</v>
      </c>
      <c r="AI1302">
        <f>(0.555*Table134[[#This Row],[Gross_WW]]-Table134[[#This Row],[Budget]])/Table134[[#This Row],[Budget]]*100</f>
        <v>78.084017482142869</v>
      </c>
      <c r="AJ1302">
        <f>(Table134[[#This Row],[Gross_WW]]-VLOOKUP(C1302,  Table4[], 2, TRUE)*Table134[[#This Row],[Budget]])/(Table134[[#This Row],[Budget]]*VLOOKUP(C1302,  Table4[], 2, TRUE))</f>
        <v>4.3478683928571424</v>
      </c>
    </row>
    <row r="1303" spans="1:36" x14ac:dyDescent="0.2">
      <c r="A1303" t="s">
        <v>2848</v>
      </c>
      <c r="B1303" t="s">
        <v>2849</v>
      </c>
      <c r="C1303">
        <v>1985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7</v>
      </c>
      <c r="O1303">
        <v>47824</v>
      </c>
      <c r="P1303">
        <v>91</v>
      </c>
      <c r="Q1303" t="s">
        <v>2850</v>
      </c>
      <c r="R1303" t="s">
        <v>39</v>
      </c>
      <c r="S1303">
        <v>0</v>
      </c>
      <c r="T1303">
        <v>0</v>
      </c>
      <c r="U1303">
        <v>1</v>
      </c>
      <c r="V1303">
        <v>6000000</v>
      </c>
      <c r="W1303">
        <v>40940662</v>
      </c>
      <c r="X1303">
        <v>40940662</v>
      </c>
      <c r="Y1303">
        <f>COUNTBLANK(Table134[[#This Row],[Budget]:[Gross_WW]])</f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f>((Table134[[#This Row],[Gross_WW]]-2*Table134[[#This Row],[Budget]])/(2*Table134[[#This Row],[Budget]]))*100</f>
        <v>241.17218333333335</v>
      </c>
      <c r="AI1303">
        <f>(0.555*Table134[[#This Row],[Gross_WW]]-Table134[[#This Row],[Budget]])/Table134[[#This Row],[Budget]]*100</f>
        <v>278.70112349999999</v>
      </c>
      <c r="AJ1303">
        <f>(Table134[[#This Row],[Gross_WW]]-VLOOKUP(C1303,  Table4[], 2, TRUE)*Table134[[#This Row],[Budget]])/(Table134[[#This Row],[Budget]]*VLOOKUP(C1303,  Table4[], 2, TRUE))</f>
        <v>13.833573188405797</v>
      </c>
    </row>
    <row r="1304" spans="1:36" x14ac:dyDescent="0.2">
      <c r="A1304" t="s">
        <v>7435</v>
      </c>
      <c r="B1304" t="s">
        <v>7436</v>
      </c>
      <c r="C1304">
        <v>2014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6.7</v>
      </c>
      <c r="O1304">
        <v>75657</v>
      </c>
      <c r="P1304">
        <v>92</v>
      </c>
      <c r="Q1304" t="s">
        <v>4855</v>
      </c>
      <c r="R1304" t="s">
        <v>4956</v>
      </c>
      <c r="S1304">
        <v>0</v>
      </c>
      <c r="T1304">
        <v>1</v>
      </c>
      <c r="U1304">
        <v>0</v>
      </c>
      <c r="V1304">
        <v>132000000</v>
      </c>
      <c r="W1304">
        <v>83850911</v>
      </c>
      <c r="X1304">
        <v>373515621</v>
      </c>
      <c r="Y1304">
        <f>COUNTBLANK(Table134[[#This Row],[Budget]:[Gross_WW]])</f>
        <v>0</v>
      </c>
      <c r="Z1304">
        <v>1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1</v>
      </c>
      <c r="AG1304">
        <v>0</v>
      </c>
      <c r="AH1304">
        <f>((Table134[[#This Row],[Gross_WW]]-2*Table134[[#This Row],[Budget]])/(2*Table134[[#This Row],[Budget]]))*100</f>
        <v>41.483189772727272</v>
      </c>
      <c r="AI1304">
        <f>(0.555*Table134[[#This Row],[Gross_WW]]-Table134[[#This Row],[Budget]])/Table134[[#This Row],[Budget]]*100</f>
        <v>57.046340647727298</v>
      </c>
      <c r="AJ1304">
        <f>(Table134[[#This Row],[Gross_WW]]-VLOOKUP(C1304,  Table4[], 2, TRUE)*Table134[[#This Row],[Budget]])/(Table134[[#This Row],[Budget]]*VLOOKUP(C1304,  Table4[], 2, TRUE))</f>
        <v>1.8296637954545454</v>
      </c>
    </row>
    <row r="1305" spans="1:36" x14ac:dyDescent="0.2">
      <c r="A1305" t="s">
        <v>1386</v>
      </c>
      <c r="B1305" t="s">
        <v>1387</v>
      </c>
      <c r="C1305">
        <v>1955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6.4</v>
      </c>
      <c r="O1305">
        <v>1027</v>
      </c>
      <c r="P1305">
        <v>95</v>
      </c>
      <c r="Q1305" t="s">
        <v>1388</v>
      </c>
      <c r="R1305" t="s">
        <v>1389</v>
      </c>
      <c r="S1305">
        <v>0</v>
      </c>
      <c r="T1305">
        <v>0</v>
      </c>
      <c r="U1305">
        <v>1</v>
      </c>
      <c r="V1305">
        <v>2000000</v>
      </c>
      <c r="Y1305">
        <f>COUNTBLANK(Table134[[#This Row],[Budget]:[Gross_WW]])</f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f>((Table134[[#This Row],[Gross_WW]]-2*Table134[[#This Row],[Budget]])/(2*Table134[[#This Row],[Budget]]))*100</f>
        <v>-100</v>
      </c>
      <c r="AI1305">
        <f>(0.555*Table134[[#This Row],[Gross_WW]]-Table134[[#This Row],[Budget]])/Table134[[#This Row],[Budget]]*100</f>
        <v>-100</v>
      </c>
      <c r="AJ1305">
        <f>(Table134[[#This Row],[Gross_WW]]-VLOOKUP(C1305,  Table4[], 2, TRUE)*Table134[[#This Row],[Budget]])/(Table134[[#This Row],[Budget]]*VLOOKUP(C1305,  Table4[], 2, TRUE))</f>
        <v>-1</v>
      </c>
    </row>
    <row r="1306" spans="1:36" x14ac:dyDescent="0.2">
      <c r="A1306" t="s">
        <v>2304</v>
      </c>
      <c r="B1306" t="s">
        <v>2305</v>
      </c>
      <c r="C1306">
        <v>1977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6.4</v>
      </c>
      <c r="O1306">
        <v>21419</v>
      </c>
      <c r="P1306">
        <v>128</v>
      </c>
      <c r="Q1306" t="s">
        <v>1631</v>
      </c>
      <c r="R1306" t="s">
        <v>376</v>
      </c>
      <c r="S1306">
        <v>1</v>
      </c>
      <c r="T1306">
        <v>0</v>
      </c>
      <c r="U1306">
        <v>0</v>
      </c>
      <c r="V1306">
        <v>10000000</v>
      </c>
      <c r="W1306">
        <v>39588000</v>
      </c>
      <c r="X1306">
        <v>39588000</v>
      </c>
      <c r="Y1306">
        <f>COUNTBLANK(Table134[[#This Row],[Budget]:[Gross_WW]])</f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1</v>
      </c>
      <c r="AG1306">
        <v>0</v>
      </c>
      <c r="AH1306">
        <f>((Table134[[#This Row],[Gross_WW]]-2*Table134[[#This Row],[Budget]])/(2*Table134[[#This Row],[Budget]]))*100</f>
        <v>97.94</v>
      </c>
      <c r="AI1306">
        <f>(0.555*Table134[[#This Row],[Gross_WW]]-Table134[[#This Row],[Budget]])/Table134[[#This Row],[Budget]]*100</f>
        <v>119.71340000000004</v>
      </c>
      <c r="AJ1306">
        <f>(Table134[[#This Row],[Gross_WW]]-VLOOKUP(C1306,  Table4[], 2, TRUE)*Table134[[#This Row],[Budget]])/(Table134[[#This Row],[Budget]]*VLOOKUP(C1306,  Table4[], 2, TRUE))</f>
        <v>9.417894736842106</v>
      </c>
    </row>
    <row r="1307" spans="1:36" x14ac:dyDescent="0.2">
      <c r="A1307" t="s">
        <v>7665</v>
      </c>
      <c r="B1307" t="s">
        <v>2305</v>
      </c>
      <c r="C1307">
        <v>2016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6.7</v>
      </c>
      <c r="O1307">
        <v>51752</v>
      </c>
      <c r="P1307">
        <v>102</v>
      </c>
      <c r="Q1307" t="s">
        <v>7666</v>
      </c>
      <c r="R1307" t="s">
        <v>2671</v>
      </c>
      <c r="S1307">
        <v>1</v>
      </c>
      <c r="T1307">
        <v>0</v>
      </c>
      <c r="U1307">
        <v>0</v>
      </c>
      <c r="V1307">
        <v>65000000</v>
      </c>
      <c r="W1307">
        <v>76233151</v>
      </c>
      <c r="X1307">
        <v>143695338</v>
      </c>
      <c r="Y1307">
        <f>COUNTBLANK(Table134[[#This Row],[Budget]:[Gross_WW]])</f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39</v>
      </c>
      <c r="AH1307">
        <f>((Table134[[#This Row],[Gross_WW]]-2*Table134[[#This Row],[Budget]])/(2*Table134[[#This Row],[Budget]]))*100</f>
        <v>10.534875384615384</v>
      </c>
      <c r="AI1307">
        <f>(0.555*Table134[[#This Row],[Gross_WW]]-Table134[[#This Row],[Budget]])/Table134[[#This Row],[Budget]]*100</f>
        <v>22.69371167692308</v>
      </c>
      <c r="AJ1307">
        <f>(Table134[[#This Row],[Gross_WW]]-VLOOKUP(C1307,  Table4[], 2, TRUE)*Table134[[#This Row],[Budget]])/(Table134[[#This Row],[Budget]]*VLOOKUP(C1307,  Table4[], 2, TRUE))</f>
        <v>1.2106975076923077</v>
      </c>
    </row>
    <row r="1308" spans="1:36" x14ac:dyDescent="0.2">
      <c r="A1308" t="s">
        <v>1280</v>
      </c>
      <c r="B1308" t="s">
        <v>1281</v>
      </c>
      <c r="C1308">
        <v>1953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7.3</v>
      </c>
      <c r="O1308">
        <v>119807</v>
      </c>
      <c r="P1308">
        <v>77</v>
      </c>
      <c r="Q1308" t="s">
        <v>1003</v>
      </c>
      <c r="R1308" t="s">
        <v>376</v>
      </c>
      <c r="S1308">
        <v>1</v>
      </c>
      <c r="T1308">
        <v>0</v>
      </c>
      <c r="U1308">
        <v>0</v>
      </c>
      <c r="V1308">
        <v>4000000</v>
      </c>
      <c r="W1308">
        <v>87404651</v>
      </c>
      <c r="X1308">
        <v>87404651</v>
      </c>
      <c r="Y1308">
        <f>COUNTBLANK(Table134[[#This Row],[Budget]:[Gross_WW]])</f>
        <v>0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42</v>
      </c>
      <c r="AH1308">
        <f>((Table134[[#This Row],[Gross_WW]]-2*Table134[[#This Row],[Budget]])/(2*Table134[[#This Row],[Budget]]))*100</f>
        <v>992.55813750000004</v>
      </c>
      <c r="AI1308">
        <f>(0.555*Table134[[#This Row],[Gross_WW]]-Table134[[#This Row],[Budget]])/Table134[[#This Row],[Budget]]*100</f>
        <v>1112.739532625</v>
      </c>
      <c r="AJ1308">
        <f>(Table134[[#This Row],[Gross_WW]]-VLOOKUP(C1308,  Table4[], 2, TRUE)*Table134[[#This Row],[Budget]])/(Table134[[#This Row],[Budget]]*VLOOKUP(C1308,  Table4[], 2, TRUE))</f>
        <v>135.56976718749999</v>
      </c>
    </row>
    <row r="1309" spans="1:36" x14ac:dyDescent="0.2">
      <c r="A1309" t="s">
        <v>5772</v>
      </c>
      <c r="B1309" t="s">
        <v>1281</v>
      </c>
      <c r="C1309">
        <v>2003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6.8</v>
      </c>
      <c r="O1309">
        <v>64074</v>
      </c>
      <c r="P1309">
        <v>113</v>
      </c>
      <c r="Q1309" t="s">
        <v>5773</v>
      </c>
      <c r="R1309" t="s">
        <v>35</v>
      </c>
      <c r="S1309">
        <v>0</v>
      </c>
      <c r="T1309">
        <v>1</v>
      </c>
      <c r="U1309">
        <v>0</v>
      </c>
      <c r="V1309">
        <v>100000000</v>
      </c>
      <c r="W1309">
        <v>48462608</v>
      </c>
      <c r="X1309">
        <v>121975011</v>
      </c>
      <c r="Y1309">
        <f>COUNTBLANK(Table134[[#This Row],[Budget]:[Gross_WW]])</f>
        <v>0</v>
      </c>
      <c r="Z1309">
        <v>0</v>
      </c>
      <c r="AA1309">
        <v>0</v>
      </c>
      <c r="AB1309">
        <v>1</v>
      </c>
      <c r="AC1309">
        <v>0</v>
      </c>
      <c r="AD1309">
        <v>1</v>
      </c>
      <c r="AE1309">
        <v>0</v>
      </c>
      <c r="AF1309">
        <v>0</v>
      </c>
      <c r="AG1309">
        <v>50</v>
      </c>
      <c r="AH1309">
        <f>((Table134[[#This Row],[Gross_WW]]-2*Table134[[#This Row],[Budget]])/(2*Table134[[#This Row],[Budget]]))*100</f>
        <v>-39.012494500000003</v>
      </c>
      <c r="AI1309">
        <f>(0.555*Table134[[#This Row],[Gross_WW]]-Table134[[#This Row],[Budget]])/Table134[[#This Row],[Budget]]*100</f>
        <v>-32.303868895000001</v>
      </c>
      <c r="AJ1309">
        <f>(Table134[[#This Row],[Gross_WW]]-VLOOKUP(C1309,  Table4[], 2, TRUE)*Table134[[#This Row],[Budget]])/(Table134[[#This Row],[Budget]]*VLOOKUP(C1309,  Table4[], 2, TRUE))</f>
        <v>1.0329168500000001</v>
      </c>
    </row>
    <row r="1310" spans="1:36" x14ac:dyDescent="0.2">
      <c r="A1310" t="s">
        <v>5640</v>
      </c>
      <c r="B1310" t="s">
        <v>5641</v>
      </c>
      <c r="C1310">
        <v>2002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5.8</v>
      </c>
      <c r="O1310">
        <v>17497</v>
      </c>
      <c r="P1310">
        <v>72</v>
      </c>
      <c r="Q1310" t="s">
        <v>5642</v>
      </c>
      <c r="R1310" t="s">
        <v>3301</v>
      </c>
      <c r="S1310">
        <v>1</v>
      </c>
      <c r="T1310">
        <v>0</v>
      </c>
      <c r="U1310">
        <v>0</v>
      </c>
      <c r="V1310">
        <v>20000000</v>
      </c>
      <c r="W1310">
        <v>48430258</v>
      </c>
      <c r="X1310">
        <v>115121981</v>
      </c>
      <c r="Y1310">
        <f>COUNTBLANK(Table134[[#This Row],[Budget]:[Gross_WW]])</f>
        <v>0</v>
      </c>
      <c r="Z1310" s="4">
        <v>1</v>
      </c>
      <c r="AA1310" s="4">
        <v>0</v>
      </c>
      <c r="AB1310" s="4">
        <v>1</v>
      </c>
      <c r="AC1310" s="4">
        <v>0</v>
      </c>
      <c r="AD1310" s="4">
        <v>0</v>
      </c>
      <c r="AE1310" s="4">
        <v>0</v>
      </c>
      <c r="AF1310" s="4">
        <v>0</v>
      </c>
      <c r="AG1310">
        <v>91</v>
      </c>
      <c r="AH1310">
        <f>((Table134[[#This Row],[Gross_WW]]-2*Table134[[#This Row],[Budget]])/(2*Table134[[#This Row],[Budget]]))*100</f>
        <v>187.80495250000001</v>
      </c>
      <c r="AI1310">
        <f>(0.555*Table134[[#This Row],[Gross_WW]]-Table134[[#This Row],[Budget]])/Table134[[#This Row],[Budget]]*100</f>
        <v>219.46349727500004</v>
      </c>
      <c r="AJ1310">
        <f>(Table134[[#This Row],[Gross_WW]]-VLOOKUP(C1310,  Table4[], 2, TRUE)*Table134[[#This Row],[Budget]])/(Table134[[#This Row],[Budget]]*VLOOKUP(C1310,  Table4[], 2, TRUE))</f>
        <v>8.5934984166666659</v>
      </c>
    </row>
    <row r="1311" spans="1:36" x14ac:dyDescent="0.2">
      <c r="A1311" t="s">
        <v>3125</v>
      </c>
      <c r="B1311" t="s">
        <v>3126</v>
      </c>
      <c r="C1311">
        <v>1988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6.5</v>
      </c>
      <c r="O1311">
        <v>12586</v>
      </c>
      <c r="P1311">
        <v>97</v>
      </c>
      <c r="Q1311" t="s">
        <v>3127</v>
      </c>
      <c r="R1311" t="s">
        <v>3128</v>
      </c>
      <c r="S1311">
        <v>0</v>
      </c>
      <c r="T1311">
        <v>1</v>
      </c>
      <c r="U1311">
        <v>0</v>
      </c>
      <c r="V1311">
        <v>3000000</v>
      </c>
      <c r="W1311">
        <v>7282851</v>
      </c>
      <c r="X1311">
        <v>7282851</v>
      </c>
      <c r="Y1311">
        <f>COUNTBLANK(Table134[[#This Row],[Budget]:[Gross_WW]])</f>
        <v>0</v>
      </c>
      <c r="Z1311" s="4">
        <v>1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1</v>
      </c>
      <c r="AG1311">
        <v>0</v>
      </c>
      <c r="AH1311">
        <f>((Table134[[#This Row],[Gross_WW]]-2*Table134[[#This Row],[Budget]])/(2*Table134[[#This Row],[Budget]]))*100</f>
        <v>21.380850000000002</v>
      </c>
      <c r="AI1311">
        <f>(0.555*Table134[[#This Row],[Gross_WW]]-Table134[[#This Row],[Budget]])/Table134[[#This Row],[Budget]]*100</f>
        <v>34.732743500000005</v>
      </c>
      <c r="AJ1311">
        <f>(Table134[[#This Row],[Gross_WW]]-VLOOKUP(C1311,  Table4[], 2, TRUE)*Table134[[#This Row],[Budget]])/(Table134[[#This Row],[Budget]]*VLOOKUP(C1311,  Table4[], 2, TRUE))</f>
        <v>4.2774282608695655</v>
      </c>
    </row>
    <row r="1312" spans="1:36" x14ac:dyDescent="0.2">
      <c r="A1312" t="s">
        <v>758</v>
      </c>
      <c r="B1312" t="s">
        <v>759</v>
      </c>
      <c r="C1312">
        <v>1943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6.5</v>
      </c>
      <c r="O1312">
        <v>6090</v>
      </c>
      <c r="P1312">
        <v>92</v>
      </c>
      <c r="Q1312" t="s">
        <v>495</v>
      </c>
      <c r="R1312" t="s">
        <v>35</v>
      </c>
      <c r="S1312">
        <v>0</v>
      </c>
      <c r="T1312">
        <v>1</v>
      </c>
      <c r="U1312">
        <v>0</v>
      </c>
      <c r="V1312">
        <v>1500000</v>
      </c>
      <c r="Y1312">
        <f>COUNTBLANK(Table134[[#This Row],[Budget]:[Gross_WW]])</f>
        <v>2</v>
      </c>
      <c r="Z1312">
        <v>0</v>
      </c>
      <c r="AA1312">
        <v>0</v>
      </c>
      <c r="AB1312">
        <v>1</v>
      </c>
      <c r="AC1312">
        <v>0</v>
      </c>
      <c r="AD1312">
        <v>1</v>
      </c>
      <c r="AE1312">
        <v>0</v>
      </c>
      <c r="AF1312">
        <v>0</v>
      </c>
      <c r="AG1312">
        <v>18</v>
      </c>
      <c r="AH1312">
        <f>((Table134[[#This Row],[Gross_WW]]-2*Table134[[#This Row],[Budget]])/(2*Table134[[#This Row],[Budget]]))*100</f>
        <v>-100</v>
      </c>
      <c r="AI1312">
        <f>(0.555*Table134[[#This Row],[Gross_WW]]-Table134[[#This Row],[Budget]])/Table134[[#This Row],[Budget]]*100</f>
        <v>-100</v>
      </c>
      <c r="AJ1312">
        <f>(Table134[[#This Row],[Gross_WW]]-VLOOKUP(C1312,  Table4[], 2, TRUE)*Table134[[#This Row],[Budget]])/(Table134[[#This Row],[Budget]]*VLOOKUP(C1312,  Table4[], 2, TRUE))</f>
        <v>-1</v>
      </c>
    </row>
    <row r="1313" spans="1:36" x14ac:dyDescent="0.2">
      <c r="A1313" t="s">
        <v>1326</v>
      </c>
      <c r="B1313" t="s">
        <v>1327</v>
      </c>
      <c r="C1313">
        <v>1954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5.9</v>
      </c>
      <c r="O1313">
        <v>736</v>
      </c>
      <c r="P1313">
        <v>83</v>
      </c>
      <c r="Q1313" t="s">
        <v>51</v>
      </c>
      <c r="R1313" t="s">
        <v>39</v>
      </c>
      <c r="S1313">
        <v>0</v>
      </c>
      <c r="T1313">
        <v>0</v>
      </c>
      <c r="U1313">
        <v>1</v>
      </c>
      <c r="V1313">
        <v>1450000</v>
      </c>
      <c r="Y1313">
        <f>COUNTBLANK(Table134[[#This Row],[Budget]:[Gross_WW]])</f>
        <v>2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22</v>
      </c>
      <c r="AH1313">
        <f>((Table134[[#This Row],[Gross_WW]]-2*Table134[[#This Row],[Budget]])/(2*Table134[[#This Row],[Budget]]))*100</f>
        <v>-100</v>
      </c>
      <c r="AI1313">
        <f>(0.555*Table134[[#This Row],[Gross_WW]]-Table134[[#This Row],[Budget]])/Table134[[#This Row],[Budget]]*100</f>
        <v>-100</v>
      </c>
      <c r="AJ1313">
        <f>(Table134[[#This Row],[Gross_WW]]-VLOOKUP(C1313,  Table4[], 2, TRUE)*Table134[[#This Row],[Budget]])/(Table134[[#This Row],[Budget]]*VLOOKUP(C1313,  Table4[], 2, TRUE))</f>
        <v>-1</v>
      </c>
    </row>
    <row r="1314" spans="1:36" x14ac:dyDescent="0.2">
      <c r="A1314" t="s">
        <v>4751</v>
      </c>
      <c r="B1314" t="s">
        <v>4752</v>
      </c>
      <c r="C1314">
        <v>1998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5.5</v>
      </c>
      <c r="O1314">
        <v>19038</v>
      </c>
      <c r="P1314">
        <v>96</v>
      </c>
      <c r="Q1314" t="s">
        <v>4235</v>
      </c>
      <c r="R1314" t="s">
        <v>3859</v>
      </c>
      <c r="S1314">
        <v>1</v>
      </c>
      <c r="T1314">
        <v>0</v>
      </c>
      <c r="U1314">
        <v>0</v>
      </c>
      <c r="V1314">
        <v>5624282</v>
      </c>
      <c r="Y1314">
        <f>COUNTBLANK(Table134[[#This Row],[Budget]:[Gross_WW]])</f>
        <v>2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15</v>
      </c>
      <c r="AH1314">
        <f>((Table134[[#This Row],[Gross_WW]]-2*Table134[[#This Row],[Budget]])/(2*Table134[[#This Row],[Budget]]))*100</f>
        <v>-100</v>
      </c>
      <c r="AI1314">
        <f>(0.555*Table134[[#This Row],[Gross_WW]]-Table134[[#This Row],[Budget]])/Table134[[#This Row],[Budget]]*100</f>
        <v>-100</v>
      </c>
      <c r="AJ1314">
        <f>(Table134[[#This Row],[Gross_WW]]-VLOOKUP(C1314,  Table4[], 2, TRUE)*Table134[[#This Row],[Budget]])/(Table134[[#This Row],[Budget]]*VLOOKUP(C1314,  Table4[], 2, TRUE))</f>
        <v>-1</v>
      </c>
    </row>
    <row r="1315" spans="1:36" x14ac:dyDescent="0.2">
      <c r="A1315" t="s">
        <v>4509</v>
      </c>
      <c r="B1315" t="s">
        <v>4510</v>
      </c>
      <c r="C1315">
        <v>1996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6.4</v>
      </c>
      <c r="O1315">
        <v>72780</v>
      </c>
      <c r="P1315">
        <v>123</v>
      </c>
      <c r="Q1315" t="s">
        <v>3542</v>
      </c>
      <c r="R1315" t="s">
        <v>2783</v>
      </c>
      <c r="S1315">
        <v>1</v>
      </c>
      <c r="T1315">
        <v>0</v>
      </c>
      <c r="U1315">
        <v>0</v>
      </c>
      <c r="V1315">
        <v>32000000</v>
      </c>
      <c r="W1315">
        <v>104636382</v>
      </c>
      <c r="X1315">
        <v>152036382</v>
      </c>
      <c r="Y1315">
        <f>COUNTBLANK(Table134[[#This Row],[Budget]:[Gross_WW]])</f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1</v>
      </c>
      <c r="AG1315">
        <v>0</v>
      </c>
      <c r="AH1315">
        <f>((Table134[[#This Row],[Gross_WW]]-2*Table134[[#This Row],[Budget]])/(2*Table134[[#This Row],[Budget]]))*100</f>
        <v>137.55684687500002</v>
      </c>
      <c r="AI1315">
        <f>(0.555*Table134[[#This Row],[Gross_WW]]-Table134[[#This Row],[Budget]])/Table134[[#This Row],[Budget]]*100</f>
        <v>163.68810003125003</v>
      </c>
      <c r="AJ1315">
        <f>(Table134[[#This Row],[Gross_WW]]-VLOOKUP(C1315,  Table4[], 2, TRUE)*Table134[[#This Row],[Budget]])/(Table134[[#This Row],[Budget]]*VLOOKUP(C1315,  Table4[], 2, TRUE))</f>
        <v>9.7980384943181811</v>
      </c>
    </row>
    <row r="1316" spans="1:36" hidden="1" x14ac:dyDescent="0.2">
      <c r="A1316" t="s">
        <v>862</v>
      </c>
      <c r="B1316" t="s">
        <v>863</v>
      </c>
      <c r="C1316">
        <v>1945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6.1</v>
      </c>
      <c r="O1316">
        <v>446</v>
      </c>
      <c r="P1316">
        <v>66</v>
      </c>
      <c r="Q1316" t="s">
        <v>864</v>
      </c>
      <c r="R1316" t="s">
        <v>35</v>
      </c>
      <c r="S1316">
        <v>0</v>
      </c>
      <c r="T1316">
        <v>1</v>
      </c>
      <c r="U1316">
        <v>0</v>
      </c>
      <c r="W1316">
        <v>66</v>
      </c>
      <c r="Y1316">
        <f>COUNTBLANK(Table134[[#This Row],[Budget]:[Gross_WW]])</f>
        <v>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 t="e">
        <f>((Table134[[#This Row],[Gross_WW]]-2*Table134[[#This Row],[Budget]])/(2*Table134[[#This Row],[Budget]]))*100</f>
        <v>#DIV/0!</v>
      </c>
      <c r="AI1316" t="e">
        <f>(0.555*Table134[[#This Row],[Gross_WW]]-Table134[[#This Row],[Budget]])/Table134[[#This Row],[Budget]]*100</f>
        <v>#DIV/0!</v>
      </c>
      <c r="AJ1316" t="e">
        <f>(Table134[[#This Row],[Gross_WW]]-VLOOKUP(C1316,  Table4[], 2, TRUE)*Table134[[#This Row],[Budget]])/(Table134[[#This Row],[Budget]]*VLOOKUP(C1316,  Table4[], 2, TRUE))</f>
        <v>#DIV/0!</v>
      </c>
    </row>
    <row r="1317" spans="1:36" x14ac:dyDescent="0.2">
      <c r="A1317" t="s">
        <v>1555</v>
      </c>
      <c r="B1317" t="s">
        <v>1556</v>
      </c>
      <c r="C1317">
        <v>1959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7.4</v>
      </c>
      <c r="O1317">
        <v>14749</v>
      </c>
      <c r="P1317">
        <v>102</v>
      </c>
      <c r="Q1317" t="s">
        <v>975</v>
      </c>
      <c r="R1317" t="s">
        <v>1557</v>
      </c>
      <c r="S1317">
        <v>0</v>
      </c>
      <c r="T1317">
        <v>1</v>
      </c>
      <c r="U1317">
        <v>0</v>
      </c>
      <c r="V1317">
        <v>18750000</v>
      </c>
      <c r="Y1317">
        <f>COUNTBLANK(Table134[[#This Row],[Budget]:[Gross_WW]])</f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f>((Table134[[#This Row],[Gross_WW]]-2*Table134[[#This Row],[Budget]])/(2*Table134[[#This Row],[Budget]]))*100</f>
        <v>-100</v>
      </c>
      <c r="AI1317">
        <f>(0.555*Table134[[#This Row],[Gross_WW]]-Table134[[#This Row],[Budget]])/Table134[[#This Row],[Budget]]*100</f>
        <v>-100</v>
      </c>
      <c r="AJ1317">
        <f>(Table134[[#This Row],[Gross_WW]]-VLOOKUP(C1317,  Table4[], 2, TRUE)*Table134[[#This Row],[Budget]])/(Table134[[#This Row],[Budget]]*VLOOKUP(C1317,  Table4[], 2, TRUE))</f>
        <v>-1</v>
      </c>
    </row>
    <row r="1318" spans="1:36" hidden="1" x14ac:dyDescent="0.2">
      <c r="A1318" t="s">
        <v>865</v>
      </c>
      <c r="B1318" t="s">
        <v>866</v>
      </c>
      <c r="C1318">
        <v>1945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6.7</v>
      </c>
      <c r="O1318">
        <v>386</v>
      </c>
      <c r="P1318">
        <v>92</v>
      </c>
      <c r="Q1318" t="s">
        <v>468</v>
      </c>
      <c r="R1318" t="s">
        <v>39</v>
      </c>
      <c r="S1318">
        <v>0</v>
      </c>
      <c r="T1318">
        <v>0</v>
      </c>
      <c r="U1318">
        <v>1</v>
      </c>
      <c r="W1318">
        <v>92</v>
      </c>
      <c r="Y1318">
        <f>COUNTBLANK(Table134[[#This Row],[Budget]:[Gross_WW]])</f>
        <v>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</v>
      </c>
      <c r="AH1318" t="e">
        <f>((Table134[[#This Row],[Gross_WW]]-2*Table134[[#This Row],[Budget]])/(2*Table134[[#This Row],[Budget]]))*100</f>
        <v>#DIV/0!</v>
      </c>
      <c r="AI1318" t="e">
        <f>(0.555*Table134[[#This Row],[Gross_WW]]-Table134[[#This Row],[Budget]])/Table134[[#This Row],[Budget]]*100</f>
        <v>#DIV/0!</v>
      </c>
      <c r="AJ1318" t="e">
        <f>(Table134[[#This Row],[Gross_WW]]-VLOOKUP(C1318,  Table4[], 2, TRUE)*Table134[[#This Row],[Budget]])/(Table134[[#This Row],[Budget]]*VLOOKUP(C1318,  Table4[], 2, TRUE))</f>
        <v>#DIV/0!</v>
      </c>
    </row>
    <row r="1319" spans="1:36" x14ac:dyDescent="0.2">
      <c r="A1319" t="s">
        <v>3231</v>
      </c>
      <c r="B1319" t="s">
        <v>3232</v>
      </c>
      <c r="C1319">
        <v>1989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5.4</v>
      </c>
      <c r="O1319">
        <v>10433</v>
      </c>
      <c r="P1319">
        <v>122</v>
      </c>
      <c r="Q1319" t="s">
        <v>2442</v>
      </c>
      <c r="R1319" t="s">
        <v>3233</v>
      </c>
      <c r="S1319">
        <v>0</v>
      </c>
      <c r="T1319">
        <v>0</v>
      </c>
      <c r="U1319">
        <v>1</v>
      </c>
      <c r="V1319">
        <v>19000000</v>
      </c>
      <c r="W1319">
        <v>12143484</v>
      </c>
      <c r="X1319">
        <v>12143484</v>
      </c>
      <c r="Y1319">
        <f>COUNTBLANK(Table134[[#This Row],[Budget]:[Gross_WW]])</f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1</v>
      </c>
      <c r="AG1319">
        <v>0</v>
      </c>
      <c r="AH1319">
        <f>((Table134[[#This Row],[Gross_WW]]-2*Table134[[#This Row],[Budget]])/(2*Table134[[#This Row],[Budget]]))*100</f>
        <v>-68.043463157894735</v>
      </c>
      <c r="AI1319">
        <f>(0.555*Table134[[#This Row],[Gross_WW]]-Table134[[#This Row],[Budget]])/Table134[[#This Row],[Budget]]*100</f>
        <v>-64.528244105263155</v>
      </c>
      <c r="AJ1319">
        <f>(Table134[[#This Row],[Gross_WW]]-VLOOKUP(C1319,  Table4[], 2, TRUE)*Table134[[#This Row],[Budget]])/(Table134[[#This Row],[Budget]]*VLOOKUP(C1319,  Table4[], 2, TRUE))</f>
        <v>0.3894146453089245</v>
      </c>
    </row>
    <row r="1320" spans="1:36" x14ac:dyDescent="0.2">
      <c r="A1320" t="s">
        <v>2628</v>
      </c>
      <c r="B1320" t="s">
        <v>2629</v>
      </c>
      <c r="C1320">
        <v>1982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8</v>
      </c>
      <c r="O1320">
        <v>73184</v>
      </c>
      <c r="P1320">
        <v>95</v>
      </c>
      <c r="Q1320" t="s">
        <v>2630</v>
      </c>
      <c r="R1320" t="s">
        <v>2631</v>
      </c>
      <c r="S1320">
        <v>0</v>
      </c>
      <c r="T1320">
        <v>0</v>
      </c>
      <c r="U1320">
        <v>1</v>
      </c>
      <c r="V1320">
        <v>22244207</v>
      </c>
      <c r="Y1320">
        <f>COUNTBLANK(Table134[[#This Row],[Budget]:[Gross_WW]])</f>
        <v>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</v>
      </c>
      <c r="AH1320">
        <f>((Table134[[#This Row],[Gross_WW]]-2*Table134[[#This Row],[Budget]])/(2*Table134[[#This Row],[Budget]]))*100</f>
        <v>-100</v>
      </c>
      <c r="AI1320">
        <f>(0.555*Table134[[#This Row],[Gross_WW]]-Table134[[#This Row],[Budget]])/Table134[[#This Row],[Budget]]*100</f>
        <v>-100</v>
      </c>
      <c r="AJ1320">
        <f>(Table134[[#This Row],[Gross_WW]]-VLOOKUP(C1320,  Table4[], 2, TRUE)*Table134[[#This Row],[Budget]])/(Table134[[#This Row],[Budget]]*VLOOKUP(C1320,  Table4[], 2, TRUE))</f>
        <v>-1</v>
      </c>
    </row>
    <row r="1321" spans="1:36" x14ac:dyDescent="0.2">
      <c r="A1321" t="s">
        <v>535</v>
      </c>
      <c r="B1321" t="s">
        <v>536</v>
      </c>
      <c r="C1321">
        <v>1940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7.4</v>
      </c>
      <c r="O1321">
        <v>124030</v>
      </c>
      <c r="P1321">
        <v>88</v>
      </c>
      <c r="Q1321" t="s">
        <v>537</v>
      </c>
      <c r="R1321" t="s">
        <v>538</v>
      </c>
      <c r="S1321">
        <v>1</v>
      </c>
      <c r="T1321">
        <v>0</v>
      </c>
      <c r="U1321">
        <v>0</v>
      </c>
      <c r="V1321">
        <v>2600000</v>
      </c>
      <c r="W1321">
        <v>84254167</v>
      </c>
      <c r="X1321">
        <v>121892045</v>
      </c>
      <c r="Y1321">
        <f>COUNTBLANK(Table134[[#This Row],[Budget]:[Gross_WW]])</f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57</v>
      </c>
      <c r="AH1321">
        <f>((Table134[[#This Row],[Gross_WW]]-2*Table134[[#This Row],[Budget]])/(2*Table134[[#This Row],[Budget]]))*100</f>
        <v>2244.0777884615386</v>
      </c>
      <c r="AI1321">
        <f>(0.555*Table134[[#This Row],[Gross_WW]]-Table134[[#This Row],[Budget]])/Table134[[#This Row],[Budget]]*100</f>
        <v>2501.926345192308</v>
      </c>
      <c r="AJ1321">
        <f>(Table134[[#This Row],[Gross_WW]]-VLOOKUP(C1321,  Table4[], 2, TRUE)*Table134[[#This Row],[Budget]])/(Table134[[#This Row],[Budget]]*VLOOKUP(C1321,  Table4[], 2, TRUE))</f>
        <v>359.62735207100593</v>
      </c>
    </row>
    <row r="1322" spans="1:36" x14ac:dyDescent="0.2">
      <c r="A1322" t="s">
        <v>6880</v>
      </c>
      <c r="B1322" t="s">
        <v>6881</v>
      </c>
      <c r="C1322">
        <v>2009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7.4</v>
      </c>
      <c r="O1322">
        <v>104952</v>
      </c>
      <c r="P1322">
        <v>135</v>
      </c>
      <c r="Q1322" t="s">
        <v>5762</v>
      </c>
      <c r="R1322" t="s">
        <v>35</v>
      </c>
      <c r="S1322">
        <v>0</v>
      </c>
      <c r="T1322">
        <v>1</v>
      </c>
      <c r="U1322">
        <v>0</v>
      </c>
      <c r="V1322">
        <v>50000000</v>
      </c>
      <c r="W1322">
        <v>8017917</v>
      </c>
      <c r="X1322">
        <v>36348784</v>
      </c>
      <c r="Y1322">
        <f>COUNTBLANK(Table134[[#This Row],[Budget]:[Gross_WW]])</f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1</v>
      </c>
      <c r="AG1322">
        <v>0</v>
      </c>
      <c r="AH1322">
        <f>((Table134[[#This Row],[Gross_WW]]-2*Table134[[#This Row],[Budget]])/(2*Table134[[#This Row],[Budget]]))*100</f>
        <v>-63.651215999999998</v>
      </c>
      <c r="AI1322">
        <f>(0.555*Table134[[#This Row],[Gross_WW]]-Table134[[#This Row],[Budget]])/Table134[[#This Row],[Budget]]*100</f>
        <v>-59.652849759999995</v>
      </c>
      <c r="AJ1322">
        <f>(Table134[[#This Row],[Gross_WW]]-VLOOKUP(C1322,  Table4[], 2, TRUE)*Table134[[#This Row],[Budget]])/(Table134[[#This Row],[Budget]]*VLOOKUP(C1322,  Table4[], 2, TRUE))</f>
        <v>0.21162613333333333</v>
      </c>
    </row>
    <row r="1323" spans="1:36" x14ac:dyDescent="0.2">
      <c r="A1323" t="s">
        <v>7394</v>
      </c>
      <c r="B1323" t="s">
        <v>7395</v>
      </c>
      <c r="C1323">
        <v>2017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6.6</v>
      </c>
      <c r="O1323">
        <v>245980</v>
      </c>
      <c r="P1323">
        <v>129</v>
      </c>
      <c r="Q1323" t="s">
        <v>7396</v>
      </c>
      <c r="R1323" t="s">
        <v>2671</v>
      </c>
      <c r="S1323">
        <v>1</v>
      </c>
      <c r="T1323">
        <v>0</v>
      </c>
      <c r="U1323">
        <v>0</v>
      </c>
      <c r="V1323">
        <v>230000000</v>
      </c>
      <c r="W1323">
        <v>172558876</v>
      </c>
      <c r="X1323">
        <v>794861794</v>
      </c>
      <c r="Y1323">
        <f>COUNTBLANK(Table134[[#This Row],[Budget]:[Gross_WW]])</f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f>((Table134[[#This Row],[Gross_WW]]-2*Table134[[#This Row],[Budget]])/(2*Table134[[#This Row],[Budget]]))*100</f>
        <v>72.796042173913051</v>
      </c>
      <c r="AI1323">
        <f>(0.555*Table134[[#This Row],[Gross_WW]]-Table134[[#This Row],[Budget]])/Table134[[#This Row],[Budget]]*100</f>
        <v>91.803606813043487</v>
      </c>
      <c r="AJ1323">
        <f>(Table134[[#This Row],[Gross_WW]]-VLOOKUP(C1323,  Table4[], 2, TRUE)*Table134[[#This Row],[Budget]])/(Table134[[#This Row],[Budget]]*VLOOKUP(C1323,  Table4[], 2, TRUE))</f>
        <v>2.4559208434782609</v>
      </c>
    </row>
    <row r="1324" spans="1:36" x14ac:dyDescent="0.2">
      <c r="A1324" t="s">
        <v>7019</v>
      </c>
      <c r="B1324" t="s">
        <v>7020</v>
      </c>
      <c r="C1324">
        <v>2011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6.6</v>
      </c>
      <c r="O1324">
        <v>464198</v>
      </c>
      <c r="P1324">
        <v>137</v>
      </c>
      <c r="Q1324" t="s">
        <v>5710</v>
      </c>
      <c r="R1324" t="s">
        <v>2671</v>
      </c>
      <c r="S1324">
        <v>1</v>
      </c>
      <c r="T1324">
        <v>0</v>
      </c>
      <c r="U1324">
        <v>0</v>
      </c>
      <c r="V1324">
        <v>250000000</v>
      </c>
      <c r="W1324">
        <v>241071802</v>
      </c>
      <c r="X1324">
        <v>1045713802</v>
      </c>
      <c r="Y1324">
        <f>COUNTBLANK(Table134[[#This Row],[Budget]:[Gross_WW]])</f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f>((Table134[[#This Row],[Gross_WW]]-2*Table134[[#This Row],[Budget]])/(2*Table134[[#This Row],[Budget]]))*100</f>
        <v>109.1427604</v>
      </c>
      <c r="AI1324">
        <f>(0.555*Table134[[#This Row],[Gross_WW]]-Table134[[#This Row],[Budget]])/Table134[[#This Row],[Budget]]*100</f>
        <v>132.14846404400001</v>
      </c>
      <c r="AJ1324">
        <f>(Table134[[#This Row],[Gross_WW]]-VLOOKUP(C1324,  Table4[], 2, TRUE)*Table134[[#This Row],[Budget]])/(Table134[[#This Row],[Budget]]*VLOOKUP(C1324,  Table4[], 2, TRUE))</f>
        <v>3.1828552079999999</v>
      </c>
    </row>
    <row r="1325" spans="1:36" x14ac:dyDescent="0.2">
      <c r="A1325" t="s">
        <v>7463</v>
      </c>
      <c r="B1325" t="s">
        <v>7464</v>
      </c>
      <c r="C1325">
        <v>2012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7.2</v>
      </c>
      <c r="O1325">
        <v>266308</v>
      </c>
      <c r="P1325">
        <v>112</v>
      </c>
      <c r="Q1325" t="s">
        <v>7426</v>
      </c>
      <c r="R1325" t="s">
        <v>7465</v>
      </c>
      <c r="S1325">
        <v>0</v>
      </c>
      <c r="T1325">
        <v>1</v>
      </c>
      <c r="U1325">
        <v>0</v>
      </c>
      <c r="V1325">
        <v>17000000</v>
      </c>
      <c r="W1325">
        <v>65001093</v>
      </c>
      <c r="X1325">
        <v>115350426</v>
      </c>
      <c r="Y1325">
        <f>COUNTBLANK(Table134[[#This Row],[Budget]:[Gross_WW]])</f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3</v>
      </c>
      <c r="AH1325">
        <f>((Table134[[#This Row],[Gross_WW]]-2*Table134[[#This Row],[Budget]])/(2*Table134[[#This Row],[Budget]]))*100</f>
        <v>239.26595882352939</v>
      </c>
      <c r="AI1325">
        <f>(0.555*Table134[[#This Row],[Gross_WW]]-Table134[[#This Row],[Budget]])/Table134[[#This Row],[Budget]]*100</f>
        <v>276.58521429411769</v>
      </c>
      <c r="AJ1325">
        <f>(Table134[[#This Row],[Gross_WW]]-VLOOKUP(C1325,  Table4[], 2, TRUE)*Table134[[#This Row],[Budget]])/(Table134[[#This Row],[Budget]]*VLOOKUP(C1325,  Table4[], 2, TRUE))</f>
        <v>5.7853191764705878</v>
      </c>
    </row>
    <row r="1326" spans="1:36" x14ac:dyDescent="0.2">
      <c r="A1326" t="s">
        <v>7669</v>
      </c>
      <c r="B1326" t="s">
        <v>7670</v>
      </c>
      <c r="C1326">
        <v>2015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6.4</v>
      </c>
      <c r="O1326">
        <v>136641</v>
      </c>
      <c r="P1326">
        <v>115</v>
      </c>
      <c r="Q1326" t="s">
        <v>7671</v>
      </c>
      <c r="R1326" t="s">
        <v>7465</v>
      </c>
      <c r="S1326">
        <v>0</v>
      </c>
      <c r="T1326">
        <v>1</v>
      </c>
      <c r="U1326">
        <v>0</v>
      </c>
      <c r="V1326">
        <v>29000000</v>
      </c>
      <c r="W1326">
        <v>184296230</v>
      </c>
      <c r="X1326">
        <v>287144079</v>
      </c>
      <c r="Y1326">
        <f>COUNTBLANK(Table134[[#This Row],[Budget]:[Gross_WW]])</f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f>((Table134[[#This Row],[Gross_WW]]-2*Table134[[#This Row],[Budget]])/(2*Table134[[#This Row],[Budget]]))*100</f>
        <v>395.0759982758621</v>
      </c>
      <c r="AI1326">
        <f>(0.555*Table134[[#This Row],[Gross_WW]]-Table134[[#This Row],[Budget]])/Table134[[#This Row],[Budget]]*100</f>
        <v>449.53435808620696</v>
      </c>
      <c r="AJ1326">
        <f>(Table134[[#This Row],[Gross_WW]]-VLOOKUP(C1326,  Table4[], 2, TRUE)*Table134[[#This Row],[Budget]])/(Table134[[#This Row],[Budget]]*VLOOKUP(C1326,  Table4[], 2, TRUE))</f>
        <v>8.9015199655172417</v>
      </c>
    </row>
    <row r="1327" spans="1:36" x14ac:dyDescent="0.2">
      <c r="A1327" t="s">
        <v>7863</v>
      </c>
      <c r="B1327" t="s">
        <v>7864</v>
      </c>
      <c r="C1327">
        <v>2017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5.8</v>
      </c>
      <c r="O1327">
        <v>51334</v>
      </c>
      <c r="P1327">
        <v>93</v>
      </c>
      <c r="Q1327" t="s">
        <v>7865</v>
      </c>
      <c r="R1327" t="s">
        <v>7866</v>
      </c>
      <c r="S1327">
        <v>0</v>
      </c>
      <c r="T1327">
        <v>1</v>
      </c>
      <c r="U1327">
        <v>0</v>
      </c>
      <c r="V1327">
        <v>45000000</v>
      </c>
      <c r="W1327">
        <v>104897530</v>
      </c>
      <c r="X1327">
        <v>185400345</v>
      </c>
      <c r="Y1327">
        <f>COUNTBLANK(Table134[[#This Row],[Budget]:[Gross_WW]])</f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f>((Table134[[#This Row],[Gross_WW]]-2*Table134[[#This Row],[Budget]])/(2*Table134[[#This Row],[Budget]]))*100</f>
        <v>106.00038333333333</v>
      </c>
      <c r="AI1327">
        <f>(0.555*Table134[[#This Row],[Gross_WW]]-Table134[[#This Row],[Budget]])/Table134[[#This Row],[Budget]]*100</f>
        <v>128.66042550000003</v>
      </c>
      <c r="AJ1327">
        <f>(Table134[[#This Row],[Gross_WW]]-VLOOKUP(C1327,  Table4[], 2, TRUE)*Table134[[#This Row],[Budget]])/(Table134[[#This Row],[Budget]]*VLOOKUP(C1327,  Table4[], 2, TRUE))</f>
        <v>3.1200076666666665</v>
      </c>
    </row>
    <row r="1328" spans="1:36" hidden="1" x14ac:dyDescent="0.2">
      <c r="A1328" t="s">
        <v>699</v>
      </c>
      <c r="B1328" t="s">
        <v>700</v>
      </c>
      <c r="C1328">
        <v>1942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6.6</v>
      </c>
      <c r="O1328">
        <v>993</v>
      </c>
      <c r="P1328">
        <v>92</v>
      </c>
      <c r="Q1328" t="s">
        <v>412</v>
      </c>
      <c r="R1328" t="s">
        <v>701</v>
      </c>
      <c r="S1328">
        <v>0</v>
      </c>
      <c r="T1328">
        <v>1</v>
      </c>
      <c r="U1328">
        <v>0</v>
      </c>
      <c r="W1328">
        <v>92</v>
      </c>
      <c r="Y1328">
        <f>COUNTBLANK(Table134[[#This Row],[Budget]:[Gross_WW]])</f>
        <v>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 t="e">
        <f>((Table134[[#This Row],[Gross_WW]]-2*Table134[[#This Row],[Budget]])/(2*Table134[[#This Row],[Budget]]))*100</f>
        <v>#DIV/0!</v>
      </c>
      <c r="AI1328" t="e">
        <f>(0.555*Table134[[#This Row],[Gross_WW]]-Table134[[#This Row],[Budget]])/Table134[[#This Row],[Budget]]*100</f>
        <v>#DIV/0!</v>
      </c>
      <c r="AJ1328" t="e">
        <f>(Table134[[#This Row],[Gross_WW]]-VLOOKUP(C1328,  Table4[], 2, TRUE)*Table134[[#This Row],[Budget]])/(Table134[[#This Row],[Budget]]*VLOOKUP(C1328,  Table4[], 2, TRUE))</f>
        <v>#DIV/0!</v>
      </c>
    </row>
    <row r="1329" spans="1:36" x14ac:dyDescent="0.2">
      <c r="A1329" t="s">
        <v>7347</v>
      </c>
      <c r="B1329" t="s">
        <v>7348</v>
      </c>
      <c r="C1329">
        <v>2013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5.7</v>
      </c>
      <c r="O1329">
        <v>41035</v>
      </c>
      <c r="P1329">
        <v>91</v>
      </c>
      <c r="Q1329" t="s">
        <v>7349</v>
      </c>
      <c r="R1329" t="s">
        <v>7350</v>
      </c>
      <c r="S1329">
        <v>1</v>
      </c>
      <c r="T1329">
        <v>0</v>
      </c>
      <c r="U1329">
        <v>0</v>
      </c>
      <c r="V1329">
        <v>50000000</v>
      </c>
      <c r="W1329">
        <v>90288712</v>
      </c>
      <c r="X1329">
        <v>239258712</v>
      </c>
      <c r="Y1329">
        <f>COUNTBLANK(Table134[[#This Row],[Budget]:[Gross_WW]])</f>
        <v>0</v>
      </c>
      <c r="Z1329" s="4">
        <v>1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1</v>
      </c>
      <c r="AG1329">
        <v>0</v>
      </c>
      <c r="AH1329">
        <f>((Table134[[#This Row],[Gross_WW]]-2*Table134[[#This Row],[Budget]])/(2*Table134[[#This Row],[Budget]]))*100</f>
        <v>139.258712</v>
      </c>
      <c r="AI1329">
        <f>(0.555*Table134[[#This Row],[Gross_WW]]-Table134[[#This Row],[Budget]])/Table134[[#This Row],[Budget]]*100</f>
        <v>165.57717032000002</v>
      </c>
      <c r="AJ1329">
        <f>(Table134[[#This Row],[Gross_WW]]-VLOOKUP(C1329,  Table4[], 2, TRUE)*Table134[[#This Row],[Budget]])/(Table134[[#This Row],[Budget]]*VLOOKUP(C1329,  Table4[], 2, TRUE))</f>
        <v>3.7851742399999999</v>
      </c>
    </row>
    <row r="1330" spans="1:36" x14ac:dyDescent="0.2">
      <c r="A1330" t="s">
        <v>7700</v>
      </c>
      <c r="B1330" t="s">
        <v>7701</v>
      </c>
      <c r="C1330">
        <v>2014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6</v>
      </c>
      <c r="O1330">
        <v>15912</v>
      </c>
      <c r="P1330">
        <v>83</v>
      </c>
      <c r="Q1330" t="s">
        <v>7702</v>
      </c>
      <c r="R1330" t="s">
        <v>7703</v>
      </c>
      <c r="S1330">
        <v>1</v>
      </c>
      <c r="T1330">
        <v>0</v>
      </c>
      <c r="U1330">
        <v>0</v>
      </c>
      <c r="V1330">
        <v>50000000</v>
      </c>
      <c r="W1330">
        <v>59165787</v>
      </c>
      <c r="X1330">
        <v>146965787</v>
      </c>
      <c r="Y1330">
        <f>COUNTBLANK(Table134[[#This Row],[Budget]:[Gross_WW]])</f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f>((Table134[[#This Row],[Gross_WW]]-2*Table134[[#This Row],[Budget]])/(2*Table134[[#This Row],[Budget]]))*100</f>
        <v>46.965786999999999</v>
      </c>
      <c r="AI1330">
        <f>(0.555*Table134[[#This Row],[Gross_WW]]-Table134[[#This Row],[Budget]])/Table134[[#This Row],[Budget]]*100</f>
        <v>63.132023570000015</v>
      </c>
      <c r="AJ1330">
        <f>(Table134[[#This Row],[Gross_WW]]-VLOOKUP(C1330,  Table4[], 2, TRUE)*Table134[[#This Row],[Budget]])/(Table134[[#This Row],[Budget]]*VLOOKUP(C1330,  Table4[], 2, TRUE))</f>
        <v>1.9393157400000001</v>
      </c>
    </row>
    <row r="1331" spans="1:36" x14ac:dyDescent="0.2">
      <c r="A1331" t="s">
        <v>5341</v>
      </c>
      <c r="B1331" t="s">
        <v>5342</v>
      </c>
      <c r="C1331">
        <v>1999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5.5</v>
      </c>
      <c r="O1331">
        <v>11254</v>
      </c>
      <c r="P1331">
        <v>124</v>
      </c>
      <c r="Q1331" t="s">
        <v>3170</v>
      </c>
      <c r="R1331" t="s">
        <v>5343</v>
      </c>
      <c r="S1331">
        <v>1</v>
      </c>
      <c r="T1331">
        <v>0</v>
      </c>
      <c r="U1331">
        <v>0</v>
      </c>
      <c r="V1331">
        <v>24000000</v>
      </c>
      <c r="W1331">
        <v>8434146</v>
      </c>
      <c r="X1331">
        <v>8678812</v>
      </c>
      <c r="Y1331">
        <f>COUNTBLANK(Table134[[#This Row],[Budget]:[Gross_WW]])</f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f>((Table134[[#This Row],[Gross_WW]]-2*Table134[[#This Row],[Budget]])/(2*Table134[[#This Row],[Budget]]))*100</f>
        <v>-81.919141666666661</v>
      </c>
      <c r="AI1331">
        <f>(0.555*Table134[[#This Row],[Gross_WW]]-Table134[[#This Row],[Budget]])/Table134[[#This Row],[Budget]]*100</f>
        <v>-79.930247249999994</v>
      </c>
      <c r="AJ1331">
        <f>(Table134[[#This Row],[Gross_WW]]-VLOOKUP(C1331,  Table4[], 2, TRUE)*Table134[[#This Row],[Budget]])/(Table134[[#This Row],[Budget]]*VLOOKUP(C1331,  Table4[], 2, TRUE))</f>
        <v>-0.17814280303030303</v>
      </c>
    </row>
    <row r="1332" spans="1:36" x14ac:dyDescent="0.2">
      <c r="A1332" t="s">
        <v>2002</v>
      </c>
      <c r="B1332" t="s">
        <v>2003</v>
      </c>
      <c r="C1332">
        <v>1971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7</v>
      </c>
      <c r="O1332">
        <v>24307</v>
      </c>
      <c r="P1332">
        <v>102</v>
      </c>
      <c r="Q1332" t="s">
        <v>2004</v>
      </c>
      <c r="R1332" t="s">
        <v>1992</v>
      </c>
      <c r="S1332">
        <v>0</v>
      </c>
      <c r="T1332">
        <v>1</v>
      </c>
      <c r="U1332">
        <v>0</v>
      </c>
      <c r="V1332">
        <v>10600000</v>
      </c>
      <c r="Y1332">
        <f>COUNTBLANK(Table134[[#This Row],[Budget]:[Gross_WW]])</f>
        <v>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f>((Table134[[#This Row],[Gross_WW]]-2*Table134[[#This Row],[Budget]])/(2*Table134[[#This Row],[Budget]]))*100</f>
        <v>-100</v>
      </c>
      <c r="AI1332">
        <f>(0.555*Table134[[#This Row],[Gross_WW]]-Table134[[#This Row],[Budget]])/Table134[[#This Row],[Budget]]*100</f>
        <v>-100</v>
      </c>
      <c r="AJ1332">
        <f>(Table134[[#This Row],[Gross_WW]]-VLOOKUP(C1332,  Table4[], 2, TRUE)*Table134[[#This Row],[Budget]])/(Table134[[#This Row],[Budget]]*VLOOKUP(C1332,  Table4[], 2, TRUE))</f>
        <v>-1</v>
      </c>
    </row>
    <row r="1333" spans="1:36" x14ac:dyDescent="0.2">
      <c r="A1333" t="s">
        <v>5153</v>
      </c>
      <c r="B1333" t="s">
        <v>5154</v>
      </c>
      <c r="C1333">
        <v>1998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7</v>
      </c>
      <c r="O1333">
        <v>18200</v>
      </c>
      <c r="P1333">
        <v>121</v>
      </c>
      <c r="Q1333" t="s">
        <v>5155</v>
      </c>
      <c r="R1333" t="s">
        <v>3512</v>
      </c>
      <c r="S1333">
        <v>1</v>
      </c>
      <c r="T1333">
        <v>0</v>
      </c>
      <c r="U1333">
        <v>0</v>
      </c>
      <c r="V1333">
        <v>20000000</v>
      </c>
      <c r="W1333">
        <v>3970078</v>
      </c>
      <c r="X1333">
        <v>3970078</v>
      </c>
      <c r="Y1333">
        <f>COUNTBLANK(Table134[[#This Row],[Budget]:[Gross_WW]])</f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1</v>
      </c>
      <c r="AG1333">
        <v>0</v>
      </c>
      <c r="AH1333">
        <f>((Table134[[#This Row],[Gross_WW]]-2*Table134[[#This Row],[Budget]])/(2*Table134[[#This Row],[Budget]]))*100</f>
        <v>-90.074804999999998</v>
      </c>
      <c r="AI1333">
        <f>(0.555*Table134[[#This Row],[Gross_WW]]-Table134[[#This Row],[Budget]])/Table134[[#This Row],[Budget]]*100</f>
        <v>-88.983033550000002</v>
      </c>
      <c r="AJ1333">
        <f>(Table134[[#This Row],[Gross_WW]]-VLOOKUP(C1333,  Table4[], 2, TRUE)*Table134[[#This Row],[Budget]])/(Table134[[#This Row],[Budget]]*VLOOKUP(C1333,  Table4[], 2, TRUE))</f>
        <v>-0.54885477272727268</v>
      </c>
    </row>
    <row r="1334" spans="1:36" x14ac:dyDescent="0.2">
      <c r="A1334" t="s">
        <v>4753</v>
      </c>
      <c r="B1334" t="s">
        <v>4754</v>
      </c>
      <c r="C1334">
        <v>1997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5.6</v>
      </c>
      <c r="O1334">
        <v>7094</v>
      </c>
      <c r="P1334">
        <v>94</v>
      </c>
      <c r="Q1334" t="s">
        <v>4755</v>
      </c>
      <c r="R1334" t="s">
        <v>4756</v>
      </c>
      <c r="S1334">
        <v>1</v>
      </c>
      <c r="T1334">
        <v>0</v>
      </c>
      <c r="U1334">
        <v>0</v>
      </c>
      <c r="V1334">
        <v>12000000</v>
      </c>
      <c r="W1334">
        <v>4166918</v>
      </c>
      <c r="X1334">
        <v>4166918</v>
      </c>
      <c r="Y1334">
        <f>COUNTBLANK(Table134[[#This Row],[Budget]:[Gross_WW]])</f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1</v>
      </c>
      <c r="AG1334">
        <v>0</v>
      </c>
      <c r="AH1334">
        <f>((Table134[[#This Row],[Gross_WW]]-2*Table134[[#This Row],[Budget]])/(2*Table134[[#This Row],[Budget]]))*100</f>
        <v>-82.637841666666674</v>
      </c>
      <c r="AI1334">
        <f>(0.555*Table134[[#This Row],[Gross_WW]]-Table134[[#This Row],[Budget]])/Table134[[#This Row],[Budget]]*100</f>
        <v>-80.728004249999998</v>
      </c>
      <c r="AJ1334">
        <f>(Table134[[#This Row],[Gross_WW]]-VLOOKUP(C1334,  Table4[], 2, TRUE)*Table134[[#This Row],[Budget]])/(Table134[[#This Row],[Budget]]*VLOOKUP(C1334,  Table4[], 2, TRUE))</f>
        <v>-0.21081098484848484</v>
      </c>
    </row>
    <row r="1335" spans="1:36" x14ac:dyDescent="0.2">
      <c r="A1335" t="s">
        <v>3870</v>
      </c>
      <c r="B1335" t="s">
        <v>3871</v>
      </c>
      <c r="C1335">
        <v>1993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6.1</v>
      </c>
      <c r="O1335">
        <v>24157</v>
      </c>
      <c r="P1335">
        <v>109</v>
      </c>
      <c r="Q1335" t="s">
        <v>2229</v>
      </c>
      <c r="R1335" t="s">
        <v>39</v>
      </c>
      <c r="S1335">
        <v>0</v>
      </c>
      <c r="T1335">
        <v>0</v>
      </c>
      <c r="U1335">
        <v>1</v>
      </c>
      <c r="V1335">
        <v>30038362</v>
      </c>
      <c r="Y1335">
        <f>COUNTBLANK(Table134[[#This Row],[Budget]:[Gross_WW]])</f>
        <v>2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3</v>
      </c>
      <c r="AH1335">
        <f>((Table134[[#This Row],[Gross_WW]]-2*Table134[[#This Row],[Budget]])/(2*Table134[[#This Row],[Budget]]))*100</f>
        <v>-100</v>
      </c>
      <c r="AI1335">
        <f>(0.555*Table134[[#This Row],[Gross_WW]]-Table134[[#This Row],[Budget]])/Table134[[#This Row],[Budget]]*100</f>
        <v>-100</v>
      </c>
      <c r="AJ1335">
        <f>(Table134[[#This Row],[Gross_WW]]-VLOOKUP(C1335,  Table4[], 2, TRUE)*Table134[[#This Row],[Budget]])/(Table134[[#This Row],[Budget]]*VLOOKUP(C1335,  Table4[], 2, TRUE))</f>
        <v>-1</v>
      </c>
    </row>
    <row r="1336" spans="1:36" x14ac:dyDescent="0.2">
      <c r="A1336" t="s">
        <v>5378</v>
      </c>
      <c r="B1336" t="s">
        <v>5379</v>
      </c>
      <c r="C1336">
        <v>1999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6.1</v>
      </c>
      <c r="O1336">
        <v>19905</v>
      </c>
      <c r="P1336">
        <v>84</v>
      </c>
      <c r="Q1336" t="s">
        <v>5380</v>
      </c>
      <c r="R1336" t="s">
        <v>5381</v>
      </c>
      <c r="S1336">
        <v>0</v>
      </c>
      <c r="T1336">
        <v>0</v>
      </c>
      <c r="U1336">
        <v>1</v>
      </c>
      <c r="V1336">
        <v>30000000</v>
      </c>
      <c r="W1336">
        <v>43758684</v>
      </c>
      <c r="X1336">
        <v>133949270</v>
      </c>
      <c r="Y1336">
        <f>COUNTBLANK(Table134[[#This Row],[Budget]:[Gross_WW]])</f>
        <v>0</v>
      </c>
      <c r="Z1336">
        <v>1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1</v>
      </c>
      <c r="AH1336">
        <f>((Table134[[#This Row],[Gross_WW]]-2*Table134[[#This Row],[Budget]])/(2*Table134[[#This Row],[Budget]]))*100</f>
        <v>123.24878333333334</v>
      </c>
      <c r="AI1336">
        <f>(0.555*Table134[[#This Row],[Gross_WW]]-Table134[[#This Row],[Budget]])/Table134[[#This Row],[Budget]]*100</f>
        <v>147.80614950000003</v>
      </c>
      <c r="AJ1336">
        <f>(Table134[[#This Row],[Gross_WW]]-VLOOKUP(C1336,  Table4[], 2, TRUE)*Table134[[#This Row],[Budget]])/(Table134[[#This Row],[Budget]]*VLOOKUP(C1336,  Table4[], 2, TRUE))</f>
        <v>9.1476719696969688</v>
      </c>
    </row>
    <row r="1337" spans="1:36" x14ac:dyDescent="0.2">
      <c r="A1337" t="s">
        <v>2767</v>
      </c>
      <c r="B1337" t="s">
        <v>2768</v>
      </c>
      <c r="C1337">
        <v>1984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6.7</v>
      </c>
      <c r="O1337">
        <v>108635</v>
      </c>
      <c r="P1337">
        <v>96</v>
      </c>
      <c r="Q1337" t="s">
        <v>2769</v>
      </c>
      <c r="R1337" t="s">
        <v>2513</v>
      </c>
      <c r="S1337">
        <v>0</v>
      </c>
      <c r="T1337">
        <v>0</v>
      </c>
      <c r="U1337">
        <v>1</v>
      </c>
      <c r="V1337">
        <v>4500000</v>
      </c>
      <c r="W1337">
        <v>81198894</v>
      </c>
      <c r="X1337">
        <v>81198894</v>
      </c>
      <c r="Y1337">
        <f>COUNTBLANK(Table134[[#This Row],[Budget]:[Gross_WW]])</f>
        <v>0</v>
      </c>
      <c r="Z1337" s="4">
        <v>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1</v>
      </c>
      <c r="AG1337">
        <v>0</v>
      </c>
      <c r="AH1337">
        <f>((Table134[[#This Row],[Gross_WW]]-2*Table134[[#This Row],[Budget]])/(2*Table134[[#This Row],[Budget]]))*100</f>
        <v>802.20993333333331</v>
      </c>
      <c r="AI1337">
        <f>(0.555*Table134[[#This Row],[Gross_WW]]-Table134[[#This Row],[Budget]])/Table134[[#This Row],[Budget]]*100</f>
        <v>901.45302600000014</v>
      </c>
      <c r="AJ1337">
        <f>(Table134[[#This Row],[Gross_WW]]-VLOOKUP(C1337,  Table4[], 2, TRUE)*Table134[[#This Row],[Budget]])/(Table134[[#This Row],[Budget]]*VLOOKUP(C1337,  Table4[], 2, TRUE))</f>
        <v>38.226518840579708</v>
      </c>
    </row>
    <row r="1338" spans="1:36" x14ac:dyDescent="0.2">
      <c r="A1338" t="s">
        <v>2851</v>
      </c>
      <c r="B1338" t="s">
        <v>2852</v>
      </c>
      <c r="C1338">
        <v>1985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5.8</v>
      </c>
      <c r="O1338">
        <v>49302</v>
      </c>
      <c r="P1338">
        <v>87</v>
      </c>
      <c r="Q1338" t="s">
        <v>2853</v>
      </c>
      <c r="R1338" t="s">
        <v>39</v>
      </c>
      <c r="S1338">
        <v>0</v>
      </c>
      <c r="T1338">
        <v>0</v>
      </c>
      <c r="U1338">
        <v>1</v>
      </c>
      <c r="V1338">
        <v>7600000</v>
      </c>
      <c r="W1338">
        <v>55600000</v>
      </c>
      <c r="X1338">
        <v>55600000</v>
      </c>
      <c r="Y1338">
        <f>COUNTBLANK(Table134[[#This Row],[Budget]:[Gross_WW]])</f>
        <v>0</v>
      </c>
      <c r="Z1338" s="4">
        <v>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1</v>
      </c>
      <c r="AG1338">
        <v>0</v>
      </c>
      <c r="AH1338">
        <f>((Table134[[#This Row],[Gross_WW]]-2*Table134[[#This Row],[Budget]])/(2*Table134[[#This Row],[Budget]]))*100</f>
        <v>265.78947368421052</v>
      </c>
      <c r="AI1338">
        <f>(0.555*Table134[[#This Row],[Gross_WW]]-Table134[[#This Row],[Budget]])/Table134[[#This Row],[Budget]]*100</f>
        <v>306.0263157894737</v>
      </c>
      <c r="AJ1338">
        <f>(Table134[[#This Row],[Gross_WW]]-VLOOKUP(C1338,  Table4[], 2, TRUE)*Table134[[#This Row],[Budget]])/(Table134[[#This Row],[Budget]]*VLOOKUP(C1338,  Table4[], 2, TRUE))</f>
        <v>14.903890160183066</v>
      </c>
    </row>
    <row r="1339" spans="1:36" x14ac:dyDescent="0.2">
      <c r="A1339" t="s">
        <v>2917</v>
      </c>
      <c r="B1339" t="s">
        <v>2918</v>
      </c>
      <c r="C1339">
        <v>1986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5.4</v>
      </c>
      <c r="O1339">
        <v>40813</v>
      </c>
      <c r="P1339">
        <v>83</v>
      </c>
      <c r="Q1339" t="s">
        <v>2853</v>
      </c>
      <c r="R1339" t="s">
        <v>2919</v>
      </c>
      <c r="S1339">
        <v>0</v>
      </c>
      <c r="T1339">
        <v>0</v>
      </c>
      <c r="U1339">
        <v>1</v>
      </c>
      <c r="V1339">
        <v>43579163</v>
      </c>
      <c r="Y1339">
        <f>COUNTBLANK(Table134[[#This Row],[Budget]:[Gross_WW]])</f>
        <v>2</v>
      </c>
      <c r="Z1339">
        <v>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1</v>
      </c>
      <c r="AG1339">
        <v>0</v>
      </c>
      <c r="AH1339">
        <f>((Table134[[#This Row],[Gross_WW]]-2*Table134[[#This Row],[Budget]])/(2*Table134[[#This Row],[Budget]]))*100</f>
        <v>-100</v>
      </c>
      <c r="AI1339">
        <f>(0.555*Table134[[#This Row],[Gross_WW]]-Table134[[#This Row],[Budget]])/Table134[[#This Row],[Budget]]*100</f>
        <v>-100</v>
      </c>
      <c r="AJ1339">
        <f>(Table134[[#This Row],[Gross_WW]]-VLOOKUP(C1339,  Table4[], 2, TRUE)*Table134[[#This Row],[Budget]])/(Table134[[#This Row],[Budget]]*VLOOKUP(C1339,  Table4[], 2, TRUE))</f>
        <v>-1</v>
      </c>
    </row>
    <row r="1340" spans="1:36" x14ac:dyDescent="0.2">
      <c r="A1340" t="s">
        <v>2992</v>
      </c>
      <c r="B1340" t="s">
        <v>2993</v>
      </c>
      <c r="C1340">
        <v>1987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5</v>
      </c>
      <c r="O1340">
        <v>38782</v>
      </c>
      <c r="P1340">
        <v>88</v>
      </c>
      <c r="Q1340" t="s">
        <v>2994</v>
      </c>
      <c r="R1340" t="s">
        <v>39</v>
      </c>
      <c r="S1340">
        <v>0</v>
      </c>
      <c r="T1340">
        <v>0</v>
      </c>
      <c r="U1340">
        <v>1</v>
      </c>
      <c r="V1340">
        <v>28061343</v>
      </c>
      <c r="Y1340">
        <f>COUNTBLANK(Table134[[#This Row],[Budget]:[Gross_WW]])</f>
        <v>2</v>
      </c>
      <c r="Z1340">
        <v>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1</v>
      </c>
      <c r="AG1340">
        <v>0</v>
      </c>
      <c r="AH1340">
        <f>((Table134[[#This Row],[Gross_WW]]-2*Table134[[#This Row],[Budget]])/(2*Table134[[#This Row],[Budget]]))*100</f>
        <v>-100</v>
      </c>
      <c r="AI1340">
        <f>(0.555*Table134[[#This Row],[Gross_WW]]-Table134[[#This Row],[Budget]])/Table134[[#This Row],[Budget]]*100</f>
        <v>-100</v>
      </c>
      <c r="AJ1340">
        <f>(Table134[[#This Row],[Gross_WW]]-VLOOKUP(C1340,  Table4[], 2, TRUE)*Table134[[#This Row],[Budget]])/(Table134[[#This Row],[Budget]]*VLOOKUP(C1340,  Table4[], 2, TRUE))</f>
        <v>-1</v>
      </c>
    </row>
    <row r="1341" spans="1:36" x14ac:dyDescent="0.2">
      <c r="A1341" t="s">
        <v>3129</v>
      </c>
      <c r="B1341" t="s">
        <v>3130</v>
      </c>
      <c r="C1341">
        <v>1988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4.7</v>
      </c>
      <c r="O1341">
        <v>31496</v>
      </c>
      <c r="P1341">
        <v>90</v>
      </c>
      <c r="Q1341" t="s">
        <v>2123</v>
      </c>
      <c r="R1341" t="s">
        <v>39</v>
      </c>
      <c r="S1341">
        <v>0</v>
      </c>
      <c r="T1341">
        <v>0</v>
      </c>
      <c r="U1341">
        <v>1</v>
      </c>
      <c r="V1341">
        <v>19510371</v>
      </c>
      <c r="Y1341">
        <f>COUNTBLANK(Table134[[#This Row],[Budget]:[Gross_WW]])</f>
        <v>2</v>
      </c>
      <c r="Z1341">
        <v>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1</v>
      </c>
      <c r="AG1341">
        <v>0</v>
      </c>
      <c r="AH1341">
        <f>((Table134[[#This Row],[Gross_WW]]-2*Table134[[#This Row],[Budget]])/(2*Table134[[#This Row],[Budget]]))*100</f>
        <v>-100</v>
      </c>
      <c r="AI1341">
        <f>(0.555*Table134[[#This Row],[Gross_WW]]-Table134[[#This Row],[Budget]])/Table134[[#This Row],[Budget]]*100</f>
        <v>-100</v>
      </c>
      <c r="AJ1341">
        <f>(Table134[[#This Row],[Gross_WW]]-VLOOKUP(C1341,  Table4[], 2, TRUE)*Table134[[#This Row],[Budget]])/(Table134[[#This Row],[Budget]]*VLOOKUP(C1341,  Table4[], 2, TRUE))</f>
        <v>-1</v>
      </c>
    </row>
    <row r="1342" spans="1:36" x14ac:dyDescent="0.2">
      <c r="A1342" t="s">
        <v>3234</v>
      </c>
      <c r="B1342" t="s">
        <v>3235</v>
      </c>
      <c r="C1342">
        <v>1989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4.5</v>
      </c>
      <c r="O1342">
        <v>27132</v>
      </c>
      <c r="P1342">
        <v>84</v>
      </c>
      <c r="Q1342" t="s">
        <v>3236</v>
      </c>
      <c r="R1342" t="s">
        <v>39</v>
      </c>
      <c r="S1342">
        <v>0</v>
      </c>
      <c r="T1342">
        <v>0</v>
      </c>
      <c r="U1342">
        <v>1</v>
      </c>
      <c r="V1342">
        <v>12000000</v>
      </c>
      <c r="W1342">
        <v>11567217</v>
      </c>
      <c r="X1342">
        <v>11567217</v>
      </c>
      <c r="Y1342">
        <f>COUNTBLANK(Table134[[#This Row],[Budget]:[Gross_WW]])</f>
        <v>0</v>
      </c>
      <c r="Z1342" s="4">
        <v>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1</v>
      </c>
      <c r="AG1342">
        <v>0</v>
      </c>
      <c r="AH1342">
        <f>((Table134[[#This Row],[Gross_WW]]-2*Table134[[#This Row],[Budget]])/(2*Table134[[#This Row],[Budget]]))*100</f>
        <v>-51.803262500000002</v>
      </c>
      <c r="AI1342">
        <f>(0.555*Table134[[#This Row],[Gross_WW]]-Table134[[#This Row],[Budget]])/Table134[[#This Row],[Budget]]*100</f>
        <v>-46.501621374999999</v>
      </c>
      <c r="AJ1342">
        <f>(Table134[[#This Row],[Gross_WW]]-VLOOKUP(C1342,  Table4[], 2, TRUE)*Table134[[#This Row],[Budget]])/(Table134[[#This Row],[Budget]]*VLOOKUP(C1342,  Table4[], 2, TRUE))</f>
        <v>1.0955103260869565</v>
      </c>
    </row>
    <row r="1343" spans="1:36" x14ac:dyDescent="0.2">
      <c r="A1343" t="s">
        <v>4061</v>
      </c>
      <c r="B1343" t="s">
        <v>4062</v>
      </c>
      <c r="C1343">
        <v>1994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3.6</v>
      </c>
      <c r="O1343">
        <v>30674</v>
      </c>
      <c r="P1343">
        <v>83</v>
      </c>
      <c r="Q1343" t="s">
        <v>3124</v>
      </c>
      <c r="R1343" t="s">
        <v>39</v>
      </c>
      <c r="S1343">
        <v>0</v>
      </c>
      <c r="T1343">
        <v>0</v>
      </c>
      <c r="U1343">
        <v>1</v>
      </c>
      <c r="V1343">
        <v>126247</v>
      </c>
      <c r="Y1343">
        <f>COUNTBLANK(Table134[[#This Row],[Budget]:[Gross_WW]])</f>
        <v>2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f>((Table134[[#This Row],[Gross_WW]]-2*Table134[[#This Row],[Budget]])/(2*Table134[[#This Row],[Budget]]))*100</f>
        <v>-100</v>
      </c>
      <c r="AI1343">
        <f>(0.555*Table134[[#This Row],[Gross_WW]]-Table134[[#This Row],[Budget]])/Table134[[#This Row],[Budget]]*100</f>
        <v>-100</v>
      </c>
      <c r="AJ1343">
        <f>(Table134[[#This Row],[Gross_WW]]-VLOOKUP(C1343,  Table4[], 2, TRUE)*Table134[[#This Row],[Budget]])/(Table134[[#This Row],[Budget]]*VLOOKUP(C1343,  Table4[], 2, TRUE))</f>
        <v>-1</v>
      </c>
    </row>
    <row r="1344" spans="1:36" hidden="1" x14ac:dyDescent="0.2">
      <c r="A1344" t="s">
        <v>1597</v>
      </c>
      <c r="B1344" t="s">
        <v>1598</v>
      </c>
      <c r="C1344">
        <v>1960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7.4</v>
      </c>
      <c r="O1344">
        <v>8582</v>
      </c>
      <c r="P1344">
        <v>134</v>
      </c>
      <c r="Q1344" t="s">
        <v>1599</v>
      </c>
      <c r="R1344" t="s">
        <v>376</v>
      </c>
      <c r="S1344">
        <v>1</v>
      </c>
      <c r="T1344">
        <v>0</v>
      </c>
      <c r="U1344">
        <v>0</v>
      </c>
      <c r="X1344">
        <v>134</v>
      </c>
      <c r="Y1344">
        <f>COUNTBLANK(Table134[[#This Row],[Budget]:[Gross_WW]])</f>
        <v>2</v>
      </c>
      <c r="Z1344">
        <v>0</v>
      </c>
      <c r="AA1344">
        <v>0</v>
      </c>
      <c r="AB1344">
        <v>1</v>
      </c>
      <c r="AC1344">
        <v>0</v>
      </c>
      <c r="AD1344">
        <v>1</v>
      </c>
      <c r="AE1344">
        <v>0</v>
      </c>
      <c r="AF1344">
        <v>0</v>
      </c>
      <c r="AG1344">
        <v>40</v>
      </c>
      <c r="AH1344" t="e">
        <f>((Table134[[#This Row],[Gross_WW]]-2*Table134[[#This Row],[Budget]])/(2*Table134[[#This Row],[Budget]]))*100</f>
        <v>#DIV/0!</v>
      </c>
      <c r="AI1344" t="e">
        <f>(0.555*Table134[[#This Row],[Gross_WW]]-Table134[[#This Row],[Budget]])/Table134[[#This Row],[Budget]]*100</f>
        <v>#DIV/0!</v>
      </c>
      <c r="AJ1344" t="e">
        <f>(Table134[[#This Row],[Gross_WW]]-VLOOKUP(C1344,  Table4[], 2, TRUE)*Table134[[#This Row],[Budget]])/(Table134[[#This Row],[Budget]]*VLOOKUP(C1344,  Table4[], 2, TRUE))</f>
        <v>#DIV/0!</v>
      </c>
    </row>
    <row r="1345" spans="1:36" x14ac:dyDescent="0.2">
      <c r="A1345" t="s">
        <v>2481</v>
      </c>
      <c r="B1345" t="s">
        <v>2482</v>
      </c>
      <c r="C1345">
        <v>1980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5.3</v>
      </c>
      <c r="O1345">
        <v>28238</v>
      </c>
      <c r="P1345">
        <v>114</v>
      </c>
      <c r="Q1345" t="s">
        <v>1462</v>
      </c>
      <c r="R1345" t="s">
        <v>2483</v>
      </c>
      <c r="S1345">
        <v>1</v>
      </c>
      <c r="T1345">
        <v>0</v>
      </c>
      <c r="U1345">
        <v>0</v>
      </c>
      <c r="V1345">
        <v>20000000</v>
      </c>
      <c r="W1345">
        <v>49823037</v>
      </c>
      <c r="X1345">
        <v>49823037</v>
      </c>
      <c r="Y1345">
        <f>COUNTBLANK(Table134[[#This Row],[Budget]:[Gross_WW]])</f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23</v>
      </c>
      <c r="AH1345">
        <f>((Table134[[#This Row],[Gross_WW]]-2*Table134[[#This Row],[Budget]])/(2*Table134[[#This Row],[Budget]]))*100</f>
        <v>24.557592499999998</v>
      </c>
      <c r="AI1345">
        <f>(0.555*Table134[[#This Row],[Gross_WW]]-Table134[[#This Row],[Budget]])/Table134[[#This Row],[Budget]]*100</f>
        <v>38.258927675000024</v>
      </c>
      <c r="AJ1345">
        <f>(Table134[[#This Row],[Gross_WW]]-VLOOKUP(C1345,  Table4[], 2, TRUE)*Table134[[#This Row],[Budget]])/(Table134[[#This Row],[Budget]]*VLOOKUP(C1345,  Table4[], 2, TRUE))</f>
        <v>4.4155474999999997</v>
      </c>
    </row>
    <row r="1346" spans="1:36" x14ac:dyDescent="0.2">
      <c r="A1346" t="s">
        <v>7816</v>
      </c>
      <c r="B1346" t="s">
        <v>7817</v>
      </c>
      <c r="C1346">
        <v>2016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6.7</v>
      </c>
      <c r="O1346">
        <v>50846</v>
      </c>
      <c r="P1346">
        <v>87</v>
      </c>
      <c r="Q1346" t="s">
        <v>7818</v>
      </c>
      <c r="R1346" t="s">
        <v>35</v>
      </c>
      <c r="S1346">
        <v>0</v>
      </c>
      <c r="T1346">
        <v>1</v>
      </c>
      <c r="U1346">
        <v>0</v>
      </c>
      <c r="V1346">
        <v>20000000</v>
      </c>
      <c r="W1346">
        <v>9639125</v>
      </c>
      <c r="X1346">
        <v>9680029</v>
      </c>
      <c r="Y1346">
        <f>COUNTBLANK(Table134[[#This Row],[Budget]:[Gross_WW]])</f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1</v>
      </c>
      <c r="AG1346">
        <v>0</v>
      </c>
      <c r="AH1346">
        <f>((Table134[[#This Row],[Gross_WW]]-2*Table134[[#This Row],[Budget]])/(2*Table134[[#This Row],[Budget]]))*100</f>
        <v>-75.799927499999995</v>
      </c>
      <c r="AI1346">
        <f>(0.555*Table134[[#This Row],[Gross_WW]]-Table134[[#This Row],[Budget]])/Table134[[#This Row],[Budget]]*100</f>
        <v>-73.137919525000001</v>
      </c>
      <c r="AJ1346">
        <f>(Table134[[#This Row],[Gross_WW]]-VLOOKUP(C1346,  Table4[], 2, TRUE)*Table134[[#This Row],[Budget]])/(Table134[[#This Row],[Budget]]*VLOOKUP(C1346,  Table4[], 2, TRUE))</f>
        <v>-0.51599854999999994</v>
      </c>
    </row>
    <row r="1347" spans="1:36" x14ac:dyDescent="0.2">
      <c r="A1347" t="s">
        <v>6162</v>
      </c>
      <c r="B1347" t="s">
        <v>6163</v>
      </c>
      <c r="C1347">
        <v>2006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5.6</v>
      </c>
      <c r="O1347">
        <v>95015</v>
      </c>
      <c r="P1347">
        <v>98</v>
      </c>
      <c r="Q1347" t="s">
        <v>2792</v>
      </c>
      <c r="R1347" t="s">
        <v>39</v>
      </c>
      <c r="S1347">
        <v>0</v>
      </c>
      <c r="T1347">
        <v>0</v>
      </c>
      <c r="U1347">
        <v>1</v>
      </c>
      <c r="V1347">
        <v>160000000</v>
      </c>
      <c r="W1347">
        <v>60674817</v>
      </c>
      <c r="X1347">
        <v>181674817</v>
      </c>
      <c r="Y1347">
        <f>COUNTBLANK(Table134[[#This Row],[Budget]:[Gross_WW]])</f>
        <v>0</v>
      </c>
      <c r="Z1347">
        <v>0</v>
      </c>
      <c r="AA1347">
        <v>0</v>
      </c>
      <c r="AB1347">
        <v>1</v>
      </c>
      <c r="AC1347">
        <v>0</v>
      </c>
      <c r="AD1347">
        <v>1</v>
      </c>
      <c r="AE1347">
        <v>0</v>
      </c>
      <c r="AF1347">
        <v>0</v>
      </c>
      <c r="AG1347">
        <v>34</v>
      </c>
      <c r="AH1347">
        <f>((Table134[[#This Row],[Gross_WW]]-2*Table134[[#This Row],[Budget]])/(2*Table134[[#This Row],[Budget]]))*100</f>
        <v>-43.226619687499998</v>
      </c>
      <c r="AI1347">
        <f>(0.555*Table134[[#This Row],[Gross_WW]]-Table134[[#This Row],[Budget]])/Table134[[#This Row],[Budget]]*100</f>
        <v>-36.981547853124994</v>
      </c>
      <c r="AJ1347">
        <f>(Table134[[#This Row],[Gross_WW]]-VLOOKUP(C1347,  Table4[], 2, TRUE)*Table134[[#This Row],[Budget]])/(Table134[[#This Row],[Budget]]*VLOOKUP(C1347,  Table4[], 2, TRUE))</f>
        <v>0.89244601041666671</v>
      </c>
    </row>
    <row r="1348" spans="1:36" x14ac:dyDescent="0.2">
      <c r="A1348" t="s">
        <v>5523</v>
      </c>
      <c r="B1348" t="s">
        <v>5524</v>
      </c>
      <c r="C1348">
        <v>2002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6.3</v>
      </c>
      <c r="O1348">
        <v>12565</v>
      </c>
      <c r="P1348">
        <v>102</v>
      </c>
      <c r="Q1348" t="s">
        <v>5525</v>
      </c>
      <c r="R1348" t="s">
        <v>5459</v>
      </c>
      <c r="S1348">
        <v>0</v>
      </c>
      <c r="T1348">
        <v>0</v>
      </c>
      <c r="U1348">
        <v>1</v>
      </c>
      <c r="V1348">
        <v>25000000</v>
      </c>
      <c r="W1348">
        <v>10113733</v>
      </c>
      <c r="X1348">
        <v>14815898</v>
      </c>
      <c r="Y1348">
        <f>COUNTBLANK(Table134[[#This Row],[Budget]:[Gross_WW]])</f>
        <v>0</v>
      </c>
      <c r="Z1348" s="4">
        <v>0</v>
      </c>
      <c r="AA1348" s="4">
        <v>0</v>
      </c>
      <c r="AB1348" s="4">
        <v>1</v>
      </c>
      <c r="AC1348" s="4">
        <v>0</v>
      </c>
      <c r="AD1348" s="4">
        <v>0</v>
      </c>
      <c r="AE1348" s="4">
        <v>0</v>
      </c>
      <c r="AF1348" s="4">
        <v>0</v>
      </c>
      <c r="AG1348">
        <v>12</v>
      </c>
      <c r="AH1348">
        <f>((Table134[[#This Row],[Gross_WW]]-2*Table134[[#This Row],[Budget]])/(2*Table134[[#This Row],[Budget]]))*100</f>
        <v>-70.368204000000006</v>
      </c>
      <c r="AI1348">
        <f>(0.555*Table134[[#This Row],[Gross_WW]]-Table134[[#This Row],[Budget]])/Table134[[#This Row],[Budget]]*100</f>
        <v>-67.108706439999992</v>
      </c>
      <c r="AJ1348">
        <f>(Table134[[#This Row],[Gross_WW]]-VLOOKUP(C1348,  Table4[], 2, TRUE)*Table134[[#This Row],[Budget]])/(Table134[[#This Row],[Budget]]*VLOOKUP(C1348,  Table4[], 2, TRUE))</f>
        <v>-1.2273466666666667E-2</v>
      </c>
    </row>
    <row r="1349" spans="1:36" x14ac:dyDescent="0.2">
      <c r="A1349" t="s">
        <v>4293</v>
      </c>
      <c r="B1349" t="s">
        <v>4294</v>
      </c>
      <c r="C1349">
        <v>1995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6.6</v>
      </c>
      <c r="O1349">
        <v>27744</v>
      </c>
      <c r="P1349">
        <v>111</v>
      </c>
      <c r="Q1349" t="s">
        <v>4295</v>
      </c>
      <c r="R1349" t="s">
        <v>3921</v>
      </c>
      <c r="S1349">
        <v>1</v>
      </c>
      <c r="T1349">
        <v>0</v>
      </c>
      <c r="U1349">
        <v>0</v>
      </c>
      <c r="V1349">
        <v>9500000</v>
      </c>
      <c r="W1349">
        <v>30862156</v>
      </c>
      <c r="X1349">
        <v>30862156</v>
      </c>
      <c r="Y1349">
        <f>COUNTBLANK(Table134[[#This Row],[Budget]:[Gross_WW]])</f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1</v>
      </c>
      <c r="AG1349">
        <v>0</v>
      </c>
      <c r="AH1349">
        <f>((Table134[[#This Row],[Gross_WW]]-2*Table134[[#This Row],[Budget]])/(2*Table134[[#This Row],[Budget]]))*100</f>
        <v>62.432400000000001</v>
      </c>
      <c r="AI1349">
        <f>(0.555*Table134[[#This Row],[Gross_WW]]-Table134[[#This Row],[Budget]])/Table134[[#This Row],[Budget]]*100</f>
        <v>80.299964000000017</v>
      </c>
      <c r="AJ1349">
        <f>(Table134[[#This Row],[Gross_WW]]-VLOOKUP(C1349,  Table4[], 2, TRUE)*Table134[[#This Row],[Budget]])/(Table134[[#This Row],[Budget]]*VLOOKUP(C1349,  Table4[], 2, TRUE))</f>
        <v>6.3832909090909089</v>
      </c>
    </row>
    <row r="1350" spans="1:36" x14ac:dyDescent="0.2">
      <c r="A1350" t="s">
        <v>4948</v>
      </c>
      <c r="B1350" t="s">
        <v>4949</v>
      </c>
      <c r="C1350">
        <v>1998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6.3</v>
      </c>
      <c r="O1350">
        <v>68807</v>
      </c>
      <c r="P1350">
        <v>104</v>
      </c>
      <c r="Q1350" t="s">
        <v>4602</v>
      </c>
      <c r="R1350" t="s">
        <v>4950</v>
      </c>
      <c r="S1350">
        <v>0</v>
      </c>
      <c r="T1350">
        <v>0</v>
      </c>
      <c r="U1350">
        <v>1</v>
      </c>
      <c r="V1350">
        <v>75000000</v>
      </c>
      <c r="W1350">
        <v>46732881</v>
      </c>
      <c r="X1350">
        <v>46732881</v>
      </c>
      <c r="Y1350">
        <f>COUNTBLANK(Table134[[#This Row],[Budget]:[Gross_WW]])</f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3</v>
      </c>
      <c r="AH1350">
        <f>((Table134[[#This Row],[Gross_WW]]-2*Table134[[#This Row],[Budget]])/(2*Table134[[#This Row],[Budget]]))*100</f>
        <v>-68.844746000000001</v>
      </c>
      <c r="AI1350">
        <f>(0.555*Table134[[#This Row],[Gross_WW]]-Table134[[#This Row],[Budget]])/Table134[[#This Row],[Budget]]*100</f>
        <v>-65.417668059999997</v>
      </c>
      <c r="AJ1350">
        <f>(Table134[[#This Row],[Gross_WW]]-VLOOKUP(C1350,  Table4[], 2, TRUE)*Table134[[#This Row],[Budget]])/(Table134[[#This Row],[Budget]]*VLOOKUP(C1350,  Table4[], 2, TRUE))</f>
        <v>0.4161479090909091</v>
      </c>
    </row>
    <row r="1351" spans="1:36" x14ac:dyDescent="0.2">
      <c r="A1351" t="s">
        <v>7049</v>
      </c>
      <c r="B1351" t="s">
        <v>7050</v>
      </c>
      <c r="C1351">
        <v>2010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5.0999999999999996</v>
      </c>
      <c r="O1351">
        <v>755</v>
      </c>
      <c r="P1351">
        <v>110</v>
      </c>
      <c r="Q1351" t="s">
        <v>7051</v>
      </c>
      <c r="R1351" t="s">
        <v>7052</v>
      </c>
      <c r="S1351">
        <v>0</v>
      </c>
      <c r="T1351">
        <v>0</v>
      </c>
      <c r="U1351">
        <v>1</v>
      </c>
      <c r="V1351">
        <v>7000000</v>
      </c>
      <c r="W1351">
        <v>515065</v>
      </c>
      <c r="X1351">
        <v>515065</v>
      </c>
      <c r="Y1351">
        <f>COUNTBLANK(Table134[[#This Row],[Budget]:[Gross_WW]])</f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f>((Table134[[#This Row],[Gross_WW]]-2*Table134[[#This Row],[Budget]])/(2*Table134[[#This Row],[Budget]]))*100</f>
        <v>-96.320964285714282</v>
      </c>
      <c r="AI1351">
        <f>(0.555*Table134[[#This Row],[Gross_WW]]-Table134[[#This Row],[Budget]])/Table134[[#This Row],[Budget]]*100</f>
        <v>-95.916270357142849</v>
      </c>
      <c r="AJ1351">
        <f>(Table134[[#This Row],[Gross_WW]]-VLOOKUP(C1351,  Table4[], 2, TRUE)*Table134[[#This Row],[Budget]])/(Table134[[#This Row],[Budget]]*VLOOKUP(C1351,  Table4[], 2, TRUE))</f>
        <v>-0.92641928571428567</v>
      </c>
    </row>
    <row r="1352" spans="1:36" x14ac:dyDescent="0.2">
      <c r="A1352" t="s">
        <v>4764</v>
      </c>
      <c r="B1352" t="s">
        <v>4765</v>
      </c>
      <c r="C1352">
        <v>1997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6.8</v>
      </c>
      <c r="O1352">
        <v>6688</v>
      </c>
      <c r="P1352">
        <v>106</v>
      </c>
      <c r="Q1352" t="s">
        <v>4766</v>
      </c>
      <c r="R1352" t="s">
        <v>3273</v>
      </c>
      <c r="S1352">
        <v>1</v>
      </c>
      <c r="T1352">
        <v>0</v>
      </c>
      <c r="U1352">
        <v>0</v>
      </c>
      <c r="V1352">
        <v>8000000</v>
      </c>
      <c r="W1352">
        <v>589304</v>
      </c>
      <c r="X1352">
        <v>589304</v>
      </c>
      <c r="Y1352">
        <f>COUNTBLANK(Table134[[#This Row],[Budget]:[Gross_WW]])</f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1</v>
      </c>
      <c r="AF1352" s="4">
        <v>1</v>
      </c>
      <c r="AG1352">
        <v>0</v>
      </c>
      <c r="AH1352">
        <f>((Table134[[#This Row],[Gross_WW]]-2*Table134[[#This Row],[Budget]])/(2*Table134[[#This Row],[Budget]]))*100</f>
        <v>-96.316850000000002</v>
      </c>
      <c r="AI1352">
        <f>(0.555*Table134[[#This Row],[Gross_WW]]-Table134[[#This Row],[Budget]])/Table134[[#This Row],[Budget]]*100</f>
        <v>-95.911703500000002</v>
      </c>
      <c r="AJ1352">
        <f>(Table134[[#This Row],[Gross_WW]]-VLOOKUP(C1352,  Table4[], 2, TRUE)*Table134[[#This Row],[Budget]])/(Table134[[#This Row],[Budget]]*VLOOKUP(C1352,  Table4[], 2, TRUE))</f>
        <v>-0.83258409090909091</v>
      </c>
    </row>
    <row r="1353" spans="1:36" x14ac:dyDescent="0.2">
      <c r="A1353" t="s">
        <v>3357</v>
      </c>
      <c r="B1353" t="s">
        <v>3358</v>
      </c>
      <c r="C1353">
        <v>1990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6.9</v>
      </c>
      <c r="O1353">
        <v>35892</v>
      </c>
      <c r="P1353">
        <v>127</v>
      </c>
      <c r="Q1353" t="s">
        <v>1999</v>
      </c>
      <c r="R1353" t="s">
        <v>39</v>
      </c>
      <c r="S1353">
        <v>0</v>
      </c>
      <c r="T1353">
        <v>0</v>
      </c>
      <c r="U1353">
        <v>1</v>
      </c>
      <c r="V1353">
        <v>22000000</v>
      </c>
      <c r="W1353">
        <v>86303188</v>
      </c>
      <c r="X1353">
        <v>221303188</v>
      </c>
      <c r="Y1353">
        <f>COUNTBLANK(Table134[[#This Row],[Budget]:[Gross_WW]])</f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3</v>
      </c>
      <c r="AH1353">
        <f>((Table134[[#This Row],[Gross_WW]]-2*Table134[[#This Row],[Budget]])/(2*Table134[[#This Row],[Budget]]))*100</f>
        <v>402.96179090909095</v>
      </c>
      <c r="AI1353">
        <f>(0.555*Table134[[#This Row],[Gross_WW]]-Table134[[#This Row],[Budget]])/Table134[[#This Row],[Budget]]*100</f>
        <v>458.28758790909092</v>
      </c>
      <c r="AJ1353">
        <f>(Table134[[#This Row],[Gross_WW]]-VLOOKUP(C1353,  Table4[], 2, TRUE)*Table134[[#This Row],[Budget]])/(Table134[[#This Row],[Budget]]*VLOOKUP(C1353,  Table4[], 2, TRUE))</f>
        <v>21.861899586776861</v>
      </c>
    </row>
    <row r="1354" spans="1:36" hidden="1" x14ac:dyDescent="0.2">
      <c r="A1354" t="s">
        <v>1114</v>
      </c>
      <c r="B1354" t="s">
        <v>1115</v>
      </c>
      <c r="C1354">
        <v>1950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6.6</v>
      </c>
      <c r="O1354">
        <v>259</v>
      </c>
      <c r="P1354">
        <v>92</v>
      </c>
      <c r="Q1354" t="s">
        <v>994</v>
      </c>
      <c r="R1354" t="s">
        <v>39</v>
      </c>
      <c r="S1354">
        <v>0</v>
      </c>
      <c r="T1354">
        <v>0</v>
      </c>
      <c r="U1354">
        <v>1</v>
      </c>
      <c r="W1354">
        <v>92</v>
      </c>
      <c r="Y1354">
        <f>COUNTBLANK(Table134[[#This Row],[Budget]:[Gross_WW]])</f>
        <v>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 t="e">
        <f>((Table134[[#This Row],[Gross_WW]]-2*Table134[[#This Row],[Budget]])/(2*Table134[[#This Row],[Budget]]))*100</f>
        <v>#DIV/0!</v>
      </c>
      <c r="AI1354" t="e">
        <f>(0.555*Table134[[#This Row],[Gross_WW]]-Table134[[#This Row],[Budget]])/Table134[[#This Row],[Budget]]*100</f>
        <v>#DIV/0!</v>
      </c>
      <c r="AJ1354" t="e">
        <f>(Table134[[#This Row],[Gross_WW]]-VLOOKUP(C1354,  Table4[], 2, TRUE)*Table134[[#This Row],[Budget]])/(Table134[[#This Row],[Budget]]*VLOOKUP(C1354,  Table4[], 2, TRUE))</f>
        <v>#DIV/0!</v>
      </c>
    </row>
    <row r="1355" spans="1:36" x14ac:dyDescent="0.2">
      <c r="A1355" t="s">
        <v>3359</v>
      </c>
      <c r="B1355" t="s">
        <v>3360</v>
      </c>
      <c r="C1355">
        <v>1990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7</v>
      </c>
      <c r="O1355">
        <v>274428</v>
      </c>
      <c r="P1355">
        <v>119</v>
      </c>
      <c r="Q1355" t="s">
        <v>3035</v>
      </c>
      <c r="R1355" t="s">
        <v>2783</v>
      </c>
      <c r="S1355">
        <v>1</v>
      </c>
      <c r="T1355">
        <v>0</v>
      </c>
      <c r="U1355">
        <v>0</v>
      </c>
      <c r="V1355">
        <v>14000000</v>
      </c>
      <c r="W1355">
        <v>178406268</v>
      </c>
      <c r="X1355">
        <v>463406268</v>
      </c>
      <c r="Y1355">
        <f>COUNTBLANK(Table134[[#This Row],[Budget]:[Gross_WW]])</f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1</v>
      </c>
      <c r="AG1355">
        <v>0</v>
      </c>
      <c r="AH1355">
        <f>((Table134[[#This Row],[Gross_WW]]-2*Table134[[#This Row],[Budget]])/(2*Table134[[#This Row],[Budget]]))*100</f>
        <v>1555.0223857142857</v>
      </c>
      <c r="AI1355">
        <f>(0.555*Table134[[#This Row],[Gross_WW]]-Table134[[#This Row],[Budget]])/Table134[[#This Row],[Budget]]*100</f>
        <v>1737.074848142857</v>
      </c>
      <c r="AJ1355">
        <f>(Table134[[#This Row],[Gross_WW]]-VLOOKUP(C1355,  Table4[], 2, TRUE)*Table134[[#This Row],[Budget]])/(Table134[[#This Row],[Budget]]*VLOOKUP(C1355,  Table4[], 2, TRUE))</f>
        <v>74.228290259740263</v>
      </c>
    </row>
    <row r="1356" spans="1:36" x14ac:dyDescent="0.2">
      <c r="A1356" t="s">
        <v>6185</v>
      </c>
      <c r="B1356" t="s">
        <v>6186</v>
      </c>
      <c r="C1356">
        <v>2005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7.8</v>
      </c>
      <c r="O1356">
        <v>240970</v>
      </c>
      <c r="P1356">
        <v>129</v>
      </c>
      <c r="Q1356" t="s">
        <v>6187</v>
      </c>
      <c r="R1356" t="s">
        <v>5459</v>
      </c>
      <c r="S1356">
        <v>0</v>
      </c>
      <c r="T1356">
        <v>1</v>
      </c>
      <c r="U1356">
        <v>0</v>
      </c>
      <c r="V1356">
        <v>28000000</v>
      </c>
      <c r="W1356">
        <v>38405088</v>
      </c>
      <c r="X1356">
        <v>121616555</v>
      </c>
      <c r="Y1356">
        <f>COUNTBLANK(Table134[[#This Row],[Budget]:[Gross_WW]])</f>
        <v>0</v>
      </c>
      <c r="Z1356">
        <v>0</v>
      </c>
      <c r="AA1356">
        <v>0</v>
      </c>
      <c r="AB1356">
        <v>1</v>
      </c>
      <c r="AC1356">
        <v>0</v>
      </c>
      <c r="AD1356">
        <v>1</v>
      </c>
      <c r="AE1356">
        <v>0</v>
      </c>
      <c r="AF1356">
        <v>0</v>
      </c>
      <c r="AG1356">
        <v>65</v>
      </c>
      <c r="AH1356">
        <f>((Table134[[#This Row],[Gross_WW]]-2*Table134[[#This Row],[Budget]])/(2*Table134[[#This Row],[Budget]]))*100</f>
        <v>117.17241964285714</v>
      </c>
      <c r="AI1356">
        <f>(0.555*Table134[[#This Row],[Gross_WW]]-Table134[[#This Row],[Budget]])/Table134[[#This Row],[Budget]]*100</f>
        <v>141.06138580357145</v>
      </c>
      <c r="AJ1356">
        <f>(Table134[[#This Row],[Gross_WW]]-VLOOKUP(C1356,  Table4[], 2, TRUE)*Table134[[#This Row],[Budget]])/(Table134[[#This Row],[Budget]]*VLOOKUP(C1356,  Table4[], 2, TRUE))</f>
        <v>6.2390806547619047</v>
      </c>
    </row>
    <row r="1357" spans="1:36" x14ac:dyDescent="0.2">
      <c r="A1357" t="s">
        <v>6497</v>
      </c>
      <c r="B1357" t="s">
        <v>6498</v>
      </c>
      <c r="C1357">
        <v>2008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6.6</v>
      </c>
      <c r="O1357">
        <v>58049</v>
      </c>
      <c r="P1357">
        <v>130</v>
      </c>
      <c r="Q1357" t="s">
        <v>6499</v>
      </c>
      <c r="R1357" t="s">
        <v>5604</v>
      </c>
      <c r="S1357">
        <v>0</v>
      </c>
      <c r="T1357">
        <v>0</v>
      </c>
      <c r="U1357">
        <v>1</v>
      </c>
      <c r="V1357">
        <v>30000000</v>
      </c>
      <c r="W1357">
        <v>15740721</v>
      </c>
      <c r="X1357">
        <v>31200557</v>
      </c>
      <c r="Y1357">
        <f>COUNTBLANK(Table134[[#This Row],[Budget]:[Gross_WW]])</f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f>((Table134[[#This Row],[Gross_WW]]-2*Table134[[#This Row],[Budget]])/(2*Table134[[#This Row],[Budget]]))*100</f>
        <v>-47.999071666666666</v>
      </c>
      <c r="AI1357">
        <f>(0.555*Table134[[#This Row],[Gross_WW]]-Table134[[#This Row],[Budget]])/Table134[[#This Row],[Budget]]*100</f>
        <v>-42.278969549999992</v>
      </c>
      <c r="AJ1357">
        <f>(Table134[[#This Row],[Gross_WW]]-VLOOKUP(C1357,  Table4[], 2, TRUE)*Table134[[#This Row],[Budget]])/(Table134[[#This Row],[Budget]]*VLOOKUP(C1357,  Table4[], 2, TRUE))</f>
        <v>0.7333642777777778</v>
      </c>
    </row>
    <row r="1358" spans="1:36" hidden="1" x14ac:dyDescent="0.2">
      <c r="A1358" t="s">
        <v>867</v>
      </c>
      <c r="B1358" t="s">
        <v>868</v>
      </c>
      <c r="C1358">
        <v>1945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7.3</v>
      </c>
      <c r="O1358">
        <v>1185</v>
      </c>
      <c r="P1358">
        <v>120</v>
      </c>
      <c r="Q1358" t="s">
        <v>739</v>
      </c>
      <c r="R1358" t="s">
        <v>39</v>
      </c>
      <c r="S1358">
        <v>0</v>
      </c>
      <c r="T1358">
        <v>0</v>
      </c>
      <c r="U1358">
        <v>1</v>
      </c>
      <c r="W1358">
        <v>120</v>
      </c>
      <c r="Y1358">
        <f>COUNTBLANK(Table134[[#This Row],[Budget]:[Gross_WW]])</f>
        <v>2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 t="e">
        <f>((Table134[[#This Row],[Gross_WW]]-2*Table134[[#This Row],[Budget]])/(2*Table134[[#This Row],[Budget]]))*100</f>
        <v>#DIV/0!</v>
      </c>
      <c r="AI1358" t="e">
        <f>(0.555*Table134[[#This Row],[Gross_WW]]-Table134[[#This Row],[Budget]])/Table134[[#This Row],[Budget]]*100</f>
        <v>#DIV/0!</v>
      </c>
      <c r="AJ1358" t="e">
        <f>(Table134[[#This Row],[Gross_WW]]-VLOOKUP(C1358,  Table4[], 2, TRUE)*Table134[[#This Row],[Budget]])/(Table134[[#This Row],[Budget]]*VLOOKUP(C1358,  Table4[], 2, TRUE))</f>
        <v>#DIV/0!</v>
      </c>
    </row>
    <row r="1359" spans="1:36" hidden="1" x14ac:dyDescent="0.2">
      <c r="A1359" t="s">
        <v>4063</v>
      </c>
      <c r="B1359" t="s">
        <v>4064</v>
      </c>
      <c r="C1359">
        <v>1994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7</v>
      </c>
      <c r="O1359">
        <v>9454</v>
      </c>
      <c r="P1359">
        <v>105</v>
      </c>
      <c r="Q1359" t="s">
        <v>4065</v>
      </c>
      <c r="R1359" t="s">
        <v>3664</v>
      </c>
      <c r="S1359">
        <v>1</v>
      </c>
      <c r="T1359">
        <v>0</v>
      </c>
      <c r="U1359">
        <v>0</v>
      </c>
      <c r="W1359">
        <v>4165845</v>
      </c>
      <c r="X1359">
        <v>4165845</v>
      </c>
      <c r="Y1359">
        <f>COUNTBLANK(Table134[[#This Row],[Budget]:[Gross_WW]])</f>
        <v>1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1</v>
      </c>
      <c r="AG1359">
        <v>0</v>
      </c>
      <c r="AH1359" t="e">
        <f>((Table134[[#This Row],[Gross_WW]]-2*Table134[[#This Row],[Budget]])/(2*Table134[[#This Row],[Budget]]))*100</f>
        <v>#DIV/0!</v>
      </c>
      <c r="AI1359" t="e">
        <f>(0.555*Table134[[#This Row],[Gross_WW]]-Table134[[#This Row],[Budget]])/Table134[[#This Row],[Budget]]*100</f>
        <v>#DIV/0!</v>
      </c>
      <c r="AJ1359" t="e">
        <f>(Table134[[#This Row],[Gross_WW]]-VLOOKUP(C1359,  Table4[], 2, TRUE)*Table134[[#This Row],[Budget]])/(Table134[[#This Row],[Budget]]*VLOOKUP(C1359,  Table4[], 2, TRUE))</f>
        <v>#DIV/0!</v>
      </c>
    </row>
    <row r="1360" spans="1:36" x14ac:dyDescent="0.2">
      <c r="A1360" t="s">
        <v>4767</v>
      </c>
      <c r="B1360" t="s">
        <v>4768</v>
      </c>
      <c r="C1360">
        <v>1998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6.6</v>
      </c>
      <c r="O1360">
        <v>26713</v>
      </c>
      <c r="P1360">
        <v>143</v>
      </c>
      <c r="Q1360" t="s">
        <v>3043</v>
      </c>
      <c r="R1360" t="s">
        <v>4769</v>
      </c>
      <c r="S1360">
        <v>0</v>
      </c>
      <c r="T1360">
        <v>1</v>
      </c>
      <c r="U1360">
        <v>0</v>
      </c>
      <c r="V1360">
        <v>65000000</v>
      </c>
      <c r="W1360">
        <v>39001187</v>
      </c>
      <c r="X1360">
        <v>52090187</v>
      </c>
      <c r="Y1360">
        <f>COUNTBLANK(Table134[[#This Row],[Budget]:[Gross_WW]])</f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f>((Table134[[#This Row],[Gross_WW]]-2*Table134[[#This Row],[Budget]])/(2*Table134[[#This Row],[Budget]]))*100</f>
        <v>-59.930625384615389</v>
      </c>
      <c r="AI1360">
        <f>(0.555*Table134[[#This Row],[Gross_WW]]-Table134[[#This Row],[Budget]])/Table134[[#This Row],[Budget]]*100</f>
        <v>-55.522994176923071</v>
      </c>
      <c r="AJ1360">
        <f>(Table134[[#This Row],[Gross_WW]]-VLOOKUP(C1360,  Table4[], 2, TRUE)*Table134[[#This Row],[Budget]])/(Table134[[#This Row],[Budget]]*VLOOKUP(C1360,  Table4[], 2, TRUE))</f>
        <v>0.8213352097902098</v>
      </c>
    </row>
    <row r="1361" spans="1:36" x14ac:dyDescent="0.2">
      <c r="A1361" t="s">
        <v>6067</v>
      </c>
      <c r="B1361" t="s">
        <v>6068</v>
      </c>
      <c r="C1361">
        <v>2005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6.2</v>
      </c>
      <c r="O1361">
        <v>38871</v>
      </c>
      <c r="P1361">
        <v>105</v>
      </c>
      <c r="Q1361" t="s">
        <v>6069</v>
      </c>
      <c r="R1361" t="s">
        <v>6070</v>
      </c>
      <c r="S1361">
        <v>0</v>
      </c>
      <c r="T1361">
        <v>1</v>
      </c>
      <c r="U1361">
        <v>0</v>
      </c>
      <c r="V1361">
        <v>22000000</v>
      </c>
      <c r="W1361">
        <v>22827153</v>
      </c>
      <c r="X1361">
        <v>67937494</v>
      </c>
      <c r="Y1361">
        <f>COUNTBLANK(Table134[[#This Row],[Budget]:[Gross_WW]])</f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f>((Table134[[#This Row],[Gross_WW]]-2*Table134[[#This Row],[Budget]])/(2*Table134[[#This Row],[Budget]]))*100</f>
        <v>54.403395454545453</v>
      </c>
      <c r="AI1361">
        <f>(0.555*Table134[[#This Row],[Gross_WW]]-Table134[[#This Row],[Budget]])/Table134[[#This Row],[Budget]]*100</f>
        <v>71.387768954545464</v>
      </c>
      <c r="AJ1361">
        <f>(Table134[[#This Row],[Gross_WW]]-VLOOKUP(C1361,  Table4[], 2, TRUE)*Table134[[#This Row],[Budget]])/(Table134[[#This Row],[Budget]]*VLOOKUP(C1361,  Table4[], 2, TRUE))</f>
        <v>4.1467798484848482</v>
      </c>
    </row>
    <row r="1362" spans="1:36" hidden="1" x14ac:dyDescent="0.2">
      <c r="A1362" t="s">
        <v>6564</v>
      </c>
      <c r="B1362" t="s">
        <v>6565</v>
      </c>
      <c r="C1362">
        <v>2007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4.8</v>
      </c>
      <c r="O1362">
        <v>12532</v>
      </c>
      <c r="P1362">
        <v>60</v>
      </c>
      <c r="Q1362" t="s">
        <v>6566</v>
      </c>
      <c r="R1362" t="s">
        <v>6567</v>
      </c>
      <c r="S1362">
        <v>1</v>
      </c>
      <c r="T1362">
        <v>0</v>
      </c>
      <c r="U1362">
        <v>0</v>
      </c>
      <c r="W1362">
        <v>10597734</v>
      </c>
      <c r="X1362">
        <v>15291277</v>
      </c>
      <c r="Y1362">
        <f>COUNTBLANK(Table134[[#This Row],[Budget]:[Gross_WW]])</f>
        <v>1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1</v>
      </c>
      <c r="AG1362">
        <v>0</v>
      </c>
      <c r="AH1362" t="e">
        <f>((Table134[[#This Row],[Gross_WW]]-2*Table134[[#This Row],[Budget]])/(2*Table134[[#This Row],[Budget]]))*100</f>
        <v>#DIV/0!</v>
      </c>
      <c r="AI1362" t="e">
        <f>(0.555*Table134[[#This Row],[Gross_WW]]-Table134[[#This Row],[Budget]])/Table134[[#This Row],[Budget]]*100</f>
        <v>#DIV/0!</v>
      </c>
      <c r="AJ1362" t="e">
        <f>(Table134[[#This Row],[Gross_WW]]-VLOOKUP(C1362,  Table4[], 2, TRUE)*Table134[[#This Row],[Budget]])/(Table134[[#This Row],[Budget]]*VLOOKUP(C1362,  Table4[], 2, TRUE))</f>
        <v>#DIV/0!</v>
      </c>
    </row>
    <row r="1363" spans="1:36" x14ac:dyDescent="0.2">
      <c r="A1363" t="s">
        <v>2995</v>
      </c>
      <c r="B1363" t="s">
        <v>2996</v>
      </c>
      <c r="C1363">
        <v>1987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6.7</v>
      </c>
      <c r="O1363">
        <v>34766</v>
      </c>
      <c r="P1363">
        <v>102</v>
      </c>
      <c r="Q1363" t="s">
        <v>2225</v>
      </c>
      <c r="R1363" t="s">
        <v>2997</v>
      </c>
      <c r="S1363">
        <v>0</v>
      </c>
      <c r="T1363">
        <v>1</v>
      </c>
      <c r="U1363">
        <v>0</v>
      </c>
      <c r="V1363">
        <v>3000000</v>
      </c>
      <c r="W1363">
        <v>14182492</v>
      </c>
      <c r="X1363">
        <v>14182492</v>
      </c>
      <c r="Y1363">
        <f>COUNTBLANK(Table134[[#This Row],[Budget]:[Gross_WW]])</f>
        <v>0</v>
      </c>
      <c r="Z1363" s="4">
        <v>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1</v>
      </c>
      <c r="AG1363">
        <v>0</v>
      </c>
      <c r="AH1363">
        <f>((Table134[[#This Row],[Gross_WW]]-2*Table134[[#This Row],[Budget]])/(2*Table134[[#This Row],[Budget]]))*100</f>
        <v>136.37486666666666</v>
      </c>
      <c r="AI1363">
        <f>(0.555*Table134[[#This Row],[Gross_WW]]-Table134[[#This Row],[Budget]])/Table134[[#This Row],[Budget]]*100</f>
        <v>162.376102</v>
      </c>
      <c r="AJ1363">
        <f>(Table134[[#This Row],[Gross_WW]]-VLOOKUP(C1363,  Table4[], 2, TRUE)*Table134[[#This Row],[Budget]])/(Table134[[#This Row],[Budget]]*VLOOKUP(C1363,  Table4[], 2, TRUE))</f>
        <v>9.2771681159420289</v>
      </c>
    </row>
    <row r="1364" spans="1:36" x14ac:dyDescent="0.2">
      <c r="A1364" t="s">
        <v>6440</v>
      </c>
      <c r="B1364" t="s">
        <v>6441</v>
      </c>
      <c r="C1364">
        <v>2010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6.6</v>
      </c>
      <c r="O1364">
        <v>263755</v>
      </c>
      <c r="P1364">
        <v>116</v>
      </c>
      <c r="Q1364" t="s">
        <v>5843</v>
      </c>
      <c r="R1364" t="s">
        <v>2671</v>
      </c>
      <c r="S1364">
        <v>1</v>
      </c>
      <c r="T1364">
        <v>0</v>
      </c>
      <c r="U1364">
        <v>0</v>
      </c>
      <c r="V1364">
        <v>200000000</v>
      </c>
      <c r="W1364">
        <v>90759676</v>
      </c>
      <c r="X1364">
        <v>336365676</v>
      </c>
      <c r="Y1364">
        <f>COUNTBLANK(Table134[[#This Row],[Budget]:[Gross_WW]])</f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7</v>
      </c>
      <c r="AH1364">
        <f>((Table134[[#This Row],[Gross_WW]]-2*Table134[[#This Row],[Budget]])/(2*Table134[[#This Row],[Budget]]))*100</f>
        <v>-15.908581</v>
      </c>
      <c r="AI1364">
        <f>(0.555*Table134[[#This Row],[Gross_WW]]-Table134[[#This Row],[Budget]])/Table134[[#This Row],[Budget]]*100</f>
        <v>-6.658524909999997</v>
      </c>
      <c r="AJ1364">
        <f>(Table134[[#This Row],[Gross_WW]]-VLOOKUP(C1364,  Table4[], 2, TRUE)*Table134[[#This Row],[Budget]])/(Table134[[#This Row],[Budget]]*VLOOKUP(C1364,  Table4[], 2, TRUE))</f>
        <v>0.68182838000000001</v>
      </c>
    </row>
    <row r="1365" spans="1:36" x14ac:dyDescent="0.2">
      <c r="A1365" t="s">
        <v>760</v>
      </c>
      <c r="B1365" t="s">
        <v>761</v>
      </c>
      <c r="C1365">
        <v>1943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6.9</v>
      </c>
      <c r="O1365">
        <v>1003</v>
      </c>
      <c r="P1365">
        <v>94</v>
      </c>
      <c r="Q1365" t="s">
        <v>762</v>
      </c>
      <c r="R1365" t="s">
        <v>39</v>
      </c>
      <c r="S1365">
        <v>0</v>
      </c>
      <c r="T1365">
        <v>0</v>
      </c>
      <c r="U1365">
        <v>1</v>
      </c>
      <c r="V1365">
        <v>651000</v>
      </c>
      <c r="Y1365">
        <f>COUNTBLANK(Table134[[#This Row],[Budget]:[Gross_WW]])</f>
        <v>2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f>((Table134[[#This Row],[Gross_WW]]-2*Table134[[#This Row],[Budget]])/(2*Table134[[#This Row],[Budget]]))*100</f>
        <v>-100</v>
      </c>
      <c r="AI1365">
        <f>(0.555*Table134[[#This Row],[Gross_WW]]-Table134[[#This Row],[Budget]])/Table134[[#This Row],[Budget]]*100</f>
        <v>-100</v>
      </c>
      <c r="AJ1365">
        <f>(Table134[[#This Row],[Gross_WW]]-VLOOKUP(C1365,  Table4[], 2, TRUE)*Table134[[#This Row],[Budget]])/(Table134[[#This Row],[Budget]]*VLOOKUP(C1365,  Table4[], 2, TRUE))</f>
        <v>-1</v>
      </c>
    </row>
    <row r="1366" spans="1:36" x14ac:dyDescent="0.2">
      <c r="A1366" t="s">
        <v>7104</v>
      </c>
      <c r="B1366" t="s">
        <v>7105</v>
      </c>
      <c r="C1366">
        <v>2013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8.1</v>
      </c>
      <c r="O1366">
        <v>561874</v>
      </c>
      <c r="P1366">
        <v>153</v>
      </c>
      <c r="Q1366" t="s">
        <v>7106</v>
      </c>
      <c r="R1366" t="s">
        <v>5181</v>
      </c>
      <c r="S1366">
        <v>0</v>
      </c>
      <c r="T1366">
        <v>0</v>
      </c>
      <c r="U1366">
        <v>1</v>
      </c>
      <c r="V1366">
        <v>46000000</v>
      </c>
      <c r="W1366">
        <v>61002302</v>
      </c>
      <c r="X1366">
        <v>122126687</v>
      </c>
      <c r="Y1366">
        <f>COUNTBLANK(Table134[[#This Row],[Budget]:[Gross_WW]])</f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f>((Table134[[#This Row],[Gross_WW]]-2*Table134[[#This Row],[Budget]])/(2*Table134[[#This Row],[Budget]]))*100</f>
        <v>32.746398913043478</v>
      </c>
      <c r="AI1366">
        <f>(0.555*Table134[[#This Row],[Gross_WW]]-Table134[[#This Row],[Budget]])/Table134[[#This Row],[Budget]]*100</f>
        <v>47.348502793478289</v>
      </c>
      <c r="AJ1366">
        <f>(Table134[[#This Row],[Gross_WW]]-VLOOKUP(C1366,  Table4[], 2, TRUE)*Table134[[#This Row],[Budget]])/(Table134[[#This Row],[Budget]]*VLOOKUP(C1366,  Table4[], 2, TRUE))</f>
        <v>1.6549279782608695</v>
      </c>
    </row>
    <row r="1367" spans="1:36" x14ac:dyDescent="0.2">
      <c r="A1367" t="s">
        <v>2484</v>
      </c>
      <c r="B1367" t="s">
        <v>2485</v>
      </c>
      <c r="C1367">
        <v>1980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6.2</v>
      </c>
      <c r="O1367">
        <v>22550</v>
      </c>
      <c r="P1367">
        <v>109</v>
      </c>
      <c r="Q1367" t="s">
        <v>2410</v>
      </c>
      <c r="R1367" t="s">
        <v>39</v>
      </c>
      <c r="S1367">
        <v>0</v>
      </c>
      <c r="T1367">
        <v>0</v>
      </c>
      <c r="U1367">
        <v>1</v>
      </c>
      <c r="V1367">
        <v>10000000</v>
      </c>
      <c r="W1367">
        <v>69847348</v>
      </c>
      <c r="X1367">
        <v>69847348</v>
      </c>
      <c r="Y1367">
        <f>COUNTBLANK(Table134[[#This Row],[Budget]:[Gross_WW]])</f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1</v>
      </c>
      <c r="AG1367">
        <v>0</v>
      </c>
      <c r="AH1367">
        <f>((Table134[[#This Row],[Gross_WW]]-2*Table134[[#This Row],[Budget]])/(2*Table134[[#This Row],[Budget]]))*100</f>
        <v>249.23674</v>
      </c>
      <c r="AI1367">
        <f>(0.555*Table134[[#This Row],[Gross_WW]]-Table134[[#This Row],[Budget]])/Table134[[#This Row],[Budget]]*100</f>
        <v>287.65278140000004</v>
      </c>
      <c r="AJ1367">
        <f>(Table134[[#This Row],[Gross_WW]]-VLOOKUP(C1367,  Table4[], 2, TRUE)*Table134[[#This Row],[Budget]])/(Table134[[#This Row],[Budget]]*VLOOKUP(C1367,  Table4[], 2, TRUE))</f>
        <v>14.184206086956522</v>
      </c>
    </row>
    <row r="1368" spans="1:36" x14ac:dyDescent="0.2">
      <c r="A1368" t="s">
        <v>185</v>
      </c>
      <c r="B1368" t="s">
        <v>186</v>
      </c>
      <c r="C1368">
        <v>1933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6.7</v>
      </c>
      <c r="O1368">
        <v>538</v>
      </c>
      <c r="P1368">
        <v>66</v>
      </c>
      <c r="Q1368" t="s">
        <v>45</v>
      </c>
      <c r="R1368" t="s">
        <v>39</v>
      </c>
      <c r="S1368">
        <v>0</v>
      </c>
      <c r="T1368">
        <v>0</v>
      </c>
      <c r="U1368">
        <v>1</v>
      </c>
      <c r="V1368">
        <v>260000</v>
      </c>
      <c r="Y1368">
        <f>COUNTBLANK(Table134[[#This Row],[Budget]:[Gross_WW]])</f>
        <v>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f>((Table134[[#This Row],[Gross_WW]]-2*Table134[[#This Row],[Budget]])/(2*Table134[[#This Row],[Budget]]))*100</f>
        <v>-100</v>
      </c>
      <c r="AI1368">
        <f>(0.555*Table134[[#This Row],[Gross_WW]]-Table134[[#This Row],[Budget]])/Table134[[#This Row],[Budget]]*100</f>
        <v>-100</v>
      </c>
      <c r="AJ1368">
        <f>(Table134[[#This Row],[Gross_WW]]-VLOOKUP(C1368,  Table4[], 2, TRUE)*Table134[[#This Row],[Budget]])/(Table134[[#This Row],[Budget]]*VLOOKUP(C1368,  Table4[], 2, TRUE))</f>
        <v>-1</v>
      </c>
    </row>
    <row r="1369" spans="1:36" x14ac:dyDescent="0.2">
      <c r="A1369" t="s">
        <v>2680</v>
      </c>
      <c r="B1369" t="s">
        <v>2681</v>
      </c>
      <c r="C1369">
        <v>1983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5.3</v>
      </c>
      <c r="O1369">
        <v>5533</v>
      </c>
      <c r="P1369">
        <v>89</v>
      </c>
      <c r="Q1369" t="s">
        <v>2682</v>
      </c>
      <c r="R1369" t="s">
        <v>2683</v>
      </c>
      <c r="S1369">
        <v>0</v>
      </c>
      <c r="T1369">
        <v>1</v>
      </c>
      <c r="U1369">
        <v>0</v>
      </c>
      <c r="V1369">
        <v>3500000</v>
      </c>
      <c r="W1369">
        <v>14049540</v>
      </c>
      <c r="X1369">
        <v>14049540</v>
      </c>
      <c r="Y1369">
        <f>COUNTBLANK(Table134[[#This Row],[Budget]:[Gross_WW]])</f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1</v>
      </c>
      <c r="AG1369">
        <v>0</v>
      </c>
      <c r="AH1369">
        <f>((Table134[[#This Row],[Gross_WW]]-2*Table134[[#This Row],[Budget]])/(2*Table134[[#This Row],[Budget]]))*100</f>
        <v>100.70771428571427</v>
      </c>
      <c r="AI1369">
        <f>(0.555*Table134[[#This Row],[Gross_WW]]-Table134[[#This Row],[Budget]])/Table134[[#This Row],[Budget]]*100</f>
        <v>122.78556285714288</v>
      </c>
      <c r="AJ1369">
        <f>(Table134[[#This Row],[Gross_WW]]-VLOOKUP(C1369,  Table4[], 2, TRUE)*Table134[[#This Row],[Budget]])/(Table134[[#This Row],[Budget]]*VLOOKUP(C1369,  Table4[], 2, TRUE))</f>
        <v>7.7264223602484474</v>
      </c>
    </row>
    <row r="1370" spans="1:36" x14ac:dyDescent="0.2">
      <c r="A1370" t="s">
        <v>3361</v>
      </c>
      <c r="B1370" t="s">
        <v>3362</v>
      </c>
      <c r="C1370">
        <v>1990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5.5</v>
      </c>
      <c r="O1370">
        <v>27292</v>
      </c>
      <c r="P1370">
        <v>81</v>
      </c>
      <c r="Q1370" t="s">
        <v>3363</v>
      </c>
      <c r="R1370" t="s">
        <v>3230</v>
      </c>
      <c r="S1370">
        <v>0</v>
      </c>
      <c r="T1370">
        <v>1</v>
      </c>
      <c r="U1370">
        <v>0</v>
      </c>
      <c r="V1370">
        <v>10000000</v>
      </c>
      <c r="W1370">
        <v>53470891</v>
      </c>
      <c r="X1370">
        <v>72270891</v>
      </c>
      <c r="Y1370">
        <f>COUNTBLANK(Table134[[#This Row],[Budget]:[Gross_WW]])</f>
        <v>0</v>
      </c>
      <c r="Z1370" s="4">
        <v>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1</v>
      </c>
      <c r="AG1370">
        <v>0</v>
      </c>
      <c r="AH1370">
        <f>((Table134[[#This Row],[Gross_WW]]-2*Table134[[#This Row],[Budget]])/(2*Table134[[#This Row],[Budget]]))*100</f>
        <v>261.35445499999997</v>
      </c>
      <c r="AI1370">
        <f>(0.555*Table134[[#This Row],[Gross_WW]]-Table134[[#This Row],[Budget]])/Table134[[#This Row],[Budget]]*100</f>
        <v>301.10344505000006</v>
      </c>
      <c r="AJ1370">
        <f>(Table134[[#This Row],[Gross_WW]]-VLOOKUP(C1370,  Table4[], 2, TRUE)*Table134[[#This Row],[Budget]])/(Table134[[#This Row],[Budget]]*VLOOKUP(C1370,  Table4[], 2, TRUE))</f>
        <v>15.425202499999999</v>
      </c>
    </row>
    <row r="1371" spans="1:36" x14ac:dyDescent="0.2">
      <c r="A1371" t="s">
        <v>3500</v>
      </c>
      <c r="B1371" t="s">
        <v>3501</v>
      </c>
      <c r="C1371">
        <v>1991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4.9000000000000004</v>
      </c>
      <c r="O1371">
        <v>20062</v>
      </c>
      <c r="P1371">
        <v>93</v>
      </c>
      <c r="Q1371" t="s">
        <v>3502</v>
      </c>
      <c r="R1371" t="s">
        <v>3230</v>
      </c>
      <c r="S1371">
        <v>0</v>
      </c>
      <c r="T1371">
        <v>1</v>
      </c>
      <c r="U1371">
        <v>0</v>
      </c>
      <c r="V1371">
        <v>15000000</v>
      </c>
      <c r="W1371">
        <v>25104700</v>
      </c>
      <c r="X1371">
        <v>32704700</v>
      </c>
      <c r="Y1371">
        <f>COUNTBLANK(Table134[[#This Row],[Budget]:[Gross_WW]])</f>
        <v>0</v>
      </c>
      <c r="Z1371" s="4">
        <v>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1</v>
      </c>
      <c r="AG1371">
        <v>0</v>
      </c>
      <c r="AH1371">
        <f>((Table134[[#This Row],[Gross_WW]]-2*Table134[[#This Row],[Budget]])/(2*Table134[[#This Row],[Budget]]))*100</f>
        <v>9.0156666666666663</v>
      </c>
      <c r="AI1371">
        <f>(0.555*Table134[[#This Row],[Gross_WW]]-Table134[[#This Row],[Budget]])/Table134[[#This Row],[Budget]]*100</f>
        <v>21.007390000000001</v>
      </c>
      <c r="AJ1371">
        <f>(Table134[[#This Row],[Gross_WW]]-VLOOKUP(C1371,  Table4[], 2, TRUE)*Table134[[#This Row],[Budget]])/(Table134[[#This Row],[Budget]]*VLOOKUP(C1371,  Table4[], 2, TRUE))</f>
        <v>3.9552575757575759</v>
      </c>
    </row>
    <row r="1372" spans="1:36" x14ac:dyDescent="0.2">
      <c r="A1372" t="s">
        <v>7313</v>
      </c>
      <c r="B1372" t="s">
        <v>7314</v>
      </c>
      <c r="C1372">
        <v>2012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6.6</v>
      </c>
      <c r="O1372">
        <v>183421</v>
      </c>
      <c r="P1372">
        <v>88</v>
      </c>
      <c r="Q1372" t="s">
        <v>7315</v>
      </c>
      <c r="R1372" t="s">
        <v>7316</v>
      </c>
      <c r="S1372">
        <v>0</v>
      </c>
      <c r="T1372">
        <v>0</v>
      </c>
      <c r="U1372">
        <v>1</v>
      </c>
      <c r="V1372">
        <v>12000000</v>
      </c>
      <c r="W1372">
        <v>54731865</v>
      </c>
      <c r="X1372">
        <v>102731865</v>
      </c>
      <c r="Y1372">
        <f>COUNTBLANK(Table134[[#This Row],[Budget]:[Gross_WW]])</f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1</v>
      </c>
      <c r="AG1372">
        <v>0</v>
      </c>
      <c r="AH1372">
        <f>((Table134[[#This Row],[Gross_WW]]-2*Table134[[#This Row],[Budget]])/(2*Table134[[#This Row],[Budget]]))*100</f>
        <v>328.04943750000001</v>
      </c>
      <c r="AI1372">
        <f>(0.555*Table134[[#This Row],[Gross_WW]]-Table134[[#This Row],[Budget]])/Table134[[#This Row],[Budget]]*100</f>
        <v>375.13487562500001</v>
      </c>
      <c r="AJ1372">
        <f>(Table134[[#This Row],[Gross_WW]]-VLOOKUP(C1372,  Table4[], 2, TRUE)*Table134[[#This Row],[Budget]])/(Table134[[#This Row],[Budget]]*VLOOKUP(C1372,  Table4[], 2, TRUE))</f>
        <v>7.5609887499999999</v>
      </c>
    </row>
    <row r="1373" spans="1:36" x14ac:dyDescent="0.2">
      <c r="A1373" t="s">
        <v>7283</v>
      </c>
      <c r="B1373" t="s">
        <v>7284</v>
      </c>
      <c r="C1373">
        <v>2011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5.4</v>
      </c>
      <c r="O1373">
        <v>14540</v>
      </c>
      <c r="P1373">
        <v>104</v>
      </c>
      <c r="Q1373" t="s">
        <v>7285</v>
      </c>
      <c r="R1373" t="s">
        <v>7286</v>
      </c>
      <c r="S1373">
        <v>1</v>
      </c>
      <c r="T1373">
        <v>0</v>
      </c>
      <c r="U1373">
        <v>0</v>
      </c>
      <c r="V1373">
        <v>8000000</v>
      </c>
      <c r="W1373">
        <v>10130219</v>
      </c>
      <c r="X1373">
        <v>10702246</v>
      </c>
      <c r="Y1373">
        <f>COUNTBLANK(Table134[[#This Row],[Budget]:[Gross_WW]])</f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f>((Table134[[#This Row],[Gross_WW]]-2*Table134[[#This Row],[Budget]])/(2*Table134[[#This Row],[Budget]]))*100</f>
        <v>-33.110962499999999</v>
      </c>
      <c r="AI1373">
        <f>(0.555*Table134[[#This Row],[Gross_WW]]-Table134[[#This Row],[Budget]])/Table134[[#This Row],[Budget]]*100</f>
        <v>-25.753168374999998</v>
      </c>
      <c r="AJ1373">
        <f>(Table134[[#This Row],[Gross_WW]]-VLOOKUP(C1373,  Table4[], 2, TRUE)*Table134[[#This Row],[Budget]])/(Table134[[#This Row],[Budget]]*VLOOKUP(C1373,  Table4[], 2, TRUE))</f>
        <v>0.33778075000000002</v>
      </c>
    </row>
    <row r="1374" spans="1:36" x14ac:dyDescent="0.2">
      <c r="A1374" t="s">
        <v>6020</v>
      </c>
      <c r="B1374" t="s">
        <v>6021</v>
      </c>
      <c r="C1374">
        <v>2005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6.7</v>
      </c>
      <c r="O1374">
        <v>42075</v>
      </c>
      <c r="P1374">
        <v>100</v>
      </c>
      <c r="Q1374" t="s">
        <v>3773</v>
      </c>
      <c r="R1374" t="s">
        <v>3859</v>
      </c>
      <c r="S1374">
        <v>1</v>
      </c>
      <c r="T1374">
        <v>0</v>
      </c>
      <c r="U1374">
        <v>0</v>
      </c>
      <c r="V1374">
        <v>20000000</v>
      </c>
      <c r="W1374">
        <v>7535331</v>
      </c>
      <c r="X1374">
        <v>14189860</v>
      </c>
      <c r="Y1374">
        <f>COUNTBLANK(Table134[[#This Row],[Budget]:[Gross_WW]])</f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5</v>
      </c>
      <c r="AH1374">
        <f>((Table134[[#This Row],[Gross_WW]]-2*Table134[[#This Row],[Budget]])/(2*Table134[[#This Row],[Budget]]))*100</f>
        <v>-64.525350000000003</v>
      </c>
      <c r="AI1374">
        <f>(0.555*Table134[[#This Row],[Gross_WW]]-Table134[[#This Row],[Budget]])/Table134[[#This Row],[Budget]]*100</f>
        <v>-60.623138499999996</v>
      </c>
      <c r="AJ1374">
        <f>(Table134[[#This Row],[Gross_WW]]-VLOOKUP(C1374,  Table4[], 2, TRUE)*Table134[[#This Row],[Budget]])/(Table134[[#This Row],[Budget]]*VLOOKUP(C1374,  Table4[], 2, TRUE))</f>
        <v>0.18248833333333334</v>
      </c>
    </row>
    <row r="1375" spans="1:36" x14ac:dyDescent="0.2">
      <c r="A1375" t="s">
        <v>5413</v>
      </c>
      <c r="B1375" t="s">
        <v>5414</v>
      </c>
      <c r="C1375">
        <v>2000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6.2</v>
      </c>
      <c r="O1375">
        <v>53833</v>
      </c>
      <c r="P1375">
        <v>135</v>
      </c>
      <c r="Q1375" t="s">
        <v>3083</v>
      </c>
      <c r="R1375" t="s">
        <v>4109</v>
      </c>
      <c r="S1375">
        <v>0</v>
      </c>
      <c r="T1375">
        <v>0</v>
      </c>
      <c r="U1375">
        <v>1</v>
      </c>
      <c r="V1375">
        <v>65000000</v>
      </c>
      <c r="W1375">
        <v>32598931</v>
      </c>
      <c r="X1375">
        <v>62761005</v>
      </c>
      <c r="Y1375">
        <f>COUNTBLANK(Table134[[#This Row],[Budget]:[Gross_WW]])</f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f>((Table134[[#This Row],[Gross_WW]]-2*Table134[[#This Row],[Budget]])/(2*Table134[[#This Row],[Budget]]))*100</f>
        <v>-51.722303846153849</v>
      </c>
      <c r="AI1375">
        <f>(0.555*Table134[[#This Row],[Gross_WW]]-Table134[[#This Row],[Budget]])/Table134[[#This Row],[Budget]]*100</f>
        <v>-46.411757269230755</v>
      </c>
      <c r="AJ1375">
        <f>(Table134[[#This Row],[Gross_WW]]-VLOOKUP(C1375,  Table4[], 2, TRUE)*Table134[[#This Row],[Budget]])/(Table134[[#This Row],[Budget]]*VLOOKUP(C1375,  Table4[], 2, TRUE))</f>
        <v>0.60925653846153849</v>
      </c>
    </row>
    <row r="1376" spans="1:36" x14ac:dyDescent="0.2">
      <c r="A1376" t="s">
        <v>2770</v>
      </c>
      <c r="B1376" t="s">
        <v>2771</v>
      </c>
      <c r="C1376">
        <v>1984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5.5</v>
      </c>
      <c r="O1376">
        <v>4339</v>
      </c>
      <c r="P1376">
        <v>96</v>
      </c>
      <c r="Q1376" t="s">
        <v>2106</v>
      </c>
      <c r="R1376" t="s">
        <v>2772</v>
      </c>
      <c r="S1376">
        <v>0</v>
      </c>
      <c r="T1376">
        <v>0</v>
      </c>
      <c r="U1376">
        <v>1</v>
      </c>
      <c r="V1376">
        <v>26186631</v>
      </c>
      <c r="Y1376">
        <f>COUNTBLANK(Table134[[#This Row],[Budget]:[Gross_WW]])</f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f>((Table134[[#This Row],[Gross_WW]]-2*Table134[[#This Row],[Budget]])/(2*Table134[[#This Row],[Budget]]))*100</f>
        <v>-100</v>
      </c>
      <c r="AI1376">
        <f>(0.555*Table134[[#This Row],[Gross_WW]]-Table134[[#This Row],[Budget]])/Table134[[#This Row],[Budget]]*100</f>
        <v>-100</v>
      </c>
      <c r="AJ1376">
        <f>(Table134[[#This Row],[Gross_WW]]-VLOOKUP(C1376,  Table4[], 2, TRUE)*Table134[[#This Row],[Budget]])/(Table134[[#This Row],[Budget]]*VLOOKUP(C1376,  Table4[], 2, TRUE))</f>
        <v>-1</v>
      </c>
    </row>
    <row r="1377" spans="1:36" x14ac:dyDescent="0.2">
      <c r="A1377" t="s">
        <v>1600</v>
      </c>
      <c r="B1377" t="s">
        <v>1601</v>
      </c>
      <c r="C1377">
        <v>1960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8.5</v>
      </c>
      <c r="O1377">
        <v>569586</v>
      </c>
      <c r="P1377">
        <v>109</v>
      </c>
      <c r="Q1377" t="s">
        <v>706</v>
      </c>
      <c r="R1377" t="s">
        <v>1602</v>
      </c>
      <c r="S1377">
        <v>0</v>
      </c>
      <c r="T1377">
        <v>1</v>
      </c>
      <c r="U1377">
        <v>0</v>
      </c>
      <c r="V1377">
        <v>32000000</v>
      </c>
      <c r="Y1377">
        <f>COUNTBLANK(Table134[[#This Row],[Budget]:[Gross_WW]])</f>
        <v>2</v>
      </c>
      <c r="Z1377">
        <v>1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f>((Table134[[#This Row],[Gross_WW]]-2*Table134[[#This Row],[Budget]])/(2*Table134[[#This Row],[Budget]]))*100</f>
        <v>-100</v>
      </c>
      <c r="AI1377">
        <f>(0.555*Table134[[#This Row],[Gross_WW]]-Table134[[#This Row],[Budget]])/Table134[[#This Row],[Budget]]*100</f>
        <v>-100</v>
      </c>
      <c r="AJ1377">
        <f>(Table134[[#This Row],[Gross_WW]]-VLOOKUP(C1377,  Table4[], 2, TRUE)*Table134[[#This Row],[Budget]])/(Table134[[#This Row],[Budget]]*VLOOKUP(C1377,  Table4[], 2, TRUE))</f>
        <v>-1</v>
      </c>
    </row>
    <row r="1378" spans="1:36" x14ac:dyDescent="0.2">
      <c r="A1378" t="s">
        <v>5174</v>
      </c>
      <c r="B1378" t="s">
        <v>1601</v>
      </c>
      <c r="C1378">
        <v>1998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4.5999999999999996</v>
      </c>
      <c r="O1378">
        <v>44284</v>
      </c>
      <c r="P1378">
        <v>105</v>
      </c>
      <c r="Q1378" t="s">
        <v>4678</v>
      </c>
      <c r="R1378" t="s">
        <v>35</v>
      </c>
      <c r="S1378">
        <v>0</v>
      </c>
      <c r="T1378">
        <v>1</v>
      </c>
      <c r="U1378">
        <v>0</v>
      </c>
      <c r="V1378">
        <v>60000000</v>
      </c>
      <c r="W1378">
        <v>21485655</v>
      </c>
      <c r="X1378">
        <v>37170655</v>
      </c>
      <c r="Y1378">
        <f>COUNTBLANK(Table134[[#This Row],[Budget]:[Gross_WW]])</f>
        <v>0</v>
      </c>
      <c r="Z1378">
        <v>1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38</v>
      </c>
      <c r="AH1378">
        <f>((Table134[[#This Row],[Gross_WW]]-2*Table134[[#This Row],[Budget]])/(2*Table134[[#This Row],[Budget]]))*100</f>
        <v>-69.024454166666672</v>
      </c>
      <c r="AI1378">
        <f>(0.555*Table134[[#This Row],[Gross_WW]]-Table134[[#This Row],[Budget]])/Table134[[#This Row],[Budget]]*100</f>
        <v>-65.617144124999996</v>
      </c>
      <c r="AJ1378">
        <f>(Table134[[#This Row],[Gross_WW]]-VLOOKUP(C1378,  Table4[], 2, TRUE)*Table134[[#This Row],[Budget]])/(Table134[[#This Row],[Budget]]*VLOOKUP(C1378,  Table4[], 2, TRUE))</f>
        <v>0.40797935606060604</v>
      </c>
    </row>
    <row r="1379" spans="1:36" x14ac:dyDescent="0.2">
      <c r="A1379" t="s">
        <v>2684</v>
      </c>
      <c r="B1379" t="s">
        <v>2685</v>
      </c>
      <c r="C1379">
        <v>1983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6.5</v>
      </c>
      <c r="O1379">
        <v>22491</v>
      </c>
      <c r="P1379">
        <v>113</v>
      </c>
      <c r="Q1379" t="s">
        <v>2686</v>
      </c>
      <c r="R1379" t="s">
        <v>35</v>
      </c>
      <c r="S1379">
        <v>0</v>
      </c>
      <c r="T1379">
        <v>1</v>
      </c>
      <c r="U1379">
        <v>0</v>
      </c>
      <c r="V1379">
        <v>5000000</v>
      </c>
      <c r="W1379">
        <v>34725000</v>
      </c>
      <c r="X1379">
        <v>34725000</v>
      </c>
      <c r="Y1379">
        <f>COUNTBLANK(Table134[[#This Row],[Budget]:[Gross_WW]])</f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f>((Table134[[#This Row],[Gross_WW]]-2*Table134[[#This Row],[Budget]])/(2*Table134[[#This Row],[Budget]]))*100</f>
        <v>247.25</v>
      </c>
      <c r="AI1379">
        <f>(0.555*Table134[[#This Row],[Gross_WW]]-Table134[[#This Row],[Budget]])/Table134[[#This Row],[Budget]]*100</f>
        <v>285.44749999999999</v>
      </c>
      <c r="AJ1379">
        <f>(Table134[[#This Row],[Gross_WW]]-VLOOKUP(C1379,  Table4[], 2, TRUE)*Table134[[#This Row],[Budget]])/(Table134[[#This Row],[Budget]]*VLOOKUP(C1379,  Table4[], 2, TRUE))</f>
        <v>14.097826086956522</v>
      </c>
    </row>
    <row r="1380" spans="1:36" x14ac:dyDescent="0.2">
      <c r="A1380" t="s">
        <v>2920</v>
      </c>
      <c r="B1380" t="s">
        <v>2921</v>
      </c>
      <c r="C1380">
        <v>1986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5.4</v>
      </c>
      <c r="O1380">
        <v>12299</v>
      </c>
      <c r="P1380">
        <v>93</v>
      </c>
      <c r="Q1380" t="s">
        <v>2922</v>
      </c>
      <c r="R1380" t="s">
        <v>35</v>
      </c>
      <c r="S1380">
        <v>0</v>
      </c>
      <c r="T1380">
        <v>1</v>
      </c>
      <c r="U1380">
        <v>0</v>
      </c>
      <c r="V1380">
        <v>14481606</v>
      </c>
      <c r="Y1380">
        <f>COUNTBLANK(Table134[[#This Row],[Budget]:[Gross_WW]])</f>
        <v>2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f>((Table134[[#This Row],[Gross_WW]]-2*Table134[[#This Row],[Budget]])/(2*Table134[[#This Row],[Budget]]))*100</f>
        <v>-100</v>
      </c>
      <c r="AI1380">
        <f>(0.555*Table134[[#This Row],[Gross_WW]]-Table134[[#This Row],[Budget]])/Table134[[#This Row],[Budget]]*100</f>
        <v>-100</v>
      </c>
      <c r="AJ1380">
        <f>(Table134[[#This Row],[Gross_WW]]-VLOOKUP(C1380,  Table4[], 2, TRUE)*Table134[[#This Row],[Budget]])/(Table134[[#This Row],[Budget]]*VLOOKUP(C1380,  Table4[], 2, TRUE))</f>
        <v>-1</v>
      </c>
    </row>
    <row r="1381" spans="1:36" x14ac:dyDescent="0.2">
      <c r="A1381" t="s">
        <v>6436</v>
      </c>
      <c r="B1381" t="s">
        <v>6437</v>
      </c>
      <c r="C1381">
        <v>2006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6.9</v>
      </c>
      <c r="O1381">
        <v>3449</v>
      </c>
      <c r="P1381">
        <v>97</v>
      </c>
      <c r="Q1381" t="s">
        <v>6438</v>
      </c>
      <c r="R1381" t="s">
        <v>6439</v>
      </c>
      <c r="S1381">
        <v>0</v>
      </c>
      <c r="T1381">
        <v>0</v>
      </c>
      <c r="U1381">
        <v>1</v>
      </c>
      <c r="V1381">
        <v>5000000</v>
      </c>
      <c r="Y1381">
        <f>COUNTBLANK(Table134[[#This Row],[Budget]:[Gross_WW]])</f>
        <v>2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7</v>
      </c>
      <c r="AH1381">
        <f>((Table134[[#This Row],[Gross_WW]]-2*Table134[[#This Row],[Budget]])/(2*Table134[[#This Row],[Budget]]))*100</f>
        <v>-100</v>
      </c>
      <c r="AI1381">
        <f>(0.555*Table134[[#This Row],[Gross_WW]]-Table134[[#This Row],[Budget]])/Table134[[#This Row],[Budget]]*100</f>
        <v>-100</v>
      </c>
      <c r="AJ1381">
        <f>(Table134[[#This Row],[Gross_WW]]-VLOOKUP(C1381,  Table4[], 2, TRUE)*Table134[[#This Row],[Budget]])/(Table134[[#This Row],[Budget]]*VLOOKUP(C1381,  Table4[], 2, TRUE))</f>
        <v>-1</v>
      </c>
    </row>
    <row r="1382" spans="1:36" x14ac:dyDescent="0.2">
      <c r="A1382" t="s">
        <v>6897</v>
      </c>
      <c r="B1382" t="s">
        <v>6898</v>
      </c>
      <c r="C1382">
        <v>2009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7</v>
      </c>
      <c r="O1382">
        <v>270396</v>
      </c>
      <c r="P1382">
        <v>140</v>
      </c>
      <c r="Q1382" t="s">
        <v>4239</v>
      </c>
      <c r="R1382" t="s">
        <v>35</v>
      </c>
      <c r="S1382">
        <v>0</v>
      </c>
      <c r="T1382">
        <v>1</v>
      </c>
      <c r="U1382">
        <v>0</v>
      </c>
      <c r="V1382">
        <v>100000000</v>
      </c>
      <c r="W1382">
        <v>97104620</v>
      </c>
      <c r="X1382">
        <v>214104620</v>
      </c>
      <c r="Y1382">
        <f>COUNTBLANK(Table134[[#This Row],[Budget]:[Gross_WW]])</f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5</v>
      </c>
      <c r="AH1382">
        <f>((Table134[[#This Row],[Gross_WW]]-2*Table134[[#This Row],[Budget]])/(2*Table134[[#This Row],[Budget]]))*100</f>
        <v>7.0523100000000003</v>
      </c>
      <c r="AI1382">
        <f>(0.555*Table134[[#This Row],[Gross_WW]]-Table134[[#This Row],[Budget]])/Table134[[#This Row],[Budget]]*100</f>
        <v>18.82806410000001</v>
      </c>
      <c r="AJ1382">
        <f>(Table134[[#This Row],[Gross_WW]]-VLOOKUP(C1382,  Table4[], 2, TRUE)*Table134[[#This Row],[Budget]])/(Table134[[#This Row],[Budget]]*VLOOKUP(C1382,  Table4[], 2, TRUE))</f>
        <v>2.5684103333333335</v>
      </c>
    </row>
    <row r="1383" spans="1:36" x14ac:dyDescent="0.2">
      <c r="A1383" t="s">
        <v>4066</v>
      </c>
      <c r="B1383" t="s">
        <v>4067</v>
      </c>
      <c r="C1383">
        <v>1994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8.9</v>
      </c>
      <c r="O1383">
        <v>1739479</v>
      </c>
      <c r="P1383">
        <v>154</v>
      </c>
      <c r="Q1383" t="s">
        <v>4068</v>
      </c>
      <c r="R1383" t="s">
        <v>3859</v>
      </c>
      <c r="S1383">
        <v>1</v>
      </c>
      <c r="T1383">
        <v>0</v>
      </c>
      <c r="U1383">
        <v>0</v>
      </c>
      <c r="V1383">
        <v>8000000</v>
      </c>
      <c r="W1383">
        <v>107928762</v>
      </c>
      <c r="X1383">
        <v>214179088</v>
      </c>
      <c r="Y1383">
        <f>COUNTBLANK(Table134[[#This Row],[Budget]:[Gross_WW]])</f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f>((Table134[[#This Row],[Gross_WW]]-2*Table134[[#This Row],[Budget]])/(2*Table134[[#This Row],[Budget]]))*100</f>
        <v>1238.6193000000001</v>
      </c>
      <c r="AI1383">
        <f>(0.555*Table134[[#This Row],[Gross_WW]]-Table134[[#This Row],[Budget]])/Table134[[#This Row],[Budget]]*100</f>
        <v>1385.8674229999999</v>
      </c>
      <c r="AJ1383">
        <f>(Table134[[#This Row],[Gross_WW]]-VLOOKUP(C1383,  Table4[], 2, TRUE)*Table134[[#This Row],[Budget]])/(Table134[[#This Row],[Budget]]*VLOOKUP(C1383,  Table4[], 2, TRUE))</f>
        <v>59.846331818181817</v>
      </c>
    </row>
    <row r="1384" spans="1:36" x14ac:dyDescent="0.2">
      <c r="A1384" t="s">
        <v>5601</v>
      </c>
      <c r="B1384" t="s">
        <v>5602</v>
      </c>
      <c r="C1384">
        <v>2002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7.3</v>
      </c>
      <c r="O1384">
        <v>140322</v>
      </c>
      <c r="P1384">
        <v>95</v>
      </c>
      <c r="Q1384" t="s">
        <v>5603</v>
      </c>
      <c r="R1384" t="s">
        <v>5604</v>
      </c>
      <c r="S1384">
        <v>0</v>
      </c>
      <c r="T1384">
        <v>0</v>
      </c>
      <c r="U1384">
        <v>1</v>
      </c>
      <c r="V1384">
        <v>25000000</v>
      </c>
      <c r="W1384">
        <v>17844216</v>
      </c>
      <c r="X1384">
        <v>24665649</v>
      </c>
      <c r="Y1384">
        <f>COUNTBLANK(Table134[[#This Row],[Budget]:[Gross_WW]])</f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1</v>
      </c>
      <c r="AG1384">
        <v>0</v>
      </c>
      <c r="AH1384">
        <f>((Table134[[#This Row],[Gross_WW]]-2*Table134[[#This Row],[Budget]])/(2*Table134[[#This Row],[Budget]]))*100</f>
        <v>-50.668701999999996</v>
      </c>
      <c r="AI1384">
        <f>(0.555*Table134[[#This Row],[Gross_WW]]-Table134[[#This Row],[Budget]])/Table134[[#This Row],[Budget]]*100</f>
        <v>-45.242259219999994</v>
      </c>
      <c r="AJ1384">
        <f>(Table134[[#This Row],[Gross_WW]]-VLOOKUP(C1384,  Table4[], 2, TRUE)*Table134[[#This Row],[Budget]])/(Table134[[#This Row],[Budget]]*VLOOKUP(C1384,  Table4[], 2, TRUE))</f>
        <v>0.64437659999999997</v>
      </c>
    </row>
    <row r="1385" spans="1:36" x14ac:dyDescent="0.2">
      <c r="A1385" t="s">
        <v>3503</v>
      </c>
      <c r="B1385" t="s">
        <v>3504</v>
      </c>
      <c r="C1385">
        <v>1991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5.8</v>
      </c>
      <c r="O1385">
        <v>6351</v>
      </c>
      <c r="P1385">
        <v>96</v>
      </c>
      <c r="Q1385" t="s">
        <v>3505</v>
      </c>
      <c r="R1385" t="s">
        <v>3506</v>
      </c>
      <c r="S1385">
        <v>0</v>
      </c>
      <c r="T1385">
        <v>1</v>
      </c>
      <c r="U1385">
        <v>0</v>
      </c>
      <c r="V1385">
        <v>17010000</v>
      </c>
      <c r="W1385">
        <v>22641969</v>
      </c>
      <c r="X1385">
        <v>24941969</v>
      </c>
      <c r="Y1385">
        <f>COUNTBLANK(Table134[[#This Row],[Budget]:[Gross_WW]])</f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10</v>
      </c>
      <c r="AH1385">
        <f>((Table134[[#This Row],[Gross_WW]]-2*Table134[[#This Row],[Budget]])/(2*Table134[[#This Row],[Budget]]))*100</f>
        <v>-26.684394473838918</v>
      </c>
      <c r="AI1385">
        <f>(0.555*Table134[[#This Row],[Gross_WW]]-Table134[[#This Row],[Budget]])/Table134[[#This Row],[Budget]]*100</f>
        <v>-18.61967786596119</v>
      </c>
      <c r="AJ1385">
        <f>(Table134[[#This Row],[Gross_WW]]-VLOOKUP(C1385,  Table4[], 2, TRUE)*Table134[[#This Row],[Budget]])/(Table134[[#This Row],[Budget]]*VLOOKUP(C1385,  Table4[], 2, TRUE))</f>
        <v>2.3325275239164127</v>
      </c>
    </row>
    <row r="1386" spans="1:36" x14ac:dyDescent="0.2">
      <c r="A1386" t="s">
        <v>2773</v>
      </c>
      <c r="B1386" t="s">
        <v>2774</v>
      </c>
      <c r="C1386">
        <v>1984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6.6</v>
      </c>
      <c r="O1386">
        <v>18573</v>
      </c>
      <c r="P1386">
        <v>111</v>
      </c>
      <c r="Q1386" t="s">
        <v>2775</v>
      </c>
      <c r="R1386" t="s">
        <v>39</v>
      </c>
      <c r="S1386">
        <v>0</v>
      </c>
      <c r="T1386">
        <v>0</v>
      </c>
      <c r="U1386">
        <v>1</v>
      </c>
      <c r="V1386">
        <v>7200000</v>
      </c>
      <c r="W1386">
        <v>70261052</v>
      </c>
      <c r="X1386">
        <v>70261906</v>
      </c>
      <c r="Y1386">
        <f>COUNTBLANK(Table134[[#This Row],[Budget]:[Gross_WW]])</f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1</v>
      </c>
      <c r="AG1386">
        <v>0</v>
      </c>
      <c r="AH1386">
        <f>((Table134[[#This Row],[Gross_WW]]-2*Table134[[#This Row],[Budget]])/(2*Table134[[#This Row],[Budget]]))*100</f>
        <v>387.92990277777778</v>
      </c>
      <c r="AI1386">
        <f>(0.555*Table134[[#This Row],[Gross_WW]]-Table134[[#This Row],[Budget]])/Table134[[#This Row],[Budget]]*100</f>
        <v>441.60219208333336</v>
      </c>
      <c r="AJ1386">
        <f>(Table134[[#This Row],[Gross_WW]]-VLOOKUP(C1386,  Table4[], 2, TRUE)*Table134[[#This Row],[Budget]])/(Table134[[#This Row],[Budget]]*VLOOKUP(C1386,  Table4[], 2, TRUE))</f>
        <v>20.214343599033818</v>
      </c>
    </row>
    <row r="1387" spans="1:36" hidden="1" x14ac:dyDescent="0.2">
      <c r="A1387" t="s">
        <v>869</v>
      </c>
      <c r="B1387" t="s">
        <v>870</v>
      </c>
      <c r="C1387">
        <v>1945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6.9</v>
      </c>
      <c r="O1387">
        <v>3113</v>
      </c>
      <c r="P1387">
        <v>65</v>
      </c>
      <c r="Q1387" t="s">
        <v>709</v>
      </c>
      <c r="R1387" t="s">
        <v>35</v>
      </c>
      <c r="S1387">
        <v>0</v>
      </c>
      <c r="T1387">
        <v>1</v>
      </c>
      <c r="U1387">
        <v>0</v>
      </c>
      <c r="W1387">
        <v>65</v>
      </c>
      <c r="Y1387">
        <f>COUNTBLANK(Table134[[#This Row],[Budget]:[Gross_WW]])</f>
        <v>2</v>
      </c>
      <c r="Z1387">
        <v>1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e">
        <f>((Table134[[#This Row],[Gross_WW]]-2*Table134[[#This Row],[Budget]])/(2*Table134[[#This Row],[Budget]]))*100</f>
        <v>#DIV/0!</v>
      </c>
      <c r="AI1387" t="e">
        <f>(0.555*Table134[[#This Row],[Gross_WW]]-Table134[[#This Row],[Budget]])/Table134[[#This Row],[Budget]]*100</f>
        <v>#DIV/0!</v>
      </c>
      <c r="AJ1387" t="e">
        <f>(Table134[[#This Row],[Gross_WW]]-VLOOKUP(C1387,  Table4[], 2, TRUE)*Table134[[#This Row],[Budget]])/(Table134[[#This Row],[Budget]]*VLOOKUP(C1387,  Table4[], 2, TRUE))</f>
        <v>#DIV/0!</v>
      </c>
    </row>
    <row r="1388" spans="1:36" x14ac:dyDescent="0.2">
      <c r="A1388" t="s">
        <v>5442</v>
      </c>
      <c r="B1388" t="s">
        <v>5443</v>
      </c>
      <c r="C1388">
        <v>2002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5.3</v>
      </c>
      <c r="O1388">
        <v>51073</v>
      </c>
      <c r="P1388">
        <v>101</v>
      </c>
      <c r="Q1388" t="s">
        <v>5444</v>
      </c>
      <c r="R1388" t="s">
        <v>39</v>
      </c>
      <c r="S1388">
        <v>0</v>
      </c>
      <c r="T1388">
        <v>0</v>
      </c>
      <c r="U1388">
        <v>1</v>
      </c>
      <c r="V1388">
        <v>35000000</v>
      </c>
      <c r="W1388">
        <v>30336800</v>
      </c>
      <c r="X1388">
        <v>45479110</v>
      </c>
      <c r="Y1388">
        <f>COUNTBLANK(Table134[[#This Row],[Budget]:[Gross_WW]])</f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14</v>
      </c>
      <c r="AH1388">
        <f>((Table134[[#This Row],[Gross_WW]]-2*Table134[[#This Row],[Budget]])/(2*Table134[[#This Row],[Budget]]))*100</f>
        <v>-35.029842857142853</v>
      </c>
      <c r="AI1388">
        <f>(0.555*Table134[[#This Row],[Gross_WW]]-Table134[[#This Row],[Budget]])/Table134[[#This Row],[Budget]]*100</f>
        <v>-27.883125571428568</v>
      </c>
      <c r="AJ1388">
        <f>(Table134[[#This Row],[Gross_WW]]-VLOOKUP(C1388,  Table4[], 2, TRUE)*Table134[[#This Row],[Budget]])/(Table134[[#This Row],[Budget]]*VLOOKUP(C1388,  Table4[], 2, TRUE))</f>
        <v>1.1656719047619049</v>
      </c>
    </row>
    <row r="1389" spans="1:36" x14ac:dyDescent="0.2">
      <c r="A1389" t="s">
        <v>4957</v>
      </c>
      <c r="B1389" t="s">
        <v>4958</v>
      </c>
      <c r="C1389">
        <v>1998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6.3</v>
      </c>
      <c r="O1389">
        <v>14109</v>
      </c>
      <c r="P1389">
        <v>86</v>
      </c>
      <c r="Q1389" t="s">
        <v>4959</v>
      </c>
      <c r="R1389" t="s">
        <v>39</v>
      </c>
      <c r="S1389">
        <v>0</v>
      </c>
      <c r="T1389">
        <v>0</v>
      </c>
      <c r="U1389">
        <v>1</v>
      </c>
      <c r="V1389">
        <v>40000000</v>
      </c>
      <c r="W1389">
        <v>22510798</v>
      </c>
      <c r="X1389">
        <v>22510798</v>
      </c>
      <c r="Y1389">
        <f>COUNTBLANK(Table134[[#This Row],[Budget]:[Gross_WW]])</f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22</v>
      </c>
      <c r="AH1389">
        <f>((Table134[[#This Row],[Gross_WW]]-2*Table134[[#This Row],[Budget]])/(2*Table134[[#This Row],[Budget]]))*100</f>
        <v>-71.8615025</v>
      </c>
      <c r="AI1389">
        <f>(0.555*Table134[[#This Row],[Gross_WW]]-Table134[[#This Row],[Budget]])/Table134[[#This Row],[Budget]]*100</f>
        <v>-68.766267775000003</v>
      </c>
      <c r="AJ1389">
        <f>(Table134[[#This Row],[Gross_WW]]-VLOOKUP(C1389,  Table4[], 2, TRUE)*Table134[[#This Row],[Budget]])/(Table134[[#This Row],[Budget]]*VLOOKUP(C1389,  Table4[], 2, TRUE))</f>
        <v>0.27902261363636366</v>
      </c>
    </row>
    <row r="1390" spans="1:36" x14ac:dyDescent="0.2">
      <c r="A1390" t="s">
        <v>3364</v>
      </c>
      <c r="B1390" t="s">
        <v>3365</v>
      </c>
      <c r="C1390">
        <v>1990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6.8</v>
      </c>
      <c r="O1390">
        <v>18424</v>
      </c>
      <c r="P1390">
        <v>89</v>
      </c>
      <c r="Q1390" t="s">
        <v>3366</v>
      </c>
      <c r="R1390" t="s">
        <v>3367</v>
      </c>
      <c r="S1390">
        <v>0</v>
      </c>
      <c r="T1390">
        <v>0</v>
      </c>
      <c r="U1390">
        <v>1</v>
      </c>
      <c r="V1390">
        <v>15000000</v>
      </c>
      <c r="W1390">
        <v>15260154</v>
      </c>
      <c r="X1390">
        <v>15260154</v>
      </c>
      <c r="Y1390">
        <f>COUNTBLANK(Table134[[#This Row],[Budget]:[Gross_WW]])</f>
        <v>0</v>
      </c>
      <c r="Z1390">
        <v>0</v>
      </c>
      <c r="AA1390">
        <v>0</v>
      </c>
      <c r="AB1390">
        <v>1</v>
      </c>
      <c r="AC1390">
        <v>0</v>
      </c>
      <c r="AD1390">
        <v>1</v>
      </c>
      <c r="AE1390">
        <v>0</v>
      </c>
      <c r="AF1390">
        <v>0</v>
      </c>
      <c r="AG1390">
        <v>5</v>
      </c>
      <c r="AH1390">
        <f>((Table134[[#This Row],[Gross_WW]]-2*Table134[[#This Row],[Budget]])/(2*Table134[[#This Row],[Budget]]))*100</f>
        <v>-49.132820000000002</v>
      </c>
      <c r="AI1390">
        <f>(0.555*Table134[[#This Row],[Gross_WW]]-Table134[[#This Row],[Budget]])/Table134[[#This Row],[Budget]]*100</f>
        <v>-43.537430199999996</v>
      </c>
      <c r="AJ1390">
        <f>(Table134[[#This Row],[Gross_WW]]-VLOOKUP(C1390,  Table4[], 2, TRUE)*Table134[[#This Row],[Budget]])/(Table134[[#This Row],[Budget]]*VLOOKUP(C1390,  Table4[], 2, TRUE))</f>
        <v>1.3121445454545455</v>
      </c>
    </row>
    <row r="1391" spans="1:36" x14ac:dyDescent="0.2">
      <c r="A1391" t="s">
        <v>4069</v>
      </c>
      <c r="B1391" t="s">
        <v>4070</v>
      </c>
      <c r="C1391">
        <v>1994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7.5</v>
      </c>
      <c r="O1391">
        <v>62576</v>
      </c>
      <c r="P1391">
        <v>133</v>
      </c>
      <c r="Q1391" t="s">
        <v>3118</v>
      </c>
      <c r="R1391" t="s">
        <v>4071</v>
      </c>
      <c r="S1391">
        <v>1</v>
      </c>
      <c r="T1391">
        <v>0</v>
      </c>
      <c r="U1391">
        <v>0</v>
      </c>
      <c r="V1391">
        <v>31000000</v>
      </c>
      <c r="W1391">
        <v>24822619</v>
      </c>
      <c r="X1391">
        <v>24822619</v>
      </c>
      <c r="Y1391">
        <f>COUNTBLANK(Table134[[#This Row],[Budget]:[Gross_WW]])</f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f>((Table134[[#This Row],[Gross_WW]]-2*Table134[[#This Row],[Budget]])/(2*Table134[[#This Row],[Budget]]))*100</f>
        <v>-59.963517741935476</v>
      </c>
      <c r="AI1391">
        <f>(0.555*Table134[[#This Row],[Gross_WW]]-Table134[[#This Row],[Budget]])/Table134[[#This Row],[Budget]]*100</f>
        <v>-55.559504693548377</v>
      </c>
      <c r="AJ1391">
        <f>(Table134[[#This Row],[Gross_WW]]-VLOOKUP(C1391,  Table4[], 2, TRUE)*Table134[[#This Row],[Budget]])/(Table134[[#This Row],[Budget]]*VLOOKUP(C1391,  Table4[], 2, TRUE))</f>
        <v>0.81984010263929619</v>
      </c>
    </row>
    <row r="1392" spans="1:36" x14ac:dyDescent="0.2">
      <c r="A1392" t="s">
        <v>6584</v>
      </c>
      <c r="B1392" t="s">
        <v>6585</v>
      </c>
      <c r="C1392">
        <v>2013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5.6</v>
      </c>
      <c r="O1392">
        <v>113991</v>
      </c>
      <c r="P1392">
        <v>96</v>
      </c>
      <c r="Q1392" t="s">
        <v>6159</v>
      </c>
      <c r="R1392" t="s">
        <v>35</v>
      </c>
      <c r="S1392">
        <v>0</v>
      </c>
      <c r="T1392">
        <v>1</v>
      </c>
      <c r="U1392">
        <v>0</v>
      </c>
      <c r="V1392">
        <v>130000000</v>
      </c>
      <c r="W1392">
        <v>33618855</v>
      </c>
      <c r="X1392">
        <v>78324220</v>
      </c>
      <c r="Y1392">
        <f>COUNTBLANK(Table134[[#This Row],[Budget]:[Gross_WW]])</f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12</v>
      </c>
      <c r="AH1392">
        <f>((Table134[[#This Row],[Gross_WW]]-2*Table134[[#This Row],[Budget]])/(2*Table134[[#This Row],[Budget]]))*100</f>
        <v>-69.875299999999996</v>
      </c>
      <c r="AI1392">
        <f>(0.555*Table134[[#This Row],[Gross_WW]]-Table134[[#This Row],[Budget]])/Table134[[#This Row],[Budget]]*100</f>
        <v>-66.561582999999999</v>
      </c>
      <c r="AJ1392">
        <f>(Table134[[#This Row],[Gross_WW]]-VLOOKUP(C1392,  Table4[], 2, TRUE)*Table134[[#This Row],[Budget]])/(Table134[[#This Row],[Budget]]*VLOOKUP(C1392,  Table4[], 2, TRUE))</f>
        <v>-0.39750600000000003</v>
      </c>
    </row>
    <row r="1393" spans="1:36" x14ac:dyDescent="0.2">
      <c r="A1393" t="s">
        <v>4072</v>
      </c>
      <c r="B1393" t="s">
        <v>4073</v>
      </c>
      <c r="C1393">
        <v>1994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6.3</v>
      </c>
      <c r="O1393">
        <v>3231</v>
      </c>
      <c r="P1393">
        <v>108</v>
      </c>
      <c r="Q1393" t="s">
        <v>3251</v>
      </c>
      <c r="R1393" t="s">
        <v>35</v>
      </c>
      <c r="S1393">
        <v>0</v>
      </c>
      <c r="T1393">
        <v>1</v>
      </c>
      <c r="U1393">
        <v>0</v>
      </c>
      <c r="V1393">
        <v>15000000</v>
      </c>
      <c r="W1393">
        <v>1316865</v>
      </c>
      <c r="X1393">
        <v>1316865</v>
      </c>
      <c r="Y1393">
        <f>COUNTBLANK(Table134[[#This Row],[Budget]:[Gross_WW]])</f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1</v>
      </c>
      <c r="AG1393">
        <v>0</v>
      </c>
      <c r="AH1393">
        <f>((Table134[[#This Row],[Gross_WW]]-2*Table134[[#This Row],[Budget]])/(2*Table134[[#This Row],[Budget]]))*100</f>
        <v>-95.61045</v>
      </c>
      <c r="AI1393">
        <f>(0.555*Table134[[#This Row],[Gross_WW]]-Table134[[#This Row],[Budget]])/Table134[[#This Row],[Budget]]*100</f>
        <v>-95.127599500000002</v>
      </c>
      <c r="AJ1393">
        <f>(Table134[[#This Row],[Gross_WW]]-VLOOKUP(C1393,  Table4[], 2, TRUE)*Table134[[#This Row],[Budget]])/(Table134[[#This Row],[Budget]]*VLOOKUP(C1393,  Table4[], 2, TRUE))</f>
        <v>-0.80047500000000005</v>
      </c>
    </row>
    <row r="1394" spans="1:36" x14ac:dyDescent="0.2">
      <c r="A1394" t="s">
        <v>3658</v>
      </c>
      <c r="B1394" t="s">
        <v>3659</v>
      </c>
      <c r="C1394">
        <v>1992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6.1</v>
      </c>
      <c r="O1394">
        <v>13329</v>
      </c>
      <c r="P1394">
        <v>92</v>
      </c>
      <c r="Q1394" t="s">
        <v>2697</v>
      </c>
      <c r="R1394" t="s">
        <v>3660</v>
      </c>
      <c r="S1394">
        <v>0</v>
      </c>
      <c r="T1394">
        <v>1</v>
      </c>
      <c r="U1394">
        <v>0</v>
      </c>
      <c r="V1394">
        <v>12000000</v>
      </c>
      <c r="W1394">
        <v>21370057</v>
      </c>
      <c r="X1394">
        <v>37170057</v>
      </c>
      <c r="Y1394">
        <f>COUNTBLANK(Table134[[#This Row],[Budget]:[Gross_WW]])</f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1</v>
      </c>
      <c r="AG1394">
        <v>0</v>
      </c>
      <c r="AH1394">
        <f>((Table134[[#This Row],[Gross_WW]]-2*Table134[[#This Row],[Budget]])/(2*Table134[[#This Row],[Budget]]))*100</f>
        <v>54.875237499999997</v>
      </c>
      <c r="AI1394">
        <f>(0.555*Table134[[#This Row],[Gross_WW]]-Table134[[#This Row],[Budget]])/Table134[[#This Row],[Budget]]*100</f>
        <v>71.911513625000012</v>
      </c>
      <c r="AJ1394">
        <f>(Table134[[#This Row],[Gross_WW]]-VLOOKUP(C1394,  Table4[], 2, TRUE)*Table134[[#This Row],[Budget]])/(Table134[[#This Row],[Budget]]*VLOOKUP(C1394,  Table4[], 2, TRUE))</f>
        <v>6.0397835227272729</v>
      </c>
    </row>
    <row r="1395" spans="1:36" x14ac:dyDescent="0.2">
      <c r="A1395" t="s">
        <v>5912</v>
      </c>
      <c r="B1395" t="s">
        <v>5913</v>
      </c>
      <c r="C1395">
        <v>2004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6</v>
      </c>
      <c r="O1395">
        <v>34703</v>
      </c>
      <c r="P1395">
        <v>119</v>
      </c>
      <c r="Q1395" t="s">
        <v>3035</v>
      </c>
      <c r="R1395" t="s">
        <v>2783</v>
      </c>
      <c r="S1395">
        <v>1</v>
      </c>
      <c r="T1395">
        <v>0</v>
      </c>
      <c r="U1395">
        <v>0</v>
      </c>
      <c r="V1395">
        <v>50000000</v>
      </c>
      <c r="W1395">
        <v>37486512</v>
      </c>
      <c r="X1395">
        <v>49718611</v>
      </c>
      <c r="Y1395">
        <f>COUNTBLANK(Table134[[#This Row],[Budget]:[Gross_WW]])</f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1</v>
      </c>
      <c r="AG1395">
        <v>0</v>
      </c>
      <c r="AH1395">
        <f>((Table134[[#This Row],[Gross_WW]]-2*Table134[[#This Row],[Budget]])/(2*Table134[[#This Row],[Budget]]))*100</f>
        <v>-50.281388999999997</v>
      </c>
      <c r="AI1395">
        <f>(0.555*Table134[[#This Row],[Gross_WW]]-Table134[[#This Row],[Budget]])/Table134[[#This Row],[Budget]]*100</f>
        <v>-44.812341789999991</v>
      </c>
      <c r="AJ1395">
        <f>(Table134[[#This Row],[Gross_WW]]-VLOOKUP(C1395,  Table4[], 2, TRUE)*Table134[[#This Row],[Budget]])/(Table134[[#This Row],[Budget]]*VLOOKUP(C1395,  Table4[], 2, TRUE))</f>
        <v>0.65728703333333338</v>
      </c>
    </row>
    <row r="1396" spans="1:36" x14ac:dyDescent="0.2">
      <c r="A1396" t="s">
        <v>7905</v>
      </c>
      <c r="B1396" t="s">
        <v>7906</v>
      </c>
      <c r="C1396">
        <v>2018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7.1</v>
      </c>
      <c r="O1396">
        <v>116256</v>
      </c>
      <c r="P1396">
        <v>112</v>
      </c>
      <c r="Q1396" t="s">
        <v>7907</v>
      </c>
      <c r="R1396" t="s">
        <v>538</v>
      </c>
      <c r="S1396">
        <v>1</v>
      </c>
      <c r="T1396">
        <v>0</v>
      </c>
      <c r="U1396">
        <v>0</v>
      </c>
      <c r="V1396">
        <v>175000000</v>
      </c>
      <c r="W1396">
        <v>201091711</v>
      </c>
      <c r="X1396">
        <v>529323962</v>
      </c>
      <c r="Y1396">
        <f>COUNTBLANK(Table134[[#This Row],[Budget]:[Gross_WW]])</f>
        <v>0</v>
      </c>
      <c r="Z1396" s="4">
        <v>1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1</v>
      </c>
      <c r="AG1396">
        <v>0</v>
      </c>
      <c r="AH1396">
        <f>((Table134[[#This Row],[Gross_WW]]-2*Table134[[#This Row],[Budget]])/(2*Table134[[#This Row],[Budget]]))*100</f>
        <v>51.235417714285717</v>
      </c>
      <c r="AI1396">
        <f>(0.555*Table134[[#This Row],[Gross_WW]]-Table134[[#This Row],[Budget]])/Table134[[#This Row],[Budget]]*100</f>
        <v>67.871313662857162</v>
      </c>
      <c r="AJ1396">
        <f>(Table134[[#This Row],[Gross_WW]]-VLOOKUP(C1396,  Table4[], 2, TRUE)*Table134[[#This Row],[Budget]])/(Table134[[#This Row],[Budget]]*VLOOKUP(C1396,  Table4[], 2, TRUE))</f>
        <v>2.0247083542857145</v>
      </c>
    </row>
    <row r="1397" spans="1:36" x14ac:dyDescent="0.2">
      <c r="A1397" t="s">
        <v>7539</v>
      </c>
      <c r="B1397" t="s">
        <v>7540</v>
      </c>
      <c r="C1397">
        <v>2018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6.1</v>
      </c>
      <c r="O1397">
        <v>131255</v>
      </c>
      <c r="P1397">
        <v>107</v>
      </c>
      <c r="Q1397" t="s">
        <v>7007</v>
      </c>
      <c r="R1397" t="s">
        <v>5604</v>
      </c>
      <c r="S1397">
        <v>0</v>
      </c>
      <c r="T1397">
        <v>0</v>
      </c>
      <c r="U1397">
        <v>1</v>
      </c>
      <c r="V1397">
        <v>120000000</v>
      </c>
      <c r="W1397">
        <v>101028233</v>
      </c>
      <c r="X1397">
        <v>428028233</v>
      </c>
      <c r="Y1397">
        <f>COUNTBLANK(Table134[[#This Row],[Budget]:[Gross_WW]])</f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f>((Table134[[#This Row],[Gross_WW]]-2*Table134[[#This Row],[Budget]])/(2*Table134[[#This Row],[Budget]]))*100</f>
        <v>78.345097083333343</v>
      </c>
      <c r="AI1397">
        <f>(0.555*Table134[[#This Row],[Gross_WW]]-Table134[[#This Row],[Budget]])/Table134[[#This Row],[Budget]]*100</f>
        <v>97.963057762500029</v>
      </c>
      <c r="AJ1397">
        <f>(Table134[[#This Row],[Gross_WW]]-VLOOKUP(C1397,  Table4[], 2, TRUE)*Table134[[#This Row],[Budget]])/(Table134[[#This Row],[Budget]]*VLOOKUP(C1397,  Table4[], 2, TRUE))</f>
        <v>2.5669019416666665</v>
      </c>
    </row>
    <row r="1398" spans="1:36" x14ac:dyDescent="0.2">
      <c r="A1398" t="s">
        <v>4518</v>
      </c>
      <c r="B1398" t="s">
        <v>4519</v>
      </c>
      <c r="C1398">
        <v>1996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6.6</v>
      </c>
      <c r="O1398">
        <v>114682</v>
      </c>
      <c r="P1398">
        <v>121</v>
      </c>
      <c r="Q1398" t="s">
        <v>2627</v>
      </c>
      <c r="R1398" t="s">
        <v>2783</v>
      </c>
      <c r="S1398">
        <v>1</v>
      </c>
      <c r="T1398">
        <v>0</v>
      </c>
      <c r="U1398">
        <v>0</v>
      </c>
      <c r="V1398">
        <v>80000000</v>
      </c>
      <c r="W1398">
        <v>136492681</v>
      </c>
      <c r="X1398">
        <v>309492681</v>
      </c>
      <c r="Y1398">
        <f>COUNTBLANK(Table134[[#This Row],[Budget]:[Gross_WW]])</f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1</v>
      </c>
      <c r="AG1398">
        <v>0</v>
      </c>
      <c r="AH1398">
        <f>((Table134[[#This Row],[Gross_WW]]-2*Table134[[#This Row],[Budget]])/(2*Table134[[#This Row],[Budget]]))*100</f>
        <v>93.432925624999996</v>
      </c>
      <c r="AI1398">
        <f>(0.555*Table134[[#This Row],[Gross_WW]]-Table134[[#This Row],[Budget]])/Table134[[#This Row],[Budget]]*100</f>
        <v>114.71054744375002</v>
      </c>
      <c r="AJ1398">
        <f>(Table134[[#This Row],[Gross_WW]]-VLOOKUP(C1398,  Table4[], 2, TRUE)*Table134[[#This Row],[Budget]])/(Table134[[#This Row],[Budget]]*VLOOKUP(C1398,  Table4[], 2, TRUE))</f>
        <v>7.792405710227273</v>
      </c>
    </row>
    <row r="1399" spans="1:36" x14ac:dyDescent="0.2">
      <c r="A1399" t="s">
        <v>4074</v>
      </c>
      <c r="B1399" t="s">
        <v>4075</v>
      </c>
      <c r="C1399">
        <v>1994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6.4</v>
      </c>
      <c r="O1399">
        <v>4506</v>
      </c>
      <c r="P1399">
        <v>107</v>
      </c>
      <c r="Q1399" t="s">
        <v>2817</v>
      </c>
      <c r="R1399" t="s">
        <v>4076</v>
      </c>
      <c r="S1399">
        <v>0</v>
      </c>
      <c r="T1399">
        <v>0</v>
      </c>
      <c r="U1399">
        <v>1</v>
      </c>
      <c r="V1399">
        <v>305070</v>
      </c>
      <c r="Y1399">
        <f>COUNTBLANK(Table134[[#This Row],[Budget]:[Gross_WW]])</f>
        <v>2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f>((Table134[[#This Row],[Gross_WW]]-2*Table134[[#This Row],[Budget]])/(2*Table134[[#This Row],[Budget]]))*100</f>
        <v>-100</v>
      </c>
      <c r="AI1399">
        <f>(0.555*Table134[[#This Row],[Gross_WW]]-Table134[[#This Row],[Budget]])/Table134[[#This Row],[Budget]]*100</f>
        <v>-100</v>
      </c>
      <c r="AJ1399">
        <f>(Table134[[#This Row],[Gross_WW]]-VLOOKUP(C1399,  Table4[], 2, TRUE)*Table134[[#This Row],[Budget]])/(Table134[[#This Row],[Budget]]*VLOOKUP(C1399,  Table4[], 2, TRUE))</f>
        <v>-1</v>
      </c>
    </row>
    <row r="1400" spans="1:36" x14ac:dyDescent="0.2">
      <c r="A1400" t="s">
        <v>6047</v>
      </c>
      <c r="B1400" t="s">
        <v>6048</v>
      </c>
      <c r="C1400">
        <v>2007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8</v>
      </c>
      <c r="O1400">
        <v>610829</v>
      </c>
      <c r="P1400">
        <v>111</v>
      </c>
      <c r="Q1400" t="s">
        <v>5052</v>
      </c>
      <c r="R1400" t="s">
        <v>2671</v>
      </c>
      <c r="S1400">
        <v>1</v>
      </c>
      <c r="T1400">
        <v>0</v>
      </c>
      <c r="U1400">
        <v>0</v>
      </c>
      <c r="V1400">
        <v>150000000</v>
      </c>
      <c r="W1400">
        <v>206445654</v>
      </c>
      <c r="X1400">
        <v>623726085</v>
      </c>
      <c r="Y1400">
        <f>COUNTBLANK(Table134[[#This Row],[Budget]:[Gross_WW]])</f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f>((Table134[[#This Row],[Gross_WW]]-2*Table134[[#This Row],[Budget]])/(2*Table134[[#This Row],[Budget]]))*100</f>
        <v>107.90869499999999</v>
      </c>
      <c r="AI1400">
        <f>(0.555*Table134[[#This Row],[Gross_WW]]-Table134[[#This Row],[Budget]])/Table134[[#This Row],[Budget]]*100</f>
        <v>130.77865145000001</v>
      </c>
      <c r="AJ1400">
        <f>(Table134[[#This Row],[Gross_WW]]-VLOOKUP(C1400,  Table4[], 2, TRUE)*Table134[[#This Row],[Budget]])/(Table134[[#This Row],[Budget]]*VLOOKUP(C1400,  Table4[], 2, TRUE))</f>
        <v>5.9302898333333331</v>
      </c>
    </row>
    <row r="1401" spans="1:36" x14ac:dyDescent="0.2">
      <c r="A1401" t="s">
        <v>5917</v>
      </c>
      <c r="B1401" t="s">
        <v>5918</v>
      </c>
      <c r="C1401">
        <v>2004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7.7</v>
      </c>
      <c r="O1401">
        <v>133063</v>
      </c>
      <c r="P1401">
        <v>152</v>
      </c>
      <c r="Q1401" t="s">
        <v>3083</v>
      </c>
      <c r="R1401" t="s">
        <v>35</v>
      </c>
      <c r="S1401">
        <v>0</v>
      </c>
      <c r="T1401">
        <v>1</v>
      </c>
      <c r="U1401">
        <v>0</v>
      </c>
      <c r="V1401">
        <v>40000000</v>
      </c>
      <c r="W1401">
        <v>75331600</v>
      </c>
      <c r="X1401">
        <v>123971376</v>
      </c>
      <c r="Y1401">
        <f>COUNTBLANK(Table134[[#This Row],[Budget]:[Gross_WW]])</f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1</v>
      </c>
      <c r="AF1401" s="4">
        <v>1</v>
      </c>
      <c r="AG1401">
        <v>0</v>
      </c>
      <c r="AH1401">
        <f>((Table134[[#This Row],[Gross_WW]]-2*Table134[[#This Row],[Budget]])/(2*Table134[[#This Row],[Budget]]))*100</f>
        <v>54.964219999999997</v>
      </c>
      <c r="AI1401">
        <f>(0.555*Table134[[#This Row],[Gross_WW]]-Table134[[#This Row],[Budget]])/Table134[[#This Row],[Budget]]*100</f>
        <v>72.010284200000015</v>
      </c>
      <c r="AJ1401">
        <f>(Table134[[#This Row],[Gross_WW]]-VLOOKUP(C1401,  Table4[], 2, TRUE)*Table134[[#This Row],[Budget]])/(Table134[[#This Row],[Budget]]*VLOOKUP(C1401,  Table4[], 2, TRUE))</f>
        <v>4.1654739999999997</v>
      </c>
    </row>
    <row r="1402" spans="1:36" x14ac:dyDescent="0.2">
      <c r="A1402" t="s">
        <v>4770</v>
      </c>
      <c r="B1402" t="s">
        <v>4771</v>
      </c>
      <c r="C1402">
        <v>1998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6.8</v>
      </c>
      <c r="O1402">
        <v>783</v>
      </c>
      <c r="P1402">
        <v>100</v>
      </c>
      <c r="Q1402" t="s">
        <v>4772</v>
      </c>
      <c r="R1402" t="s">
        <v>3757</v>
      </c>
      <c r="S1402">
        <v>0</v>
      </c>
      <c r="T1402">
        <v>1</v>
      </c>
      <c r="U1402">
        <v>0</v>
      </c>
      <c r="V1402">
        <v>3317</v>
      </c>
      <c r="W1402">
        <v>4960</v>
      </c>
      <c r="X1402">
        <v>4960</v>
      </c>
      <c r="Y1402">
        <f>COUNTBLANK(Table134[[#This Row],[Budget]:[Gross_WW]])</f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f>((Table134[[#This Row],[Gross_WW]]-2*Table134[[#This Row],[Budget]])/(2*Table134[[#This Row],[Budget]]))*100</f>
        <v>-25.233644859813083</v>
      </c>
      <c r="AI1402">
        <f>(0.555*Table134[[#This Row],[Gross_WW]]-Table134[[#This Row],[Budget]])/Table134[[#This Row],[Budget]]*100</f>
        <v>-17.009345794392519</v>
      </c>
      <c r="AJ1402">
        <f>(Table134[[#This Row],[Gross_WW]]-VLOOKUP(C1402,  Table4[], 2, TRUE)*Table134[[#This Row],[Budget]])/(Table134[[#This Row],[Budget]]*VLOOKUP(C1402,  Table4[], 2, TRUE))</f>
        <v>2.3984706881903142</v>
      </c>
    </row>
    <row r="1403" spans="1:36" x14ac:dyDescent="0.2">
      <c r="A1403" t="s">
        <v>5398</v>
      </c>
      <c r="B1403" t="s">
        <v>5399</v>
      </c>
      <c r="C1403">
        <v>2000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5.4</v>
      </c>
      <c r="O1403">
        <v>13205</v>
      </c>
      <c r="P1403">
        <v>107</v>
      </c>
      <c r="Q1403" t="s">
        <v>5400</v>
      </c>
      <c r="R1403" t="s">
        <v>5333</v>
      </c>
      <c r="S1403">
        <v>0</v>
      </c>
      <c r="T1403">
        <v>0</v>
      </c>
      <c r="U1403">
        <v>1</v>
      </c>
      <c r="V1403">
        <v>24000000</v>
      </c>
      <c r="W1403">
        <v>12394327</v>
      </c>
      <c r="X1403">
        <v>12452362</v>
      </c>
      <c r="Y1403">
        <f>COUNTBLANK(Table134[[#This Row],[Budget]:[Gross_WW]])</f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f>((Table134[[#This Row],[Gross_WW]]-2*Table134[[#This Row],[Budget]])/(2*Table134[[#This Row],[Budget]]))*100</f>
        <v>-74.05757916666667</v>
      </c>
      <c r="AI1403">
        <f>(0.555*Table134[[#This Row],[Gross_WW]]-Table134[[#This Row],[Budget]])/Table134[[#This Row],[Budget]]*100</f>
        <v>-71.203912875</v>
      </c>
      <c r="AJ1403">
        <f>(Table134[[#This Row],[Gross_WW]]-VLOOKUP(C1403,  Table4[], 2, TRUE)*Table134[[#This Row],[Budget]])/(Table134[[#This Row],[Budget]]*VLOOKUP(C1403,  Table4[], 2, TRUE))</f>
        <v>-0.13525263888888889</v>
      </c>
    </row>
    <row r="1404" spans="1:36" x14ac:dyDescent="0.2">
      <c r="A1404" t="s">
        <v>4077</v>
      </c>
      <c r="B1404" t="s">
        <v>4078</v>
      </c>
      <c r="C1404">
        <v>1994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6.6</v>
      </c>
      <c r="O1404">
        <v>43996</v>
      </c>
      <c r="P1404">
        <v>99</v>
      </c>
      <c r="Q1404" t="s">
        <v>4079</v>
      </c>
      <c r="R1404" t="s">
        <v>4080</v>
      </c>
      <c r="S1404">
        <v>0</v>
      </c>
      <c r="T1404">
        <v>1</v>
      </c>
      <c r="U1404">
        <v>0</v>
      </c>
      <c r="V1404">
        <v>11500000</v>
      </c>
      <c r="W1404">
        <v>20982557</v>
      </c>
      <c r="X1404">
        <v>33351557</v>
      </c>
      <c r="Y1404">
        <f>COUNTBLANK(Table134[[#This Row],[Budget]:[Gross_WW]])</f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1</v>
      </c>
      <c r="AG1404">
        <v>0</v>
      </c>
      <c r="AH1404">
        <f>((Table134[[#This Row],[Gross_WW]]-2*Table134[[#This Row],[Budget]])/(2*Table134[[#This Row],[Budget]]))*100</f>
        <v>45.00676956521739</v>
      </c>
      <c r="AI1404">
        <f>(0.555*Table134[[#This Row],[Gross_WW]]-Table134[[#This Row],[Budget]])/Table134[[#This Row],[Budget]]*100</f>
        <v>60.957514217391321</v>
      </c>
      <c r="AJ1404">
        <f>(Table134[[#This Row],[Gross_WW]]-VLOOKUP(C1404,  Table4[], 2, TRUE)*Table134[[#This Row],[Budget]])/(Table134[[#This Row],[Budget]]*VLOOKUP(C1404,  Table4[], 2, TRUE))</f>
        <v>5.591216798418972</v>
      </c>
    </row>
    <row r="1405" spans="1:36" x14ac:dyDescent="0.2">
      <c r="A1405" t="s">
        <v>5552</v>
      </c>
      <c r="B1405" t="s">
        <v>5553</v>
      </c>
      <c r="C1405">
        <v>2001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6.6</v>
      </c>
      <c r="O1405">
        <v>9013</v>
      </c>
      <c r="P1405">
        <v>82</v>
      </c>
      <c r="Q1405" t="s">
        <v>5554</v>
      </c>
      <c r="R1405" t="s">
        <v>3301</v>
      </c>
      <c r="S1405">
        <v>1</v>
      </c>
      <c r="T1405">
        <v>0</v>
      </c>
      <c r="U1405">
        <v>0</v>
      </c>
      <c r="V1405">
        <v>23000000</v>
      </c>
      <c r="W1405">
        <v>36706141</v>
      </c>
      <c r="X1405">
        <v>44460850</v>
      </c>
      <c r="Y1405">
        <f>COUNTBLANK(Table134[[#This Row],[Budget]:[Gross_WW]])</f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1</v>
      </c>
      <c r="AG1405">
        <v>0</v>
      </c>
      <c r="AH1405">
        <f>((Table134[[#This Row],[Gross_WW]]-2*Table134[[#This Row],[Budget]])/(2*Table134[[#This Row],[Budget]]))*100</f>
        <v>-3.3459782608695652</v>
      </c>
      <c r="AI1405">
        <f>(0.555*Table134[[#This Row],[Gross_WW]]-Table134[[#This Row],[Budget]])/Table134[[#This Row],[Budget]]*100</f>
        <v>7.2859641304347997</v>
      </c>
      <c r="AJ1405">
        <f>(Table134[[#This Row],[Gross_WW]]-VLOOKUP(C1405,  Table4[], 2, TRUE)*Table134[[#This Row],[Budget]])/(Table134[[#This Row],[Budget]]*VLOOKUP(C1405,  Table4[], 2, TRUE))</f>
        <v>2.221800724637681</v>
      </c>
    </row>
    <row r="1406" spans="1:36" x14ac:dyDescent="0.2">
      <c r="A1406" t="s">
        <v>5350</v>
      </c>
      <c r="B1406" t="s">
        <v>5351</v>
      </c>
      <c r="C1406">
        <v>2000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5.7</v>
      </c>
      <c r="O1406">
        <v>53886</v>
      </c>
      <c r="P1406">
        <v>106</v>
      </c>
      <c r="Q1406" t="s">
        <v>5352</v>
      </c>
      <c r="R1406" t="s">
        <v>39</v>
      </c>
      <c r="S1406">
        <v>0</v>
      </c>
      <c r="T1406">
        <v>0</v>
      </c>
      <c r="U1406">
        <v>1</v>
      </c>
      <c r="V1406">
        <v>80000000</v>
      </c>
      <c r="W1406">
        <v>17480890</v>
      </c>
      <c r="X1406">
        <v>33463969</v>
      </c>
      <c r="Y1406">
        <f>COUNTBLANK(Table134[[#This Row],[Budget]:[Gross_WW]])</f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f>((Table134[[#This Row],[Gross_WW]]-2*Table134[[#This Row],[Budget]])/(2*Table134[[#This Row],[Budget]]))*100</f>
        <v>-79.085019375000002</v>
      </c>
      <c r="AI1406">
        <f>(0.555*Table134[[#This Row],[Gross_WW]]-Table134[[#This Row],[Budget]])/Table134[[#This Row],[Budget]]*100</f>
        <v>-76.784371506249997</v>
      </c>
      <c r="AJ1406">
        <f>(Table134[[#This Row],[Gross_WW]]-VLOOKUP(C1406,  Table4[], 2, TRUE)*Table134[[#This Row],[Budget]])/(Table134[[#This Row],[Budget]]*VLOOKUP(C1406,  Table4[], 2, TRUE))</f>
        <v>-0.30283397916666666</v>
      </c>
    </row>
    <row r="1407" spans="1:36" x14ac:dyDescent="0.2">
      <c r="A1407" t="s">
        <v>7207</v>
      </c>
      <c r="B1407" t="s">
        <v>7208</v>
      </c>
      <c r="C1407">
        <v>2011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5.4</v>
      </c>
      <c r="O1407">
        <v>105007</v>
      </c>
      <c r="P1407">
        <v>100</v>
      </c>
      <c r="Q1407" t="s">
        <v>5826</v>
      </c>
      <c r="R1407" t="s">
        <v>39</v>
      </c>
      <c r="S1407">
        <v>0</v>
      </c>
      <c r="T1407">
        <v>0</v>
      </c>
      <c r="U1407">
        <v>1</v>
      </c>
      <c r="V1407">
        <v>42000000</v>
      </c>
      <c r="W1407">
        <v>37662162</v>
      </c>
      <c r="X1407">
        <v>90260376</v>
      </c>
      <c r="Y1407">
        <f>COUNTBLANK(Table134[[#This Row],[Budget]:[Gross_WW]])</f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46</v>
      </c>
      <c r="AH1407">
        <f>((Table134[[#This Row],[Gross_WW]]-2*Table134[[#This Row],[Budget]])/(2*Table134[[#This Row],[Budget]]))*100</f>
        <v>7.4528285714285714</v>
      </c>
      <c r="AI1407">
        <f>(0.555*Table134[[#This Row],[Gross_WW]]-Table134[[#This Row],[Budget]])/Table134[[#This Row],[Budget]]*100</f>
        <v>19.272639714285731</v>
      </c>
      <c r="AJ1407">
        <f>(Table134[[#This Row],[Gross_WW]]-VLOOKUP(C1407,  Table4[], 2, TRUE)*Table134[[#This Row],[Budget]])/(Table134[[#This Row],[Budget]]*VLOOKUP(C1407,  Table4[], 2, TRUE))</f>
        <v>1.1490565714285714</v>
      </c>
    </row>
    <row r="1408" spans="1:36" x14ac:dyDescent="0.2">
      <c r="A1408" t="s">
        <v>1853</v>
      </c>
      <c r="B1408" t="s">
        <v>1854</v>
      </c>
      <c r="C1408">
        <v>1967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6.8</v>
      </c>
      <c r="O1408">
        <v>6019</v>
      </c>
      <c r="P1408">
        <v>108</v>
      </c>
      <c r="Q1408" t="s">
        <v>601</v>
      </c>
      <c r="R1408" t="s">
        <v>1832</v>
      </c>
      <c r="S1408">
        <v>0</v>
      </c>
      <c r="T1408">
        <v>0</v>
      </c>
      <c r="U1408">
        <v>1</v>
      </c>
      <c r="V1408">
        <v>65232</v>
      </c>
      <c r="Y1408">
        <f>COUNTBLANK(Table134[[#This Row],[Budget]:[Gross_WW]])</f>
        <v>2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26</v>
      </c>
      <c r="AH1408">
        <f>((Table134[[#This Row],[Gross_WW]]-2*Table134[[#This Row],[Budget]])/(2*Table134[[#This Row],[Budget]]))*100</f>
        <v>-100</v>
      </c>
      <c r="AI1408">
        <f>(0.555*Table134[[#This Row],[Gross_WW]]-Table134[[#This Row],[Budget]])/Table134[[#This Row],[Budget]]*100</f>
        <v>-100</v>
      </c>
      <c r="AJ1408">
        <f>(Table134[[#This Row],[Gross_WW]]-VLOOKUP(C1408,  Table4[], 2, TRUE)*Table134[[#This Row],[Budget]])/(Table134[[#This Row],[Budget]]*VLOOKUP(C1408,  Table4[], 2, TRUE))</f>
        <v>-1</v>
      </c>
    </row>
    <row r="1409" spans="1:36" x14ac:dyDescent="0.2">
      <c r="A1409" t="s">
        <v>5517</v>
      </c>
      <c r="B1409" t="s">
        <v>5518</v>
      </c>
      <c r="C1409">
        <v>2002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6.2</v>
      </c>
      <c r="O1409">
        <v>122696</v>
      </c>
      <c r="P1409">
        <v>101</v>
      </c>
      <c r="Q1409" t="s">
        <v>5519</v>
      </c>
      <c r="R1409" t="s">
        <v>2783</v>
      </c>
      <c r="S1409">
        <v>1</v>
      </c>
      <c r="T1409">
        <v>0</v>
      </c>
      <c r="U1409">
        <v>0</v>
      </c>
      <c r="V1409">
        <v>60000000</v>
      </c>
      <c r="W1409">
        <v>43061982</v>
      </c>
      <c r="X1409">
        <v>82150183</v>
      </c>
      <c r="Y1409">
        <f>COUNTBLANK(Table134[[#This Row],[Budget]:[Gross_WW]])</f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1</v>
      </c>
      <c r="AG1409">
        <v>0</v>
      </c>
      <c r="AH1409">
        <f>((Table134[[#This Row],[Gross_WW]]-2*Table134[[#This Row],[Budget]])/(2*Table134[[#This Row],[Budget]]))*100</f>
        <v>-31.541514166666669</v>
      </c>
      <c r="AI1409">
        <f>(0.555*Table134[[#This Row],[Gross_WW]]-Table134[[#This Row],[Budget]])/Table134[[#This Row],[Budget]]*100</f>
        <v>-24.011080724999992</v>
      </c>
      <c r="AJ1409">
        <f>(Table134[[#This Row],[Gross_WW]]-VLOOKUP(C1409,  Table4[], 2, TRUE)*Table134[[#This Row],[Budget]])/(Table134[[#This Row],[Budget]]*VLOOKUP(C1409,  Table4[], 2, TRUE))</f>
        <v>1.2819495277777777</v>
      </c>
    </row>
    <row r="1410" spans="1:36" x14ac:dyDescent="0.2">
      <c r="A1410" t="s">
        <v>4084</v>
      </c>
      <c r="B1410" t="s">
        <v>4085</v>
      </c>
      <c r="C1410">
        <v>1994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6.2</v>
      </c>
      <c r="O1410">
        <v>16173</v>
      </c>
      <c r="P1410">
        <v>128</v>
      </c>
      <c r="Q1410" t="s">
        <v>4086</v>
      </c>
      <c r="R1410" t="s">
        <v>3952</v>
      </c>
      <c r="S1410">
        <v>1</v>
      </c>
      <c r="T1410">
        <v>0</v>
      </c>
      <c r="U1410">
        <v>0</v>
      </c>
      <c r="V1410">
        <v>40000000</v>
      </c>
      <c r="W1410">
        <v>24332324</v>
      </c>
      <c r="X1410">
        <v>24332324</v>
      </c>
      <c r="Y1410">
        <f>COUNTBLANK(Table134[[#This Row],[Budget]:[Gross_WW]])</f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1</v>
      </c>
      <c r="AG1410">
        <v>0</v>
      </c>
      <c r="AH1410">
        <f>((Table134[[#This Row],[Gross_WW]]-2*Table134[[#This Row],[Budget]])/(2*Table134[[#This Row],[Budget]]))*100</f>
        <v>-69.584595000000007</v>
      </c>
      <c r="AI1410">
        <f>(0.555*Table134[[#This Row],[Gross_WW]]-Table134[[#This Row],[Budget]])/Table134[[#This Row],[Budget]]*100</f>
        <v>-66.238900450000003</v>
      </c>
      <c r="AJ1410">
        <f>(Table134[[#This Row],[Gross_WW]]-VLOOKUP(C1410,  Table4[], 2, TRUE)*Table134[[#This Row],[Budget]])/(Table134[[#This Row],[Budget]]*VLOOKUP(C1410,  Table4[], 2, TRUE))</f>
        <v>0.38251840909090912</v>
      </c>
    </row>
    <row r="1411" spans="1:36" x14ac:dyDescent="0.2">
      <c r="A1411" t="s">
        <v>3237</v>
      </c>
      <c r="B1411" t="s">
        <v>3238</v>
      </c>
      <c r="C1411">
        <v>1989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5.4</v>
      </c>
      <c r="O1411">
        <v>3072</v>
      </c>
      <c r="P1411">
        <v>106</v>
      </c>
      <c r="Q1411" t="s">
        <v>3239</v>
      </c>
      <c r="R1411" t="s">
        <v>3240</v>
      </c>
      <c r="S1411">
        <v>0</v>
      </c>
      <c r="T1411">
        <v>1</v>
      </c>
      <c r="U1411">
        <v>0</v>
      </c>
      <c r="V1411">
        <v>9015164</v>
      </c>
      <c r="Y1411">
        <f>COUNTBLANK(Table134[[#This Row],[Budget]:[Gross_WW]])</f>
        <v>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f>((Table134[[#This Row],[Gross_WW]]-2*Table134[[#This Row],[Budget]])/(2*Table134[[#This Row],[Budget]]))*100</f>
        <v>-100</v>
      </c>
      <c r="AI1411">
        <f>(0.555*Table134[[#This Row],[Gross_WW]]-Table134[[#This Row],[Budget]])/Table134[[#This Row],[Budget]]*100</f>
        <v>-100</v>
      </c>
      <c r="AJ1411">
        <f>(Table134[[#This Row],[Gross_WW]]-VLOOKUP(C1411,  Table4[], 2, TRUE)*Table134[[#This Row],[Budget]])/(Table134[[#This Row],[Budget]]*VLOOKUP(C1411,  Table4[], 2, TRUE))</f>
        <v>-1</v>
      </c>
    </row>
    <row r="1412" spans="1:36" x14ac:dyDescent="0.2">
      <c r="A1412" t="s">
        <v>6807</v>
      </c>
      <c r="B1412" t="s">
        <v>6808</v>
      </c>
      <c r="C1412">
        <v>2010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6.3</v>
      </c>
      <c r="O1412">
        <v>98291</v>
      </c>
      <c r="P1412">
        <v>111</v>
      </c>
      <c r="Q1412" t="s">
        <v>6809</v>
      </c>
      <c r="R1412" t="s">
        <v>35</v>
      </c>
      <c r="S1412">
        <v>0</v>
      </c>
      <c r="T1412">
        <v>1</v>
      </c>
      <c r="U1412">
        <v>0</v>
      </c>
      <c r="V1412">
        <v>32000000</v>
      </c>
      <c r="W1412">
        <v>13794835</v>
      </c>
      <c r="X1412">
        <v>18409891</v>
      </c>
      <c r="Y1412">
        <f>COUNTBLANK(Table134[[#This Row],[Budget]:[Gross_WW]])</f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f>((Table134[[#This Row],[Gross_WW]]-2*Table134[[#This Row],[Budget]])/(2*Table134[[#This Row],[Budget]]))*100</f>
        <v>-71.234545312500003</v>
      </c>
      <c r="AI1412">
        <f>(0.555*Table134[[#This Row],[Gross_WW]]-Table134[[#This Row],[Budget]])/Table134[[#This Row],[Budget]]*100</f>
        <v>-68.07034529687499</v>
      </c>
      <c r="AJ1412">
        <f>(Table134[[#This Row],[Gross_WW]]-VLOOKUP(C1412,  Table4[], 2, TRUE)*Table134[[#This Row],[Budget]])/(Table134[[#This Row],[Budget]]*VLOOKUP(C1412,  Table4[], 2, TRUE))</f>
        <v>-0.42469090625</v>
      </c>
    </row>
    <row r="1413" spans="1:36" x14ac:dyDescent="0.2">
      <c r="A1413" t="s">
        <v>4299</v>
      </c>
      <c r="B1413" t="s">
        <v>4300</v>
      </c>
      <c r="C1413">
        <v>1995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6.6</v>
      </c>
      <c r="O1413">
        <v>8652</v>
      </c>
      <c r="P1413">
        <v>117</v>
      </c>
      <c r="Q1413" t="s">
        <v>4301</v>
      </c>
      <c r="R1413" t="s">
        <v>4302</v>
      </c>
      <c r="S1413">
        <v>1</v>
      </c>
      <c r="T1413">
        <v>0</v>
      </c>
      <c r="U1413">
        <v>0</v>
      </c>
      <c r="V1413">
        <v>19000000</v>
      </c>
      <c r="W1413">
        <v>4005941</v>
      </c>
      <c r="X1413">
        <v>4005941</v>
      </c>
      <c r="Y1413">
        <f>COUNTBLANK(Table134[[#This Row],[Budget]:[Gross_WW]])</f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6</v>
      </c>
      <c r="AH1413">
        <f>((Table134[[#This Row],[Gross_WW]]-2*Table134[[#This Row],[Budget]])/(2*Table134[[#This Row],[Budget]]))*100</f>
        <v>-89.45805</v>
      </c>
      <c r="AI1413">
        <f>(0.555*Table134[[#This Row],[Gross_WW]]-Table134[[#This Row],[Budget]])/Table134[[#This Row],[Budget]]*100</f>
        <v>-88.298435499999997</v>
      </c>
      <c r="AJ1413">
        <f>(Table134[[#This Row],[Gross_WW]]-VLOOKUP(C1413,  Table4[], 2, TRUE)*Table134[[#This Row],[Budget]])/(Table134[[#This Row],[Budget]]*VLOOKUP(C1413,  Table4[], 2, TRUE))</f>
        <v>-0.52082045454545456</v>
      </c>
    </row>
    <row r="1414" spans="1:36" x14ac:dyDescent="0.2">
      <c r="A1414" t="s">
        <v>2854</v>
      </c>
      <c r="B1414" t="s">
        <v>2855</v>
      </c>
      <c r="C1414">
        <v>1985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5.3</v>
      </c>
      <c r="O1414">
        <v>6124</v>
      </c>
      <c r="P1414">
        <v>126</v>
      </c>
      <c r="Q1414" t="s">
        <v>2519</v>
      </c>
      <c r="R1414" t="s">
        <v>2631</v>
      </c>
      <c r="S1414">
        <v>0</v>
      </c>
      <c r="T1414">
        <v>0</v>
      </c>
      <c r="U1414">
        <v>1</v>
      </c>
      <c r="V1414">
        <v>28000000</v>
      </c>
      <c r="W1414">
        <v>358574</v>
      </c>
      <c r="X1414">
        <v>358574</v>
      </c>
      <c r="Y1414">
        <f>COUNTBLANK(Table134[[#This Row],[Budget]:[Gross_WW]])</f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1</v>
      </c>
      <c r="AG1414">
        <v>0</v>
      </c>
      <c r="AH1414">
        <f>((Table134[[#This Row],[Gross_WW]]-2*Table134[[#This Row],[Budget]])/(2*Table134[[#This Row],[Budget]]))*100</f>
        <v>-99.359689285714282</v>
      </c>
      <c r="AI1414">
        <f>(0.555*Table134[[#This Row],[Gross_WW]]-Table134[[#This Row],[Budget]])/Table134[[#This Row],[Budget]]*100</f>
        <v>-99.289255107142864</v>
      </c>
      <c r="AJ1414">
        <f>(Table134[[#This Row],[Gross_WW]]-VLOOKUP(C1414,  Table4[], 2, TRUE)*Table134[[#This Row],[Budget]])/(Table134[[#This Row],[Budget]]*VLOOKUP(C1414,  Table4[], 2, TRUE))</f>
        <v>-0.97216040372670809</v>
      </c>
    </row>
    <row r="1415" spans="1:36" x14ac:dyDescent="0.2">
      <c r="A1415" t="s">
        <v>4087</v>
      </c>
      <c r="B1415" t="s">
        <v>4088</v>
      </c>
      <c r="C1415">
        <v>1994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5.3</v>
      </c>
      <c r="O1415">
        <v>61056</v>
      </c>
      <c r="P1415">
        <v>95</v>
      </c>
      <c r="Q1415" t="s">
        <v>3356</v>
      </c>
      <c r="R1415" t="s">
        <v>39</v>
      </c>
      <c r="S1415">
        <v>0</v>
      </c>
      <c r="T1415">
        <v>0</v>
      </c>
      <c r="U1415">
        <v>1</v>
      </c>
      <c r="V1415">
        <v>40000000</v>
      </c>
      <c r="W1415">
        <v>38087756</v>
      </c>
      <c r="X1415">
        <v>38087756</v>
      </c>
      <c r="Y1415">
        <f>COUNTBLANK(Table134[[#This Row],[Budget]:[Gross_WW]])</f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f>((Table134[[#This Row],[Gross_WW]]-2*Table134[[#This Row],[Budget]])/(2*Table134[[#This Row],[Budget]]))*100</f>
        <v>-52.390305000000005</v>
      </c>
      <c r="AI1415">
        <f>(0.555*Table134[[#This Row],[Gross_WW]]-Table134[[#This Row],[Budget]])/Table134[[#This Row],[Budget]]*100</f>
        <v>-47.15323854999999</v>
      </c>
      <c r="AJ1415">
        <f>(Table134[[#This Row],[Gross_WW]]-VLOOKUP(C1415,  Table4[], 2, TRUE)*Table134[[#This Row],[Budget]])/(Table134[[#This Row],[Budget]]*VLOOKUP(C1415,  Table4[], 2, TRUE))</f>
        <v>1.1640770454545455</v>
      </c>
    </row>
    <row r="1416" spans="1:36" x14ac:dyDescent="0.2">
      <c r="A1416" t="s">
        <v>7122</v>
      </c>
      <c r="B1416" t="s">
        <v>7123</v>
      </c>
      <c r="C1416">
        <v>2013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6.4</v>
      </c>
      <c r="O1416">
        <v>149677</v>
      </c>
      <c r="P1416">
        <v>119</v>
      </c>
      <c r="Q1416" t="s">
        <v>7124</v>
      </c>
      <c r="R1416" t="s">
        <v>7125</v>
      </c>
      <c r="S1416">
        <v>0</v>
      </c>
      <c r="T1416">
        <v>1</v>
      </c>
      <c r="U1416">
        <v>0</v>
      </c>
      <c r="V1416">
        <v>38000000</v>
      </c>
      <c r="W1416">
        <v>42025135</v>
      </c>
      <c r="X1416">
        <v>98337295</v>
      </c>
      <c r="Y1416">
        <f>COUNTBLANK(Table134[[#This Row],[Budget]:[Gross_WW]])</f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f>((Table134[[#This Row],[Gross_WW]]-2*Table134[[#This Row],[Budget]])/(2*Table134[[#This Row],[Budget]]))*100</f>
        <v>29.391177631578948</v>
      </c>
      <c r="AI1416">
        <f>(0.555*Table134[[#This Row],[Gross_WW]]-Table134[[#This Row],[Budget]])/Table134[[#This Row],[Budget]]*100</f>
        <v>43.624207171052639</v>
      </c>
      <c r="AJ1416">
        <f>(Table134[[#This Row],[Gross_WW]]-VLOOKUP(C1416,  Table4[], 2, TRUE)*Table134[[#This Row],[Budget]])/(Table134[[#This Row],[Budget]]*VLOOKUP(C1416,  Table4[], 2, TRUE))</f>
        <v>1.5878235526315789</v>
      </c>
    </row>
    <row r="1417" spans="1:36" x14ac:dyDescent="0.2">
      <c r="A1417" t="s">
        <v>7119</v>
      </c>
      <c r="B1417" t="s">
        <v>7120</v>
      </c>
      <c r="C1417">
        <v>2014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6.2</v>
      </c>
      <c r="O1417">
        <v>98456</v>
      </c>
      <c r="P1417">
        <v>99</v>
      </c>
      <c r="Q1417" t="s">
        <v>7121</v>
      </c>
      <c r="R1417" t="s">
        <v>35</v>
      </c>
      <c r="S1417">
        <v>0</v>
      </c>
      <c r="T1417">
        <v>1</v>
      </c>
      <c r="U1417">
        <v>0</v>
      </c>
      <c r="V1417">
        <v>25000000</v>
      </c>
      <c r="W1417">
        <v>134938200</v>
      </c>
      <c r="X1417">
        <v>154468902</v>
      </c>
      <c r="Y1417">
        <f>COUNTBLANK(Table134[[#This Row],[Budget]:[Gross_WW]])</f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f>((Table134[[#This Row],[Gross_WW]]-2*Table134[[#This Row],[Budget]])/(2*Table134[[#This Row],[Budget]]))*100</f>
        <v>208.93780400000003</v>
      </c>
      <c r="AI1417">
        <f>(0.555*Table134[[#This Row],[Gross_WW]]-Table134[[#This Row],[Budget]])/Table134[[#This Row],[Budget]]*100</f>
        <v>242.92096244000007</v>
      </c>
      <c r="AJ1417">
        <f>(Table134[[#This Row],[Gross_WW]]-VLOOKUP(C1417,  Table4[], 2, TRUE)*Table134[[#This Row],[Budget]])/(Table134[[#This Row],[Budget]]*VLOOKUP(C1417,  Table4[], 2, TRUE))</f>
        <v>5.1787560800000003</v>
      </c>
    </row>
    <row r="1418" spans="1:36" x14ac:dyDescent="0.2">
      <c r="A1418" t="s">
        <v>7675</v>
      </c>
      <c r="B1418" t="s">
        <v>7676</v>
      </c>
      <c r="C1418">
        <v>2016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5.9</v>
      </c>
      <c r="O1418">
        <v>51254</v>
      </c>
      <c r="P1418">
        <v>102</v>
      </c>
      <c r="Q1418" t="s">
        <v>7121</v>
      </c>
      <c r="R1418" t="s">
        <v>35</v>
      </c>
      <c r="S1418">
        <v>0</v>
      </c>
      <c r="T1418">
        <v>1</v>
      </c>
      <c r="U1418">
        <v>0</v>
      </c>
      <c r="V1418">
        <v>40000000</v>
      </c>
      <c r="W1418">
        <v>91221830</v>
      </c>
      <c r="X1418">
        <v>124605297</v>
      </c>
      <c r="Y1418">
        <f>COUNTBLANK(Table134[[#This Row],[Budget]:[Gross_WW]])</f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f>((Table134[[#This Row],[Gross_WW]]-2*Table134[[#This Row],[Budget]])/(2*Table134[[#This Row],[Budget]]))*100</f>
        <v>55.756621250000002</v>
      </c>
      <c r="AI1418">
        <f>(0.555*Table134[[#This Row],[Gross_WW]]-Table134[[#This Row],[Budget]])/Table134[[#This Row],[Budget]]*100</f>
        <v>72.889849587500024</v>
      </c>
      <c r="AJ1418">
        <f>(Table134[[#This Row],[Gross_WW]]-VLOOKUP(C1418,  Table4[], 2, TRUE)*Table134[[#This Row],[Budget]])/(Table134[[#This Row],[Budget]]*VLOOKUP(C1418,  Table4[], 2, TRUE))</f>
        <v>2.1151324250000001</v>
      </c>
    </row>
    <row r="1419" spans="1:36" x14ac:dyDescent="0.2">
      <c r="A1419" t="s">
        <v>1558</v>
      </c>
      <c r="B1419" t="s">
        <v>1559</v>
      </c>
      <c r="C1419">
        <v>1959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8</v>
      </c>
      <c r="O1419">
        <v>53317</v>
      </c>
      <c r="P1419">
        <v>141</v>
      </c>
      <c r="Q1419" t="s">
        <v>106</v>
      </c>
      <c r="R1419" t="s">
        <v>1560</v>
      </c>
      <c r="S1419">
        <v>0</v>
      </c>
      <c r="T1419">
        <v>0</v>
      </c>
      <c r="U1419">
        <v>1</v>
      </c>
      <c r="V1419">
        <v>12535000</v>
      </c>
      <c r="Y1419">
        <f>COUNTBLANK(Table134[[#This Row],[Budget]:[Gross_WW]])</f>
        <v>2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f>((Table134[[#This Row],[Gross_WW]]-2*Table134[[#This Row],[Budget]])/(2*Table134[[#This Row],[Budget]]))*100</f>
        <v>-100</v>
      </c>
      <c r="AI1419">
        <f>(0.555*Table134[[#This Row],[Gross_WW]]-Table134[[#This Row],[Budget]])/Table134[[#This Row],[Budget]]*100</f>
        <v>-100</v>
      </c>
      <c r="AJ1419">
        <f>(Table134[[#This Row],[Gross_WW]]-VLOOKUP(C1419,  Table4[], 2, TRUE)*Table134[[#This Row],[Budget]])/(Table134[[#This Row],[Budget]]*VLOOKUP(C1419,  Table4[], 2, TRUE))</f>
        <v>-1</v>
      </c>
    </row>
    <row r="1420" spans="1:36" x14ac:dyDescent="0.2">
      <c r="A1420" t="s">
        <v>7170</v>
      </c>
      <c r="B1420" t="s">
        <v>7171</v>
      </c>
      <c r="C1420">
        <v>2012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7.3</v>
      </c>
      <c r="O1420">
        <v>150941</v>
      </c>
      <c r="P1420">
        <v>97</v>
      </c>
      <c r="Q1420" t="s">
        <v>7172</v>
      </c>
      <c r="R1420" t="s">
        <v>4956</v>
      </c>
      <c r="S1420">
        <v>0</v>
      </c>
      <c r="T1420">
        <v>1</v>
      </c>
      <c r="U1420">
        <v>0</v>
      </c>
      <c r="V1420">
        <v>145000000</v>
      </c>
      <c r="W1420">
        <v>103412758</v>
      </c>
      <c r="X1420">
        <v>306941670</v>
      </c>
      <c r="Y1420">
        <f>COUNTBLANK(Table134[[#This Row],[Budget]:[Gross_WW]])</f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f>((Table134[[#This Row],[Gross_WW]]-2*Table134[[#This Row],[Budget]])/(2*Table134[[#This Row],[Budget]]))*100</f>
        <v>5.841955172413793</v>
      </c>
      <c r="AI1420">
        <f>(0.555*Table134[[#This Row],[Gross_WW]]-Table134[[#This Row],[Budget]])/Table134[[#This Row],[Budget]]*100</f>
        <v>17.484570241379327</v>
      </c>
      <c r="AJ1420">
        <f>(Table134[[#This Row],[Gross_WW]]-VLOOKUP(C1420,  Table4[], 2, TRUE)*Table134[[#This Row],[Budget]])/(Table134[[#This Row],[Budget]]*VLOOKUP(C1420,  Table4[], 2, TRUE))</f>
        <v>1.1168391034482759</v>
      </c>
    </row>
    <row r="1421" spans="1:36" x14ac:dyDescent="0.2">
      <c r="A1421" t="s">
        <v>1759</v>
      </c>
      <c r="B1421" t="s">
        <v>1760</v>
      </c>
      <c r="C1421">
        <v>1964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6.5</v>
      </c>
      <c r="O1421">
        <v>4409</v>
      </c>
      <c r="P1421">
        <v>123</v>
      </c>
      <c r="Q1421" t="s">
        <v>1165</v>
      </c>
      <c r="R1421" t="s">
        <v>39</v>
      </c>
      <c r="S1421">
        <v>0</v>
      </c>
      <c r="T1421">
        <v>0</v>
      </c>
      <c r="U1421">
        <v>1</v>
      </c>
      <c r="V1421">
        <v>9810000</v>
      </c>
      <c r="Y1421">
        <f>COUNTBLANK(Table134[[#This Row],[Budget]:[Gross_WW]])</f>
        <v>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f>((Table134[[#This Row],[Gross_WW]]-2*Table134[[#This Row],[Budget]])/(2*Table134[[#This Row],[Budget]]))*100</f>
        <v>-100</v>
      </c>
      <c r="AI1421">
        <f>(0.555*Table134[[#This Row],[Gross_WW]]-Table134[[#This Row],[Budget]])/Table134[[#This Row],[Budget]]*100</f>
        <v>-100</v>
      </c>
      <c r="AJ1421">
        <f>(Table134[[#This Row],[Gross_WW]]-VLOOKUP(C1421,  Table4[], 2, TRUE)*Table134[[#This Row],[Budget]])/(Table134[[#This Row],[Budget]]*VLOOKUP(C1421,  Table4[], 2, TRUE))</f>
        <v>-1</v>
      </c>
    </row>
    <row r="1422" spans="1:36" x14ac:dyDescent="0.2">
      <c r="A1422" t="s">
        <v>2113</v>
      </c>
      <c r="B1422" t="s">
        <v>2114</v>
      </c>
      <c r="C1422">
        <v>1973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7.6</v>
      </c>
      <c r="O1422">
        <v>109876</v>
      </c>
      <c r="P1422">
        <v>83</v>
      </c>
      <c r="Q1422" t="s">
        <v>1716</v>
      </c>
      <c r="R1422" t="s">
        <v>376</v>
      </c>
      <c r="S1422">
        <v>1</v>
      </c>
      <c r="T1422">
        <v>0</v>
      </c>
      <c r="U1422">
        <v>0</v>
      </c>
      <c r="V1422">
        <v>5000000</v>
      </c>
      <c r="Y1422">
        <f>COUNTBLANK(Table134[[#This Row],[Budget]:[Gross_WW]])</f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f>((Table134[[#This Row],[Gross_WW]]-2*Table134[[#This Row],[Budget]])/(2*Table134[[#This Row],[Budget]]))*100</f>
        <v>-100</v>
      </c>
      <c r="AI1422">
        <f>(0.555*Table134[[#This Row],[Gross_WW]]-Table134[[#This Row],[Budget]])/Table134[[#This Row],[Budget]]*100</f>
        <v>-100</v>
      </c>
      <c r="AJ1422">
        <f>(Table134[[#This Row],[Gross_WW]]-VLOOKUP(C1422,  Table4[], 2, TRUE)*Table134[[#This Row],[Budget]])/(Table134[[#This Row],[Budget]]*VLOOKUP(C1422,  Table4[], 2, TRUE))</f>
        <v>-1</v>
      </c>
    </row>
    <row r="1423" spans="1:36" x14ac:dyDescent="0.2">
      <c r="A1423" t="s">
        <v>6711</v>
      </c>
      <c r="B1423" t="s">
        <v>2114</v>
      </c>
      <c r="C1423">
        <v>2010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6.6</v>
      </c>
      <c r="O1423">
        <v>246342</v>
      </c>
      <c r="P1423">
        <v>140</v>
      </c>
      <c r="Q1423" t="s">
        <v>2593</v>
      </c>
      <c r="R1423" t="s">
        <v>35</v>
      </c>
      <c r="S1423">
        <v>0</v>
      </c>
      <c r="T1423">
        <v>1</v>
      </c>
      <c r="U1423">
        <v>0</v>
      </c>
      <c r="V1423">
        <v>200000000</v>
      </c>
      <c r="W1423">
        <v>105269730</v>
      </c>
      <c r="X1423">
        <v>321669741</v>
      </c>
      <c r="Y1423">
        <f>COUNTBLANK(Table134[[#This Row],[Budget]:[Gross_WW]])</f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f>((Table134[[#This Row],[Gross_WW]]-2*Table134[[#This Row],[Budget]])/(2*Table134[[#This Row],[Budget]]))*100</f>
        <v>-19.58256475</v>
      </c>
      <c r="AI1423">
        <f>(0.555*Table134[[#This Row],[Gross_WW]]-Table134[[#This Row],[Budget]])/Table134[[#This Row],[Budget]]*100</f>
        <v>-10.736646872499987</v>
      </c>
      <c r="AJ1423">
        <f>(Table134[[#This Row],[Gross_WW]]-VLOOKUP(C1423,  Table4[], 2, TRUE)*Table134[[#This Row],[Budget]])/(Table134[[#This Row],[Budget]]*VLOOKUP(C1423,  Table4[], 2, TRUE))</f>
        <v>0.60834870500000005</v>
      </c>
    </row>
    <row r="1424" spans="1:36" x14ac:dyDescent="0.2">
      <c r="A1424" t="s">
        <v>3507</v>
      </c>
      <c r="B1424" t="s">
        <v>3508</v>
      </c>
      <c r="C1424">
        <v>1991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6.9</v>
      </c>
      <c r="O1424">
        <v>172072</v>
      </c>
      <c r="P1424">
        <v>143</v>
      </c>
      <c r="Q1424" t="s">
        <v>2817</v>
      </c>
      <c r="R1424" t="s">
        <v>39</v>
      </c>
      <c r="S1424">
        <v>0</v>
      </c>
      <c r="T1424">
        <v>0</v>
      </c>
      <c r="U1424">
        <v>1</v>
      </c>
      <c r="V1424">
        <v>48000000</v>
      </c>
      <c r="W1424">
        <v>165493908</v>
      </c>
      <c r="X1424">
        <v>390493908</v>
      </c>
      <c r="Y1424">
        <f>COUNTBLANK(Table134[[#This Row],[Budget]:[Gross_WW]])</f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f>((Table134[[#This Row],[Gross_WW]]-2*Table134[[#This Row],[Budget]])/(2*Table134[[#This Row],[Budget]]))*100</f>
        <v>306.76448750000003</v>
      </c>
      <c r="AI1424">
        <f>(0.555*Table134[[#This Row],[Gross_WW]]-Table134[[#This Row],[Budget]])/Table134[[#This Row],[Budget]]*100</f>
        <v>351.50858112500003</v>
      </c>
      <c r="AJ1424">
        <f>(Table134[[#This Row],[Gross_WW]]-VLOOKUP(C1424,  Table4[], 2, TRUE)*Table134[[#This Row],[Budget]])/(Table134[[#This Row],[Budget]]*VLOOKUP(C1424,  Table4[], 2, TRUE))</f>
        <v>17.489294886363638</v>
      </c>
    </row>
    <row r="1425" spans="1:36" x14ac:dyDescent="0.2">
      <c r="A1425" t="s">
        <v>2689</v>
      </c>
      <c r="B1425" t="s">
        <v>2690</v>
      </c>
      <c r="C1425">
        <v>1983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6.6</v>
      </c>
      <c r="O1425">
        <v>3014</v>
      </c>
      <c r="P1425">
        <v>77</v>
      </c>
      <c r="Q1425" t="s">
        <v>2691</v>
      </c>
      <c r="R1425" t="s">
        <v>2692</v>
      </c>
      <c r="S1425">
        <v>0</v>
      </c>
      <c r="T1425">
        <v>0</v>
      </c>
      <c r="U1425">
        <v>1</v>
      </c>
      <c r="V1425">
        <v>8000000</v>
      </c>
      <c r="W1425">
        <v>30379</v>
      </c>
      <c r="X1425">
        <v>30379</v>
      </c>
      <c r="Y1425">
        <f>COUNTBLANK(Table134[[#This Row],[Budget]:[Gross_WW]])</f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f>((Table134[[#This Row],[Gross_WW]]-2*Table134[[#This Row],[Budget]])/(2*Table134[[#This Row],[Budget]]))*100</f>
        <v>-99.810131249999998</v>
      </c>
      <c r="AI1425">
        <f>(0.555*Table134[[#This Row],[Gross_WW]]-Table134[[#This Row],[Budget]])/Table134[[#This Row],[Budget]]*100</f>
        <v>-99.789245687499999</v>
      </c>
      <c r="AJ1425">
        <f>(Table134[[#This Row],[Gross_WW]]-VLOOKUP(C1425,  Table4[], 2, TRUE)*Table134[[#This Row],[Budget]])/(Table134[[#This Row],[Budget]]*VLOOKUP(C1425,  Table4[], 2, TRUE))</f>
        <v>-0.99174483695652171</v>
      </c>
    </row>
    <row r="1426" spans="1:36" x14ac:dyDescent="0.2">
      <c r="A1426" t="s">
        <v>7064</v>
      </c>
      <c r="B1426" t="s">
        <v>7065</v>
      </c>
      <c r="C1426">
        <v>2012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5.9</v>
      </c>
      <c r="O1426">
        <v>71777</v>
      </c>
      <c r="P1426">
        <v>123</v>
      </c>
      <c r="Q1426" t="s">
        <v>5656</v>
      </c>
      <c r="R1426" t="s">
        <v>5604</v>
      </c>
      <c r="S1426">
        <v>0</v>
      </c>
      <c r="T1426">
        <v>0</v>
      </c>
      <c r="U1426">
        <v>1</v>
      </c>
      <c r="V1426">
        <v>75000000</v>
      </c>
      <c r="W1426">
        <v>38518613</v>
      </c>
      <c r="X1426">
        <v>59418613</v>
      </c>
      <c r="Y1426">
        <f>COUNTBLANK(Table134[[#This Row],[Budget]:[Gross_WW]])</f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3</v>
      </c>
      <c r="AH1426">
        <f>((Table134[[#This Row],[Gross_WW]]-2*Table134[[#This Row],[Budget]])/(2*Table134[[#This Row],[Budget]]))*100</f>
        <v>-60.387591333333333</v>
      </c>
      <c r="AI1426">
        <f>(0.555*Table134[[#This Row],[Gross_WW]]-Table134[[#This Row],[Budget]])/Table134[[#This Row],[Budget]]*100</f>
        <v>-56.030226379999995</v>
      </c>
      <c r="AJ1426">
        <f>(Table134[[#This Row],[Gross_WW]]-VLOOKUP(C1426,  Table4[], 2, TRUE)*Table134[[#This Row],[Budget]])/(Table134[[#This Row],[Budget]]*VLOOKUP(C1426,  Table4[], 2, TRUE))</f>
        <v>-0.20775182666666667</v>
      </c>
    </row>
    <row r="1427" spans="1:36" x14ac:dyDescent="0.2">
      <c r="A1427" t="s">
        <v>5360</v>
      </c>
      <c r="B1427" t="s">
        <v>5361</v>
      </c>
      <c r="C1427">
        <v>2001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6.3</v>
      </c>
      <c r="O1427">
        <v>39836</v>
      </c>
      <c r="P1427">
        <v>105</v>
      </c>
      <c r="Q1427" t="s">
        <v>3899</v>
      </c>
      <c r="R1427" t="s">
        <v>39</v>
      </c>
      <c r="S1427">
        <v>0</v>
      </c>
      <c r="T1427">
        <v>0</v>
      </c>
      <c r="U1427">
        <v>1</v>
      </c>
      <c r="V1427">
        <v>57000000</v>
      </c>
      <c r="W1427">
        <v>17008282</v>
      </c>
      <c r="X1427">
        <v>19334145</v>
      </c>
      <c r="Y1427">
        <f>COUNTBLANK(Table134[[#This Row],[Budget]:[Gross_WW]])</f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1</v>
      </c>
      <c r="AG1427">
        <v>0</v>
      </c>
      <c r="AH1427">
        <f>((Table134[[#This Row],[Gross_WW]]-2*Table134[[#This Row],[Budget]])/(2*Table134[[#This Row],[Budget]]))*100</f>
        <v>-83.040223684210517</v>
      </c>
      <c r="AI1427">
        <f>(0.555*Table134[[#This Row],[Gross_WW]]-Table134[[#This Row],[Budget]])/Table134[[#This Row],[Budget]]*100</f>
        <v>-81.17464828947368</v>
      </c>
      <c r="AJ1427">
        <f>(Table134[[#This Row],[Gross_WW]]-VLOOKUP(C1427,  Table4[], 2, TRUE)*Table134[[#This Row],[Budget]])/(Table134[[#This Row],[Budget]]*VLOOKUP(C1427,  Table4[], 2, TRUE))</f>
        <v>-0.43467412280701756</v>
      </c>
    </row>
    <row r="1428" spans="1:36" x14ac:dyDescent="0.2">
      <c r="A1428" t="s">
        <v>4775</v>
      </c>
      <c r="B1428" t="s">
        <v>4776</v>
      </c>
      <c r="C1428">
        <v>1997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5.9</v>
      </c>
      <c r="O1428">
        <v>8804</v>
      </c>
      <c r="P1428">
        <v>95</v>
      </c>
      <c r="Q1428" t="s">
        <v>4777</v>
      </c>
      <c r="R1428" t="s">
        <v>3921</v>
      </c>
      <c r="S1428">
        <v>1</v>
      </c>
      <c r="T1428">
        <v>0</v>
      </c>
      <c r="U1428">
        <v>0</v>
      </c>
      <c r="V1428">
        <v>16000000</v>
      </c>
      <c r="W1428">
        <v>15448043</v>
      </c>
      <c r="X1428">
        <v>15448043</v>
      </c>
      <c r="Y1428">
        <f>COUNTBLANK(Table134[[#This Row],[Budget]:[Gross_WW]])</f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1</v>
      </c>
      <c r="AG1428">
        <v>0</v>
      </c>
      <c r="AH1428">
        <f>(Table134[[#This Row],[Gross_WW]]-2*Table134[[#This Row],[Budget]])/(2*Table134[[#This Row],[Budget]])*100</f>
        <v>-51.724865625000007</v>
      </c>
      <c r="AI1428">
        <f>(0.555*Table134[[#This Row],[Gross_WW]]-Table134[[#This Row],[Budget]])/Table134[[#This Row],[Budget]]*100</f>
        <v>-46.414600843749994</v>
      </c>
      <c r="AJ1428">
        <f>(Table134[[#This Row],[Gross_WW]]-VLOOKUP(C1428,  Table4[], 2, TRUE)*Table134[[#This Row],[Budget]])/(Table134[[#This Row],[Budget]]*VLOOKUP(C1428,  Table4[], 2, TRUE))</f>
        <v>1.1943242897727273</v>
      </c>
    </row>
    <row r="1429" spans="1:36" x14ac:dyDescent="0.2">
      <c r="A1429" t="s">
        <v>6791</v>
      </c>
      <c r="B1429" t="s">
        <v>6792</v>
      </c>
      <c r="C1429">
        <v>2008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7.3</v>
      </c>
      <c r="O1429">
        <v>227035</v>
      </c>
      <c r="P1429">
        <v>114</v>
      </c>
      <c r="Q1429" t="s">
        <v>6739</v>
      </c>
      <c r="R1429" t="s">
        <v>39</v>
      </c>
      <c r="S1429">
        <v>0</v>
      </c>
      <c r="T1429">
        <v>0</v>
      </c>
      <c r="U1429">
        <v>1</v>
      </c>
      <c r="V1429">
        <v>18000000</v>
      </c>
      <c r="W1429">
        <v>5700626</v>
      </c>
      <c r="X1429">
        <v>25740863</v>
      </c>
      <c r="Y1429">
        <f>COUNTBLANK(Table134[[#This Row],[Budget]:[Gross_WW]])</f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f>((Table134[[#This Row],[Gross_WW]]-2*Table134[[#This Row],[Budget]])/(2*Table134[[#This Row],[Budget]]))*100</f>
        <v>-28.497602777777775</v>
      </c>
      <c r="AI1429">
        <f>(0.555*Table134[[#This Row],[Gross_WW]]-Table134[[#This Row],[Budget]])/Table134[[#This Row],[Budget]]*100</f>
        <v>-20.632339083333324</v>
      </c>
      <c r="AJ1429">
        <f>(Table134[[#This Row],[Gross_WW]]-VLOOKUP(C1429,  Table4[], 2, TRUE)*Table134[[#This Row],[Budget]])/(Table134[[#This Row],[Budget]]*VLOOKUP(C1429,  Table4[], 2, TRUE))</f>
        <v>1.3834132407407407</v>
      </c>
    </row>
    <row r="1430" spans="1:36" x14ac:dyDescent="0.2">
      <c r="A1430" t="s">
        <v>3241</v>
      </c>
      <c r="B1430" t="s">
        <v>3242</v>
      </c>
      <c r="C1430">
        <v>1989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7.4</v>
      </c>
      <c r="O1430">
        <v>25145</v>
      </c>
      <c r="P1430">
        <v>91</v>
      </c>
      <c r="Q1430" t="s">
        <v>3243</v>
      </c>
      <c r="R1430" t="s">
        <v>3244</v>
      </c>
      <c r="S1430">
        <v>0</v>
      </c>
      <c r="T1430">
        <v>0</v>
      </c>
      <c r="U1430">
        <v>1</v>
      </c>
      <c r="V1430">
        <v>160000</v>
      </c>
      <c r="W1430">
        <v>6706368</v>
      </c>
      <c r="X1430">
        <v>7706368</v>
      </c>
      <c r="Y1430">
        <f>COUNTBLANK(Table134[[#This Row],[Budget]:[Gross_WW]])</f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f>((Table134[[#This Row],[Gross_WW]]-2*Table134[[#This Row],[Budget]])/(2*Table134[[#This Row],[Budget]]))*100</f>
        <v>2308.2399999999998</v>
      </c>
      <c r="AI1430">
        <f>(0.555*Table134[[#This Row],[Gross_WW]]-Table134[[#This Row],[Budget]])/Table134[[#This Row],[Budget]]*100</f>
        <v>2573.1464000000001</v>
      </c>
      <c r="AJ1430">
        <f>(Table134[[#This Row],[Gross_WW]]-VLOOKUP(C1430,  Table4[], 2, TRUE)*Table134[[#This Row],[Budget]])/(Table134[[#This Row],[Budget]]*VLOOKUP(C1430,  Table4[], 2, TRUE))</f>
        <v>103.70608695652174</v>
      </c>
    </row>
    <row r="1431" spans="1:36" x14ac:dyDescent="0.2">
      <c r="A1431" t="s">
        <v>7803</v>
      </c>
      <c r="B1431" t="s">
        <v>7804</v>
      </c>
      <c r="C1431">
        <v>2016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7.8</v>
      </c>
      <c r="O1431">
        <v>524352</v>
      </c>
      <c r="P1431">
        <v>133</v>
      </c>
      <c r="Q1431" t="s">
        <v>6641</v>
      </c>
      <c r="R1431" t="s">
        <v>2414</v>
      </c>
      <c r="S1431">
        <v>1</v>
      </c>
      <c r="T1431">
        <v>0</v>
      </c>
      <c r="U1431">
        <v>0</v>
      </c>
      <c r="V1431">
        <v>200000000</v>
      </c>
      <c r="W1431">
        <v>532177324</v>
      </c>
      <c r="X1431">
        <v>1056057273</v>
      </c>
      <c r="Y1431">
        <f>COUNTBLANK(Table134[[#This Row],[Budget]:[Gross_WW]])</f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f>((Table134[[#This Row],[Gross_WW]]-2*Table134[[#This Row],[Budget]])/(2*Table134[[#This Row],[Budget]]))*100</f>
        <v>164.01431825</v>
      </c>
      <c r="AI1431">
        <f>(0.555*Table134[[#This Row],[Gross_WW]]-Table134[[#This Row],[Budget]])/Table134[[#This Row],[Budget]]*100</f>
        <v>193.05589325750006</v>
      </c>
      <c r="AJ1431">
        <f>(Table134[[#This Row],[Gross_WW]]-VLOOKUP(C1431,  Table4[], 2, TRUE)*Table134[[#This Row],[Budget]])/(Table134[[#This Row],[Budget]]*VLOOKUP(C1431,  Table4[], 2, TRUE))</f>
        <v>4.2802863650000003</v>
      </c>
    </row>
    <row r="1432" spans="1:36" x14ac:dyDescent="0.2">
      <c r="A1432" t="s">
        <v>6264</v>
      </c>
      <c r="B1432" t="s">
        <v>6265</v>
      </c>
      <c r="C1432">
        <v>2008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6.8</v>
      </c>
      <c r="O1432">
        <v>215394</v>
      </c>
      <c r="P1432">
        <v>99</v>
      </c>
      <c r="Q1432" t="s">
        <v>6266</v>
      </c>
      <c r="R1432" t="s">
        <v>35</v>
      </c>
      <c r="S1432">
        <v>0</v>
      </c>
      <c r="T1432">
        <v>1</v>
      </c>
      <c r="U1432">
        <v>0</v>
      </c>
      <c r="V1432">
        <v>28000000</v>
      </c>
      <c r="W1432">
        <v>67294270</v>
      </c>
      <c r="X1432">
        <v>92649419</v>
      </c>
      <c r="Y1432">
        <f>COUNTBLANK(Table134[[#This Row],[Budget]:[Gross_WW]])</f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1</v>
      </c>
      <c r="AG1432">
        <v>0</v>
      </c>
      <c r="AH1432">
        <f>((Table134[[#This Row],[Gross_WW]]-2*Table134[[#This Row],[Budget]])/(2*Table134[[#This Row],[Budget]]))*100</f>
        <v>65.445391071428574</v>
      </c>
      <c r="AI1432">
        <f>(0.555*Table134[[#This Row],[Gross_WW]]-Table134[[#This Row],[Budget]])/Table134[[#This Row],[Budget]]*100</f>
        <v>83.644384089285722</v>
      </c>
      <c r="AJ1432">
        <f>(Table134[[#This Row],[Gross_WW]]-VLOOKUP(C1432,  Table4[], 2, TRUE)*Table134[[#This Row],[Budget]])/(Table134[[#This Row],[Budget]]*VLOOKUP(C1432,  Table4[], 2, TRUE))</f>
        <v>4.5148463690476195</v>
      </c>
    </row>
    <row r="1433" spans="1:36" x14ac:dyDescent="0.2">
      <c r="A1433" t="s">
        <v>2309</v>
      </c>
      <c r="B1433" t="s">
        <v>2310</v>
      </c>
      <c r="C1433">
        <v>1977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6.3</v>
      </c>
      <c r="O1433">
        <v>5420</v>
      </c>
      <c r="P1433">
        <v>119</v>
      </c>
      <c r="Q1433" t="s">
        <v>1905</v>
      </c>
      <c r="R1433" t="s">
        <v>35</v>
      </c>
      <c r="S1433">
        <v>0</v>
      </c>
      <c r="T1433">
        <v>1</v>
      </c>
      <c r="U1433">
        <v>0</v>
      </c>
      <c r="V1433">
        <v>9000000</v>
      </c>
      <c r="Y1433">
        <f>COUNTBLANK(Table134[[#This Row],[Budget]:[Gross_WW]])</f>
        <v>2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f>((Table134[[#This Row],[Gross_WW]]-2*Table134[[#This Row],[Budget]])/(2*Table134[[#This Row],[Budget]]))*100</f>
        <v>-100</v>
      </c>
      <c r="AI1433">
        <f>(0.555*Table134[[#This Row],[Gross_WW]]-Table134[[#This Row],[Budget]])/Table134[[#This Row],[Budget]]*100</f>
        <v>-100</v>
      </c>
      <c r="AJ1433">
        <f>(Table134[[#This Row],[Gross_WW]]-VLOOKUP(C1433,  Table4[], 2, TRUE)*Table134[[#This Row],[Budget]])/(Table134[[#This Row],[Budget]]*VLOOKUP(C1433,  Table4[], 2, TRUE))</f>
        <v>-1</v>
      </c>
    </row>
    <row r="1434" spans="1:36" x14ac:dyDescent="0.2">
      <c r="A1434" t="s">
        <v>2574</v>
      </c>
      <c r="B1434" t="s">
        <v>2575</v>
      </c>
      <c r="C1434">
        <v>1981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5.4</v>
      </c>
      <c r="O1434">
        <v>1030</v>
      </c>
      <c r="P1434">
        <v>116</v>
      </c>
      <c r="Q1434" t="s">
        <v>1999</v>
      </c>
      <c r="R1434" t="s">
        <v>2573</v>
      </c>
      <c r="S1434">
        <v>0</v>
      </c>
      <c r="T1434">
        <v>0</v>
      </c>
      <c r="U1434">
        <v>1</v>
      </c>
      <c r="V1434">
        <v>10851261</v>
      </c>
      <c r="Y1434">
        <f>COUNTBLANK(Table134[[#This Row],[Budget]:[Gross_WW]])</f>
        <v>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f>((Table134[[#This Row],[Gross_WW]]-2*Table134[[#This Row],[Budget]])/(2*Table134[[#This Row],[Budget]]))*100</f>
        <v>-100</v>
      </c>
      <c r="AI1434">
        <f>(0.555*Table134[[#This Row],[Gross_WW]]-Table134[[#This Row],[Budget]])/Table134[[#This Row],[Budget]]*100</f>
        <v>-100</v>
      </c>
      <c r="AJ1434">
        <f>(Table134[[#This Row],[Gross_WW]]-VLOOKUP(C1434,  Table4[], 2, TRUE)*Table134[[#This Row],[Budget]])/(Table134[[#This Row],[Budget]]*VLOOKUP(C1434,  Table4[], 2, TRUE))</f>
        <v>-1</v>
      </c>
    </row>
    <row r="1435" spans="1:36" x14ac:dyDescent="0.2">
      <c r="A1435" t="s">
        <v>5227</v>
      </c>
      <c r="B1435" t="s">
        <v>5228</v>
      </c>
      <c r="C1435">
        <v>2000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6.1</v>
      </c>
      <c r="O1435">
        <v>64920</v>
      </c>
      <c r="P1435">
        <v>115</v>
      </c>
      <c r="Q1435" t="s">
        <v>5229</v>
      </c>
      <c r="R1435" t="s">
        <v>39</v>
      </c>
      <c r="S1435">
        <v>0</v>
      </c>
      <c r="T1435">
        <v>0</v>
      </c>
      <c r="U1435">
        <v>1</v>
      </c>
      <c r="V1435">
        <v>25000000</v>
      </c>
      <c r="W1435">
        <v>55973336</v>
      </c>
      <c r="X1435">
        <v>91036760</v>
      </c>
      <c r="Y1435">
        <f>COUNTBLANK(Table134[[#This Row],[Budget]:[Gross_WW]])</f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f>((Table134[[#This Row],[Gross_WW]]-2*Table134[[#This Row],[Budget]])/(2*Table134[[#This Row],[Budget]]))*100</f>
        <v>82.073520000000002</v>
      </c>
      <c r="AI1435">
        <f>(0.555*Table134[[#This Row],[Gross_WW]]-Table134[[#This Row],[Budget]])/Table134[[#This Row],[Budget]]*100</f>
        <v>102.10160720000002</v>
      </c>
      <c r="AJ1435">
        <f>(Table134[[#This Row],[Gross_WW]]-VLOOKUP(C1435,  Table4[], 2, TRUE)*Table134[[#This Row],[Budget]])/(Table134[[#This Row],[Budget]]*VLOOKUP(C1435,  Table4[], 2, TRUE))</f>
        <v>5.0691173333333337</v>
      </c>
    </row>
    <row r="1436" spans="1:36" x14ac:dyDescent="0.2">
      <c r="A1436" t="s">
        <v>4778</v>
      </c>
      <c r="B1436" t="s">
        <v>4779</v>
      </c>
      <c r="C1436">
        <v>1997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6.2</v>
      </c>
      <c r="O1436">
        <v>40314</v>
      </c>
      <c r="P1436">
        <v>92</v>
      </c>
      <c r="Q1436" t="s">
        <v>4780</v>
      </c>
      <c r="R1436" t="s">
        <v>2783</v>
      </c>
      <c r="S1436">
        <v>1</v>
      </c>
      <c r="T1436">
        <v>0</v>
      </c>
      <c r="U1436">
        <v>0</v>
      </c>
      <c r="V1436">
        <v>29235353</v>
      </c>
      <c r="Y1436">
        <f>COUNTBLANK(Table134[[#This Row],[Budget]:[Gross_WW]])</f>
        <v>2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f>((Table134[[#This Row],[Gross_WW]]-2*Table134[[#This Row],[Budget]])/(2*Table134[[#This Row],[Budget]]))*100</f>
        <v>-100</v>
      </c>
      <c r="AI1436">
        <f>(0.555*Table134[[#This Row],[Gross_WW]]-Table134[[#This Row],[Budget]])/Table134[[#This Row],[Budget]]*100</f>
        <v>-100</v>
      </c>
      <c r="AJ1436">
        <f>(Table134[[#This Row],[Gross_WW]]-VLOOKUP(C1436,  Table4[], 2, TRUE)*Table134[[#This Row],[Budget]])/(Table134[[#This Row],[Budget]]*VLOOKUP(C1436,  Table4[], 2, TRUE))</f>
        <v>-1</v>
      </c>
    </row>
    <row r="1437" spans="1:36" x14ac:dyDescent="0.2">
      <c r="A1437" t="s">
        <v>4303</v>
      </c>
      <c r="B1437" t="s">
        <v>4304</v>
      </c>
      <c r="C1437">
        <v>1995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6.4</v>
      </c>
      <c r="O1437">
        <v>1680</v>
      </c>
      <c r="P1437">
        <v>108</v>
      </c>
      <c r="Q1437" t="s">
        <v>1876</v>
      </c>
      <c r="R1437" t="s">
        <v>3273</v>
      </c>
      <c r="S1437">
        <v>1</v>
      </c>
      <c r="T1437">
        <v>0</v>
      </c>
      <c r="U1437">
        <v>0</v>
      </c>
      <c r="V1437">
        <v>22000000</v>
      </c>
      <c r="W1437">
        <v>12096881</v>
      </c>
      <c r="X1437">
        <v>12096881</v>
      </c>
      <c r="Y1437">
        <f>COUNTBLANK(Table134[[#This Row],[Budget]:[Gross_WW]])</f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1</v>
      </c>
      <c r="AG1437">
        <v>0</v>
      </c>
      <c r="AH1437">
        <f>((Table134[[#This Row],[Gross_WW]]-2*Table134[[#This Row],[Budget]])/(2*Table134[[#This Row],[Budget]]))*100</f>
        <v>-72.507088636363633</v>
      </c>
      <c r="AI1437">
        <f>(0.555*Table134[[#This Row],[Gross_WW]]-Table134[[#This Row],[Budget]])/Table134[[#This Row],[Budget]]*100</f>
        <v>-69.482868386363634</v>
      </c>
      <c r="AJ1437">
        <f>(Table134[[#This Row],[Gross_WW]]-VLOOKUP(C1437,  Table4[], 2, TRUE)*Table134[[#This Row],[Budget]])/(Table134[[#This Row],[Budget]]*VLOOKUP(C1437,  Table4[], 2, TRUE))</f>
        <v>0.24967778925619835</v>
      </c>
    </row>
    <row r="1438" spans="1:36" x14ac:dyDescent="0.2">
      <c r="A1438" t="s">
        <v>1011</v>
      </c>
      <c r="B1438" t="s">
        <v>1012</v>
      </c>
      <c r="C1438">
        <v>1948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8</v>
      </c>
      <c r="O1438">
        <v>121734</v>
      </c>
      <c r="P1438">
        <v>80</v>
      </c>
      <c r="Q1438" t="s">
        <v>706</v>
      </c>
      <c r="R1438" t="s">
        <v>39</v>
      </c>
      <c r="S1438">
        <v>0</v>
      </c>
      <c r="T1438">
        <v>0</v>
      </c>
      <c r="U1438">
        <v>1</v>
      </c>
      <c r="V1438">
        <v>10046</v>
      </c>
      <c r="Y1438">
        <f>COUNTBLANK(Table134[[#This Row],[Budget]:[Gross_WW]])</f>
        <v>2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19</v>
      </c>
      <c r="AH1438">
        <f>((Table134[[#This Row],[Gross_WW]]-2*Table134[[#This Row],[Budget]])/(2*Table134[[#This Row],[Budget]]))*100</f>
        <v>-100</v>
      </c>
      <c r="AI1438">
        <f>(0.555*Table134[[#This Row],[Gross_WW]]-Table134[[#This Row],[Budget]])/Table134[[#This Row],[Budget]]*100</f>
        <v>-100</v>
      </c>
      <c r="AJ1438">
        <f>(Table134[[#This Row],[Gross_WW]]-VLOOKUP(C1438,  Table4[], 2, TRUE)*Table134[[#This Row],[Budget]])/(Table134[[#This Row],[Budget]]*VLOOKUP(C1438,  Table4[], 2, TRUE))</f>
        <v>-1</v>
      </c>
    </row>
    <row r="1439" spans="1:36" x14ac:dyDescent="0.2">
      <c r="A1439" t="s">
        <v>4781</v>
      </c>
      <c r="B1439" t="s">
        <v>4782</v>
      </c>
      <c r="C1439">
        <v>1997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7.2</v>
      </c>
      <c r="O1439">
        <v>7132</v>
      </c>
      <c r="P1439">
        <v>140</v>
      </c>
      <c r="Q1439" t="s">
        <v>4783</v>
      </c>
      <c r="R1439" t="s">
        <v>39</v>
      </c>
      <c r="S1439">
        <v>0</v>
      </c>
      <c r="T1439">
        <v>0</v>
      </c>
      <c r="U1439">
        <v>1</v>
      </c>
      <c r="V1439">
        <v>25000000</v>
      </c>
      <c r="W1439">
        <v>13130349</v>
      </c>
      <c r="X1439">
        <v>13130349</v>
      </c>
      <c r="Y1439">
        <f>COUNTBLANK(Table134[[#This Row],[Budget]:[Gross_WW]])</f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f>((Table134[[#This Row],[Gross_WW]]-2*Table134[[#This Row],[Budget]])/(2*Table134[[#This Row],[Budget]]))*100</f>
        <v>-73.739301999999995</v>
      </c>
      <c r="AI1439">
        <f>(0.555*Table134[[#This Row],[Gross_WW]]-Table134[[#This Row],[Budget]])/Table134[[#This Row],[Budget]]*100</f>
        <v>-70.850625219999998</v>
      </c>
      <c r="AJ1439">
        <f>(Table134[[#This Row],[Gross_WW]]-VLOOKUP(C1439,  Table4[], 2, TRUE)*Table134[[#This Row],[Budget]])/(Table134[[#This Row],[Budget]]*VLOOKUP(C1439,  Table4[], 2, TRUE))</f>
        <v>0.1936680909090909</v>
      </c>
    </row>
    <row r="1440" spans="1:36" x14ac:dyDescent="0.2">
      <c r="A1440" t="s">
        <v>5041</v>
      </c>
      <c r="B1440" t="s">
        <v>5042</v>
      </c>
      <c r="C1440">
        <v>1998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7.3</v>
      </c>
      <c r="O1440">
        <v>138627</v>
      </c>
      <c r="P1440">
        <v>121</v>
      </c>
      <c r="Q1440" t="s">
        <v>5043</v>
      </c>
      <c r="R1440" t="s">
        <v>3859</v>
      </c>
      <c r="S1440">
        <v>1</v>
      </c>
      <c r="T1440">
        <v>0</v>
      </c>
      <c r="U1440">
        <v>0</v>
      </c>
      <c r="V1440">
        <v>12000000</v>
      </c>
      <c r="W1440">
        <v>22912409</v>
      </c>
      <c r="X1440">
        <v>22912409</v>
      </c>
      <c r="Y1440">
        <f>COUNTBLANK(Table134[[#This Row],[Budget]:[Gross_WW]])</f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f>((Table134[[#This Row],[Gross_WW]]-2*Table134[[#This Row],[Budget]])/(2*Table134[[#This Row],[Budget]]))*100</f>
        <v>-4.5316291666666668</v>
      </c>
      <c r="AI1440">
        <f>(0.555*Table134[[#This Row],[Gross_WW]]-Table134[[#This Row],[Budget]])/Table134[[#This Row],[Budget]]*100</f>
        <v>5.9698916250000087</v>
      </c>
      <c r="AJ1440">
        <f>(Table134[[#This Row],[Gross_WW]]-VLOOKUP(C1440,  Table4[], 2, TRUE)*Table134[[#This Row],[Budget]])/(Table134[[#This Row],[Budget]]*VLOOKUP(C1440,  Table4[], 2, TRUE))</f>
        <v>3.3394714015151514</v>
      </c>
    </row>
    <row r="1441" spans="1:36" hidden="1" x14ac:dyDescent="0.2">
      <c r="A1441" t="s">
        <v>3513</v>
      </c>
      <c r="B1441" t="s">
        <v>3514</v>
      </c>
      <c r="C1441">
        <v>1991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7.2</v>
      </c>
      <c r="O1441">
        <v>1583</v>
      </c>
      <c r="P1441">
        <v>82</v>
      </c>
      <c r="Q1441" t="s">
        <v>3515</v>
      </c>
      <c r="R1441" t="s">
        <v>2913</v>
      </c>
      <c r="S1441">
        <v>0</v>
      </c>
      <c r="T1441">
        <v>1</v>
      </c>
      <c r="U1441">
        <v>0</v>
      </c>
      <c r="W1441">
        <v>15675</v>
      </c>
      <c r="X1441">
        <v>15675</v>
      </c>
      <c r="Y1441">
        <f>COUNTBLANK(Table134[[#This Row],[Budget]:[Gross_WW]])</f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 t="e">
        <f>((Table134[[#This Row],[Gross_WW]]-2*Table134[[#This Row],[Budget]])/(2*Table134[[#This Row],[Budget]]))*100</f>
        <v>#DIV/0!</v>
      </c>
      <c r="AI1441" t="e">
        <f>(0.555*Table134[[#This Row],[Gross_WW]]-Table134[[#This Row],[Budget]])/Table134[[#This Row],[Budget]]*100</f>
        <v>#DIV/0!</v>
      </c>
      <c r="AJ1441" t="e">
        <f>(Table134[[#This Row],[Gross_WW]]-VLOOKUP(C1441,  Table4[], 2, TRUE)*Table134[[#This Row],[Budget]])/(Table134[[#This Row],[Budget]]*VLOOKUP(C1441,  Table4[], 2, TRUE))</f>
        <v>#DIV/0!</v>
      </c>
    </row>
    <row r="1442" spans="1:36" x14ac:dyDescent="0.2">
      <c r="A1442" t="s">
        <v>2693</v>
      </c>
      <c r="B1442" t="s">
        <v>2694</v>
      </c>
      <c r="C1442">
        <v>1983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7.2</v>
      </c>
      <c r="O1442">
        <v>30354</v>
      </c>
      <c r="P1442">
        <v>94</v>
      </c>
      <c r="Q1442" t="s">
        <v>1888</v>
      </c>
      <c r="R1442" t="s">
        <v>2679</v>
      </c>
      <c r="S1442">
        <v>0</v>
      </c>
      <c r="T1442">
        <v>1</v>
      </c>
      <c r="U1442">
        <v>0</v>
      </c>
      <c r="V1442">
        <v>10000000</v>
      </c>
      <c r="W1442">
        <v>2494480</v>
      </c>
      <c r="X1442">
        <v>2494480</v>
      </c>
      <c r="Y1442">
        <f>COUNTBLANK(Table134[[#This Row],[Budget]:[Gross_WW]])</f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8</v>
      </c>
      <c r="AH1442">
        <f>((Table134[[#This Row],[Gross_WW]]-2*Table134[[#This Row],[Budget]])/(2*Table134[[#This Row],[Budget]]))*100</f>
        <v>-87.527600000000007</v>
      </c>
      <c r="AI1442">
        <f>(0.555*Table134[[#This Row],[Gross_WW]]-Table134[[#This Row],[Budget]])/Table134[[#This Row],[Budget]]*100</f>
        <v>-86.155635999999987</v>
      </c>
      <c r="AJ1442">
        <f>(Table134[[#This Row],[Gross_WW]]-VLOOKUP(C1442,  Table4[], 2, TRUE)*Table134[[#This Row],[Budget]])/(Table134[[#This Row],[Budget]]*VLOOKUP(C1442,  Table4[], 2, TRUE))</f>
        <v>-0.45772173913043479</v>
      </c>
    </row>
    <row r="1443" spans="1:36" x14ac:dyDescent="0.2">
      <c r="A1443" t="s">
        <v>6113</v>
      </c>
      <c r="B1443" t="s">
        <v>6114</v>
      </c>
      <c r="C1443">
        <v>2005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5.5</v>
      </c>
      <c r="O1443">
        <v>51285</v>
      </c>
      <c r="P1443">
        <v>97</v>
      </c>
      <c r="Q1443" t="s">
        <v>4456</v>
      </c>
      <c r="R1443" t="s">
        <v>39</v>
      </c>
      <c r="S1443">
        <v>0</v>
      </c>
      <c r="T1443">
        <v>0</v>
      </c>
      <c r="U1443">
        <v>1</v>
      </c>
      <c r="V1443">
        <v>70000000</v>
      </c>
      <c r="W1443">
        <v>43000262</v>
      </c>
      <c r="X1443">
        <v>88933562</v>
      </c>
      <c r="Y1443">
        <f>COUNTBLANK(Table134[[#This Row],[Budget]:[Gross_WW]])</f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f>((Table134[[#This Row],[Gross_WW]]-2*Table134[[#This Row],[Budget]])/(2*Table134[[#This Row],[Budget]]))*100</f>
        <v>-36.476027142857141</v>
      </c>
      <c r="AI1443">
        <f>(0.555*Table134[[#This Row],[Gross_WW]]-Table134[[#This Row],[Budget]])/Table134[[#This Row],[Budget]]*100</f>
        <v>-29.488390128571424</v>
      </c>
      <c r="AJ1443">
        <f>(Table134[[#This Row],[Gross_WW]]-VLOOKUP(C1443,  Table4[], 2, TRUE)*Table134[[#This Row],[Budget]])/(Table134[[#This Row],[Budget]]*VLOOKUP(C1443,  Table4[], 2, TRUE))</f>
        <v>1.1174657619047619</v>
      </c>
    </row>
    <row r="1444" spans="1:36" x14ac:dyDescent="0.2">
      <c r="A1444" t="s">
        <v>3516</v>
      </c>
      <c r="B1444" t="s">
        <v>3517</v>
      </c>
      <c r="C1444">
        <v>1991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6.3</v>
      </c>
      <c r="O1444">
        <v>2424</v>
      </c>
      <c r="P1444">
        <v>91</v>
      </c>
      <c r="Q1444" t="s">
        <v>3518</v>
      </c>
      <c r="R1444" t="s">
        <v>3273</v>
      </c>
      <c r="S1444">
        <v>1</v>
      </c>
      <c r="T1444">
        <v>0</v>
      </c>
      <c r="U1444">
        <v>0</v>
      </c>
      <c r="V1444">
        <v>16000000</v>
      </c>
      <c r="W1444">
        <v>4409328</v>
      </c>
      <c r="X1444">
        <v>4409328</v>
      </c>
      <c r="Y1444">
        <f>COUNTBLANK(Table134[[#This Row],[Budget]:[Gross_WW]])</f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1</v>
      </c>
      <c r="AG1444">
        <v>0</v>
      </c>
      <c r="AH1444">
        <f>((Table134[[#This Row],[Gross_WW]]-2*Table134[[#This Row],[Budget]])/(2*Table134[[#This Row],[Budget]]))*100</f>
        <v>-86.220849999999999</v>
      </c>
      <c r="AI1444">
        <f>(0.555*Table134[[#This Row],[Gross_WW]]-Table134[[#This Row],[Budget]])/Table134[[#This Row],[Budget]]*100</f>
        <v>-84.705143500000005</v>
      </c>
      <c r="AJ1444">
        <f>(Table134[[#This Row],[Gross_WW]]-VLOOKUP(C1444,  Table4[], 2, TRUE)*Table134[[#This Row],[Budget]])/(Table134[[#This Row],[Budget]]*VLOOKUP(C1444,  Table4[], 2, TRUE))</f>
        <v>-0.37367499999999998</v>
      </c>
    </row>
    <row r="1445" spans="1:36" x14ac:dyDescent="0.2">
      <c r="A1445" t="s">
        <v>7537</v>
      </c>
      <c r="B1445" t="s">
        <v>7538</v>
      </c>
      <c r="C1445">
        <v>2015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6.6</v>
      </c>
      <c r="O1445">
        <v>97558</v>
      </c>
      <c r="P1445">
        <v>114</v>
      </c>
      <c r="Q1445" t="s">
        <v>7116</v>
      </c>
      <c r="R1445" t="s">
        <v>39</v>
      </c>
      <c r="S1445">
        <v>0</v>
      </c>
      <c r="T1445">
        <v>0</v>
      </c>
      <c r="U1445">
        <v>1</v>
      </c>
      <c r="V1445">
        <v>50000000</v>
      </c>
      <c r="W1445">
        <v>26461644</v>
      </c>
      <c r="X1445">
        <v>71561644</v>
      </c>
      <c r="Y1445">
        <f>COUNTBLANK(Table134[[#This Row],[Budget]:[Gross_WW]])</f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1</v>
      </c>
      <c r="AG1445">
        <v>0</v>
      </c>
      <c r="AH1445">
        <f>((Table134[[#This Row],[Gross_WW]]-2*Table134[[#This Row],[Budget]])/(2*Table134[[#This Row],[Budget]]))*100</f>
        <v>-28.438355999999999</v>
      </c>
      <c r="AI1445">
        <f>(0.555*Table134[[#This Row],[Gross_WW]]-Table134[[#This Row],[Budget]])/Table134[[#This Row],[Budget]]*100</f>
        <v>-20.566575159999996</v>
      </c>
      <c r="AJ1445">
        <f>(Table134[[#This Row],[Gross_WW]]-VLOOKUP(C1445,  Table4[], 2, TRUE)*Table134[[#This Row],[Budget]])/(Table134[[#This Row],[Budget]]*VLOOKUP(C1445,  Table4[], 2, TRUE))</f>
        <v>0.43123287999999999</v>
      </c>
    </row>
    <row r="1446" spans="1:36" x14ac:dyDescent="0.2">
      <c r="A1446" t="s">
        <v>5212</v>
      </c>
      <c r="B1446" t="s">
        <v>5213</v>
      </c>
      <c r="C1446">
        <v>1999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5.5</v>
      </c>
      <c r="O1446">
        <v>89883</v>
      </c>
      <c r="P1446">
        <v>116</v>
      </c>
      <c r="Q1446" t="s">
        <v>3035</v>
      </c>
      <c r="R1446" t="s">
        <v>2483</v>
      </c>
      <c r="S1446">
        <v>1</v>
      </c>
      <c r="T1446">
        <v>0</v>
      </c>
      <c r="U1446">
        <v>0</v>
      </c>
      <c r="V1446">
        <v>70000000</v>
      </c>
      <c r="W1446">
        <v>152257509</v>
      </c>
      <c r="X1446">
        <v>309460292</v>
      </c>
      <c r="Y1446">
        <f>COUNTBLANK(Table134[[#This Row],[Budget]:[Gross_WW]])</f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1</v>
      </c>
      <c r="AG1446">
        <v>0</v>
      </c>
      <c r="AH1446">
        <f>((Table134[[#This Row],[Gross_WW]]-2*Table134[[#This Row],[Budget]])/(2*Table134[[#This Row],[Budget]]))*100</f>
        <v>121.04306571428572</v>
      </c>
      <c r="AI1446">
        <f>(0.555*Table134[[#This Row],[Gross_WW]]-Table134[[#This Row],[Budget]])/Table134[[#This Row],[Budget]]*100</f>
        <v>145.35780294285715</v>
      </c>
      <c r="AJ1446">
        <f>(Table134[[#This Row],[Gross_WW]]-VLOOKUP(C1446,  Table4[], 2, TRUE)*Table134[[#This Row],[Budget]])/(Table134[[#This Row],[Budget]]*VLOOKUP(C1446,  Table4[], 2, TRUE))</f>
        <v>9.0474120779220772</v>
      </c>
    </row>
    <row r="1447" spans="1:36" x14ac:dyDescent="0.2">
      <c r="A1447" t="s">
        <v>3134</v>
      </c>
      <c r="B1447" t="s">
        <v>3135</v>
      </c>
      <c r="C1447">
        <v>1988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7.7</v>
      </c>
      <c r="O1447">
        <v>13251</v>
      </c>
      <c r="P1447">
        <v>116</v>
      </c>
      <c r="Q1447" t="s">
        <v>1926</v>
      </c>
      <c r="R1447" t="s">
        <v>3136</v>
      </c>
      <c r="S1447">
        <v>0</v>
      </c>
      <c r="T1447">
        <v>0</v>
      </c>
      <c r="U1447">
        <v>1</v>
      </c>
      <c r="V1447">
        <v>7000000</v>
      </c>
      <c r="W1447">
        <v>2835116</v>
      </c>
      <c r="X1447">
        <v>2847941</v>
      </c>
      <c r="Y1447">
        <f>COUNTBLANK(Table134[[#This Row],[Budget]:[Gross_WW]])</f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1</v>
      </c>
      <c r="AG1447">
        <v>0</v>
      </c>
      <c r="AH1447">
        <f>((Table134[[#This Row],[Gross_WW]]-2*Table134[[#This Row],[Budget]])/(2*Table134[[#This Row],[Budget]]))*100</f>
        <v>-79.657564285714287</v>
      </c>
      <c r="AI1447">
        <f>(0.555*Table134[[#This Row],[Gross_WW]]-Table134[[#This Row],[Budget]])/Table134[[#This Row],[Budget]]*100</f>
        <v>-77.419896357142861</v>
      </c>
      <c r="AJ1447">
        <f>(Table134[[#This Row],[Gross_WW]]-VLOOKUP(C1447,  Table4[], 2, TRUE)*Table134[[#This Row],[Budget]])/(Table134[[#This Row],[Budget]]*VLOOKUP(C1447,  Table4[], 2, TRUE))</f>
        <v>-0.11554627329192546</v>
      </c>
    </row>
    <row r="1448" spans="1:36" x14ac:dyDescent="0.2">
      <c r="A1448" t="s">
        <v>7451</v>
      </c>
      <c r="B1448" t="s">
        <v>7452</v>
      </c>
      <c r="C1448">
        <v>2013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8.1</v>
      </c>
      <c r="O1448">
        <v>412687</v>
      </c>
      <c r="P1448">
        <v>123</v>
      </c>
      <c r="Q1448" t="s">
        <v>2627</v>
      </c>
      <c r="R1448" t="s">
        <v>7453</v>
      </c>
      <c r="S1448">
        <v>0</v>
      </c>
      <c r="T1448">
        <v>1</v>
      </c>
      <c r="U1448">
        <v>0</v>
      </c>
      <c r="V1448">
        <v>38000000</v>
      </c>
      <c r="W1448">
        <v>26947624</v>
      </c>
      <c r="X1448">
        <v>96983009</v>
      </c>
      <c r="Y1448">
        <f>COUNTBLANK(Table134[[#This Row],[Budget]:[Gross_WW]])</f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f>((Table134[[#This Row],[Gross_WW]]-2*Table134[[#This Row],[Budget]])/(2*Table134[[#This Row],[Budget]]))*100</f>
        <v>27.609222368421054</v>
      </c>
      <c r="AI1448">
        <f>(0.555*Table134[[#This Row],[Gross_WW]]-Table134[[#This Row],[Budget]])/Table134[[#This Row],[Budget]]*100</f>
        <v>41.64623682894738</v>
      </c>
      <c r="AJ1448">
        <f>(Table134[[#This Row],[Gross_WW]]-VLOOKUP(C1448,  Table4[], 2, TRUE)*Table134[[#This Row],[Budget]])/(Table134[[#This Row],[Budget]]*VLOOKUP(C1448,  Table4[], 2, TRUE))</f>
        <v>1.552184447368421</v>
      </c>
    </row>
    <row r="1449" spans="1:36" x14ac:dyDescent="0.2">
      <c r="A1449" t="s">
        <v>5044</v>
      </c>
      <c r="B1449" t="s">
        <v>5045</v>
      </c>
      <c r="C1449">
        <v>1998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7.7</v>
      </c>
      <c r="O1449">
        <v>162733</v>
      </c>
      <c r="P1449">
        <v>93</v>
      </c>
      <c r="Q1449" t="s">
        <v>5046</v>
      </c>
      <c r="R1449" t="s">
        <v>5047</v>
      </c>
      <c r="S1449">
        <v>1</v>
      </c>
      <c r="T1449">
        <v>0</v>
      </c>
      <c r="U1449">
        <v>0</v>
      </c>
      <c r="V1449">
        <v>9000000</v>
      </c>
      <c r="W1449">
        <v>17105219</v>
      </c>
      <c r="X1449">
        <v>17195500</v>
      </c>
      <c r="Y1449">
        <f>COUNTBLANK(Table134[[#This Row],[Budget]:[Gross_WW]])</f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1</v>
      </c>
      <c r="AG1449">
        <v>0</v>
      </c>
      <c r="AH1449">
        <f>((Table134[[#This Row],[Gross_WW]]-2*Table134[[#This Row],[Budget]])/(2*Table134[[#This Row],[Budget]]))*100</f>
        <v>-4.469444444444445</v>
      </c>
      <c r="AI1449">
        <f>(0.555*Table134[[#This Row],[Gross_WW]]-Table134[[#This Row],[Budget]])/Table134[[#This Row],[Budget]]*100</f>
        <v>6.0389166666666672</v>
      </c>
      <c r="AJ1449">
        <f>(Table134[[#This Row],[Gross_WW]]-VLOOKUP(C1449,  Table4[], 2, TRUE)*Table134[[#This Row],[Budget]])/(Table134[[#This Row],[Budget]]*VLOOKUP(C1449,  Table4[], 2, TRUE))</f>
        <v>3.3422979797979799</v>
      </c>
    </row>
    <row r="1450" spans="1:36" x14ac:dyDescent="0.2">
      <c r="A1450" t="s">
        <v>2923</v>
      </c>
      <c r="B1450" t="s">
        <v>2924</v>
      </c>
      <c r="C1450">
        <v>1986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6.9</v>
      </c>
      <c r="O1450">
        <v>24824</v>
      </c>
      <c r="P1450">
        <v>93</v>
      </c>
      <c r="Q1450" t="s">
        <v>2925</v>
      </c>
      <c r="R1450" t="s">
        <v>2783</v>
      </c>
      <c r="S1450">
        <v>1</v>
      </c>
      <c r="T1450">
        <v>0</v>
      </c>
      <c r="U1450">
        <v>0</v>
      </c>
      <c r="V1450">
        <v>13000000</v>
      </c>
      <c r="W1450">
        <v>71624879</v>
      </c>
      <c r="X1450">
        <v>71624879</v>
      </c>
      <c r="Y1450">
        <f>COUNTBLANK(Table134[[#This Row],[Budget]:[Gross_WW]])</f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1</v>
      </c>
      <c r="AG1450">
        <v>0</v>
      </c>
      <c r="AH1450">
        <f>((Table134[[#This Row],[Gross_WW]]-2*Table134[[#This Row],[Budget]])/(2*Table134[[#This Row],[Budget]]))*100</f>
        <v>175.48030384615384</v>
      </c>
      <c r="AI1450">
        <f>(0.555*Table134[[#This Row],[Gross_WW]]-Table134[[#This Row],[Budget]])/Table134[[#This Row],[Budget]]*100</f>
        <v>205.78313726923082</v>
      </c>
      <c r="AJ1450">
        <f>(Table134[[#This Row],[Gross_WW]]-VLOOKUP(C1450,  Table4[], 2, TRUE)*Table134[[#This Row],[Budget]])/(Table134[[#This Row],[Budget]]*VLOOKUP(C1450,  Table4[], 2, TRUE))</f>
        <v>10.977404515050168</v>
      </c>
    </row>
    <row r="1451" spans="1:36" hidden="1" x14ac:dyDescent="0.2">
      <c r="A1451" t="s">
        <v>4094</v>
      </c>
      <c r="B1451" t="s">
        <v>4095</v>
      </c>
      <c r="C1451">
        <v>1994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5.8</v>
      </c>
      <c r="O1451">
        <v>4604</v>
      </c>
      <c r="P1451">
        <v>96</v>
      </c>
      <c r="Q1451" t="s">
        <v>4096</v>
      </c>
      <c r="R1451" t="s">
        <v>4097</v>
      </c>
      <c r="S1451">
        <v>0</v>
      </c>
      <c r="T1451">
        <v>1</v>
      </c>
      <c r="U1451">
        <v>0</v>
      </c>
      <c r="W1451">
        <v>63513</v>
      </c>
      <c r="X1451">
        <v>63513</v>
      </c>
      <c r="Y1451">
        <f>COUNTBLANK(Table134[[#This Row],[Budget]:[Gross_WW]])</f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 t="e">
        <f>((Table134[[#This Row],[Gross_WW]]-2*Table134[[#This Row],[Budget]])/(2*Table134[[#This Row],[Budget]]))*100</f>
        <v>#DIV/0!</v>
      </c>
      <c r="AI1451" t="e">
        <f>(0.555*Table134[[#This Row],[Gross_WW]]-Table134[[#This Row],[Budget]])/Table134[[#This Row],[Budget]]*100</f>
        <v>#DIV/0!</v>
      </c>
      <c r="AJ1451" t="e">
        <f>(Table134[[#This Row],[Gross_WW]]-VLOOKUP(C1451,  Table4[], 2, TRUE)*Table134[[#This Row],[Budget]])/(Table134[[#This Row],[Budget]]*VLOOKUP(C1451,  Table4[], 2, TRUE))</f>
        <v>#DIV/0!</v>
      </c>
    </row>
    <row r="1452" spans="1:36" x14ac:dyDescent="0.2">
      <c r="A1452" t="s">
        <v>704</v>
      </c>
      <c r="B1452" t="s">
        <v>705</v>
      </c>
      <c r="C1452">
        <v>1942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7.2</v>
      </c>
      <c r="O1452">
        <v>22024</v>
      </c>
      <c r="P1452">
        <v>109</v>
      </c>
      <c r="Q1452" t="s">
        <v>706</v>
      </c>
      <c r="R1452" t="s">
        <v>677</v>
      </c>
      <c r="S1452">
        <v>0</v>
      </c>
      <c r="T1452">
        <v>1</v>
      </c>
      <c r="U1452">
        <v>0</v>
      </c>
      <c r="V1452">
        <v>780000</v>
      </c>
      <c r="W1452">
        <v>1250000</v>
      </c>
      <c r="X1452">
        <v>1250000</v>
      </c>
      <c r="Y1452">
        <f>COUNTBLANK(Table134[[#This Row],[Budget]:[Gross_WW]])</f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f>((Table134[[#This Row],[Gross_WW]]-2*Table134[[#This Row],[Budget]])/(2*Table134[[#This Row],[Budget]]))*100</f>
        <v>-19.871794871794872</v>
      </c>
      <c r="AI1452">
        <f>(0.555*Table134[[#This Row],[Gross_WW]]-Table134[[#This Row],[Budget]])/Table134[[#This Row],[Budget]]*100</f>
        <v>-11.057692307692294</v>
      </c>
      <c r="AJ1452">
        <f>(Table134[[#This Row],[Gross_WW]]-VLOOKUP(C1452,  Table4[], 2, TRUE)*Table134[[#This Row],[Budget]])/(Table134[[#This Row],[Budget]]*VLOOKUP(C1452,  Table4[], 2, TRUE))</f>
        <v>11.32741617357002</v>
      </c>
    </row>
    <row r="1453" spans="1:36" x14ac:dyDescent="0.2">
      <c r="A1453" t="s">
        <v>7280</v>
      </c>
      <c r="B1453" t="s">
        <v>7281</v>
      </c>
      <c r="C1453">
        <v>2012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6.7</v>
      </c>
      <c r="O1453">
        <v>198474</v>
      </c>
      <c r="P1453">
        <v>115</v>
      </c>
      <c r="Q1453" t="s">
        <v>7282</v>
      </c>
      <c r="R1453" t="s">
        <v>35</v>
      </c>
      <c r="S1453">
        <v>0</v>
      </c>
      <c r="T1453">
        <v>1</v>
      </c>
      <c r="U1453">
        <v>0</v>
      </c>
      <c r="V1453">
        <v>85000000</v>
      </c>
      <c r="W1453">
        <v>126373434</v>
      </c>
      <c r="X1453">
        <v>208076205</v>
      </c>
      <c r="Y1453">
        <f>COUNTBLANK(Table134[[#This Row],[Budget]:[Gross_WW]])</f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f>((Table134[[#This Row],[Gross_WW]]-2*Table134[[#This Row],[Budget]])/(2*Table134[[#This Row],[Budget]]))*100</f>
        <v>22.397767647058821</v>
      </c>
      <c r="AI1453">
        <f>(0.555*Table134[[#This Row],[Gross_WW]]-Table134[[#This Row],[Budget]])/Table134[[#This Row],[Budget]]*100</f>
        <v>35.861522088235304</v>
      </c>
      <c r="AJ1453">
        <f>(Table134[[#This Row],[Gross_WW]]-VLOOKUP(C1453,  Table4[], 2, TRUE)*Table134[[#This Row],[Budget]])/(Table134[[#This Row],[Budget]]*VLOOKUP(C1453,  Table4[], 2, TRUE))</f>
        <v>1.4479553529411764</v>
      </c>
    </row>
    <row r="1454" spans="1:36" x14ac:dyDescent="0.2">
      <c r="A1454" t="s">
        <v>4960</v>
      </c>
      <c r="B1454" t="s">
        <v>4961</v>
      </c>
      <c r="C1454">
        <v>1998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5.9</v>
      </c>
      <c r="O1454">
        <v>3109</v>
      </c>
      <c r="P1454">
        <v>88</v>
      </c>
      <c r="Q1454" t="s">
        <v>4962</v>
      </c>
      <c r="R1454" t="s">
        <v>4963</v>
      </c>
      <c r="S1454">
        <v>0</v>
      </c>
      <c r="T1454">
        <v>1</v>
      </c>
      <c r="U1454">
        <v>0</v>
      </c>
      <c r="V1454">
        <v>1000000</v>
      </c>
      <c r="W1454">
        <v>45724</v>
      </c>
      <c r="X1454">
        <v>45724</v>
      </c>
      <c r="Y1454">
        <f>COUNTBLANK(Table134[[#This Row],[Budget]:[Gross_WW]])</f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f>((Table134[[#This Row],[Gross_WW]]-2*Table134[[#This Row],[Budget]])/(2*Table134[[#This Row],[Budget]]))*100</f>
        <v>-97.713799999999992</v>
      </c>
      <c r="AI1454">
        <f>(0.555*Table134[[#This Row],[Gross_WW]]-Table134[[#This Row],[Budget]])/Table134[[#This Row],[Budget]]*100</f>
        <v>-97.46231800000001</v>
      </c>
      <c r="AJ1454">
        <f>(Table134[[#This Row],[Gross_WW]]-VLOOKUP(C1454,  Table4[], 2, TRUE)*Table134[[#This Row],[Budget]])/(Table134[[#This Row],[Budget]]*VLOOKUP(C1454,  Table4[], 2, TRUE))</f>
        <v>-0.8960818181818182</v>
      </c>
    </row>
    <row r="1455" spans="1:36" x14ac:dyDescent="0.2">
      <c r="A1455" t="s">
        <v>7513</v>
      </c>
      <c r="B1455" t="s">
        <v>7514</v>
      </c>
      <c r="C1455">
        <v>2015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6</v>
      </c>
      <c r="O1455">
        <v>202342</v>
      </c>
      <c r="P1455">
        <v>114</v>
      </c>
      <c r="Q1455" t="s">
        <v>7007</v>
      </c>
      <c r="R1455" t="s">
        <v>5604</v>
      </c>
      <c r="S1455">
        <v>0</v>
      </c>
      <c r="T1455">
        <v>0</v>
      </c>
      <c r="U1455">
        <v>1</v>
      </c>
      <c r="V1455">
        <v>110000000</v>
      </c>
      <c r="W1455">
        <v>155190832</v>
      </c>
      <c r="X1455">
        <v>473990832</v>
      </c>
      <c r="Y1455">
        <f>COUNTBLANK(Table134[[#This Row],[Budget]:[Gross_WW]])</f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f>((Table134[[#This Row],[Gross_WW]]-2*Table134[[#This Row],[Budget]])/(2*Table134[[#This Row],[Budget]]))*100</f>
        <v>115.45037818181818</v>
      </c>
      <c r="AI1455">
        <f>(0.555*Table134[[#This Row],[Gross_WW]]-Table134[[#This Row],[Budget]])/Table134[[#This Row],[Budget]]*100</f>
        <v>139.1499197818182</v>
      </c>
      <c r="AJ1455">
        <f>(Table134[[#This Row],[Gross_WW]]-VLOOKUP(C1455,  Table4[], 2, TRUE)*Table134[[#This Row],[Budget]])/(Table134[[#This Row],[Budget]]*VLOOKUP(C1455,  Table4[], 2, TRUE))</f>
        <v>3.3090075636363636</v>
      </c>
    </row>
    <row r="1456" spans="1:36" x14ac:dyDescent="0.2">
      <c r="A1456" t="s">
        <v>873</v>
      </c>
      <c r="B1456" t="s">
        <v>874</v>
      </c>
      <c r="C1456">
        <v>1945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6.3</v>
      </c>
      <c r="O1456">
        <v>1307</v>
      </c>
      <c r="P1456">
        <v>109</v>
      </c>
      <c r="Q1456" t="s">
        <v>771</v>
      </c>
      <c r="R1456" t="s">
        <v>39</v>
      </c>
      <c r="S1456">
        <v>0</v>
      </c>
      <c r="T1456">
        <v>0</v>
      </c>
      <c r="U1456">
        <v>1</v>
      </c>
      <c r="V1456">
        <v>2000000</v>
      </c>
      <c r="X1456">
        <v>5899000</v>
      </c>
      <c r="Y1456">
        <f>COUNTBLANK(Table134[[#This Row],[Budget]:[Gross_WW]])</f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f>((Table134[[#This Row],[Gross_WW]]-2*Table134[[#This Row],[Budget]])/(2*Table134[[#This Row],[Budget]]))*100</f>
        <v>47.475000000000001</v>
      </c>
      <c r="AI1456">
        <f>(0.555*Table134[[#This Row],[Gross_WW]]-Table134[[#This Row],[Budget]])/Table134[[#This Row],[Budget]]*100</f>
        <v>63.697250000000025</v>
      </c>
      <c r="AJ1456">
        <f>(Table134[[#This Row],[Gross_WW]]-VLOOKUP(C1456,  Table4[], 2, TRUE)*Table134[[#This Row],[Budget]])/(Table134[[#This Row],[Budget]]*VLOOKUP(C1456,  Table4[], 2, TRUE))</f>
        <v>21.688461538461539</v>
      </c>
    </row>
    <row r="1457" spans="1:36" x14ac:dyDescent="0.2">
      <c r="A1457" t="s">
        <v>367</v>
      </c>
      <c r="B1457" t="s">
        <v>368</v>
      </c>
      <c r="C1457">
        <v>1937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6.6</v>
      </c>
      <c r="O1457">
        <v>1614</v>
      </c>
      <c r="P1457">
        <v>70</v>
      </c>
      <c r="Q1457" t="s">
        <v>48</v>
      </c>
      <c r="R1457" t="s">
        <v>39</v>
      </c>
      <c r="S1457">
        <v>0</v>
      </c>
      <c r="T1457">
        <v>0</v>
      </c>
      <c r="U1457">
        <v>1</v>
      </c>
      <c r="V1457">
        <v>365000</v>
      </c>
      <c r="Y1457">
        <f>COUNTBLANK(Table134[[#This Row],[Budget]:[Gross_WW]])</f>
        <v>2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f>((Table134[[#This Row],[Gross_WW]]-2*Table134[[#This Row],[Budget]])/(2*Table134[[#This Row],[Budget]]))*100</f>
        <v>-100</v>
      </c>
      <c r="AI1457">
        <f>(0.555*Table134[[#This Row],[Gross_WW]]-Table134[[#This Row],[Budget]])/Table134[[#This Row],[Budget]]*100</f>
        <v>-100</v>
      </c>
      <c r="AJ1457">
        <f>(Table134[[#This Row],[Gross_WW]]-VLOOKUP(C1457,  Table4[], 2, TRUE)*Table134[[#This Row],[Budget]])/(Table134[[#This Row],[Budget]]*VLOOKUP(C1457,  Table4[], 2, TRUE))</f>
        <v>-1</v>
      </c>
    </row>
    <row r="1458" spans="1:36" x14ac:dyDescent="0.2">
      <c r="A1458" t="s">
        <v>6673</v>
      </c>
      <c r="B1458" t="s">
        <v>6674</v>
      </c>
      <c r="C1458">
        <v>2011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5.9</v>
      </c>
      <c r="O1458">
        <v>52163</v>
      </c>
      <c r="P1458">
        <v>108</v>
      </c>
      <c r="Q1458" t="s">
        <v>6675</v>
      </c>
      <c r="R1458" t="s">
        <v>35</v>
      </c>
      <c r="S1458">
        <v>0</v>
      </c>
      <c r="T1458">
        <v>1</v>
      </c>
      <c r="U1458">
        <v>0</v>
      </c>
      <c r="V1458">
        <v>30000000</v>
      </c>
      <c r="W1458">
        <v>23209310</v>
      </c>
      <c r="X1458">
        <v>108609310</v>
      </c>
      <c r="Y1458">
        <f>COUNTBLANK(Table134[[#This Row],[Budget]:[Gross_WW]])</f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f>((Table134[[#This Row],[Gross_WW]]-2*Table134[[#This Row],[Budget]])/(2*Table134[[#This Row],[Budget]]))*100</f>
        <v>81.01551666666667</v>
      </c>
      <c r="AI1458">
        <f>(0.555*Table134[[#This Row],[Gross_WW]]-Table134[[#This Row],[Budget]])/Table134[[#This Row],[Budget]]*100</f>
        <v>100.92722350000001</v>
      </c>
      <c r="AJ1458">
        <f>(Table134[[#This Row],[Gross_WW]]-VLOOKUP(C1458,  Table4[], 2, TRUE)*Table134[[#This Row],[Budget]])/(Table134[[#This Row],[Budget]]*VLOOKUP(C1458,  Table4[], 2, TRUE))</f>
        <v>2.6203103333333333</v>
      </c>
    </row>
    <row r="1459" spans="1:36" x14ac:dyDescent="0.2">
      <c r="A1459" t="s">
        <v>539</v>
      </c>
      <c r="B1459" t="s">
        <v>540</v>
      </c>
      <c r="C1459">
        <v>1940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6.3</v>
      </c>
      <c r="O1459">
        <v>3054</v>
      </c>
      <c r="P1459">
        <v>110</v>
      </c>
      <c r="Q1459" t="s">
        <v>45</v>
      </c>
      <c r="R1459" t="s">
        <v>39</v>
      </c>
      <c r="S1459">
        <v>0</v>
      </c>
      <c r="T1459">
        <v>0</v>
      </c>
      <c r="U1459">
        <v>1</v>
      </c>
      <c r="V1459">
        <v>1000000</v>
      </c>
      <c r="W1459">
        <v>2533000</v>
      </c>
      <c r="X1459">
        <v>2533000</v>
      </c>
      <c r="Y1459">
        <f>COUNTBLANK(Table134[[#This Row],[Budget]:[Gross_WW]])</f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f>((Table134[[#This Row],[Gross_WW]]-2*Table134[[#This Row],[Budget]])/(2*Table134[[#This Row],[Budget]]))*100</f>
        <v>26.650000000000002</v>
      </c>
      <c r="AI1459">
        <f>(0.555*Table134[[#This Row],[Gross_WW]]-Table134[[#This Row],[Budget]])/Table134[[#This Row],[Budget]]*100</f>
        <v>40.581500000000027</v>
      </c>
      <c r="AJ1459">
        <f>(Table134[[#This Row],[Gross_WW]]-VLOOKUP(C1459,  Table4[], 2, TRUE)*Table134[[#This Row],[Budget]])/(Table134[[#This Row],[Budget]]*VLOOKUP(C1459,  Table4[], 2, TRUE))</f>
        <v>18.484615384615385</v>
      </c>
    </row>
    <row r="1460" spans="1:36" hidden="1" x14ac:dyDescent="0.2">
      <c r="A1460" t="s">
        <v>3661</v>
      </c>
      <c r="B1460" t="s">
        <v>3662</v>
      </c>
      <c r="C1460">
        <v>1992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6.4</v>
      </c>
      <c r="O1460">
        <v>1743</v>
      </c>
      <c r="P1460">
        <v>117</v>
      </c>
      <c r="Q1460" t="s">
        <v>3663</v>
      </c>
      <c r="R1460" t="s">
        <v>3664</v>
      </c>
      <c r="S1460">
        <v>1</v>
      </c>
      <c r="T1460">
        <v>0</v>
      </c>
      <c r="U1460">
        <v>0</v>
      </c>
      <c r="W1460">
        <v>7306242</v>
      </c>
      <c r="X1460">
        <v>7306242</v>
      </c>
      <c r="Y1460">
        <f>COUNTBLANK(Table134[[#This Row],[Budget]:[Gross_WW]])</f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5</v>
      </c>
      <c r="AH1460" t="e">
        <f>((Table134[[#This Row],[Gross_WW]]-2*Table134[[#This Row],[Budget]])/(2*Table134[[#This Row],[Budget]]))*100</f>
        <v>#DIV/0!</v>
      </c>
      <c r="AI1460" t="e">
        <f>(0.555*Table134[[#This Row],[Gross_WW]]-Table134[[#This Row],[Budget]])/Table134[[#This Row],[Budget]]*100</f>
        <v>#DIV/0!</v>
      </c>
      <c r="AJ1460" t="e">
        <f>(Table134[[#This Row],[Gross_WW]]-VLOOKUP(C1460,  Table4[], 2, TRUE)*Table134[[#This Row],[Budget]])/(Table134[[#This Row],[Budget]]*VLOOKUP(C1460,  Table4[], 2, TRUE))</f>
        <v>#DIV/0!</v>
      </c>
    </row>
    <row r="1461" spans="1:36" x14ac:dyDescent="0.2">
      <c r="A1461" t="s">
        <v>875</v>
      </c>
      <c r="B1461" t="s">
        <v>876</v>
      </c>
      <c r="C1461">
        <v>1945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6.5</v>
      </c>
      <c r="O1461">
        <v>1112</v>
      </c>
      <c r="P1461">
        <v>135</v>
      </c>
      <c r="Q1461" t="s">
        <v>683</v>
      </c>
      <c r="R1461" t="s">
        <v>39</v>
      </c>
      <c r="S1461">
        <v>0</v>
      </c>
      <c r="T1461">
        <v>0</v>
      </c>
      <c r="U1461">
        <v>1</v>
      </c>
      <c r="V1461">
        <v>1750000</v>
      </c>
      <c r="Y1461">
        <f>COUNTBLANK(Table134[[#This Row],[Budget]:[Gross_WW]])</f>
        <v>2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4</v>
      </c>
      <c r="AH1461">
        <f>((Table134[[#This Row],[Gross_WW]]-2*Table134[[#This Row],[Budget]])/(2*Table134[[#This Row],[Budget]]))*100</f>
        <v>-100</v>
      </c>
      <c r="AI1461">
        <f>(0.555*Table134[[#This Row],[Gross_WW]]-Table134[[#This Row],[Budget]])/Table134[[#This Row],[Budget]]*100</f>
        <v>-100</v>
      </c>
      <c r="AJ1461">
        <f>(Table134[[#This Row],[Gross_WW]]-VLOOKUP(C1461,  Table4[], 2, TRUE)*Table134[[#This Row],[Budget]])/(Table134[[#This Row],[Budget]]*VLOOKUP(C1461,  Table4[], 2, TRUE))</f>
        <v>-1</v>
      </c>
    </row>
    <row r="1462" spans="1:36" x14ac:dyDescent="0.2">
      <c r="A1462" t="s">
        <v>7291</v>
      </c>
      <c r="B1462" t="s">
        <v>7292</v>
      </c>
      <c r="C1462">
        <v>2012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6.5</v>
      </c>
      <c r="O1462">
        <v>118373</v>
      </c>
      <c r="P1462">
        <v>131</v>
      </c>
      <c r="Q1462" t="s">
        <v>2551</v>
      </c>
      <c r="R1462" t="s">
        <v>3173</v>
      </c>
      <c r="S1462">
        <v>0</v>
      </c>
      <c r="T1462">
        <v>1</v>
      </c>
      <c r="U1462">
        <v>0</v>
      </c>
      <c r="V1462">
        <v>45000000</v>
      </c>
      <c r="W1462">
        <v>47382068</v>
      </c>
      <c r="X1462">
        <v>82966152</v>
      </c>
      <c r="Y1462">
        <f>COUNTBLANK(Table134[[#This Row],[Budget]:[Gross_WW]])</f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2</v>
      </c>
      <c r="AH1462">
        <f>((Table134[[#This Row],[Gross_WW]]-2*Table134[[#This Row],[Budget]])/(2*Table134[[#This Row],[Budget]]))*100</f>
        <v>-7.8153866666666669</v>
      </c>
      <c r="AI1462">
        <f>(0.555*Table134[[#This Row],[Gross_WW]]-Table134[[#This Row],[Budget]])/Table134[[#This Row],[Budget]]*100</f>
        <v>2.3249208000000152</v>
      </c>
      <c r="AJ1462">
        <f>(Table134[[#This Row],[Gross_WW]]-VLOOKUP(C1462,  Table4[], 2, TRUE)*Table134[[#This Row],[Budget]])/(Table134[[#This Row],[Budget]]*VLOOKUP(C1462,  Table4[], 2, TRUE))</f>
        <v>0.84369226666666663</v>
      </c>
    </row>
    <row r="1463" spans="1:36" x14ac:dyDescent="0.2">
      <c r="A1463" t="s">
        <v>7515</v>
      </c>
      <c r="B1463" t="s">
        <v>7516</v>
      </c>
      <c r="C1463">
        <v>2013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7.5</v>
      </c>
      <c r="O1463">
        <v>146407</v>
      </c>
      <c r="P1463">
        <v>125</v>
      </c>
      <c r="Q1463" t="s">
        <v>5788</v>
      </c>
      <c r="R1463" t="s">
        <v>2671</v>
      </c>
      <c r="S1463">
        <v>1</v>
      </c>
      <c r="T1463">
        <v>0</v>
      </c>
      <c r="U1463">
        <v>0</v>
      </c>
      <c r="V1463">
        <v>35000000</v>
      </c>
      <c r="W1463">
        <v>83301580</v>
      </c>
      <c r="X1463">
        <v>117867984</v>
      </c>
      <c r="Y1463">
        <f>COUNTBLANK(Table134[[#This Row],[Budget]:[Gross_WW]])</f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f>((Table134[[#This Row],[Gross_WW]]-2*Table134[[#This Row],[Budget]])/(2*Table134[[#This Row],[Budget]]))*100</f>
        <v>68.382834285714296</v>
      </c>
      <c r="AI1463">
        <f>(0.555*Table134[[#This Row],[Gross_WW]]-Table134[[#This Row],[Budget]])/Table134[[#This Row],[Budget]]*100</f>
        <v>86.90494605714288</v>
      </c>
      <c r="AJ1463">
        <f>(Table134[[#This Row],[Gross_WW]]-VLOOKUP(C1463,  Table4[], 2, TRUE)*Table134[[#This Row],[Budget]])/(Table134[[#This Row],[Budget]]*VLOOKUP(C1463,  Table4[], 2, TRUE))</f>
        <v>2.3676566857142856</v>
      </c>
    </row>
    <row r="1464" spans="1:36" x14ac:dyDescent="0.2">
      <c r="A1464" t="s">
        <v>4964</v>
      </c>
      <c r="B1464" t="s">
        <v>4965</v>
      </c>
      <c r="C1464">
        <v>1998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8.6</v>
      </c>
      <c r="O1464">
        <v>1174443</v>
      </c>
      <c r="P1464">
        <v>169</v>
      </c>
      <c r="Q1464" t="s">
        <v>2168</v>
      </c>
      <c r="R1464" t="s">
        <v>4856</v>
      </c>
      <c r="S1464">
        <v>0</v>
      </c>
      <c r="T1464">
        <v>1</v>
      </c>
      <c r="U1464">
        <v>0</v>
      </c>
      <c r="V1464">
        <v>70000000</v>
      </c>
      <c r="W1464">
        <v>217049603</v>
      </c>
      <c r="X1464">
        <v>482349603</v>
      </c>
      <c r="Y1464">
        <f>COUNTBLANK(Table134[[#This Row],[Budget]:[Gross_WW]])</f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f>((Table134[[#This Row],[Gross_WW]]-2*Table134[[#This Row],[Budget]])/(2*Table134[[#This Row],[Budget]]))*100</f>
        <v>244.5354307142857</v>
      </c>
      <c r="AI1464">
        <f>(0.555*Table134[[#This Row],[Gross_WW]]-Table134[[#This Row],[Budget]])/Table134[[#This Row],[Budget]]*100</f>
        <v>282.43432809285719</v>
      </c>
      <c r="AJ1464">
        <f>(Table134[[#This Row],[Gross_WW]]-VLOOKUP(C1464,  Table4[], 2, TRUE)*Table134[[#This Row],[Budget]])/(Table134[[#This Row],[Budget]]*VLOOKUP(C1464,  Table4[], 2, TRUE))</f>
        <v>14.660701396103896</v>
      </c>
    </row>
    <row r="1465" spans="1:36" hidden="1" x14ac:dyDescent="0.2">
      <c r="A1465" t="s">
        <v>2118</v>
      </c>
      <c r="B1465" t="s">
        <v>2119</v>
      </c>
      <c r="C1465">
        <v>1973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7.3</v>
      </c>
      <c r="O1465">
        <v>14600</v>
      </c>
      <c r="P1465">
        <v>112</v>
      </c>
      <c r="Q1465" t="s">
        <v>2120</v>
      </c>
      <c r="R1465" t="s">
        <v>39</v>
      </c>
      <c r="S1465">
        <v>0</v>
      </c>
      <c r="T1465">
        <v>0</v>
      </c>
      <c r="U1465">
        <v>1</v>
      </c>
      <c r="W1465">
        <v>4000000</v>
      </c>
      <c r="Y1465">
        <f>COUNTBLANK(Table134[[#This Row],[Budget]:[Gross_WW]])</f>
        <v>2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 t="e">
        <f>((Table134[[#This Row],[Gross_WW]]-2*Table134[[#This Row],[Budget]])/(2*Table134[[#This Row],[Budget]]))*100</f>
        <v>#DIV/0!</v>
      </c>
      <c r="AI1465" t="e">
        <f>(0.555*Table134[[#This Row],[Gross_WW]]-Table134[[#This Row],[Budget]])/Table134[[#This Row],[Budget]]*100</f>
        <v>#DIV/0!</v>
      </c>
      <c r="AJ1465" t="e">
        <f>(Table134[[#This Row],[Gross_WW]]-VLOOKUP(C1465,  Table4[], 2, TRUE)*Table134[[#This Row],[Budget]])/(Table134[[#This Row],[Budget]]*VLOOKUP(C1465,  Table4[], 2, TRUE))</f>
        <v>#DIV/0!</v>
      </c>
    </row>
    <row r="1466" spans="1:36" x14ac:dyDescent="0.2">
      <c r="A1466" t="s">
        <v>2695</v>
      </c>
      <c r="B1466" t="s">
        <v>2696</v>
      </c>
      <c r="C1466">
        <v>1983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8.3000000000000007</v>
      </c>
      <c r="O1466">
        <v>701903</v>
      </c>
      <c r="P1466">
        <v>170</v>
      </c>
      <c r="Q1466" t="s">
        <v>2697</v>
      </c>
      <c r="R1466" t="s">
        <v>35</v>
      </c>
      <c r="S1466">
        <v>0</v>
      </c>
      <c r="T1466">
        <v>1</v>
      </c>
      <c r="U1466">
        <v>0</v>
      </c>
      <c r="V1466">
        <v>25000000</v>
      </c>
      <c r="W1466">
        <v>45408703</v>
      </c>
      <c r="X1466">
        <v>66023329</v>
      </c>
      <c r="Y1466">
        <f>COUNTBLANK(Table134[[#This Row],[Budget]:[Gross_WW]])</f>
        <v>0</v>
      </c>
      <c r="Z1466">
        <v>0</v>
      </c>
      <c r="AA1466">
        <v>0</v>
      </c>
      <c r="AB1466">
        <v>1</v>
      </c>
      <c r="AC1466">
        <v>0</v>
      </c>
      <c r="AD1466">
        <v>1</v>
      </c>
      <c r="AE1466">
        <v>0</v>
      </c>
      <c r="AF1466">
        <v>0</v>
      </c>
      <c r="AG1466">
        <v>51</v>
      </c>
      <c r="AH1466">
        <f>((Table134[[#This Row],[Gross_WW]]-2*Table134[[#This Row],[Budget]])/(2*Table134[[#This Row],[Budget]]))*100</f>
        <v>32.046658000000001</v>
      </c>
      <c r="AI1466">
        <f>(0.555*Table134[[#This Row],[Gross_WW]]-Table134[[#This Row],[Budget]])/Table134[[#This Row],[Budget]]*100</f>
        <v>46.571790380000024</v>
      </c>
      <c r="AJ1466">
        <f>(Table134[[#This Row],[Gross_WW]]-VLOOKUP(C1466,  Table4[], 2, TRUE)*Table134[[#This Row],[Budget]])/(Table134[[#This Row],[Budget]]*VLOOKUP(C1466,  Table4[], 2, TRUE))</f>
        <v>4.7411590434782607</v>
      </c>
    </row>
    <row r="1467" spans="1:36" x14ac:dyDescent="0.2">
      <c r="A1467" t="s">
        <v>3519</v>
      </c>
      <c r="B1467" t="s">
        <v>3520</v>
      </c>
      <c r="C1467">
        <v>1991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5.4</v>
      </c>
      <c r="O1467">
        <v>4488</v>
      </c>
      <c r="P1467">
        <v>89</v>
      </c>
      <c r="Q1467" t="s">
        <v>2080</v>
      </c>
      <c r="R1467" t="s">
        <v>2783</v>
      </c>
      <c r="S1467">
        <v>1</v>
      </c>
      <c r="T1467">
        <v>0</v>
      </c>
      <c r="U1467">
        <v>0</v>
      </c>
      <c r="V1467">
        <v>3000000</v>
      </c>
      <c r="W1467">
        <v>9563393</v>
      </c>
      <c r="X1467">
        <v>9563393</v>
      </c>
      <c r="Y1467">
        <f>COUNTBLANK(Table134[[#This Row],[Budget]:[Gross_WW]])</f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f>((Table134[[#This Row],[Gross_WW]]-2*Table134[[#This Row],[Budget]])/(2*Table134[[#This Row],[Budget]]))*100</f>
        <v>59.389883333333337</v>
      </c>
      <c r="AI1467">
        <f>(0.555*Table134[[#This Row],[Gross_WW]]-Table134[[#This Row],[Budget]])/Table134[[#This Row],[Budget]]*100</f>
        <v>76.922770499999999</v>
      </c>
      <c r="AJ1467">
        <f>(Table134[[#This Row],[Gross_WW]]-VLOOKUP(C1467,  Table4[], 2, TRUE)*Table134[[#This Row],[Budget]])/(Table134[[#This Row],[Budget]]*VLOOKUP(C1467,  Table4[], 2, TRUE))</f>
        <v>6.2449946969696972</v>
      </c>
    </row>
    <row r="1468" spans="1:36" x14ac:dyDescent="0.2">
      <c r="A1468" t="s">
        <v>3665</v>
      </c>
      <c r="B1468" t="s">
        <v>3666</v>
      </c>
      <c r="C1468">
        <v>1992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8</v>
      </c>
      <c r="O1468">
        <v>245163</v>
      </c>
      <c r="P1468">
        <v>156</v>
      </c>
      <c r="Q1468" t="s">
        <v>2399</v>
      </c>
      <c r="R1468" t="s">
        <v>35</v>
      </c>
      <c r="S1468">
        <v>0</v>
      </c>
      <c r="T1468">
        <v>1</v>
      </c>
      <c r="U1468">
        <v>0</v>
      </c>
      <c r="V1468">
        <v>31000000</v>
      </c>
      <c r="W1468">
        <v>63095253</v>
      </c>
      <c r="X1468">
        <v>134095253</v>
      </c>
      <c r="Y1468">
        <f>COUNTBLANK(Table134[[#This Row],[Budget]:[Gross_WW]])</f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18</v>
      </c>
      <c r="AH1468">
        <f>((Table134[[#This Row],[Gross_WW]]-2*Table134[[#This Row],[Budget]])/(2*Table134[[#This Row],[Budget]]))*100</f>
        <v>116.28266612903226</v>
      </c>
      <c r="AI1468">
        <f>(0.555*Table134[[#This Row],[Gross_WW]]-Table134[[#This Row],[Budget]])/Table134[[#This Row],[Budget]]*100</f>
        <v>140.07375940322581</v>
      </c>
      <c r="AJ1468">
        <f>(Table134[[#This Row],[Gross_WW]]-VLOOKUP(C1468,  Table4[], 2, TRUE)*Table134[[#This Row],[Budget]])/(Table134[[#This Row],[Budget]]*VLOOKUP(C1468,  Table4[], 2, TRUE))</f>
        <v>8.831030278592376</v>
      </c>
    </row>
    <row r="1469" spans="1:36" x14ac:dyDescent="0.2">
      <c r="A1469" t="s">
        <v>3878</v>
      </c>
      <c r="B1469" t="s">
        <v>3879</v>
      </c>
      <c r="C1469">
        <v>1993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8.9</v>
      </c>
      <c r="O1469">
        <v>1154972</v>
      </c>
      <c r="P1469">
        <v>195</v>
      </c>
      <c r="Q1469" t="s">
        <v>2168</v>
      </c>
      <c r="R1469" t="s">
        <v>35</v>
      </c>
      <c r="S1469">
        <v>0</v>
      </c>
      <c r="T1469">
        <v>1</v>
      </c>
      <c r="U1469">
        <v>0</v>
      </c>
      <c r="V1469">
        <v>22000000</v>
      </c>
      <c r="W1469">
        <v>96898818</v>
      </c>
      <c r="X1469">
        <v>322287794</v>
      </c>
      <c r="Y1469">
        <f>COUNTBLANK(Table134[[#This Row],[Budget]:[Gross_WW]])</f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11</v>
      </c>
      <c r="AH1469">
        <f>((Table134[[#This Row],[Gross_WW]]-2*Table134[[#This Row],[Budget]])/(2*Table134[[#This Row],[Budget]]))*100</f>
        <v>632.47225909090912</v>
      </c>
      <c r="AI1469">
        <f>(0.555*Table134[[#This Row],[Gross_WW]]-Table134[[#This Row],[Budget]])/Table134[[#This Row],[Budget]]*100</f>
        <v>713.0442075909092</v>
      </c>
      <c r="AJ1469">
        <f>(Table134[[#This Row],[Gross_WW]]-VLOOKUP(C1469,  Table4[], 2, TRUE)*Table134[[#This Row],[Budget]])/(Table134[[#This Row],[Budget]]*VLOOKUP(C1469,  Table4[], 2, TRUE))</f>
        <v>32.294193595041321</v>
      </c>
    </row>
    <row r="1470" spans="1:36" x14ac:dyDescent="0.2">
      <c r="A1470" t="s">
        <v>5572</v>
      </c>
      <c r="B1470" t="s">
        <v>5573</v>
      </c>
      <c r="C1470">
        <v>2002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5.0999999999999996</v>
      </c>
      <c r="O1470">
        <v>92993</v>
      </c>
      <c r="P1470">
        <v>86</v>
      </c>
      <c r="Q1470" t="s">
        <v>5574</v>
      </c>
      <c r="R1470" t="s">
        <v>39</v>
      </c>
      <c r="S1470">
        <v>0</v>
      </c>
      <c r="T1470">
        <v>0</v>
      </c>
      <c r="U1470">
        <v>1</v>
      </c>
      <c r="V1470">
        <v>84000000</v>
      </c>
      <c r="W1470">
        <v>153294164</v>
      </c>
      <c r="X1470">
        <v>275650703</v>
      </c>
      <c r="Y1470">
        <f>COUNTBLANK(Table134[[#This Row],[Budget]:[Gross_WW]])</f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f>((Table134[[#This Row],[Gross_WW]]-2*Table134[[#This Row],[Budget]])/(2*Table134[[#This Row],[Budget]]))*100</f>
        <v>64.077799404761905</v>
      </c>
      <c r="AI1470">
        <f>(0.555*Table134[[#This Row],[Gross_WW]]-Table134[[#This Row],[Budget]])/Table134[[#This Row],[Budget]]*100</f>
        <v>82.126357339285732</v>
      </c>
      <c r="AJ1470">
        <f>(Table134[[#This Row],[Gross_WW]]-VLOOKUP(C1470,  Table4[], 2, TRUE)*Table134[[#This Row],[Budget]])/(Table134[[#This Row],[Budget]]*VLOOKUP(C1470,  Table4[], 2, TRUE))</f>
        <v>4.4692599801587303</v>
      </c>
    </row>
    <row r="1471" spans="1:36" x14ac:dyDescent="0.2">
      <c r="A1471" t="s">
        <v>5847</v>
      </c>
      <c r="B1471" t="s">
        <v>5848</v>
      </c>
      <c r="C1471">
        <v>2004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5</v>
      </c>
      <c r="O1471">
        <v>46227</v>
      </c>
      <c r="P1471">
        <v>93</v>
      </c>
      <c r="Q1471" t="s">
        <v>5574</v>
      </c>
      <c r="R1471" t="s">
        <v>39</v>
      </c>
      <c r="S1471">
        <v>0</v>
      </c>
      <c r="T1471">
        <v>0</v>
      </c>
      <c r="U1471">
        <v>1</v>
      </c>
      <c r="V1471">
        <v>80000000</v>
      </c>
      <c r="W1471">
        <v>84216833</v>
      </c>
      <c r="X1471">
        <v>181216833</v>
      </c>
      <c r="Y1471">
        <f>COUNTBLANK(Table134[[#This Row],[Budget]:[Gross_WW]])</f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f>((Table134[[#This Row],[Gross_WW]]-2*Table134[[#This Row],[Budget]])/(2*Table134[[#This Row],[Budget]]))*100</f>
        <v>13.260520625</v>
      </c>
      <c r="AI1471">
        <f>(0.555*Table134[[#This Row],[Gross_WW]]-Table134[[#This Row],[Budget]])/Table134[[#This Row],[Budget]]*100</f>
        <v>25.719177893750018</v>
      </c>
      <c r="AJ1471">
        <f>(Table134[[#This Row],[Gross_WW]]-VLOOKUP(C1471,  Table4[], 2, TRUE)*Table134[[#This Row],[Budget]])/(Table134[[#This Row],[Budget]]*VLOOKUP(C1471,  Table4[], 2, TRUE))</f>
        <v>2.7753506875</v>
      </c>
    </row>
    <row r="1472" spans="1:36" x14ac:dyDescent="0.2">
      <c r="A1472" t="s">
        <v>6322</v>
      </c>
      <c r="B1472" t="s">
        <v>6323</v>
      </c>
      <c r="C1472">
        <v>2010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7.5</v>
      </c>
      <c r="O1472">
        <v>357086</v>
      </c>
      <c r="P1472">
        <v>112</v>
      </c>
      <c r="Q1472" t="s">
        <v>5973</v>
      </c>
      <c r="R1472" t="s">
        <v>35</v>
      </c>
      <c r="S1472">
        <v>0</v>
      </c>
      <c r="T1472">
        <v>1</v>
      </c>
      <c r="U1472">
        <v>0</v>
      </c>
      <c r="V1472">
        <v>60000000</v>
      </c>
      <c r="W1472">
        <v>31524275</v>
      </c>
      <c r="X1472">
        <v>47664559</v>
      </c>
      <c r="Y1472">
        <f>COUNTBLANK(Table134[[#This Row],[Budget]:[Gross_WW]])</f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6</v>
      </c>
      <c r="AH1472">
        <f>((Table134[[#This Row],[Gross_WW]]-2*Table134[[#This Row],[Budget]])/(2*Table134[[#This Row],[Budget]]))*100</f>
        <v>-60.279534166666672</v>
      </c>
      <c r="AI1472">
        <f>(0.555*Table134[[#This Row],[Gross_WW]]-Table134[[#This Row],[Budget]])/Table134[[#This Row],[Budget]]*100</f>
        <v>-55.910282924999997</v>
      </c>
      <c r="AJ1472">
        <f>(Table134[[#This Row],[Gross_WW]]-VLOOKUP(C1472,  Table4[], 2, TRUE)*Table134[[#This Row],[Budget]])/(Table134[[#This Row],[Budget]]*VLOOKUP(C1472,  Table4[], 2, TRUE))</f>
        <v>-0.20559068333333333</v>
      </c>
    </row>
    <row r="1473" spans="1:36" x14ac:dyDescent="0.2">
      <c r="A1473" t="s">
        <v>4784</v>
      </c>
      <c r="B1473" t="s">
        <v>4785</v>
      </c>
      <c r="C1473">
        <v>1997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6.2</v>
      </c>
      <c r="O1473">
        <v>150669</v>
      </c>
      <c r="P1473">
        <v>120</v>
      </c>
      <c r="Q1473" t="s">
        <v>2890</v>
      </c>
      <c r="R1473" t="s">
        <v>4453</v>
      </c>
      <c r="S1473">
        <v>1</v>
      </c>
      <c r="T1473">
        <v>0</v>
      </c>
      <c r="U1473">
        <v>0</v>
      </c>
      <c r="V1473">
        <v>24000000</v>
      </c>
      <c r="W1473">
        <v>101363301</v>
      </c>
      <c r="X1473">
        <v>172363301</v>
      </c>
      <c r="Y1473">
        <f>COUNTBLANK(Table134[[#This Row],[Budget]:[Gross_WW]])</f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f>((Table134[[#This Row],[Gross_WW]]-2*Table134[[#This Row],[Budget]])/(2*Table134[[#This Row],[Budget]]))*100</f>
        <v>259.09021041666665</v>
      </c>
      <c r="AI1473">
        <f>(0.555*Table134[[#This Row],[Gross_WW]]-Table134[[#This Row],[Budget]])/Table134[[#This Row],[Budget]]*100</f>
        <v>298.59013356250006</v>
      </c>
      <c r="AJ1473">
        <f>(Table134[[#This Row],[Gross_WW]]-VLOOKUP(C1473,  Table4[], 2, TRUE)*Table134[[#This Row],[Budget]])/(Table134[[#This Row],[Budget]]*VLOOKUP(C1473,  Table4[], 2, TRUE))</f>
        <v>15.322282291666667</v>
      </c>
    </row>
    <row r="1474" spans="1:36" x14ac:dyDescent="0.2">
      <c r="A1474" t="s">
        <v>5175</v>
      </c>
      <c r="B1474" t="s">
        <v>5176</v>
      </c>
      <c r="C1474">
        <v>2000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5.8</v>
      </c>
      <c r="O1474">
        <v>7898</v>
      </c>
      <c r="P1474">
        <v>81</v>
      </c>
      <c r="Q1474" t="s">
        <v>5177</v>
      </c>
      <c r="R1474" t="s">
        <v>35</v>
      </c>
      <c r="S1474">
        <v>0</v>
      </c>
      <c r="T1474">
        <v>1</v>
      </c>
      <c r="U1474">
        <v>0</v>
      </c>
      <c r="V1474">
        <v>10000000</v>
      </c>
      <c r="W1474">
        <v>7027345</v>
      </c>
      <c r="X1474">
        <v>7201701</v>
      </c>
      <c r="Y1474">
        <f>COUNTBLANK(Table134[[#This Row],[Budget]:[Gross_WW]])</f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f>((Table134[[#This Row],[Gross_WW]]-2*Table134[[#This Row],[Budget]])/(2*Table134[[#This Row],[Budget]]))*100</f>
        <v>-63.991495</v>
      </c>
      <c r="AI1474">
        <f>(0.555*Table134[[#This Row],[Gross_WW]]-Table134[[#This Row],[Budget]])/Table134[[#This Row],[Budget]]*100</f>
        <v>-60.030559449999998</v>
      </c>
      <c r="AJ1474">
        <f>(Table134[[#This Row],[Gross_WW]]-VLOOKUP(C1474,  Table4[], 2, TRUE)*Table134[[#This Row],[Budget]])/(Table134[[#This Row],[Budget]]*VLOOKUP(C1474,  Table4[], 2, TRUE))</f>
        <v>0.2002835</v>
      </c>
    </row>
    <row r="1475" spans="1:36" x14ac:dyDescent="0.2">
      <c r="A1475" t="s">
        <v>3245</v>
      </c>
      <c r="B1475" t="s">
        <v>3246</v>
      </c>
      <c r="C1475">
        <v>1989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6.8</v>
      </c>
      <c r="O1475">
        <v>36283</v>
      </c>
      <c r="P1475">
        <v>113</v>
      </c>
      <c r="Q1475" t="s">
        <v>2866</v>
      </c>
      <c r="R1475" t="s">
        <v>35</v>
      </c>
      <c r="S1475">
        <v>0</v>
      </c>
      <c r="T1475">
        <v>1</v>
      </c>
      <c r="U1475">
        <v>0</v>
      </c>
      <c r="V1475">
        <v>19000000</v>
      </c>
      <c r="W1475">
        <v>58571513</v>
      </c>
      <c r="X1475">
        <v>110879513</v>
      </c>
      <c r="Y1475">
        <f>COUNTBLANK(Table134[[#This Row],[Budget]:[Gross_WW]])</f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f>((Table134[[#This Row],[Gross_WW]]-2*Table134[[#This Row],[Budget]])/(2*Table134[[#This Row],[Budget]]))*100</f>
        <v>191.78819210526316</v>
      </c>
      <c r="AI1475">
        <f>(0.555*Table134[[#This Row],[Gross_WW]]-Table134[[#This Row],[Budget]])/Table134[[#This Row],[Budget]]*100</f>
        <v>223.88489323684212</v>
      </c>
      <c r="AJ1475">
        <f>(Table134[[#This Row],[Gross_WW]]-VLOOKUP(C1475,  Table4[], 2, TRUE)*Table134[[#This Row],[Budget]])/(Table134[[#This Row],[Budget]]*VLOOKUP(C1475,  Table4[], 2, TRUE))</f>
        <v>11.686443135011441</v>
      </c>
    </row>
    <row r="1476" spans="1:36" x14ac:dyDescent="0.2">
      <c r="A1476" t="s">
        <v>5832</v>
      </c>
      <c r="B1476" t="s">
        <v>5833</v>
      </c>
      <c r="C1476">
        <v>2003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7.3</v>
      </c>
      <c r="O1476">
        <v>64654</v>
      </c>
      <c r="P1476">
        <v>140</v>
      </c>
      <c r="Q1476" t="s">
        <v>5834</v>
      </c>
      <c r="R1476" t="s">
        <v>35</v>
      </c>
      <c r="S1476">
        <v>0</v>
      </c>
      <c r="T1476">
        <v>1</v>
      </c>
      <c r="U1476">
        <v>0</v>
      </c>
      <c r="V1476">
        <v>87000000</v>
      </c>
      <c r="W1476">
        <v>120277854</v>
      </c>
      <c r="X1476">
        <v>148336445</v>
      </c>
      <c r="Y1476">
        <f>COUNTBLANK(Table134[[#This Row],[Budget]:[Gross_WW]])</f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</v>
      </c>
      <c r="AF1476">
        <v>0</v>
      </c>
      <c r="AG1476">
        <v>4</v>
      </c>
      <c r="AH1476">
        <f>((Table134[[#This Row],[Gross_WW]]-2*Table134[[#This Row],[Budget]])/(2*Table134[[#This Row],[Budget]]))*100</f>
        <v>-14.749169540229884</v>
      </c>
      <c r="AI1476">
        <f>(0.555*Table134[[#This Row],[Gross_WW]]-Table134[[#This Row],[Budget]])/Table134[[#This Row],[Budget]]*100</f>
        <v>-5.3715781896551622</v>
      </c>
      <c r="AJ1476">
        <f>(Table134[[#This Row],[Gross_WW]]-VLOOKUP(C1476,  Table4[], 2, TRUE)*Table134[[#This Row],[Budget]])/(Table134[[#This Row],[Budget]]*VLOOKUP(C1476,  Table4[], 2, TRUE))</f>
        <v>1.8416943486590038</v>
      </c>
    </row>
    <row r="1477" spans="1:36" x14ac:dyDescent="0.2">
      <c r="A1477" t="s">
        <v>7653</v>
      </c>
      <c r="B1477" t="s">
        <v>7654</v>
      </c>
      <c r="C1477">
        <v>2014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5.6</v>
      </c>
      <c r="O1477">
        <v>6576</v>
      </c>
      <c r="P1477">
        <v>93</v>
      </c>
      <c r="Q1477" t="s">
        <v>7655</v>
      </c>
      <c r="R1477" t="s">
        <v>6299</v>
      </c>
      <c r="S1477">
        <v>0</v>
      </c>
      <c r="T1477">
        <v>1</v>
      </c>
      <c r="U1477">
        <v>0</v>
      </c>
      <c r="V1477">
        <v>20000000</v>
      </c>
      <c r="W1477">
        <v>4571</v>
      </c>
      <c r="X1477">
        <v>118263</v>
      </c>
      <c r="Y1477">
        <f>COUNTBLANK(Table134[[#This Row],[Budget]:[Gross_WW]])</f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f>((Table134[[#This Row],[Gross_WW]]-2*Table134[[#This Row],[Budget]])/(2*Table134[[#This Row],[Budget]]))*100</f>
        <v>-99.704342499999996</v>
      </c>
      <c r="AI1477">
        <f>(0.555*Table134[[#This Row],[Gross_WW]]-Table134[[#This Row],[Budget]])/Table134[[#This Row],[Budget]]*100</f>
        <v>-99.671820175000008</v>
      </c>
      <c r="AJ1477">
        <f>(Table134[[#This Row],[Gross_WW]]-VLOOKUP(C1477,  Table4[], 2, TRUE)*Table134[[#This Row],[Budget]])/(Table134[[#This Row],[Budget]]*VLOOKUP(C1477,  Table4[], 2, TRUE))</f>
        <v>-0.99408684999999997</v>
      </c>
    </row>
    <row r="1478" spans="1:36" hidden="1" x14ac:dyDescent="0.2">
      <c r="A1478" t="s">
        <v>4101</v>
      </c>
      <c r="B1478" t="s">
        <v>4102</v>
      </c>
      <c r="C1478">
        <v>1994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6.9</v>
      </c>
      <c r="O1478">
        <v>1456</v>
      </c>
      <c r="P1478">
        <v>105</v>
      </c>
      <c r="Q1478" t="s">
        <v>4103</v>
      </c>
      <c r="R1478" t="s">
        <v>3631</v>
      </c>
      <c r="S1478">
        <v>0</v>
      </c>
      <c r="T1478">
        <v>0</v>
      </c>
      <c r="U1478">
        <v>1</v>
      </c>
      <c r="W1478">
        <v>86115</v>
      </c>
      <c r="X1478">
        <v>86115</v>
      </c>
      <c r="Y1478">
        <f>COUNTBLANK(Table134[[#This Row],[Budget]:[Gross_WW]])</f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3</v>
      </c>
      <c r="AH1478" t="e">
        <f>((Table134[[#This Row],[Gross_WW]]-2*Table134[[#This Row],[Budget]])/(2*Table134[[#This Row],[Budget]]))*100</f>
        <v>#DIV/0!</v>
      </c>
      <c r="AI1478" t="e">
        <f>(0.555*Table134[[#This Row],[Gross_WW]]-Table134[[#This Row],[Budget]])/Table134[[#This Row],[Budget]]*100</f>
        <v>#DIV/0!</v>
      </c>
      <c r="AJ1478" t="e">
        <f>(Table134[[#This Row],[Gross_WW]]-VLOOKUP(C1478,  Table4[], 2, TRUE)*Table134[[#This Row],[Budget]])/(Table134[[#This Row],[Budget]]*VLOOKUP(C1478,  Table4[], 2, TRUE))</f>
        <v>#DIV/0!</v>
      </c>
    </row>
    <row r="1479" spans="1:36" x14ac:dyDescent="0.2">
      <c r="A1479" t="s">
        <v>1912</v>
      </c>
      <c r="B1479" t="s">
        <v>1913</v>
      </c>
      <c r="C1479">
        <v>1968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6.3</v>
      </c>
      <c r="O1479">
        <v>1804</v>
      </c>
      <c r="P1479">
        <v>109</v>
      </c>
      <c r="Q1479" t="s">
        <v>1914</v>
      </c>
      <c r="R1479" t="s">
        <v>35</v>
      </c>
      <c r="S1479">
        <v>0</v>
      </c>
      <c r="T1479">
        <v>1</v>
      </c>
      <c r="U1479">
        <v>0</v>
      </c>
      <c r="V1479">
        <v>3200000</v>
      </c>
      <c r="W1479">
        <v>3000000</v>
      </c>
      <c r="Y1479">
        <f>COUNTBLANK(Table134[[#This Row],[Budget]:[Gross_WW]])</f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f>((Table134[[#This Row],[Gross_WW]]-2*Table134[[#This Row],[Budget]])/(2*Table134[[#This Row],[Budget]]))*100</f>
        <v>-100</v>
      </c>
      <c r="AI1479">
        <f>(0.555*Table134[[#This Row],[Gross_WW]]-Table134[[#This Row],[Budget]])/Table134[[#This Row],[Budget]]*100</f>
        <v>-100</v>
      </c>
      <c r="AJ1479">
        <f>(Table134[[#This Row],[Gross_WW]]-VLOOKUP(C1479,  Table4[], 2, TRUE)*Table134[[#This Row],[Budget]])/(Table134[[#This Row],[Budget]]*VLOOKUP(C1479,  Table4[], 2, TRUE))</f>
        <v>-1</v>
      </c>
    </row>
    <row r="1480" spans="1:36" x14ac:dyDescent="0.2">
      <c r="A1480" t="s">
        <v>6788</v>
      </c>
      <c r="B1480" t="s">
        <v>6789</v>
      </c>
      <c r="C1480">
        <v>2010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7.2</v>
      </c>
      <c r="O1480">
        <v>25462</v>
      </c>
      <c r="P1480">
        <v>123</v>
      </c>
      <c r="Q1480" t="s">
        <v>6790</v>
      </c>
      <c r="R1480" t="s">
        <v>2671</v>
      </c>
      <c r="S1480">
        <v>1</v>
      </c>
      <c r="T1480">
        <v>0</v>
      </c>
      <c r="U1480">
        <v>0</v>
      </c>
      <c r="V1480">
        <v>35000000</v>
      </c>
      <c r="W1480">
        <v>59713955</v>
      </c>
      <c r="X1480">
        <v>60321861</v>
      </c>
      <c r="Y1480">
        <f>COUNTBLANK(Table134[[#This Row],[Budget]:[Gross_WW]])</f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f>((Table134[[#This Row],[Gross_WW]]-2*Table134[[#This Row],[Budget]])/(2*Table134[[#This Row],[Budget]]))*100</f>
        <v>-13.825912857142859</v>
      </c>
      <c r="AI1480">
        <f>(0.555*Table134[[#This Row],[Gross_WW]]-Table134[[#This Row],[Budget]])/Table134[[#This Row],[Budget]]*100</f>
        <v>-4.3467632714285598</v>
      </c>
      <c r="AJ1480">
        <f>(Table134[[#This Row],[Gross_WW]]-VLOOKUP(C1480,  Table4[], 2, TRUE)*Table134[[#This Row],[Budget]])/(Table134[[#This Row],[Budget]]*VLOOKUP(C1480,  Table4[], 2, TRUE))</f>
        <v>0.72348174285714284</v>
      </c>
    </row>
    <row r="1481" spans="1:36" x14ac:dyDescent="0.2">
      <c r="A1481" t="s">
        <v>5502</v>
      </c>
      <c r="B1481" t="s">
        <v>5503</v>
      </c>
      <c r="C1481">
        <v>2001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5.4</v>
      </c>
      <c r="O1481">
        <v>8497</v>
      </c>
      <c r="P1481">
        <v>94</v>
      </c>
      <c r="Q1481" t="s">
        <v>5504</v>
      </c>
      <c r="R1481" t="s">
        <v>39</v>
      </c>
      <c r="S1481">
        <v>0</v>
      </c>
      <c r="T1481">
        <v>0</v>
      </c>
      <c r="U1481">
        <v>1</v>
      </c>
      <c r="V1481">
        <v>35000000</v>
      </c>
      <c r="W1481">
        <v>33357476</v>
      </c>
      <c r="X1481">
        <v>43057552</v>
      </c>
      <c r="Y1481">
        <f>COUNTBLANK(Table134[[#This Row],[Budget]:[Gross_WW]])</f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f>((Table134[[#This Row],[Gross_WW]]-2*Table134[[#This Row],[Budget]])/(2*Table134[[#This Row],[Budget]]))*100</f>
        <v>-38.48921142857143</v>
      </c>
      <c r="AI1481">
        <f>(0.555*Table134[[#This Row],[Gross_WW]]-Table134[[#This Row],[Budget]])/Table134[[#This Row],[Budget]]*100</f>
        <v>-31.723024685714279</v>
      </c>
      <c r="AJ1481">
        <f>(Table134[[#This Row],[Gross_WW]]-VLOOKUP(C1481,  Table4[], 2, TRUE)*Table134[[#This Row],[Budget]])/(Table134[[#This Row],[Budget]]*VLOOKUP(C1481,  Table4[], 2, TRUE))</f>
        <v>1.050359619047619</v>
      </c>
    </row>
    <row r="1482" spans="1:36" x14ac:dyDescent="0.2">
      <c r="A1482" t="s">
        <v>6071</v>
      </c>
      <c r="B1482" t="s">
        <v>6072</v>
      </c>
      <c r="C1482">
        <v>2004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4.8</v>
      </c>
      <c r="O1482">
        <v>36970</v>
      </c>
      <c r="P1482">
        <v>87</v>
      </c>
      <c r="Q1482" t="s">
        <v>6073</v>
      </c>
      <c r="R1482" t="s">
        <v>5267</v>
      </c>
      <c r="S1482">
        <v>0</v>
      </c>
      <c r="T1482">
        <v>1</v>
      </c>
      <c r="U1482">
        <v>0</v>
      </c>
      <c r="V1482">
        <v>12000000</v>
      </c>
      <c r="W1482">
        <v>17083732</v>
      </c>
      <c r="X1482">
        <v>24829644</v>
      </c>
      <c r="Y1482">
        <f>COUNTBLANK(Table134[[#This Row],[Budget]:[Gross_WW]])</f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f>((Table134[[#This Row],[Gross_WW]]-2*Table134[[#This Row],[Budget]])/(2*Table134[[#This Row],[Budget]]))*100</f>
        <v>3.4568500000000002</v>
      </c>
      <c r="AI1482">
        <f>(0.555*Table134[[#This Row],[Gross_WW]]-Table134[[#This Row],[Budget]])/Table134[[#This Row],[Budget]]*100</f>
        <v>14.837103500000016</v>
      </c>
      <c r="AJ1482">
        <f>(Table134[[#This Row],[Gross_WW]]-VLOOKUP(C1482,  Table4[], 2, TRUE)*Table134[[#This Row],[Budget]])/(Table134[[#This Row],[Budget]]*VLOOKUP(C1482,  Table4[], 2, TRUE))</f>
        <v>2.4485616666666665</v>
      </c>
    </row>
    <row r="1483" spans="1:36" hidden="1" x14ac:dyDescent="0.2">
      <c r="A1483" t="s">
        <v>1761</v>
      </c>
      <c r="B1483" t="s">
        <v>1762</v>
      </c>
      <c r="C1483">
        <v>1964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7</v>
      </c>
      <c r="O1483">
        <v>5680</v>
      </c>
      <c r="P1483">
        <v>100</v>
      </c>
      <c r="Q1483" t="s">
        <v>1721</v>
      </c>
      <c r="R1483" t="s">
        <v>1763</v>
      </c>
      <c r="S1483">
        <v>0</v>
      </c>
      <c r="T1483">
        <v>1</v>
      </c>
      <c r="U1483">
        <v>0</v>
      </c>
      <c r="W1483">
        <v>9129247</v>
      </c>
      <c r="X1483">
        <v>9129247</v>
      </c>
      <c r="Y1483">
        <f>COUNTBLANK(Table134[[#This Row],[Budget]:[Gross_WW]])</f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</v>
      </c>
      <c r="AH1483" t="e">
        <f>((Table134[[#This Row],[Gross_WW]]-2*Table134[[#This Row],[Budget]])/(2*Table134[[#This Row],[Budget]]))*100</f>
        <v>#DIV/0!</v>
      </c>
      <c r="AI1483" t="e">
        <f>(0.555*Table134[[#This Row],[Gross_WW]]-Table134[[#This Row],[Budget]])/Table134[[#This Row],[Budget]]*100</f>
        <v>#DIV/0!</v>
      </c>
      <c r="AJ1483" t="e">
        <f>(Table134[[#This Row],[Gross_WW]]-VLOOKUP(C1483,  Table4[], 2, TRUE)*Table134[[#This Row],[Budget]])/(Table134[[#This Row],[Budget]]*VLOOKUP(C1483,  Table4[], 2, TRUE))</f>
        <v>#DIV/0!</v>
      </c>
    </row>
    <row r="1484" spans="1:36" x14ac:dyDescent="0.2">
      <c r="A1484" t="s">
        <v>5454</v>
      </c>
      <c r="B1484" t="s">
        <v>5455</v>
      </c>
      <c r="C1484">
        <v>2001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6.9</v>
      </c>
      <c r="O1484">
        <v>100771</v>
      </c>
      <c r="P1484">
        <v>90</v>
      </c>
      <c r="Q1484" t="s">
        <v>4223</v>
      </c>
      <c r="R1484" t="s">
        <v>3859</v>
      </c>
      <c r="S1484">
        <v>1</v>
      </c>
      <c r="T1484">
        <v>0</v>
      </c>
      <c r="U1484">
        <v>0</v>
      </c>
      <c r="V1484">
        <v>28000000</v>
      </c>
      <c r="W1484">
        <v>50294317</v>
      </c>
      <c r="X1484">
        <v>77516304</v>
      </c>
      <c r="Y1484">
        <f>COUNTBLANK(Table134[[#This Row],[Budget]:[Gross_WW]])</f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f>((Table134[[#This Row],[Gross_WW]]-2*Table134[[#This Row],[Budget]])/(2*Table134[[#This Row],[Budget]]))*100</f>
        <v>38.421971428571425</v>
      </c>
      <c r="AI1484">
        <f>(0.555*Table134[[#This Row],[Gross_WW]]-Table134[[#This Row],[Budget]])/Table134[[#This Row],[Budget]]*100</f>
        <v>53.648388285714312</v>
      </c>
      <c r="AJ1484">
        <f>(Table134[[#This Row],[Gross_WW]]-VLOOKUP(C1484,  Table4[], 2, TRUE)*Table134[[#This Row],[Budget]])/(Table134[[#This Row],[Budget]]*VLOOKUP(C1484,  Table4[], 2, TRUE))</f>
        <v>3.6140657142857142</v>
      </c>
    </row>
    <row r="1485" spans="1:36" x14ac:dyDescent="0.2">
      <c r="A1485" t="s">
        <v>6029</v>
      </c>
      <c r="B1485" t="s">
        <v>6030</v>
      </c>
      <c r="C1485">
        <v>2005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7.8</v>
      </c>
      <c r="O1485">
        <v>276786</v>
      </c>
      <c r="P1485">
        <v>119</v>
      </c>
      <c r="Q1485" t="s">
        <v>6031</v>
      </c>
      <c r="R1485" t="s">
        <v>35</v>
      </c>
      <c r="S1485">
        <v>0</v>
      </c>
      <c r="T1485">
        <v>1</v>
      </c>
      <c r="U1485">
        <v>0</v>
      </c>
      <c r="V1485">
        <v>39000000</v>
      </c>
      <c r="W1485">
        <v>25514517</v>
      </c>
      <c r="X1485">
        <v>40445129</v>
      </c>
      <c r="Y1485">
        <f>COUNTBLANK(Table134[[#This Row],[Budget]:[Gross_WW]])</f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f>((Table134[[#This Row],[Gross_WW]]-2*Table134[[#This Row],[Budget]])/(2*Table134[[#This Row],[Budget]]))*100</f>
        <v>-48.147270512820512</v>
      </c>
      <c r="AI1485">
        <f>(0.555*Table134[[#This Row],[Gross_WW]]-Table134[[#This Row],[Budget]])/Table134[[#This Row],[Budget]]*100</f>
        <v>-42.443470269230765</v>
      </c>
      <c r="AJ1485">
        <f>(Table134[[#This Row],[Gross_WW]]-VLOOKUP(C1485,  Table4[], 2, TRUE)*Table134[[#This Row],[Budget]])/(Table134[[#This Row],[Budget]]*VLOOKUP(C1485,  Table4[], 2, TRUE))</f>
        <v>0.72842431623931625</v>
      </c>
    </row>
    <row r="1486" spans="1:36" x14ac:dyDescent="0.2">
      <c r="A1486" t="s">
        <v>625</v>
      </c>
      <c r="B1486" t="s">
        <v>626</v>
      </c>
      <c r="C1486">
        <v>1941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7.7</v>
      </c>
      <c r="O1486">
        <v>14571</v>
      </c>
      <c r="P1486">
        <v>134</v>
      </c>
      <c r="Q1486" t="s">
        <v>106</v>
      </c>
      <c r="R1486" t="s">
        <v>39</v>
      </c>
      <c r="S1486">
        <v>0</v>
      </c>
      <c r="T1486">
        <v>0</v>
      </c>
      <c r="U1486">
        <v>1</v>
      </c>
      <c r="V1486">
        <v>1400000</v>
      </c>
      <c r="W1486">
        <v>16361885</v>
      </c>
      <c r="X1486">
        <v>16361885</v>
      </c>
      <c r="Y1486">
        <f>COUNTBLANK(Table134[[#This Row],[Budget]:[Gross_WW]])</f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f>((Table134[[#This Row],[Gross_WW]]-2*Table134[[#This Row],[Budget]])/(2*Table134[[#This Row],[Budget]]))*100</f>
        <v>484.35303571428568</v>
      </c>
      <c r="AI1486">
        <f>(0.555*Table134[[#This Row],[Gross_WW]]-Table134[[#This Row],[Budget]])/Table134[[#This Row],[Budget]]*100</f>
        <v>548.63186964285728</v>
      </c>
      <c r="AJ1486">
        <f>(Table134[[#This Row],[Gross_WW]]-VLOOKUP(C1486,  Table4[], 2, TRUE)*Table134[[#This Row],[Budget]])/(Table134[[#This Row],[Budget]]*VLOOKUP(C1486,  Table4[], 2, TRUE))</f>
        <v>88.900467032967029</v>
      </c>
    </row>
    <row r="1487" spans="1:36" x14ac:dyDescent="0.2">
      <c r="A1487" t="s">
        <v>543</v>
      </c>
      <c r="B1487" t="s">
        <v>544</v>
      </c>
      <c r="C1487">
        <v>1940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6.8</v>
      </c>
      <c r="O1487">
        <v>1104</v>
      </c>
      <c r="P1487">
        <v>87</v>
      </c>
      <c r="Q1487" t="s">
        <v>134</v>
      </c>
      <c r="R1487" t="s">
        <v>35</v>
      </c>
      <c r="S1487">
        <v>0</v>
      </c>
      <c r="T1487">
        <v>1</v>
      </c>
      <c r="U1487">
        <v>0</v>
      </c>
      <c r="V1487">
        <v>760000</v>
      </c>
      <c r="Y1487">
        <f>COUNTBLANK(Table134[[#This Row],[Budget]:[Gross_WW]])</f>
        <v>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f>((Table134[[#This Row],[Gross_WW]]-2*Table134[[#This Row],[Budget]])/(2*Table134[[#This Row],[Budget]]))*100</f>
        <v>-100</v>
      </c>
      <c r="AI1487">
        <f>(0.555*Table134[[#This Row],[Gross_WW]]-Table134[[#This Row],[Budget]])/Table134[[#This Row],[Budget]]*100</f>
        <v>-100</v>
      </c>
      <c r="AJ1487">
        <f>(Table134[[#This Row],[Gross_WW]]-VLOOKUP(C1487,  Table4[], 2, TRUE)*Table134[[#This Row],[Budget]])/(Table134[[#This Row],[Budget]]*VLOOKUP(C1487,  Table4[], 2, TRUE))</f>
        <v>-1</v>
      </c>
    </row>
    <row r="1488" spans="1:36" x14ac:dyDescent="0.2">
      <c r="A1488" t="s">
        <v>6866</v>
      </c>
      <c r="B1488" t="s">
        <v>6867</v>
      </c>
      <c r="C1488">
        <v>2014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5.5</v>
      </c>
      <c r="O1488">
        <v>68771</v>
      </c>
      <c r="P1488">
        <v>102</v>
      </c>
      <c r="Q1488" t="s">
        <v>6868</v>
      </c>
      <c r="R1488" t="s">
        <v>6869</v>
      </c>
      <c r="S1488">
        <v>0</v>
      </c>
      <c r="T1488">
        <v>1</v>
      </c>
      <c r="U1488">
        <v>0</v>
      </c>
      <c r="V1488">
        <v>95000000</v>
      </c>
      <c r="W1488">
        <v>17223265</v>
      </c>
      <c r="X1488">
        <v>114178613</v>
      </c>
      <c r="Y1488">
        <f>COUNTBLANK(Table134[[#This Row],[Budget]:[Gross_WW]])</f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10</v>
      </c>
      <c r="AH1488">
        <f>((Table134[[#This Row],[Gross_WW]]-2*Table134[[#This Row],[Budget]])/(2*Table134[[#This Row],[Budget]]))*100</f>
        <v>-39.905993157894734</v>
      </c>
      <c r="AI1488">
        <f>(0.555*Table134[[#This Row],[Gross_WW]]-Table134[[#This Row],[Budget]])/Table134[[#This Row],[Budget]]*100</f>
        <v>-33.295652405263155</v>
      </c>
      <c r="AJ1488">
        <f>(Table134[[#This Row],[Gross_WW]]-VLOOKUP(C1488,  Table4[], 2, TRUE)*Table134[[#This Row],[Budget]])/(Table134[[#This Row],[Budget]]*VLOOKUP(C1488,  Table4[], 2, TRUE))</f>
        <v>0.20188013684210526</v>
      </c>
    </row>
    <row r="1489" spans="1:36" x14ac:dyDescent="0.2">
      <c r="A1489" t="s">
        <v>6746</v>
      </c>
      <c r="B1489" t="s">
        <v>6747</v>
      </c>
      <c r="C1489">
        <v>2008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5.6</v>
      </c>
      <c r="O1489">
        <v>113054</v>
      </c>
      <c r="P1489">
        <v>145</v>
      </c>
      <c r="Q1489" t="s">
        <v>6748</v>
      </c>
      <c r="R1489" t="s">
        <v>5604</v>
      </c>
      <c r="S1489">
        <v>0</v>
      </c>
      <c r="T1489">
        <v>0</v>
      </c>
      <c r="U1489">
        <v>1</v>
      </c>
      <c r="V1489">
        <v>65000000</v>
      </c>
      <c r="W1489">
        <v>152647258</v>
      </c>
      <c r="X1489">
        <v>418765321</v>
      </c>
      <c r="Y1489">
        <f>COUNTBLANK(Table134[[#This Row],[Budget]:[Gross_WW]])</f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f>((Table134[[#This Row],[Gross_WW]]-2*Table134[[#This Row],[Budget]])/(2*Table134[[#This Row],[Budget]]))*100</f>
        <v>222.12717000000001</v>
      </c>
      <c r="AI1489">
        <f>(0.555*Table134[[#This Row],[Gross_WW]]-Table134[[#This Row],[Budget]])/Table134[[#This Row],[Budget]]*100</f>
        <v>257.56115870000002</v>
      </c>
      <c r="AJ1489">
        <f>(Table134[[#This Row],[Gross_WW]]-VLOOKUP(C1489,  Table4[], 2, TRUE)*Table134[[#This Row],[Budget]])/(Table134[[#This Row],[Budget]]*VLOOKUP(C1489,  Table4[], 2, TRUE))</f>
        <v>9.7375723333333326</v>
      </c>
    </row>
    <row r="1490" spans="1:36" x14ac:dyDescent="0.2">
      <c r="A1490" t="s">
        <v>6995</v>
      </c>
      <c r="B1490" t="s">
        <v>6996</v>
      </c>
      <c r="C1490">
        <v>2010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4.5</v>
      </c>
      <c r="O1490">
        <v>71677</v>
      </c>
      <c r="P1490">
        <v>146</v>
      </c>
      <c r="Q1490" t="s">
        <v>6748</v>
      </c>
      <c r="R1490" t="s">
        <v>5604</v>
      </c>
      <c r="S1490">
        <v>0</v>
      </c>
      <c r="T1490">
        <v>0</v>
      </c>
      <c r="U1490">
        <v>1</v>
      </c>
      <c r="V1490">
        <v>100000000</v>
      </c>
      <c r="W1490">
        <v>95347692</v>
      </c>
      <c r="X1490">
        <v>290745055</v>
      </c>
      <c r="Y1490">
        <f>COUNTBLANK(Table134[[#This Row],[Budget]:[Gross_WW]])</f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f>((Table134[[#This Row],[Gross_WW]]-2*Table134[[#This Row],[Budget]])/(2*Table134[[#This Row],[Budget]]))*100</f>
        <v>45.372527499999997</v>
      </c>
      <c r="AI1490">
        <f>(0.555*Table134[[#This Row],[Gross_WW]]-Table134[[#This Row],[Budget]])/Table134[[#This Row],[Budget]]*100</f>
        <v>61.363505525000008</v>
      </c>
      <c r="AJ1490">
        <f>(Table134[[#This Row],[Gross_WW]]-VLOOKUP(C1490,  Table4[], 2, TRUE)*Table134[[#This Row],[Budget]])/(Table134[[#This Row],[Budget]]*VLOOKUP(C1490,  Table4[], 2, TRUE))</f>
        <v>1.9074505500000001</v>
      </c>
    </row>
    <row r="1491" spans="1:36" x14ac:dyDescent="0.2">
      <c r="A1491" t="s">
        <v>4529</v>
      </c>
      <c r="B1491" t="s">
        <v>4530</v>
      </c>
      <c r="C1491">
        <v>1996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5.9</v>
      </c>
      <c r="O1491">
        <v>20816</v>
      </c>
      <c r="P1491">
        <v>93</v>
      </c>
      <c r="Q1491" t="s">
        <v>3583</v>
      </c>
      <c r="R1491" t="s">
        <v>3230</v>
      </c>
      <c r="S1491">
        <v>0</v>
      </c>
      <c r="T1491">
        <v>1</v>
      </c>
      <c r="U1491">
        <v>0</v>
      </c>
      <c r="V1491">
        <v>39000000</v>
      </c>
      <c r="W1491">
        <v>30356793</v>
      </c>
      <c r="X1491">
        <v>37956793</v>
      </c>
      <c r="Y1491">
        <f>COUNTBLANK(Table134[[#This Row],[Budget]:[Gross_WW]])</f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f>((Table134[[#This Row],[Gross_WW]]-2*Table134[[#This Row],[Budget]])/(2*Table134[[#This Row],[Budget]]))*100</f>
        <v>-51.337444871794865</v>
      </c>
      <c r="AI1491">
        <f>(0.555*Table134[[#This Row],[Gross_WW]]-Table134[[#This Row],[Budget]])/Table134[[#This Row],[Budget]]*100</f>
        <v>-45.984563807692304</v>
      </c>
      <c r="AJ1491">
        <f>(Table134[[#This Row],[Gross_WW]]-VLOOKUP(C1491,  Table4[], 2, TRUE)*Table134[[#This Row],[Budget]])/(Table134[[#This Row],[Budget]]*VLOOKUP(C1491,  Table4[], 2, TRUE))</f>
        <v>1.2119343240093241</v>
      </c>
    </row>
    <row r="1492" spans="1:36" x14ac:dyDescent="0.2">
      <c r="A1492" t="s">
        <v>2359</v>
      </c>
      <c r="B1492" t="s">
        <v>2360</v>
      </c>
      <c r="C1492">
        <v>1978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4.0999999999999996</v>
      </c>
      <c r="O1492">
        <v>5716</v>
      </c>
      <c r="P1492">
        <v>113</v>
      </c>
      <c r="Q1492" t="s">
        <v>2233</v>
      </c>
      <c r="R1492" t="s">
        <v>2361</v>
      </c>
      <c r="S1492">
        <v>0</v>
      </c>
      <c r="T1492">
        <v>1</v>
      </c>
      <c r="U1492">
        <v>0</v>
      </c>
      <c r="V1492">
        <v>18000000</v>
      </c>
      <c r="W1492">
        <v>20378470</v>
      </c>
      <c r="X1492">
        <v>20378470</v>
      </c>
      <c r="Y1492">
        <f>COUNTBLANK(Table134[[#This Row],[Budget]:[Gross_WW]])</f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f>((Table134[[#This Row],[Gross_WW]]-2*Table134[[#This Row],[Budget]])/(2*Table134[[#This Row],[Budget]]))*100</f>
        <v>-43.393138888888885</v>
      </c>
      <c r="AI1492">
        <f>(0.555*Table134[[#This Row],[Gross_WW]]-Table134[[#This Row],[Budget]])/Table134[[#This Row],[Budget]]*100</f>
        <v>-37.16638416666666</v>
      </c>
      <c r="AJ1492">
        <f>(Table134[[#This Row],[Gross_WW]]-VLOOKUP(C1492,  Table4[], 2, TRUE)*Table134[[#This Row],[Budget]])/(Table134[[#This Row],[Budget]]*VLOOKUP(C1492,  Table4[], 2, TRUE))</f>
        <v>1.9793084795321638</v>
      </c>
    </row>
    <row r="1493" spans="1:36" x14ac:dyDescent="0.2">
      <c r="A1493" t="s">
        <v>4786</v>
      </c>
      <c r="B1493" t="s">
        <v>4787</v>
      </c>
      <c r="C1493">
        <v>1997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4.9000000000000004</v>
      </c>
      <c r="O1493">
        <v>4289</v>
      </c>
      <c r="P1493">
        <v>103</v>
      </c>
      <c r="Q1493" t="s">
        <v>2676</v>
      </c>
      <c r="R1493" t="s">
        <v>3952</v>
      </c>
      <c r="S1493">
        <v>1</v>
      </c>
      <c r="T1493">
        <v>0</v>
      </c>
      <c r="U1493">
        <v>0</v>
      </c>
      <c r="V1493">
        <v>45000000</v>
      </c>
      <c r="W1493">
        <v>2312463</v>
      </c>
      <c r="X1493">
        <v>2312463</v>
      </c>
      <c r="Y1493">
        <f>COUNTBLANK(Table134[[#This Row],[Budget]:[Gross_WW]])</f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f>((Table134[[#This Row],[Gross_WW]]-2*Table134[[#This Row],[Budget]])/(2*Table134[[#This Row],[Budget]]))*100</f>
        <v>-97.430596666666673</v>
      </c>
      <c r="AI1493">
        <f>(0.555*Table134[[#This Row],[Gross_WW]]-Table134[[#This Row],[Budget]])/Table134[[#This Row],[Budget]]*100</f>
        <v>-97.147962299999989</v>
      </c>
      <c r="AJ1493">
        <f>(Table134[[#This Row],[Gross_WW]]-VLOOKUP(C1493,  Table4[], 2, TRUE)*Table134[[#This Row],[Budget]])/(Table134[[#This Row],[Budget]]*VLOOKUP(C1493,  Table4[], 2, TRUE))</f>
        <v>-0.88320893939393941</v>
      </c>
    </row>
    <row r="1494" spans="1:36" hidden="1" x14ac:dyDescent="0.2">
      <c r="A1494" t="s">
        <v>763</v>
      </c>
      <c r="B1494" t="s">
        <v>764</v>
      </c>
      <c r="C1494">
        <v>1943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7.8</v>
      </c>
      <c r="O1494">
        <v>56390</v>
      </c>
      <c r="P1494">
        <v>108</v>
      </c>
      <c r="Q1494" t="s">
        <v>706</v>
      </c>
      <c r="R1494" t="s">
        <v>35</v>
      </c>
      <c r="S1494">
        <v>0</v>
      </c>
      <c r="T1494">
        <v>1</v>
      </c>
      <c r="U1494">
        <v>0</v>
      </c>
      <c r="W1494">
        <v>1200000</v>
      </c>
      <c r="X1494">
        <v>1200000</v>
      </c>
      <c r="Y1494">
        <f>COUNTBLANK(Table134[[#This Row],[Budget]:[Gross_WW]])</f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 t="e">
        <f>((Table134[[#This Row],[Gross_WW]]-2*Table134[[#This Row],[Budget]])/(2*Table134[[#This Row],[Budget]]))*100</f>
        <v>#DIV/0!</v>
      </c>
      <c r="AI1494" t="e">
        <f>(0.555*Table134[[#This Row],[Gross_WW]]-Table134[[#This Row],[Budget]])/Table134[[#This Row],[Budget]]*100</f>
        <v>#DIV/0!</v>
      </c>
      <c r="AJ1494" t="e">
        <f>(Table134[[#This Row],[Gross_WW]]-VLOOKUP(C1494,  Table4[], 2, TRUE)*Table134[[#This Row],[Budget]])/(Table134[[#This Row],[Budget]]*VLOOKUP(C1494,  Table4[], 2, TRUE))</f>
        <v>#DIV/0!</v>
      </c>
    </row>
    <row r="1495" spans="1:36" x14ac:dyDescent="0.2">
      <c r="A1495" t="s">
        <v>5094</v>
      </c>
      <c r="B1495" t="s">
        <v>5095</v>
      </c>
      <c r="C1495">
        <v>1998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7.1</v>
      </c>
      <c r="O1495">
        <v>207915</v>
      </c>
      <c r="P1495">
        <v>123</v>
      </c>
      <c r="Q1495" t="s">
        <v>3773</v>
      </c>
      <c r="R1495" t="s">
        <v>35</v>
      </c>
      <c r="S1495">
        <v>1</v>
      </c>
      <c r="T1495">
        <v>1</v>
      </c>
      <c r="U1495">
        <v>0</v>
      </c>
      <c r="V1495">
        <v>25000000</v>
      </c>
      <c r="W1495">
        <v>100317794</v>
      </c>
      <c r="X1495">
        <v>289317794</v>
      </c>
      <c r="Y1495">
        <f>COUNTBLANK(Table134[[#This Row],[Budget]:[Gross_WW]])</f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f>((Table134[[#This Row],[Gross_WW]]-2*Table134[[#This Row],[Budget]])/(2*Table134[[#This Row],[Budget]]))*100</f>
        <v>478.63558800000004</v>
      </c>
      <c r="AI1495">
        <f>(0.555*Table134[[#This Row],[Gross_WW]]-Table134[[#This Row],[Budget]])/Table134[[#This Row],[Budget]]*100</f>
        <v>542.28550268000004</v>
      </c>
      <c r="AJ1495">
        <f>(Table134[[#This Row],[Gross_WW]]-VLOOKUP(C1495,  Table4[], 2, TRUE)*Table134[[#This Row],[Budget]])/(Table134[[#This Row],[Budget]]*VLOOKUP(C1495,  Table4[], 2, TRUE))</f>
        <v>25.301617636363638</v>
      </c>
    </row>
    <row r="1496" spans="1:36" x14ac:dyDescent="0.2">
      <c r="A1496" t="s">
        <v>5934</v>
      </c>
      <c r="B1496" t="s">
        <v>5935</v>
      </c>
      <c r="C1496">
        <v>2004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6.1</v>
      </c>
      <c r="O1496">
        <v>42007</v>
      </c>
      <c r="P1496">
        <v>106</v>
      </c>
      <c r="Q1496" t="s">
        <v>4223</v>
      </c>
      <c r="R1496" t="s">
        <v>3859</v>
      </c>
      <c r="S1496">
        <v>1</v>
      </c>
      <c r="T1496">
        <v>0</v>
      </c>
      <c r="U1496">
        <v>0</v>
      </c>
      <c r="V1496">
        <v>50000000</v>
      </c>
      <c r="W1496">
        <v>57890460</v>
      </c>
      <c r="X1496">
        <v>170128460</v>
      </c>
      <c r="Y1496">
        <f>COUNTBLANK(Table134[[#This Row],[Budget]:[Gross_WW]])</f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8</v>
      </c>
      <c r="AH1496">
        <f>((Table134[[#This Row],[Gross_WW]]-2*Table134[[#This Row],[Budget]])/(2*Table134[[#This Row],[Budget]]))*100</f>
        <v>70.128460000000004</v>
      </c>
      <c r="AI1496">
        <f>(0.555*Table134[[#This Row],[Gross_WW]]-Table134[[#This Row],[Budget]])/Table134[[#This Row],[Budget]]*100</f>
        <v>88.842590600000023</v>
      </c>
      <c r="AJ1496">
        <f>(Table134[[#This Row],[Gross_WW]]-VLOOKUP(C1496,  Table4[], 2, TRUE)*Table134[[#This Row],[Budget]])/(Table134[[#This Row],[Budget]]*VLOOKUP(C1496,  Table4[], 2, TRUE))</f>
        <v>4.6709486666666669</v>
      </c>
    </row>
    <row r="1497" spans="1:36" x14ac:dyDescent="0.2">
      <c r="A1497" t="s">
        <v>5713</v>
      </c>
      <c r="B1497" t="s">
        <v>5714</v>
      </c>
      <c r="C1497">
        <v>2003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6.2</v>
      </c>
      <c r="O1497">
        <v>97298</v>
      </c>
      <c r="P1497">
        <v>114</v>
      </c>
      <c r="Q1497" t="s">
        <v>5715</v>
      </c>
      <c r="R1497" t="s">
        <v>2783</v>
      </c>
      <c r="S1497">
        <v>1</v>
      </c>
      <c r="T1497">
        <v>0</v>
      </c>
      <c r="U1497">
        <v>0</v>
      </c>
      <c r="V1497">
        <v>50000000</v>
      </c>
      <c r="W1497">
        <v>60476872</v>
      </c>
      <c r="X1497">
        <v>88323487</v>
      </c>
      <c r="Y1497">
        <f>COUNTBLANK(Table134[[#This Row],[Budget]:[Gross_WW]])</f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f>((Table134[[#This Row],[Gross_WW]]-2*Table134[[#This Row],[Budget]])/(2*Table134[[#This Row],[Budget]]))*100</f>
        <v>-11.676513</v>
      </c>
      <c r="AI1497">
        <f>(0.555*Table134[[#This Row],[Gross_WW]]-Table134[[#This Row],[Budget]])/Table134[[#This Row],[Budget]]*100</f>
        <v>-1.9609294299999924</v>
      </c>
      <c r="AJ1497">
        <f>(Table134[[#This Row],[Gross_WW]]-VLOOKUP(C1497,  Table4[], 2, TRUE)*Table134[[#This Row],[Budget]])/(Table134[[#This Row],[Budget]]*VLOOKUP(C1497,  Table4[], 2, TRUE))</f>
        <v>1.9441162333333333</v>
      </c>
    </row>
    <row r="1498" spans="1:36" x14ac:dyDescent="0.2">
      <c r="A1498" t="s">
        <v>5299</v>
      </c>
      <c r="B1498" t="s">
        <v>5300</v>
      </c>
      <c r="C1498">
        <v>2000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6.6</v>
      </c>
      <c r="O1498">
        <v>115709</v>
      </c>
      <c r="P1498">
        <v>110</v>
      </c>
      <c r="Q1498" t="s">
        <v>5301</v>
      </c>
      <c r="R1498" t="s">
        <v>2783</v>
      </c>
      <c r="S1498">
        <v>1</v>
      </c>
      <c r="T1498">
        <v>0</v>
      </c>
      <c r="U1498">
        <v>0</v>
      </c>
      <c r="V1498">
        <v>55000000</v>
      </c>
      <c r="W1498">
        <v>56973502</v>
      </c>
      <c r="X1498">
        <v>99274467</v>
      </c>
      <c r="Y1498">
        <f>COUNTBLANK(Table134[[#This Row],[Budget]:[Gross_WW]])</f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f>((Table134[[#This Row],[Gross_WW]]-2*Table134[[#This Row],[Budget]])/(2*Table134[[#This Row],[Budget]]))*100</f>
        <v>-9.7504845454545457</v>
      </c>
      <c r="AI1498">
        <f>(0.555*Table134[[#This Row],[Gross_WW]]-Table134[[#This Row],[Budget]])/Table134[[#This Row],[Budget]]*100</f>
        <v>0.17696215454545888</v>
      </c>
      <c r="AJ1498">
        <f>(Table134[[#This Row],[Gross_WW]]-VLOOKUP(C1498,  Table4[], 2, TRUE)*Table134[[#This Row],[Budget]])/(Table134[[#This Row],[Budget]]*VLOOKUP(C1498,  Table4[], 2, TRUE))</f>
        <v>2.0083171818181818</v>
      </c>
    </row>
    <row r="1499" spans="1:36" x14ac:dyDescent="0.2">
      <c r="A1499" t="s">
        <v>5730</v>
      </c>
      <c r="B1499" t="s">
        <v>5731</v>
      </c>
      <c r="C1499">
        <v>2004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6</v>
      </c>
      <c r="O1499">
        <v>160754</v>
      </c>
      <c r="P1499">
        <v>90</v>
      </c>
      <c r="Q1499" t="s">
        <v>5100</v>
      </c>
      <c r="R1499" t="s">
        <v>4956</v>
      </c>
      <c r="S1499">
        <v>0</v>
      </c>
      <c r="T1499">
        <v>1</v>
      </c>
      <c r="U1499">
        <v>0</v>
      </c>
      <c r="V1499">
        <v>75000000</v>
      </c>
      <c r="W1499">
        <v>160861908</v>
      </c>
      <c r="X1499">
        <v>374583879</v>
      </c>
      <c r="Y1499">
        <f>COUNTBLANK(Table134[[#This Row],[Budget]:[Gross_WW]])</f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f>((Table134[[#This Row],[Gross_WW]]-2*Table134[[#This Row],[Budget]])/(2*Table134[[#This Row],[Budget]]))*100</f>
        <v>149.72258599999998</v>
      </c>
      <c r="AI1499">
        <f>(0.555*Table134[[#This Row],[Gross_WW]]-Table134[[#This Row],[Budget]])/Table134[[#This Row],[Budget]]*100</f>
        <v>177.19207046000002</v>
      </c>
      <c r="AJ1499">
        <f>(Table134[[#This Row],[Gross_WW]]-VLOOKUP(C1499,  Table4[], 2, TRUE)*Table134[[#This Row],[Budget]])/(Table134[[#This Row],[Budget]]*VLOOKUP(C1499,  Table4[], 2, TRUE))</f>
        <v>7.3240862</v>
      </c>
    </row>
    <row r="1500" spans="1:36" x14ac:dyDescent="0.2">
      <c r="A1500" t="s">
        <v>2576</v>
      </c>
      <c r="B1500" t="s">
        <v>2577</v>
      </c>
      <c r="C1500">
        <v>1981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6.4</v>
      </c>
      <c r="O1500">
        <v>5157</v>
      </c>
      <c r="P1500">
        <v>122</v>
      </c>
      <c r="Q1500" t="s">
        <v>2578</v>
      </c>
      <c r="R1500" t="s">
        <v>2579</v>
      </c>
      <c r="S1500">
        <v>0</v>
      </c>
      <c r="T1500">
        <v>0</v>
      </c>
      <c r="U1500">
        <v>1</v>
      </c>
      <c r="V1500">
        <v>17500000</v>
      </c>
      <c r="W1500">
        <v>35610100</v>
      </c>
      <c r="X1500">
        <v>35610100</v>
      </c>
      <c r="Y1500">
        <f>COUNTBLANK(Table134[[#This Row],[Budget]:[Gross_WW]])</f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3</v>
      </c>
      <c r="AH1500">
        <f>((Table134[[#This Row],[Gross_WW]]-2*Table134[[#This Row],[Budget]])/(2*Table134[[#This Row],[Budget]]))*100</f>
        <v>1.7431428571428569</v>
      </c>
      <c r="AI1500">
        <f>(0.555*Table134[[#This Row],[Gross_WW]]-Table134[[#This Row],[Budget]])/Table134[[#This Row],[Budget]]*100</f>
        <v>12.934888571428571</v>
      </c>
      <c r="AJ1500">
        <f>(Table134[[#This Row],[Gross_WW]]-VLOOKUP(C1500,  Table4[], 2, TRUE)*Table134[[#This Row],[Budget]])/(Table134[[#This Row],[Budget]]*VLOOKUP(C1500,  Table4[], 2, TRUE))</f>
        <v>3.4236149068322983</v>
      </c>
    </row>
    <row r="1501" spans="1:36" x14ac:dyDescent="0.2">
      <c r="A1501" t="s">
        <v>5199</v>
      </c>
      <c r="B1501" t="s">
        <v>5200</v>
      </c>
      <c r="C1501">
        <v>1999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5.9</v>
      </c>
      <c r="O1501">
        <v>81091</v>
      </c>
      <c r="P1501">
        <v>95</v>
      </c>
      <c r="Q1501" t="s">
        <v>5201</v>
      </c>
      <c r="R1501" t="s">
        <v>3859</v>
      </c>
      <c r="S1501">
        <v>1</v>
      </c>
      <c r="T1501">
        <v>0</v>
      </c>
      <c r="U1501">
        <v>0</v>
      </c>
      <c r="V1501">
        <v>10000000</v>
      </c>
      <c r="W1501">
        <v>63366989</v>
      </c>
      <c r="X1501">
        <v>103166989</v>
      </c>
      <c r="Y1501">
        <f>COUNTBLANK(Table134[[#This Row],[Budget]:[Gross_WW]])</f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95</v>
      </c>
      <c r="AH1501">
        <f>((Table134[[#This Row],[Gross_WW]]-2*Table134[[#This Row],[Budget]])/(2*Table134[[#This Row],[Budget]]))*100</f>
        <v>415.834945</v>
      </c>
      <c r="AI1501">
        <f>(0.555*Table134[[#This Row],[Gross_WW]]-Table134[[#This Row],[Budget]])/Table134[[#This Row],[Budget]]*100</f>
        <v>472.57678895000004</v>
      </c>
      <c r="AJ1501">
        <f>(Table134[[#This Row],[Gross_WW]]-VLOOKUP(C1501,  Table4[], 2, TRUE)*Table134[[#This Row],[Budget]])/(Table134[[#This Row],[Budget]]*VLOOKUP(C1501,  Table4[], 2, TRUE))</f>
        <v>22.447042954545456</v>
      </c>
    </row>
    <row r="1502" spans="1:36" x14ac:dyDescent="0.2">
      <c r="A1502" t="s">
        <v>4788</v>
      </c>
      <c r="B1502" t="s">
        <v>4789</v>
      </c>
      <c r="C1502">
        <v>1997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5.9</v>
      </c>
      <c r="O1502">
        <v>7831</v>
      </c>
      <c r="P1502">
        <v>100</v>
      </c>
      <c r="Q1502" t="s">
        <v>4585</v>
      </c>
      <c r="R1502" t="s">
        <v>3859</v>
      </c>
      <c r="S1502">
        <v>1</v>
      </c>
      <c r="T1502">
        <v>0</v>
      </c>
      <c r="U1502">
        <v>0</v>
      </c>
      <c r="V1502">
        <v>18000000</v>
      </c>
      <c r="W1502">
        <v>7281450</v>
      </c>
      <c r="X1502">
        <v>7281450</v>
      </c>
      <c r="Y1502">
        <f>COUNTBLANK(Table134[[#This Row],[Budget]:[Gross_WW]])</f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f>((Table134[[#This Row],[Gross_WW]]-2*Table134[[#This Row],[Budget]])/(2*Table134[[#This Row],[Budget]]))*100</f>
        <v>-79.773749999999993</v>
      </c>
      <c r="AI1502">
        <f>(0.555*Table134[[#This Row],[Gross_WW]]-Table134[[#This Row],[Budget]])/Table134[[#This Row],[Budget]]*100</f>
        <v>-77.548862499999998</v>
      </c>
      <c r="AJ1502">
        <f>(Table134[[#This Row],[Gross_WW]]-VLOOKUP(C1502,  Table4[], 2, TRUE)*Table134[[#This Row],[Budget]])/(Table134[[#This Row],[Budget]]*VLOOKUP(C1502,  Table4[], 2, TRUE))</f>
        <v>-8.0625000000000002E-2</v>
      </c>
    </row>
    <row r="1503" spans="1:36" x14ac:dyDescent="0.2">
      <c r="A1503" t="s">
        <v>6737</v>
      </c>
      <c r="B1503" t="s">
        <v>6738</v>
      </c>
      <c r="C1503">
        <v>2009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7.6</v>
      </c>
      <c r="O1503">
        <v>565483</v>
      </c>
      <c r="P1503">
        <v>128</v>
      </c>
      <c r="Q1503" t="s">
        <v>6739</v>
      </c>
      <c r="R1503" t="s">
        <v>39</v>
      </c>
      <c r="S1503">
        <v>0</v>
      </c>
      <c r="T1503">
        <v>0</v>
      </c>
      <c r="U1503">
        <v>1</v>
      </c>
      <c r="V1503">
        <v>90000000</v>
      </c>
      <c r="W1503">
        <v>209028679</v>
      </c>
      <c r="X1503">
        <v>524028679</v>
      </c>
      <c r="Y1503">
        <f>COUNTBLANK(Table134[[#This Row],[Budget]:[Gross_WW]])</f>
        <v>0</v>
      </c>
      <c r="Z1503">
        <v>1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116</v>
      </c>
      <c r="AH1503">
        <f>((Table134[[#This Row],[Gross_WW]]-2*Table134[[#This Row],[Budget]])/(2*Table134[[#This Row],[Budget]]))*100</f>
        <v>191.12704388888889</v>
      </c>
      <c r="AI1503">
        <f>(0.555*Table134[[#This Row],[Gross_WW]]-Table134[[#This Row],[Budget]])/Table134[[#This Row],[Budget]]*100</f>
        <v>223.15101871666673</v>
      </c>
      <c r="AJ1503">
        <f>(Table134[[#This Row],[Gross_WW]]-VLOOKUP(C1503,  Table4[], 2, TRUE)*Table134[[#This Row],[Budget]])/(Table134[[#This Row],[Budget]]*VLOOKUP(C1503,  Table4[], 2, TRUE))</f>
        <v>8.704234796296296</v>
      </c>
    </row>
    <row r="1504" spans="1:36" x14ac:dyDescent="0.2">
      <c r="A1504" t="s">
        <v>7225</v>
      </c>
      <c r="B1504" t="s">
        <v>7226</v>
      </c>
      <c r="C1504">
        <v>2011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7.5</v>
      </c>
      <c r="O1504">
        <v>407130</v>
      </c>
      <c r="P1504">
        <v>129</v>
      </c>
      <c r="Q1504" t="s">
        <v>6739</v>
      </c>
      <c r="R1504" t="s">
        <v>39</v>
      </c>
      <c r="S1504">
        <v>0</v>
      </c>
      <c r="T1504">
        <v>0</v>
      </c>
      <c r="U1504">
        <v>1</v>
      </c>
      <c r="V1504">
        <v>125000000</v>
      </c>
      <c r="W1504">
        <v>186848418</v>
      </c>
      <c r="X1504">
        <v>543848418</v>
      </c>
      <c r="Y1504">
        <f>COUNTBLANK(Table134[[#This Row],[Budget]:[Gross_WW]])</f>
        <v>0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118</v>
      </c>
      <c r="AH1504">
        <f>((Table134[[#This Row],[Gross_WW]]-2*Table134[[#This Row],[Budget]])/(2*Table134[[#This Row],[Budget]]))*100</f>
        <v>117.5393672</v>
      </c>
      <c r="AI1504">
        <f>(0.555*Table134[[#This Row],[Gross_WW]]-Table134[[#This Row],[Budget]])/Table134[[#This Row],[Budget]]*100</f>
        <v>141.46869759200001</v>
      </c>
      <c r="AJ1504">
        <f>(Table134[[#This Row],[Gross_WW]]-VLOOKUP(C1504,  Table4[], 2, TRUE)*Table134[[#This Row],[Budget]])/(Table134[[#This Row],[Budget]]*VLOOKUP(C1504,  Table4[], 2, TRUE))</f>
        <v>3.350787344</v>
      </c>
    </row>
    <row r="1505" spans="1:36" x14ac:dyDescent="0.2">
      <c r="A1505" t="s">
        <v>3247</v>
      </c>
      <c r="B1505" t="s">
        <v>3248</v>
      </c>
      <c r="C1505">
        <v>1989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5.5</v>
      </c>
      <c r="O1505">
        <v>14208</v>
      </c>
      <c r="P1505">
        <v>109</v>
      </c>
      <c r="Q1505" t="s">
        <v>2890</v>
      </c>
      <c r="R1505" t="s">
        <v>2997</v>
      </c>
      <c r="S1505">
        <v>0</v>
      </c>
      <c r="T1505">
        <v>1</v>
      </c>
      <c r="U1505">
        <v>0</v>
      </c>
      <c r="V1505">
        <v>5000000</v>
      </c>
      <c r="W1505">
        <v>16554699</v>
      </c>
      <c r="X1505">
        <v>16554699</v>
      </c>
      <c r="Y1505">
        <f>COUNTBLANK(Table134[[#This Row],[Budget]:[Gross_WW]])</f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f>((Table134[[#This Row],[Gross_WW]]-2*Table134[[#This Row],[Budget]])/(2*Table134[[#This Row],[Budget]]))*100</f>
        <v>65.546990000000008</v>
      </c>
      <c r="AI1505">
        <f>(0.555*Table134[[#This Row],[Gross_WW]]-Table134[[#This Row],[Budget]])/Table134[[#This Row],[Budget]]*100</f>
        <v>83.757158900000007</v>
      </c>
      <c r="AJ1505">
        <f>(Table134[[#This Row],[Gross_WW]]-VLOOKUP(C1505,  Table4[], 2, TRUE)*Table134[[#This Row],[Budget]])/(Table134[[#This Row],[Budget]]*VLOOKUP(C1505,  Table4[], 2, TRUE))</f>
        <v>6.1976952173913045</v>
      </c>
    </row>
    <row r="1506" spans="1:36" x14ac:dyDescent="0.2">
      <c r="A1506" t="s">
        <v>2008</v>
      </c>
      <c r="B1506" t="s">
        <v>2009</v>
      </c>
      <c r="C1506">
        <v>1971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6.2</v>
      </c>
      <c r="O1506">
        <v>1496</v>
      </c>
      <c r="P1506">
        <v>95</v>
      </c>
      <c r="Q1506" t="s">
        <v>2007</v>
      </c>
      <c r="R1506" t="s">
        <v>2010</v>
      </c>
      <c r="S1506">
        <v>0</v>
      </c>
      <c r="T1506">
        <v>1</v>
      </c>
      <c r="U1506">
        <v>0</v>
      </c>
      <c r="V1506">
        <v>1190000</v>
      </c>
      <c r="Y1506">
        <f>COUNTBLANK(Table134[[#This Row],[Budget]:[Gross_WW]])</f>
        <v>2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41</v>
      </c>
      <c r="AH1506">
        <f>((Table134[[#This Row],[Gross_WW]]-2*Table134[[#This Row],[Budget]])/(2*Table134[[#This Row],[Budget]]))*100</f>
        <v>-100</v>
      </c>
      <c r="AI1506">
        <f>(0.555*Table134[[#This Row],[Gross_WW]]-Table134[[#This Row],[Budget]])/Table134[[#This Row],[Budget]]*100</f>
        <v>-100</v>
      </c>
      <c r="AJ1506">
        <f>(Table134[[#This Row],[Gross_WW]]-VLOOKUP(C1506,  Table4[], 2, TRUE)*Table134[[#This Row],[Budget]])/(Table134[[#This Row],[Budget]]*VLOOKUP(C1506,  Table4[], 2, TRUE))</f>
        <v>-1</v>
      </c>
    </row>
    <row r="1507" spans="1:36" x14ac:dyDescent="0.2">
      <c r="A1507" t="s">
        <v>3139</v>
      </c>
      <c r="B1507" t="s">
        <v>3140</v>
      </c>
      <c r="C1507">
        <v>1988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6.8</v>
      </c>
      <c r="O1507">
        <v>11154</v>
      </c>
      <c r="P1507">
        <v>110</v>
      </c>
      <c r="Q1507" t="s">
        <v>2877</v>
      </c>
      <c r="R1507" t="s">
        <v>2783</v>
      </c>
      <c r="S1507">
        <v>1</v>
      </c>
      <c r="T1507">
        <v>0</v>
      </c>
      <c r="U1507">
        <v>0</v>
      </c>
      <c r="V1507">
        <v>15000000</v>
      </c>
      <c r="W1507">
        <v>29300090</v>
      </c>
      <c r="X1507">
        <v>29300090</v>
      </c>
      <c r="Y1507">
        <f>COUNTBLANK(Table134[[#This Row],[Budget]:[Gross_WW]])</f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f>((Table134[[#This Row],[Gross_WW]]-2*Table134[[#This Row],[Budget]])/(2*Table134[[#This Row],[Budget]]))*100</f>
        <v>-2.3330333333333333</v>
      </c>
      <c r="AI1507">
        <f>(0.555*Table134[[#This Row],[Gross_WW]]-Table134[[#This Row],[Budget]])/Table134[[#This Row],[Budget]]*100</f>
        <v>8.4103330000000067</v>
      </c>
      <c r="AJ1507">
        <f>(Table134[[#This Row],[Gross_WW]]-VLOOKUP(C1507,  Table4[], 2, TRUE)*Table134[[#This Row],[Budget]])/(Table134[[#This Row],[Budget]]*VLOOKUP(C1507,  Table4[], 2, TRUE))</f>
        <v>3.2463898550724637</v>
      </c>
    </row>
    <row r="1508" spans="1:36" hidden="1" x14ac:dyDescent="0.2">
      <c r="A1508" t="s">
        <v>5869</v>
      </c>
      <c r="B1508" t="s">
        <v>5870</v>
      </c>
      <c r="C1508">
        <v>2005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6.3</v>
      </c>
      <c r="O1508">
        <v>22954</v>
      </c>
      <c r="P1508">
        <v>106</v>
      </c>
      <c r="Q1508" t="s">
        <v>5871</v>
      </c>
      <c r="R1508" t="s">
        <v>2783</v>
      </c>
      <c r="S1508">
        <v>1</v>
      </c>
      <c r="T1508">
        <v>0</v>
      </c>
      <c r="U1508">
        <v>0</v>
      </c>
      <c r="W1508">
        <v>10284523</v>
      </c>
      <c r="X1508">
        <v>11675161</v>
      </c>
      <c r="Y1508">
        <f>COUNTBLANK(Table134[[#This Row],[Budget]:[Gross_WW]])</f>
        <v>1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5</v>
      </c>
      <c r="AH1508" t="e">
        <f>((Table134[[#This Row],[Gross_WW]]-2*Table134[[#This Row],[Budget]])/(2*Table134[[#This Row],[Budget]]))*100</f>
        <v>#DIV/0!</v>
      </c>
      <c r="AI1508" t="e">
        <f>(0.555*Table134[[#This Row],[Gross_WW]]-Table134[[#This Row],[Budget]])/Table134[[#This Row],[Budget]]*100</f>
        <v>#DIV/0!</v>
      </c>
      <c r="AJ1508" t="e">
        <f>(Table134[[#This Row],[Gross_WW]]-VLOOKUP(C1508,  Table4[], 2, TRUE)*Table134[[#This Row],[Budget]])/(Table134[[#This Row],[Budget]]*VLOOKUP(C1508,  Table4[], 2, TRUE))</f>
        <v>#DIV/0!</v>
      </c>
    </row>
    <row r="1509" spans="1:36" x14ac:dyDescent="0.2">
      <c r="A1509" t="s">
        <v>6855</v>
      </c>
      <c r="B1509" t="s">
        <v>6856</v>
      </c>
      <c r="C1509">
        <v>2009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4.7</v>
      </c>
      <c r="O1509">
        <v>6565</v>
      </c>
      <c r="P1509">
        <v>89</v>
      </c>
      <c r="Q1509" t="s">
        <v>4452</v>
      </c>
      <c r="R1509" t="s">
        <v>39</v>
      </c>
      <c r="S1509">
        <v>0</v>
      </c>
      <c r="T1509">
        <v>0</v>
      </c>
      <c r="U1509">
        <v>1</v>
      </c>
      <c r="V1509">
        <v>40000000</v>
      </c>
      <c r="W1509">
        <v>20919166</v>
      </c>
      <c r="X1509">
        <v>28972508</v>
      </c>
      <c r="Y1509">
        <f>COUNTBLANK(Table134[[#This Row],[Budget]:[Gross_WW]])</f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f>((Table134[[#This Row],[Gross_WW]]-2*Table134[[#This Row],[Budget]])/(2*Table134[[#This Row],[Budget]]))*100</f>
        <v>-63.784365000000001</v>
      </c>
      <c r="AI1509">
        <f>(0.555*Table134[[#This Row],[Gross_WW]]-Table134[[#This Row],[Budget]])/Table134[[#This Row],[Budget]]*100</f>
        <v>-59.800645150000001</v>
      </c>
      <c r="AJ1509">
        <f>(Table134[[#This Row],[Gross_WW]]-VLOOKUP(C1509,  Table4[], 2, TRUE)*Table134[[#This Row],[Budget]])/(Table134[[#This Row],[Budget]]*VLOOKUP(C1509,  Table4[], 2, TRUE))</f>
        <v>0.20718783333333332</v>
      </c>
    </row>
    <row r="1510" spans="1:36" x14ac:dyDescent="0.2">
      <c r="A1510" t="s">
        <v>3521</v>
      </c>
      <c r="B1510" t="s">
        <v>3522</v>
      </c>
      <c r="C1510">
        <v>1991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5.3</v>
      </c>
      <c r="O1510">
        <v>1762</v>
      </c>
      <c r="P1510">
        <v>89</v>
      </c>
      <c r="Q1510" t="s">
        <v>3523</v>
      </c>
      <c r="R1510" t="s">
        <v>3524</v>
      </c>
      <c r="S1510">
        <v>0</v>
      </c>
      <c r="T1510">
        <v>1</v>
      </c>
      <c r="U1510">
        <v>0</v>
      </c>
      <c r="V1510">
        <v>11000000</v>
      </c>
      <c r="W1510">
        <v>3547684</v>
      </c>
      <c r="X1510">
        <v>3547684</v>
      </c>
      <c r="Y1510">
        <f>COUNTBLANK(Table134[[#This Row],[Budget]:[Gross_WW]])</f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f>((Table134[[#This Row],[Gross_WW]]-2*Table134[[#This Row],[Budget]])/(2*Table134[[#This Row],[Budget]]))*100</f>
        <v>-83.874163636363647</v>
      </c>
      <c r="AI1510">
        <f>(0.555*Table134[[#This Row],[Gross_WW]]-Table134[[#This Row],[Budget]])/Table134[[#This Row],[Budget]]*100</f>
        <v>-82.100321636363631</v>
      </c>
      <c r="AJ1510">
        <f>(Table134[[#This Row],[Gross_WW]]-VLOOKUP(C1510,  Table4[], 2, TRUE)*Table134[[#This Row],[Budget]])/(Table134[[#This Row],[Budget]]*VLOOKUP(C1510,  Table4[], 2, TRUE))</f>
        <v>-0.26700743801652893</v>
      </c>
    </row>
    <row r="1511" spans="1:36" x14ac:dyDescent="0.2">
      <c r="A1511" t="s">
        <v>320</v>
      </c>
      <c r="B1511" t="s">
        <v>321</v>
      </c>
      <c r="C1511">
        <v>1936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7.4</v>
      </c>
      <c r="O1511">
        <v>2726</v>
      </c>
      <c r="P1511">
        <v>113</v>
      </c>
      <c r="Q1511" t="s">
        <v>66</v>
      </c>
      <c r="R1511" t="s">
        <v>35</v>
      </c>
      <c r="S1511">
        <v>0</v>
      </c>
      <c r="T1511">
        <v>1</v>
      </c>
      <c r="U1511">
        <v>0</v>
      </c>
      <c r="V1511">
        <v>1194943</v>
      </c>
      <c r="Y1511">
        <f>COUNTBLANK(Table134[[#This Row],[Budget]:[Gross_WW]])</f>
        <v>2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25</v>
      </c>
      <c r="AH1511">
        <f>((Table134[[#This Row],[Gross_WW]]-2*Table134[[#This Row],[Budget]])/(2*Table134[[#This Row],[Budget]]))*100</f>
        <v>-100</v>
      </c>
      <c r="AI1511">
        <f>(0.555*Table134[[#This Row],[Gross_WW]]-Table134[[#This Row],[Budget]])/Table134[[#This Row],[Budget]]*100</f>
        <v>-100</v>
      </c>
      <c r="AJ1511">
        <f>(Table134[[#This Row],[Gross_WW]]-VLOOKUP(C1511,  Table4[], 2, TRUE)*Table134[[#This Row],[Budget]])/(Table134[[#This Row],[Budget]]*VLOOKUP(C1511,  Table4[], 2, TRUE))</f>
        <v>-1</v>
      </c>
    </row>
    <row r="1512" spans="1:36" x14ac:dyDescent="0.2">
      <c r="A1512" t="s">
        <v>3525</v>
      </c>
      <c r="B1512" t="s">
        <v>3526</v>
      </c>
      <c r="C1512">
        <v>1991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6.1</v>
      </c>
      <c r="O1512">
        <v>15722</v>
      </c>
      <c r="P1512">
        <v>79</v>
      </c>
      <c r="Q1512" t="s">
        <v>2740</v>
      </c>
      <c r="R1512" t="s">
        <v>3527</v>
      </c>
      <c r="S1512">
        <v>0</v>
      </c>
      <c r="T1512">
        <v>0</v>
      </c>
      <c r="U1512">
        <v>1</v>
      </c>
      <c r="V1512">
        <v>8000000</v>
      </c>
      <c r="W1512">
        <v>2275557</v>
      </c>
      <c r="X1512">
        <v>2275557</v>
      </c>
      <c r="Y1512">
        <f>COUNTBLANK(Table134[[#This Row],[Budget]:[Gross_WW]])</f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f>((Table134[[#This Row],[Gross_WW]]-2*Table134[[#This Row],[Budget]])/(2*Table134[[#This Row],[Budget]]))*100</f>
        <v>-85.777768750000007</v>
      </c>
      <c r="AI1512">
        <f>(0.555*Table134[[#This Row],[Gross_WW]]-Table134[[#This Row],[Budget]])/Table134[[#This Row],[Budget]]*100</f>
        <v>-84.213323312499995</v>
      </c>
      <c r="AJ1512">
        <f>(Table134[[#This Row],[Gross_WW]]-VLOOKUP(C1512,  Table4[], 2, TRUE)*Table134[[#This Row],[Budget]])/(Table134[[#This Row],[Budget]]*VLOOKUP(C1512,  Table4[], 2, TRUE))</f>
        <v>-0.35353494318181816</v>
      </c>
    </row>
    <row r="1513" spans="1:36" x14ac:dyDescent="0.2">
      <c r="A1513" t="s">
        <v>5668</v>
      </c>
      <c r="B1513" t="s">
        <v>5669</v>
      </c>
      <c r="C1513">
        <v>2002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5.5</v>
      </c>
      <c r="O1513">
        <v>59229</v>
      </c>
      <c r="P1513">
        <v>95</v>
      </c>
      <c r="Q1513" t="s">
        <v>5301</v>
      </c>
      <c r="R1513" t="s">
        <v>5670</v>
      </c>
      <c r="S1513">
        <v>0</v>
      </c>
      <c r="T1513">
        <v>0</v>
      </c>
      <c r="U1513">
        <v>1</v>
      </c>
      <c r="V1513">
        <v>85000000</v>
      </c>
      <c r="W1513">
        <v>38082712</v>
      </c>
      <c r="X1513">
        <v>77885672</v>
      </c>
      <c r="Y1513">
        <f>COUNTBLANK(Table134[[#This Row],[Budget]:[Gross_WW]])</f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f>((Table134[[#This Row],[Gross_WW]]-2*Table134[[#This Row],[Budget]])/(2*Table134[[#This Row],[Budget]]))*100</f>
        <v>-54.184898823529416</v>
      </c>
      <c r="AI1513">
        <f>(0.555*Table134[[#This Row],[Gross_WW]]-Table134[[#This Row],[Budget]])/Table134[[#This Row],[Budget]]*100</f>
        <v>-49.145237694117647</v>
      </c>
      <c r="AJ1513">
        <f>(Table134[[#This Row],[Gross_WW]]-VLOOKUP(C1513,  Table4[], 2, TRUE)*Table134[[#This Row],[Budget]])/(Table134[[#This Row],[Budget]]*VLOOKUP(C1513,  Table4[], 2, TRUE))</f>
        <v>0.52717003921568628</v>
      </c>
    </row>
    <row r="1514" spans="1:36" x14ac:dyDescent="0.2">
      <c r="A1514" t="s">
        <v>5027</v>
      </c>
      <c r="B1514" t="s">
        <v>5028</v>
      </c>
      <c r="C1514">
        <v>2001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7.8</v>
      </c>
      <c r="O1514">
        <v>589026</v>
      </c>
      <c r="P1514">
        <v>90</v>
      </c>
      <c r="Q1514" t="s">
        <v>5029</v>
      </c>
      <c r="R1514" t="s">
        <v>4956</v>
      </c>
      <c r="S1514">
        <v>0</v>
      </c>
      <c r="T1514">
        <v>1</v>
      </c>
      <c r="U1514">
        <v>0</v>
      </c>
      <c r="V1514">
        <v>60000000</v>
      </c>
      <c r="W1514">
        <v>267665011</v>
      </c>
      <c r="X1514">
        <v>484409218</v>
      </c>
      <c r="Y1514">
        <f>COUNTBLANK(Table134[[#This Row],[Budget]:[Gross_WW]])</f>
        <v>0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11</v>
      </c>
      <c r="AH1514">
        <f>((Table134[[#This Row],[Gross_WW]]-2*Table134[[#This Row],[Budget]])/(2*Table134[[#This Row],[Budget]]))*100</f>
        <v>303.67434833333334</v>
      </c>
      <c r="AI1514">
        <f>(0.555*Table134[[#This Row],[Gross_WW]]-Table134[[#This Row],[Budget]])/Table134[[#This Row],[Budget]]*100</f>
        <v>348.07852665000001</v>
      </c>
      <c r="AJ1514">
        <f>(Table134[[#This Row],[Gross_WW]]-VLOOKUP(C1514,  Table4[], 2, TRUE)*Table134[[#This Row],[Budget]])/(Table134[[#This Row],[Budget]]*VLOOKUP(C1514,  Table4[], 2, TRUE))</f>
        <v>12.455811611111111</v>
      </c>
    </row>
    <row r="1515" spans="1:36" x14ac:dyDescent="0.2">
      <c r="A1515" t="s">
        <v>5706</v>
      </c>
      <c r="B1515" t="s">
        <v>5707</v>
      </c>
      <c r="C1515">
        <v>2004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7.2</v>
      </c>
      <c r="O1515">
        <v>401944</v>
      </c>
      <c r="P1515">
        <v>93</v>
      </c>
      <c r="Q1515" t="s">
        <v>5029</v>
      </c>
      <c r="R1515" t="s">
        <v>4856</v>
      </c>
      <c r="S1515">
        <v>0</v>
      </c>
      <c r="T1515">
        <v>1</v>
      </c>
      <c r="U1515">
        <v>0</v>
      </c>
      <c r="V1515">
        <v>150000000</v>
      </c>
      <c r="W1515">
        <v>441226247</v>
      </c>
      <c r="X1515">
        <v>928760770</v>
      </c>
      <c r="Y1515">
        <f>COUNTBLANK(Table134[[#This Row],[Budget]:[Gross_WW]])</f>
        <v>0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13</v>
      </c>
      <c r="AH1515">
        <f>((Table134[[#This Row],[Gross_WW]]-2*Table134[[#This Row],[Budget]])/(2*Table134[[#This Row],[Budget]]))*100</f>
        <v>209.58692333333335</v>
      </c>
      <c r="AI1515">
        <f>(0.555*Table134[[#This Row],[Gross_WW]]-Table134[[#This Row],[Budget]])/Table134[[#This Row],[Budget]]*100</f>
        <v>243.64148490000002</v>
      </c>
      <c r="AJ1515">
        <f>(Table134[[#This Row],[Gross_WW]]-VLOOKUP(C1515,  Table4[], 2, TRUE)*Table134[[#This Row],[Budget]])/(Table134[[#This Row],[Budget]]*VLOOKUP(C1515,  Table4[], 2, TRUE))</f>
        <v>9.3195641111111112</v>
      </c>
    </row>
    <row r="1516" spans="1:36" x14ac:dyDescent="0.2">
      <c r="A1516" t="s">
        <v>6687</v>
      </c>
      <c r="B1516" t="s">
        <v>6688</v>
      </c>
      <c r="C1516">
        <v>2010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6.3</v>
      </c>
      <c r="O1516">
        <v>176334</v>
      </c>
      <c r="P1516">
        <v>93</v>
      </c>
      <c r="Q1516" t="s">
        <v>5368</v>
      </c>
      <c r="R1516" t="s">
        <v>4956</v>
      </c>
      <c r="S1516">
        <v>0</v>
      </c>
      <c r="T1516">
        <v>1</v>
      </c>
      <c r="U1516">
        <v>0</v>
      </c>
      <c r="V1516">
        <v>165000000</v>
      </c>
      <c r="W1516">
        <v>238736787</v>
      </c>
      <c r="X1516">
        <v>752600867</v>
      </c>
      <c r="Y1516">
        <f>COUNTBLANK(Table134[[#This Row],[Budget]:[Gross_WW]])</f>
        <v>0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19</v>
      </c>
      <c r="AH1516">
        <f>((Table134[[#This Row],[Gross_WW]]-2*Table134[[#This Row],[Budget]])/(2*Table134[[#This Row],[Budget]]))*100</f>
        <v>128.0608687878788</v>
      </c>
      <c r="AI1516">
        <f>(0.555*Table134[[#This Row],[Gross_WW]]-Table134[[#This Row],[Budget]])/Table134[[#This Row],[Budget]]*100</f>
        <v>153.14756435454549</v>
      </c>
      <c r="AJ1516">
        <f>(Table134[[#This Row],[Gross_WW]]-VLOOKUP(C1516,  Table4[], 2, TRUE)*Table134[[#This Row],[Budget]])/(Table134[[#This Row],[Budget]]*VLOOKUP(C1516,  Table4[], 2, TRUE))</f>
        <v>3.5612173757575758</v>
      </c>
    </row>
    <row r="1517" spans="1:36" x14ac:dyDescent="0.2">
      <c r="A1517" t="s">
        <v>6180</v>
      </c>
      <c r="B1517" t="s">
        <v>6181</v>
      </c>
      <c r="C1517">
        <v>2007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6</v>
      </c>
      <c r="O1517">
        <v>268816</v>
      </c>
      <c r="P1517">
        <v>93</v>
      </c>
      <c r="Q1517" t="s">
        <v>6182</v>
      </c>
      <c r="R1517" t="s">
        <v>4856</v>
      </c>
      <c r="S1517">
        <v>0</v>
      </c>
      <c r="T1517">
        <v>1</v>
      </c>
      <c r="U1517">
        <v>0</v>
      </c>
      <c r="V1517">
        <v>160000000</v>
      </c>
      <c r="W1517">
        <v>322719944</v>
      </c>
      <c r="X1517">
        <v>813367380</v>
      </c>
      <c r="Y1517">
        <f>COUNTBLANK(Table134[[#This Row],[Budget]:[Gross_WW]])</f>
        <v>0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16</v>
      </c>
      <c r="AH1517">
        <f>((Table134[[#This Row],[Gross_WW]]-2*Table134[[#This Row],[Budget]])/(2*Table134[[#This Row],[Budget]]))*100</f>
        <v>154.17730624999999</v>
      </c>
      <c r="AI1517">
        <f>(0.555*Table134[[#This Row],[Gross_WW]]-Table134[[#This Row],[Budget]])/Table134[[#This Row],[Budget]]*100</f>
        <v>182.13680993750003</v>
      </c>
      <c r="AJ1517">
        <f>(Table134[[#This Row],[Gross_WW]]-VLOOKUP(C1517,  Table4[], 2, TRUE)*Table134[[#This Row],[Budget]])/(Table134[[#This Row],[Budget]]*VLOOKUP(C1517,  Table4[], 2, TRUE))</f>
        <v>7.4725768749999997</v>
      </c>
    </row>
    <row r="1518" spans="1:36" x14ac:dyDescent="0.2">
      <c r="A1518" t="s">
        <v>5681</v>
      </c>
      <c r="B1518" t="s">
        <v>5682</v>
      </c>
      <c r="C1518">
        <v>2002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6.7</v>
      </c>
      <c r="O1518">
        <v>327149</v>
      </c>
      <c r="P1518">
        <v>106</v>
      </c>
      <c r="Q1518" t="s">
        <v>4846</v>
      </c>
      <c r="R1518" t="s">
        <v>2783</v>
      </c>
      <c r="S1518">
        <v>1</v>
      </c>
      <c r="T1518">
        <v>0</v>
      </c>
      <c r="U1518">
        <v>0</v>
      </c>
      <c r="V1518">
        <v>72000000</v>
      </c>
      <c r="W1518">
        <v>227966634</v>
      </c>
      <c r="X1518">
        <v>408247917</v>
      </c>
      <c r="Y1518">
        <f>COUNTBLANK(Table134[[#This Row],[Budget]:[Gross_WW]])</f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f>((Table134[[#This Row],[Gross_WW]]-2*Table134[[#This Row],[Budget]])/(2*Table134[[#This Row],[Budget]]))*100</f>
        <v>183.50549791666666</v>
      </c>
      <c r="AI1518">
        <f>(0.555*Table134[[#This Row],[Gross_WW]]-Table134[[#This Row],[Budget]])/Table134[[#This Row],[Budget]]*100</f>
        <v>214.69110268750003</v>
      </c>
      <c r="AJ1518">
        <f>(Table134[[#This Row],[Gross_WW]]-VLOOKUP(C1518,  Table4[], 2, TRUE)*Table134[[#This Row],[Budget]])/(Table134[[#This Row],[Budget]]*VLOOKUP(C1518,  Table4[], 2, TRUE))</f>
        <v>8.4501832638888885</v>
      </c>
    </row>
    <row r="1519" spans="1:36" x14ac:dyDescent="0.2">
      <c r="A1519" t="s">
        <v>4110</v>
      </c>
      <c r="B1519" t="s">
        <v>4111</v>
      </c>
      <c r="C1519">
        <v>1994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6</v>
      </c>
      <c r="O1519">
        <v>3452</v>
      </c>
      <c r="P1519">
        <v>101</v>
      </c>
      <c r="Q1519" t="s">
        <v>3191</v>
      </c>
      <c r="R1519" t="s">
        <v>3182</v>
      </c>
      <c r="S1519">
        <v>0</v>
      </c>
      <c r="T1519">
        <v>0</v>
      </c>
      <c r="U1519">
        <v>1</v>
      </c>
      <c r="V1519">
        <v>30000000</v>
      </c>
      <c r="W1519">
        <v>3180674</v>
      </c>
      <c r="X1519">
        <v>3180674</v>
      </c>
      <c r="Y1519">
        <f>COUNTBLANK(Table134[[#This Row],[Budget]:[Gross_WW]])</f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f>((Table134[[#This Row],[Gross_WW]]-2*Table134[[#This Row],[Budget]])/(2*Table134[[#This Row],[Budget]]))*100</f>
        <v>-94.698876666666663</v>
      </c>
      <c r="AI1519">
        <f>(0.555*Table134[[#This Row],[Gross_WW]]-Table134[[#This Row],[Budget]])/Table134[[#This Row],[Budget]]*100</f>
        <v>-94.115753100000006</v>
      </c>
      <c r="AJ1519">
        <f>(Table134[[#This Row],[Gross_WW]]-VLOOKUP(C1519,  Table4[], 2, TRUE)*Table134[[#This Row],[Budget]])/(Table134[[#This Row],[Budget]]*VLOOKUP(C1519,  Table4[], 2, TRUE))</f>
        <v>-0.75903984848484851</v>
      </c>
    </row>
    <row r="1520" spans="1:36" x14ac:dyDescent="0.2">
      <c r="A1520" t="s">
        <v>2011</v>
      </c>
      <c r="B1520" t="s">
        <v>2012</v>
      </c>
      <c r="C1520">
        <v>1972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6.7</v>
      </c>
      <c r="O1520">
        <v>25567</v>
      </c>
      <c r="P1520">
        <v>89</v>
      </c>
      <c r="Q1520" t="s">
        <v>2013</v>
      </c>
      <c r="R1520" t="s">
        <v>35</v>
      </c>
      <c r="S1520">
        <v>0</v>
      </c>
      <c r="T1520">
        <v>1</v>
      </c>
      <c r="U1520">
        <v>0</v>
      </c>
      <c r="V1520">
        <v>100000</v>
      </c>
      <c r="Y1520">
        <f>COUNTBLANK(Table134[[#This Row],[Budget]:[Gross_WW]])</f>
        <v>2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f>((Table134[[#This Row],[Gross_WW]]-2*Table134[[#This Row],[Budget]])/(2*Table134[[#This Row],[Budget]]))*100</f>
        <v>-100</v>
      </c>
      <c r="AI1520">
        <f>(0.555*Table134[[#This Row],[Gross_WW]]-Table134[[#This Row],[Budget]])/Table134[[#This Row],[Budget]]*100</f>
        <v>-100</v>
      </c>
      <c r="AJ1520">
        <f>(Table134[[#This Row],[Gross_WW]]-VLOOKUP(C1520,  Table4[], 2, TRUE)*Table134[[#This Row],[Budget]])/(Table134[[#This Row],[Budget]]*VLOOKUP(C1520,  Table4[], 2, TRUE))</f>
        <v>-1</v>
      </c>
    </row>
    <row r="1521" spans="1:36" x14ac:dyDescent="0.2">
      <c r="A1521" t="s">
        <v>5018</v>
      </c>
      <c r="B1521" t="s">
        <v>5019</v>
      </c>
      <c r="C1521">
        <v>1998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6.9</v>
      </c>
      <c r="O1521">
        <v>20130</v>
      </c>
      <c r="P1521">
        <v>114</v>
      </c>
      <c r="Q1521" t="s">
        <v>5020</v>
      </c>
      <c r="R1521" t="s">
        <v>3273</v>
      </c>
      <c r="S1521">
        <v>1</v>
      </c>
      <c r="T1521">
        <v>0</v>
      </c>
      <c r="U1521">
        <v>0</v>
      </c>
      <c r="V1521">
        <v>30000000</v>
      </c>
      <c r="W1521">
        <v>18253415</v>
      </c>
      <c r="X1521">
        <v>18253415</v>
      </c>
      <c r="Y1521">
        <f>COUNTBLANK(Table134[[#This Row],[Budget]:[Gross_WW]])</f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f>((Table134[[#This Row],[Gross_WW]]-2*Table134[[#This Row],[Budget]])/(2*Table134[[#This Row],[Budget]]))*100</f>
        <v>-69.577641666666665</v>
      </c>
      <c r="AI1521">
        <f>(0.555*Table134[[#This Row],[Gross_WW]]-Table134[[#This Row],[Budget]])/Table134[[#This Row],[Budget]]*100</f>
        <v>-66.231182249999989</v>
      </c>
      <c r="AJ1521">
        <f>(Table134[[#This Row],[Gross_WW]]-VLOOKUP(C1521,  Table4[], 2, TRUE)*Table134[[#This Row],[Budget]])/(Table134[[#This Row],[Budget]]*VLOOKUP(C1521,  Table4[], 2, TRUE))</f>
        <v>0.38283446969696971</v>
      </c>
    </row>
    <row r="1522" spans="1:36" x14ac:dyDescent="0.2">
      <c r="A1522" t="s">
        <v>6120</v>
      </c>
      <c r="B1522" t="s">
        <v>6121</v>
      </c>
      <c r="C1522">
        <v>2005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8</v>
      </c>
      <c r="O1522">
        <v>727648</v>
      </c>
      <c r="P1522">
        <v>124</v>
      </c>
      <c r="Q1522" t="s">
        <v>6122</v>
      </c>
      <c r="R1522" t="s">
        <v>4453</v>
      </c>
      <c r="S1522">
        <v>1</v>
      </c>
      <c r="T1522">
        <v>0</v>
      </c>
      <c r="U1522">
        <v>0</v>
      </c>
      <c r="V1522">
        <v>40000000</v>
      </c>
      <c r="W1522">
        <v>74103820</v>
      </c>
      <c r="X1522">
        <v>158733820</v>
      </c>
      <c r="Y1522">
        <f>COUNTBLANK(Table134[[#This Row],[Budget]:[Gross_WW]])</f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13</v>
      </c>
      <c r="AH1522">
        <f>((Table134[[#This Row],[Gross_WW]]-2*Table134[[#This Row],[Budget]])/(2*Table134[[#This Row],[Budget]]))*100</f>
        <v>98.417275000000004</v>
      </c>
      <c r="AI1522">
        <f>(0.555*Table134[[#This Row],[Gross_WW]]-Table134[[#This Row],[Budget]])/Table134[[#This Row],[Budget]]*100</f>
        <v>120.24317525000001</v>
      </c>
      <c r="AJ1522">
        <f>(Table134[[#This Row],[Gross_WW]]-VLOOKUP(C1522,  Table4[], 2, TRUE)*Table134[[#This Row],[Budget]])/(Table134[[#This Row],[Budget]]*VLOOKUP(C1522,  Table4[], 2, TRUE))</f>
        <v>5.6139091666666667</v>
      </c>
    </row>
    <row r="1523" spans="1:36" hidden="1" x14ac:dyDescent="0.2">
      <c r="A1523" t="s">
        <v>6872</v>
      </c>
      <c r="B1523" t="s">
        <v>6873</v>
      </c>
      <c r="C1523">
        <v>2009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7.6</v>
      </c>
      <c r="O1523">
        <v>30334</v>
      </c>
      <c r="P1523">
        <v>96</v>
      </c>
      <c r="Q1523" t="s">
        <v>6874</v>
      </c>
      <c r="R1523" t="s">
        <v>6875</v>
      </c>
      <c r="S1523">
        <v>0</v>
      </c>
      <c r="T1523">
        <v>1</v>
      </c>
      <c r="U1523">
        <v>0</v>
      </c>
      <c r="W1523">
        <v>2546665</v>
      </c>
      <c r="X1523">
        <v>5102705</v>
      </c>
      <c r="Y1523">
        <f>COUNTBLANK(Table134[[#This Row],[Budget]:[Gross_WW]])</f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 t="e">
        <f>((Table134[[#This Row],[Gross_WW]]-2*Table134[[#This Row],[Budget]])/(2*Table134[[#This Row],[Budget]]))*100</f>
        <v>#DIV/0!</v>
      </c>
      <c r="AI1523" t="e">
        <f>(0.555*Table134[[#This Row],[Gross_WW]]-Table134[[#This Row],[Budget]])/Table134[[#This Row],[Budget]]*100</f>
        <v>#DIV/0!</v>
      </c>
      <c r="AJ1523" t="e">
        <f>(Table134[[#This Row],[Gross_WW]]-VLOOKUP(C1523,  Table4[], 2, TRUE)*Table134[[#This Row],[Budget]])/(Table134[[#This Row],[Budget]]*VLOOKUP(C1523,  Table4[], 2, TRUE))</f>
        <v>#DIV/0!</v>
      </c>
    </row>
    <row r="1524" spans="1:36" x14ac:dyDescent="0.2">
      <c r="A1524" t="s">
        <v>5230</v>
      </c>
      <c r="B1524" t="s">
        <v>5231</v>
      </c>
      <c r="C1524">
        <v>2003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6.7</v>
      </c>
      <c r="O1524">
        <v>46998</v>
      </c>
      <c r="P1524">
        <v>85</v>
      </c>
      <c r="Q1524" t="s">
        <v>5232</v>
      </c>
      <c r="R1524" t="s">
        <v>4856</v>
      </c>
      <c r="S1524">
        <v>0</v>
      </c>
      <c r="T1524">
        <v>1</v>
      </c>
      <c r="U1524">
        <v>0</v>
      </c>
      <c r="V1524">
        <v>60000000</v>
      </c>
      <c r="W1524">
        <v>24483452</v>
      </c>
      <c r="X1524">
        <v>80773077</v>
      </c>
      <c r="Y1524">
        <f>COUNTBLANK(Table134[[#This Row],[Budget]:[Gross_WW]])</f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f>((Table134[[#This Row],[Gross_WW]]-2*Table134[[#This Row],[Budget]])/(2*Table134[[#This Row],[Budget]]))*100</f>
        <v>-32.689102499999997</v>
      </c>
      <c r="AI1524">
        <f>(0.555*Table134[[#This Row],[Gross_WW]]-Table134[[#This Row],[Budget]])/Table134[[#This Row],[Budget]]*100</f>
        <v>-25.284903774999989</v>
      </c>
      <c r="AJ1524">
        <f>(Table134[[#This Row],[Gross_WW]]-VLOOKUP(C1524,  Table4[], 2, TRUE)*Table134[[#This Row],[Budget]])/(Table134[[#This Row],[Budget]]*VLOOKUP(C1524,  Table4[], 2, TRUE))</f>
        <v>1.2436965833333333</v>
      </c>
    </row>
    <row r="1525" spans="1:36" x14ac:dyDescent="0.2">
      <c r="A1525" t="s">
        <v>7753</v>
      </c>
      <c r="B1525" t="s">
        <v>7754</v>
      </c>
      <c r="C1525">
        <v>2016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7.1</v>
      </c>
      <c r="O1525">
        <v>125374</v>
      </c>
      <c r="P1525">
        <v>108</v>
      </c>
      <c r="Q1525" t="s">
        <v>5992</v>
      </c>
      <c r="R1525" t="s">
        <v>7755</v>
      </c>
      <c r="S1525">
        <v>0</v>
      </c>
      <c r="T1525">
        <v>1</v>
      </c>
      <c r="U1525">
        <v>0</v>
      </c>
      <c r="V1525">
        <v>75000000</v>
      </c>
      <c r="W1525">
        <v>270395425</v>
      </c>
      <c r="X1525">
        <v>634151679</v>
      </c>
      <c r="Y1525">
        <f>COUNTBLANK(Table134[[#This Row],[Budget]:[Gross_WW]])</f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f>((Table134[[#This Row],[Gross_WW]]-2*Table134[[#This Row],[Budget]])/(2*Table134[[#This Row],[Budget]]))*100</f>
        <v>322.767786</v>
      </c>
      <c r="AI1525">
        <f>(0.555*Table134[[#This Row],[Gross_WW]]-Table134[[#This Row],[Budget]])/Table134[[#This Row],[Budget]]*100</f>
        <v>369.27224246000003</v>
      </c>
      <c r="AJ1525">
        <f>(Table134[[#This Row],[Gross_WW]]-VLOOKUP(C1525,  Table4[], 2, TRUE)*Table134[[#This Row],[Budget]])/(Table134[[#This Row],[Budget]]*VLOOKUP(C1525,  Table4[], 2, TRUE))</f>
        <v>7.45535572</v>
      </c>
    </row>
    <row r="1526" spans="1:36" x14ac:dyDescent="0.2">
      <c r="A1526" t="s">
        <v>3667</v>
      </c>
      <c r="B1526" t="s">
        <v>3668</v>
      </c>
      <c r="C1526">
        <v>1992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6.7</v>
      </c>
      <c r="O1526">
        <v>26637</v>
      </c>
      <c r="P1526">
        <v>99</v>
      </c>
      <c r="Q1526" t="s">
        <v>3669</v>
      </c>
      <c r="R1526" t="s">
        <v>39</v>
      </c>
      <c r="S1526">
        <v>0</v>
      </c>
      <c r="T1526">
        <v>0</v>
      </c>
      <c r="U1526">
        <v>1</v>
      </c>
      <c r="V1526">
        <v>9000000</v>
      </c>
      <c r="W1526">
        <v>18471850</v>
      </c>
      <c r="X1526">
        <v>18471850</v>
      </c>
      <c r="Y1526">
        <f>COUNTBLANK(Table134[[#This Row],[Budget]:[Gross_WW]])</f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f>((Table134[[#This Row],[Gross_WW]]-2*Table134[[#This Row],[Budget]])/(2*Table134[[#This Row],[Budget]]))*100</f>
        <v>2.6213888888888888</v>
      </c>
      <c r="AI1526">
        <f>(0.555*Table134[[#This Row],[Gross_WW]]-Table134[[#This Row],[Budget]])/Table134[[#This Row],[Budget]]*100</f>
        <v>13.909741666666667</v>
      </c>
      <c r="AJ1526">
        <f>(Table134[[#This Row],[Gross_WW]]-VLOOKUP(C1526,  Table4[], 2, TRUE)*Table134[[#This Row],[Budget]])/(Table134[[#This Row],[Budget]]*VLOOKUP(C1526,  Table4[], 2, TRUE))</f>
        <v>3.664608585858586</v>
      </c>
    </row>
    <row r="1527" spans="1:36" hidden="1" x14ac:dyDescent="0.2">
      <c r="A1527" t="s">
        <v>4115</v>
      </c>
      <c r="B1527" t="s">
        <v>4116</v>
      </c>
      <c r="C1527">
        <v>1994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5.8</v>
      </c>
      <c r="O1527">
        <v>9716</v>
      </c>
      <c r="P1527">
        <v>98</v>
      </c>
      <c r="Q1527" t="s">
        <v>4117</v>
      </c>
      <c r="R1527" t="s">
        <v>4118</v>
      </c>
      <c r="S1527">
        <v>1</v>
      </c>
      <c r="T1527">
        <v>0</v>
      </c>
      <c r="U1527">
        <v>0</v>
      </c>
      <c r="W1527">
        <v>7770731</v>
      </c>
      <c r="X1527">
        <v>7770731</v>
      </c>
      <c r="Y1527">
        <f>COUNTBLANK(Table134[[#This Row],[Budget]:[Gross_WW]])</f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 t="e">
        <f>((Table134[[#This Row],[Gross_WW]]-2*Table134[[#This Row],[Budget]])/(2*Table134[[#This Row],[Budget]]))*100</f>
        <v>#DIV/0!</v>
      </c>
      <c r="AI1527" t="e">
        <f>(0.555*Table134[[#This Row],[Gross_WW]]-Table134[[#This Row],[Budget]])/Table134[[#This Row],[Budget]]*100</f>
        <v>#DIV/0!</v>
      </c>
      <c r="AJ1527" t="e">
        <f>(Table134[[#This Row],[Gross_WW]]-VLOOKUP(C1527,  Table4[], 2, TRUE)*Table134[[#This Row],[Budget]])/(Table134[[#This Row],[Budget]]*VLOOKUP(C1527,  Table4[], 2, TRUE))</f>
        <v>#DIV/0!</v>
      </c>
    </row>
    <row r="1528" spans="1:36" x14ac:dyDescent="0.2">
      <c r="A1528" t="s">
        <v>3670</v>
      </c>
      <c r="B1528" t="s">
        <v>3671</v>
      </c>
      <c r="C1528">
        <v>1992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6.4</v>
      </c>
      <c r="O1528">
        <v>83095</v>
      </c>
      <c r="P1528">
        <v>100</v>
      </c>
      <c r="Q1528" t="s">
        <v>3269</v>
      </c>
      <c r="R1528" t="s">
        <v>2783</v>
      </c>
      <c r="S1528">
        <v>1</v>
      </c>
      <c r="T1528">
        <v>0</v>
      </c>
      <c r="U1528">
        <v>0</v>
      </c>
      <c r="V1528">
        <v>31000000</v>
      </c>
      <c r="W1528">
        <v>139605150</v>
      </c>
      <c r="X1528">
        <v>231605150</v>
      </c>
      <c r="Y1528">
        <f>COUNTBLANK(Table134[[#This Row],[Budget]:[Gross_WW]])</f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f>((Table134[[#This Row],[Gross_WW]]-2*Table134[[#This Row],[Budget]])/(2*Table134[[#This Row],[Budget]]))*100</f>
        <v>273.5566935483871</v>
      </c>
      <c r="AI1528">
        <f>(0.555*Table134[[#This Row],[Gross_WW]]-Table134[[#This Row],[Budget]])/Table134[[#This Row],[Budget]]*100</f>
        <v>314.64792983870973</v>
      </c>
      <c r="AJ1528">
        <f>(Table134[[#This Row],[Gross_WW]]-VLOOKUP(C1528,  Table4[], 2, TRUE)*Table134[[#This Row],[Budget]])/(Table134[[#This Row],[Budget]]*VLOOKUP(C1528,  Table4[], 2, TRUE))</f>
        <v>15.979849706744869</v>
      </c>
    </row>
    <row r="1529" spans="1:36" x14ac:dyDescent="0.2">
      <c r="A1529" t="s">
        <v>3880</v>
      </c>
      <c r="B1529" t="s">
        <v>3881</v>
      </c>
      <c r="C1529">
        <v>1993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5.6</v>
      </c>
      <c r="O1529">
        <v>46718</v>
      </c>
      <c r="P1529">
        <v>107</v>
      </c>
      <c r="Q1529" t="s">
        <v>3739</v>
      </c>
      <c r="R1529" t="s">
        <v>2783</v>
      </c>
      <c r="S1529">
        <v>1</v>
      </c>
      <c r="T1529">
        <v>0</v>
      </c>
      <c r="U1529">
        <v>0</v>
      </c>
      <c r="V1529">
        <v>38000000</v>
      </c>
      <c r="W1529">
        <v>57319029</v>
      </c>
      <c r="X1529">
        <v>57319029</v>
      </c>
      <c r="Y1529">
        <f>COUNTBLANK(Table134[[#This Row],[Budget]:[Gross_WW]])</f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f>((Table134[[#This Row],[Gross_WW]]-2*Table134[[#This Row],[Budget]])/(2*Table134[[#This Row],[Budget]]))*100</f>
        <v>-24.580224999999999</v>
      </c>
      <c r="AI1529">
        <f>(0.555*Table134[[#This Row],[Gross_WW]]-Table134[[#This Row],[Budget]])/Table134[[#This Row],[Budget]]*100</f>
        <v>-16.284049749999994</v>
      </c>
      <c r="AJ1529">
        <f>(Table134[[#This Row],[Gross_WW]]-VLOOKUP(C1529,  Table4[], 2, TRUE)*Table134[[#This Row],[Budget]])/(Table134[[#This Row],[Budget]]*VLOOKUP(C1529,  Table4[], 2, TRUE))</f>
        <v>2.4281715909090908</v>
      </c>
    </row>
    <row r="1530" spans="1:36" x14ac:dyDescent="0.2">
      <c r="A1530" t="s">
        <v>7424</v>
      </c>
      <c r="B1530" t="s">
        <v>7425</v>
      </c>
      <c r="C1530">
        <v>2015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6</v>
      </c>
      <c r="O1530">
        <v>60957</v>
      </c>
      <c r="P1530">
        <v>118</v>
      </c>
      <c r="Q1530" t="s">
        <v>7426</v>
      </c>
      <c r="R1530" t="s">
        <v>7427</v>
      </c>
      <c r="S1530">
        <v>0</v>
      </c>
      <c r="T1530">
        <v>1</v>
      </c>
      <c r="U1530">
        <v>0</v>
      </c>
      <c r="V1530">
        <v>30000000</v>
      </c>
      <c r="W1530">
        <v>87044645</v>
      </c>
      <c r="X1530">
        <v>105011053</v>
      </c>
      <c r="Y1530">
        <f>COUNTBLANK(Table134[[#This Row],[Budget]:[Gross_WW]])</f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f>((Table134[[#This Row],[Gross_WW]]-2*Table134[[#This Row],[Budget]])/(2*Table134[[#This Row],[Budget]]))*100</f>
        <v>75.018421666666669</v>
      </c>
      <c r="AI1530">
        <f>(0.555*Table134[[#This Row],[Gross_WW]]-Table134[[#This Row],[Budget]])/Table134[[#This Row],[Budget]]*100</f>
        <v>94.270448050000027</v>
      </c>
      <c r="AJ1530">
        <f>(Table134[[#This Row],[Gross_WW]]-VLOOKUP(C1530,  Table4[], 2, TRUE)*Table134[[#This Row],[Budget]])/(Table134[[#This Row],[Budget]]*VLOOKUP(C1530,  Table4[], 2, TRUE))</f>
        <v>2.5003684333333331</v>
      </c>
    </row>
    <row r="1531" spans="1:36" x14ac:dyDescent="0.2">
      <c r="A1531" t="s">
        <v>4968</v>
      </c>
      <c r="B1531" t="s">
        <v>4969</v>
      </c>
      <c r="C1531">
        <v>1998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5.8</v>
      </c>
      <c r="O1531">
        <v>70392</v>
      </c>
      <c r="P1531">
        <v>102</v>
      </c>
      <c r="Q1531" t="s">
        <v>2898</v>
      </c>
      <c r="R1531" t="s">
        <v>3921</v>
      </c>
      <c r="S1531">
        <v>1</v>
      </c>
      <c r="T1531">
        <v>0</v>
      </c>
      <c r="U1531">
        <v>0</v>
      </c>
      <c r="V1531">
        <v>70000000</v>
      </c>
      <c r="W1531">
        <v>74339294</v>
      </c>
      <c r="X1531">
        <v>164839294</v>
      </c>
      <c r="Y1531">
        <f>COUNTBLANK(Table134[[#This Row],[Budget]:[Gross_WW]])</f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f>((Table134[[#This Row],[Gross_WW]]-2*Table134[[#This Row],[Budget]])/(2*Table134[[#This Row],[Budget]]))*100</f>
        <v>17.742352857142858</v>
      </c>
      <c r="AI1531">
        <f>(0.555*Table134[[#This Row],[Gross_WW]]-Table134[[#This Row],[Budget]])/Table134[[#This Row],[Budget]]*100</f>
        <v>30.694011671428573</v>
      </c>
      <c r="AJ1531">
        <f>(Table134[[#This Row],[Gross_WW]]-VLOOKUP(C1531,  Table4[], 2, TRUE)*Table134[[#This Row],[Budget]])/(Table134[[#This Row],[Budget]]*VLOOKUP(C1531,  Table4[], 2, TRUE))</f>
        <v>4.3519251298701302</v>
      </c>
    </row>
    <row r="1532" spans="1:36" x14ac:dyDescent="0.2">
      <c r="A1532" t="s">
        <v>2778</v>
      </c>
      <c r="B1532" t="s">
        <v>2779</v>
      </c>
      <c r="C1532">
        <v>1984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7.1</v>
      </c>
      <c r="O1532">
        <v>99072</v>
      </c>
      <c r="P1532">
        <v>93</v>
      </c>
      <c r="Q1532" t="s">
        <v>2780</v>
      </c>
      <c r="R1532" t="s">
        <v>35</v>
      </c>
      <c r="S1532">
        <v>0</v>
      </c>
      <c r="T1532">
        <v>1</v>
      </c>
      <c r="U1532">
        <v>0</v>
      </c>
      <c r="V1532">
        <v>6500000</v>
      </c>
      <c r="W1532">
        <v>23686027</v>
      </c>
      <c r="X1532">
        <v>23686027</v>
      </c>
      <c r="Y1532">
        <f>COUNTBLANK(Table134[[#This Row],[Budget]:[Gross_WW]])</f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f>((Table134[[#This Row],[Gross_WW]]-2*Table134[[#This Row],[Budget]])/(2*Table134[[#This Row],[Budget]]))*100</f>
        <v>82.200207692307686</v>
      </c>
      <c r="AI1532">
        <f>(0.555*Table134[[#This Row],[Gross_WW]]-Table134[[#This Row],[Budget]])/Table134[[#This Row],[Budget]]*100</f>
        <v>102.24223053846156</v>
      </c>
      <c r="AJ1532">
        <f>(Table134[[#This Row],[Gross_WW]]-VLOOKUP(C1532,  Table4[], 2, TRUE)*Table134[[#This Row],[Budget]])/(Table134[[#This Row],[Budget]]*VLOOKUP(C1532,  Table4[], 2, TRUE))</f>
        <v>6.9217481605351168</v>
      </c>
    </row>
    <row r="1533" spans="1:36" x14ac:dyDescent="0.2">
      <c r="A1533" t="s">
        <v>7246</v>
      </c>
      <c r="B1533" t="s">
        <v>7247</v>
      </c>
      <c r="C1533">
        <v>2010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4.4000000000000004</v>
      </c>
      <c r="O1533">
        <v>85071</v>
      </c>
      <c r="P1533">
        <v>92</v>
      </c>
      <c r="Q1533" t="s">
        <v>7248</v>
      </c>
      <c r="R1533" t="s">
        <v>5267</v>
      </c>
      <c r="S1533">
        <v>0</v>
      </c>
      <c r="T1533">
        <v>1</v>
      </c>
      <c r="U1533">
        <v>0</v>
      </c>
      <c r="V1533">
        <v>10000000</v>
      </c>
      <c r="W1533">
        <v>21393620</v>
      </c>
      <c r="X1533">
        <v>66984887</v>
      </c>
      <c r="Y1533">
        <f>COUNTBLANK(Table134[[#This Row],[Budget]:[Gross_WW]])</f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f>((Table134[[#This Row],[Gross_WW]]-2*Table134[[#This Row],[Budget]])/(2*Table134[[#This Row],[Budget]]))*100</f>
        <v>234.92443500000002</v>
      </c>
      <c r="AI1533">
        <f>(0.555*Table134[[#This Row],[Gross_WW]]-Table134[[#This Row],[Budget]])/Table134[[#This Row],[Budget]]*100</f>
        <v>271.76612285000004</v>
      </c>
      <c r="AJ1533">
        <f>(Table134[[#This Row],[Gross_WW]]-VLOOKUP(C1533,  Table4[], 2, TRUE)*Table134[[#This Row],[Budget]])/(Table134[[#This Row],[Budget]]*VLOOKUP(C1533,  Table4[], 2, TRUE))</f>
        <v>5.6984887000000004</v>
      </c>
    </row>
    <row r="1534" spans="1:36" hidden="1" x14ac:dyDescent="0.2">
      <c r="A1534" t="s">
        <v>2314</v>
      </c>
      <c r="B1534" t="s">
        <v>2315</v>
      </c>
      <c r="C1534">
        <v>1977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7.3</v>
      </c>
      <c r="O1534">
        <v>33078</v>
      </c>
      <c r="P1534">
        <v>123</v>
      </c>
      <c r="Q1534" t="s">
        <v>1863</v>
      </c>
      <c r="R1534" t="s">
        <v>2316</v>
      </c>
      <c r="S1534">
        <v>0</v>
      </c>
      <c r="T1534">
        <v>1</v>
      </c>
      <c r="U1534">
        <v>0</v>
      </c>
      <c r="V1534" s="1"/>
      <c r="W1534" s="1">
        <v>28000000</v>
      </c>
      <c r="X1534" s="1">
        <v>28000000</v>
      </c>
      <c r="Y1534">
        <f>COUNTBLANK(Table134[[#This Row],[Budget]:[Gross_WW]])</f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 t="e">
        <f>((Table134[[#This Row],[Gross_WW]]-2*Table134[[#This Row],[Budget]])/(2*Table134[[#This Row],[Budget]]))*100</f>
        <v>#DIV/0!</v>
      </c>
      <c r="AI1534" t="e">
        <f>(0.555*Table134[[#This Row],[Gross_WW]]-Table134[[#This Row],[Budget]])/Table134[[#This Row],[Budget]]*100</f>
        <v>#DIV/0!</v>
      </c>
      <c r="AJ1534" t="e">
        <f>(Table134[[#This Row],[Gross_WW]]-VLOOKUP(C1534,  Table4[], 2, TRUE)*Table134[[#This Row],[Budget]])/(Table134[[#This Row],[Budget]]*VLOOKUP(C1534,  Table4[], 2, TRUE))</f>
        <v>#DIV/0!</v>
      </c>
    </row>
    <row r="1535" spans="1:36" x14ac:dyDescent="0.2">
      <c r="A1535" t="s">
        <v>2060</v>
      </c>
      <c r="B1535" t="s">
        <v>2061</v>
      </c>
      <c r="C1535">
        <v>1972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6.9</v>
      </c>
      <c r="O1535">
        <v>11711</v>
      </c>
      <c r="P1535">
        <v>104</v>
      </c>
      <c r="Q1535" t="s">
        <v>1863</v>
      </c>
      <c r="R1535" t="s">
        <v>35</v>
      </c>
      <c r="S1535">
        <v>0</v>
      </c>
      <c r="T1535">
        <v>1</v>
      </c>
      <c r="U1535">
        <v>0</v>
      </c>
      <c r="V1535" s="1">
        <v>3200000</v>
      </c>
      <c r="W1535" s="1"/>
      <c r="X1535" s="1"/>
      <c r="Y1535">
        <f>COUNTBLANK(Table134[[#This Row],[Budget]:[Gross_WW]])</f>
        <v>2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3</v>
      </c>
      <c r="AH1535">
        <f>((Table134[[#This Row],[Gross_WW]]-2*Table134[[#This Row],[Budget]])/(2*Table134[[#This Row],[Budget]]))*100</f>
        <v>-100</v>
      </c>
      <c r="AI1535">
        <f>(0.555*Table134[[#This Row],[Gross_WW]]-Table134[[#This Row],[Budget]])/Table134[[#This Row],[Budget]]*100</f>
        <v>-100</v>
      </c>
      <c r="AJ1535">
        <f>(Table134[[#This Row],[Gross_WW]]-VLOOKUP(C1535,  Table4[], 2, TRUE)*Table134[[#This Row],[Budget]])/(Table134[[#This Row],[Budget]]*VLOOKUP(C1535,  Table4[], 2, TRUE))</f>
        <v>-1</v>
      </c>
    </row>
    <row r="1536" spans="1:36" x14ac:dyDescent="0.2">
      <c r="A1536" t="s">
        <v>4531</v>
      </c>
      <c r="B1536" t="s">
        <v>4532</v>
      </c>
      <c r="C1536">
        <v>1996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7.6</v>
      </c>
      <c r="O1536">
        <v>180858</v>
      </c>
      <c r="P1536">
        <v>147</v>
      </c>
      <c r="Q1536" t="s">
        <v>2871</v>
      </c>
      <c r="R1536" t="s">
        <v>4533</v>
      </c>
      <c r="S1536">
        <v>0</v>
      </c>
      <c r="T1536">
        <v>0</v>
      </c>
      <c r="U1536">
        <v>1</v>
      </c>
      <c r="V1536" s="1">
        <v>44000000</v>
      </c>
      <c r="W1536" s="1">
        <v>53315285</v>
      </c>
      <c r="X1536" s="1">
        <v>165615285</v>
      </c>
      <c r="Y1536">
        <f>COUNTBLANK(Table134[[#This Row],[Budget]:[Gross_WW]])</f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f>((Table134[[#This Row],[Gross_WW]]-2*Table134[[#This Row],[Budget]])/(2*Table134[[#This Row],[Budget]]))*100</f>
        <v>88.199187499999994</v>
      </c>
      <c r="AI1536">
        <f>(0.555*Table134[[#This Row],[Gross_WW]]-Table134[[#This Row],[Budget]])/Table134[[#This Row],[Budget]]*100</f>
        <v>108.90109812500002</v>
      </c>
      <c r="AJ1536">
        <f>(Table134[[#This Row],[Gross_WW]]-VLOOKUP(C1536,  Table4[], 2, TRUE)*Table134[[#This Row],[Budget]])/(Table134[[#This Row],[Budget]]*VLOOKUP(C1536,  Table4[], 2, TRUE))</f>
        <v>7.5545085227272724</v>
      </c>
    </row>
    <row r="1537" spans="1:36" x14ac:dyDescent="0.2">
      <c r="A1537" t="s">
        <v>1561</v>
      </c>
      <c r="B1537" t="s">
        <v>1562</v>
      </c>
      <c r="C1537">
        <v>1959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7.2</v>
      </c>
      <c r="O1537">
        <v>129215</v>
      </c>
      <c r="P1537">
        <v>75</v>
      </c>
      <c r="Q1537" t="s">
        <v>1003</v>
      </c>
      <c r="R1537" t="s">
        <v>538</v>
      </c>
      <c r="S1537">
        <v>1</v>
      </c>
      <c r="T1537">
        <v>0</v>
      </c>
      <c r="U1537">
        <v>0</v>
      </c>
      <c r="V1537" s="1">
        <v>6000000</v>
      </c>
      <c r="W1537" s="1">
        <v>51600000</v>
      </c>
      <c r="X1537" s="1">
        <v>51600000</v>
      </c>
      <c r="Y1537">
        <f>COUNTBLANK(Table134[[#This Row],[Budget]:[Gross_WW]])</f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262</v>
      </c>
      <c r="AH1537">
        <f>((Table134[[#This Row],[Gross_WW]]-2*Table134[[#This Row],[Budget]])/(2*Table134[[#This Row],[Budget]]))*100</f>
        <v>330</v>
      </c>
      <c r="AI1537">
        <f>(0.555*Table134[[#This Row],[Gross_WW]]-Table134[[#This Row],[Budget]])/Table134[[#This Row],[Budget]]*100</f>
        <v>377.30000000000007</v>
      </c>
      <c r="AJ1537">
        <f>(Table134[[#This Row],[Gross_WW]]-VLOOKUP(C1537,  Table4[], 2, TRUE)*Table134[[#This Row],[Budget]])/(Table134[[#This Row],[Budget]]*VLOOKUP(C1537,  Table4[], 2, TRUE))</f>
        <v>52.75</v>
      </c>
    </row>
    <row r="1538" spans="1:36" x14ac:dyDescent="0.2">
      <c r="A1538" t="s">
        <v>4795</v>
      </c>
      <c r="B1538" t="s">
        <v>4796</v>
      </c>
      <c r="C1538">
        <v>1998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6.7</v>
      </c>
      <c r="O1538">
        <v>61157</v>
      </c>
      <c r="P1538">
        <v>99</v>
      </c>
      <c r="Q1538" t="s">
        <v>4797</v>
      </c>
      <c r="R1538" t="s">
        <v>4798</v>
      </c>
      <c r="S1538">
        <v>1</v>
      </c>
      <c r="T1538">
        <v>0</v>
      </c>
      <c r="U1538">
        <v>0</v>
      </c>
      <c r="V1538">
        <v>6000000</v>
      </c>
      <c r="W1538">
        <v>11841544</v>
      </c>
      <c r="X1538">
        <v>11841544</v>
      </c>
      <c r="Y1538">
        <f>COUNTBLANK(Table134[[#This Row],[Budget]:[Gross_WW]])</f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f>((Table134[[#This Row],[Gross_WW]]-2*Table134[[#This Row],[Budget]])/(2*Table134[[#This Row],[Budget]]))*100</f>
        <v>-1.3204666666666667</v>
      </c>
      <c r="AI1538">
        <f>(0.555*Table134[[#This Row],[Gross_WW]]-Table134[[#This Row],[Budget]])/Table134[[#This Row],[Budget]]*100</f>
        <v>9.5342820000000152</v>
      </c>
      <c r="AJ1538">
        <f>(Table134[[#This Row],[Gross_WW]]-VLOOKUP(C1538,  Table4[], 2, TRUE)*Table134[[#This Row],[Budget]])/(Table134[[#This Row],[Budget]]*VLOOKUP(C1538,  Table4[], 2, TRUE))</f>
        <v>3.4854333333333334</v>
      </c>
    </row>
    <row r="1539" spans="1:36" x14ac:dyDescent="0.2">
      <c r="A1539" t="s">
        <v>4534</v>
      </c>
      <c r="B1539" t="s">
        <v>4535</v>
      </c>
      <c r="C1539">
        <v>1996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8</v>
      </c>
      <c r="O1539">
        <v>84487</v>
      </c>
      <c r="P1539">
        <v>135</v>
      </c>
      <c r="Q1539" t="s">
        <v>4536</v>
      </c>
      <c r="R1539" t="s">
        <v>3859</v>
      </c>
      <c r="S1539">
        <v>1</v>
      </c>
      <c r="T1539">
        <v>0</v>
      </c>
      <c r="U1539">
        <v>0</v>
      </c>
      <c r="V1539">
        <v>1000000</v>
      </c>
      <c r="W1539">
        <v>24444121</v>
      </c>
      <c r="X1539">
        <v>24444121</v>
      </c>
      <c r="Y1539">
        <f>COUNTBLANK(Table134[[#This Row],[Budget]:[Gross_WW]])</f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2</v>
      </c>
      <c r="AH1539">
        <f>((Table134[[#This Row],[Gross_WW]]-2*Table134[[#This Row],[Budget]])/(2*Table134[[#This Row],[Budget]]))*100</f>
        <v>1122.20605</v>
      </c>
      <c r="AI1539">
        <f>(0.555*Table134[[#This Row],[Gross_WW]]-Table134[[#This Row],[Budget]])/Table134[[#This Row],[Budget]]*100</f>
        <v>1256.6487155</v>
      </c>
      <c r="AJ1539">
        <f>(Table134[[#This Row],[Gross_WW]]-VLOOKUP(C1539,  Table4[], 2, TRUE)*Table134[[#This Row],[Budget]])/(Table134[[#This Row],[Budget]]*VLOOKUP(C1539,  Table4[], 2, TRUE))</f>
        <v>54.554820454545457</v>
      </c>
    </row>
    <row r="1540" spans="1:36" x14ac:dyDescent="0.2">
      <c r="A1540" t="s">
        <v>6296</v>
      </c>
      <c r="B1540" t="s">
        <v>6297</v>
      </c>
      <c r="C1540">
        <v>2006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6.4</v>
      </c>
      <c r="O1540">
        <v>71679</v>
      </c>
      <c r="P1540">
        <v>95</v>
      </c>
      <c r="Q1540" t="s">
        <v>6298</v>
      </c>
      <c r="R1540" t="s">
        <v>6299</v>
      </c>
      <c r="S1540">
        <v>0</v>
      </c>
      <c r="T1540">
        <v>1</v>
      </c>
      <c r="U1540">
        <v>0</v>
      </c>
      <c r="V1540">
        <v>15000000</v>
      </c>
      <c r="W1540">
        <v>7802450</v>
      </c>
      <c r="X1540">
        <v>12834936</v>
      </c>
      <c r="Y1540">
        <f>COUNTBLANK(Table134[[#This Row],[Budget]:[Gross_WW]])</f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f>((Table134[[#This Row],[Gross_WW]]-2*Table134[[#This Row],[Budget]])/(2*Table134[[#This Row],[Budget]]))*100</f>
        <v>-57.216880000000003</v>
      </c>
      <c r="AI1540">
        <f>(0.555*Table134[[#This Row],[Gross_WW]]-Table134[[#This Row],[Budget]])/Table134[[#This Row],[Budget]]*100</f>
        <v>-52.510736800000004</v>
      </c>
      <c r="AJ1540">
        <f>(Table134[[#This Row],[Gross_WW]]-VLOOKUP(C1540,  Table4[], 2, TRUE)*Table134[[#This Row],[Budget]])/(Table134[[#This Row],[Budget]]*VLOOKUP(C1540,  Table4[], 2, TRUE))</f>
        <v>0.42610399999999998</v>
      </c>
    </row>
    <row r="1541" spans="1:36" x14ac:dyDescent="0.2">
      <c r="A1541" t="s">
        <v>6757</v>
      </c>
      <c r="B1541" t="s">
        <v>6758</v>
      </c>
      <c r="C1541">
        <v>2008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8</v>
      </c>
      <c r="O1541">
        <v>772770</v>
      </c>
      <c r="P1541">
        <v>120</v>
      </c>
      <c r="Q1541" t="s">
        <v>4569</v>
      </c>
      <c r="R1541" t="s">
        <v>6759</v>
      </c>
      <c r="S1541">
        <v>0</v>
      </c>
      <c r="T1541">
        <v>0</v>
      </c>
      <c r="U1541">
        <v>1</v>
      </c>
      <c r="V1541">
        <v>15000000</v>
      </c>
      <c r="W1541">
        <v>141319928</v>
      </c>
      <c r="X1541">
        <v>378021385</v>
      </c>
      <c r="Y1541">
        <f>COUNTBLANK(Table134[[#This Row],[Budget]:[Gross_WW]])</f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3</v>
      </c>
      <c r="AH1541">
        <f>((Table134[[#This Row],[Gross_WW]]-2*Table134[[#This Row],[Budget]])/(2*Table134[[#This Row],[Budget]]))*100</f>
        <v>1160.0712833333332</v>
      </c>
      <c r="AI1541">
        <f>(0.555*Table134[[#This Row],[Gross_WW]]-Table134[[#This Row],[Budget]])/Table134[[#This Row],[Budget]]*100</f>
        <v>1298.6791245000002</v>
      </c>
      <c r="AJ1541">
        <f>(Table134[[#This Row],[Gross_WW]]-VLOOKUP(C1541,  Table4[], 2, TRUE)*Table134[[#This Row],[Budget]])/(Table134[[#This Row],[Budget]]*VLOOKUP(C1541,  Table4[], 2, TRUE))</f>
        <v>41.002376111111111</v>
      </c>
    </row>
    <row r="1542" spans="1:36" x14ac:dyDescent="0.2">
      <c r="A1542" t="s">
        <v>4996</v>
      </c>
      <c r="B1542" t="s">
        <v>4997</v>
      </c>
      <c r="C1542">
        <v>1998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6.2</v>
      </c>
      <c r="O1542">
        <v>88919</v>
      </c>
      <c r="P1542">
        <v>108</v>
      </c>
      <c r="Q1542" t="s">
        <v>2713</v>
      </c>
      <c r="R1542" t="s">
        <v>35</v>
      </c>
      <c r="S1542">
        <v>0</v>
      </c>
      <c r="T1542">
        <v>1</v>
      </c>
      <c r="U1542">
        <v>0</v>
      </c>
      <c r="V1542">
        <v>40000000</v>
      </c>
      <c r="W1542">
        <v>54682547</v>
      </c>
      <c r="X1542">
        <v>54682547</v>
      </c>
      <c r="Y1542">
        <f>COUNTBLANK(Table134[[#This Row],[Budget]:[Gross_WW]])</f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f>((Table134[[#This Row],[Gross_WW]]-2*Table134[[#This Row],[Budget]])/(2*Table134[[#This Row],[Budget]]))*100</f>
        <v>-31.646816249999997</v>
      </c>
      <c r="AI1542">
        <f>(0.555*Table134[[#This Row],[Gross_WW]]-Table134[[#This Row],[Budget]])/Table134[[#This Row],[Budget]]*100</f>
        <v>-24.127966037499998</v>
      </c>
      <c r="AJ1542">
        <f>(Table134[[#This Row],[Gross_WW]]-VLOOKUP(C1542,  Table4[], 2, TRUE)*Table134[[#This Row],[Budget]])/(Table134[[#This Row],[Budget]]*VLOOKUP(C1542,  Table4[], 2, TRUE))</f>
        <v>2.1069628977272727</v>
      </c>
    </row>
    <row r="1543" spans="1:36" x14ac:dyDescent="0.2">
      <c r="A1543" t="s">
        <v>7911</v>
      </c>
      <c r="B1543" t="s">
        <v>7912</v>
      </c>
      <c r="C1543">
        <v>2018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6.6</v>
      </c>
      <c r="O1543">
        <v>29754</v>
      </c>
      <c r="P1543">
        <v>96</v>
      </c>
      <c r="Q1543" t="s">
        <v>7913</v>
      </c>
      <c r="R1543" t="s">
        <v>7914</v>
      </c>
      <c r="S1543">
        <v>0</v>
      </c>
      <c r="T1543">
        <v>0</v>
      </c>
      <c r="U1543">
        <v>1</v>
      </c>
      <c r="V1543">
        <v>80000000</v>
      </c>
      <c r="W1543">
        <v>83240103</v>
      </c>
      <c r="X1543">
        <v>214040103</v>
      </c>
      <c r="Y1543">
        <f>COUNTBLANK(Table134[[#This Row],[Budget]:[Gross_WW]])</f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f>((Table134[[#This Row],[Gross_WW]]-2*Table134[[#This Row],[Budget]])/(2*Table134[[#This Row],[Budget]]))*100</f>
        <v>33.775064374999999</v>
      </c>
      <c r="AI1543">
        <f>(0.555*Table134[[#This Row],[Gross_WW]]-Table134[[#This Row],[Budget]])/Table134[[#This Row],[Budget]]*100</f>
        <v>48.490321456250008</v>
      </c>
      <c r="AJ1543">
        <f>(Table134[[#This Row],[Gross_WW]]-VLOOKUP(C1543,  Table4[], 2, TRUE)*Table134[[#This Row],[Budget]])/(Table134[[#This Row],[Budget]]*VLOOKUP(C1543,  Table4[], 2, TRUE))</f>
        <v>1.6755012874999999</v>
      </c>
    </row>
    <row r="1544" spans="1:36" hidden="1" x14ac:dyDescent="0.2">
      <c r="A1544" t="s">
        <v>6655</v>
      </c>
      <c r="B1544" t="s">
        <v>6656</v>
      </c>
      <c r="C1544">
        <v>2008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6.1</v>
      </c>
      <c r="O1544">
        <v>22111</v>
      </c>
      <c r="P1544">
        <v>95</v>
      </c>
      <c r="Q1544" t="s">
        <v>6657</v>
      </c>
      <c r="R1544" t="s">
        <v>3859</v>
      </c>
      <c r="S1544">
        <v>1</v>
      </c>
      <c r="T1544">
        <v>0</v>
      </c>
      <c r="U1544">
        <v>0</v>
      </c>
      <c r="W1544">
        <v>9511289</v>
      </c>
      <c r="X1544">
        <v>11843604</v>
      </c>
      <c r="Y1544">
        <f>COUNTBLANK(Table134[[#This Row],[Budget]:[Gross_WW]])</f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 t="e">
        <f>((Table134[[#This Row],[Gross_WW]]-2*Table134[[#This Row],[Budget]])/(2*Table134[[#This Row],[Budget]]))*100</f>
        <v>#DIV/0!</v>
      </c>
      <c r="AI1544" t="e">
        <f>(0.555*Table134[[#This Row],[Gross_WW]]-Table134[[#This Row],[Budget]])/Table134[[#This Row],[Budget]]*100</f>
        <v>#DIV/0!</v>
      </c>
      <c r="AJ1544" t="e">
        <f>(Table134[[#This Row],[Gross_WW]]-VLOOKUP(C1544,  Table4[], 2, TRUE)*Table134[[#This Row],[Budget]])/(Table134[[#This Row],[Budget]]*VLOOKUP(C1544,  Table4[], 2, TRUE))</f>
        <v>#DIV/0!</v>
      </c>
    </row>
    <row r="1545" spans="1:36" x14ac:dyDescent="0.2">
      <c r="A1545" t="s">
        <v>958</v>
      </c>
      <c r="B1545" t="s">
        <v>959</v>
      </c>
      <c r="C1545">
        <v>1947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6.4</v>
      </c>
      <c r="O1545">
        <v>1167</v>
      </c>
      <c r="P1545">
        <v>103</v>
      </c>
      <c r="Q1545" t="s">
        <v>960</v>
      </c>
      <c r="R1545" t="s">
        <v>747</v>
      </c>
      <c r="S1545">
        <v>0</v>
      </c>
      <c r="T1545">
        <v>1</v>
      </c>
      <c r="U1545">
        <v>0</v>
      </c>
      <c r="V1545">
        <v>1360286</v>
      </c>
      <c r="W1545">
        <v>2301555</v>
      </c>
      <c r="X1545">
        <v>2301555</v>
      </c>
      <c r="Y1545">
        <f>COUNTBLANK(Table134[[#This Row],[Budget]:[Gross_WW]])</f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f>((Table134[[#This Row],[Gross_WW]]-2*Table134[[#This Row],[Budget]])/(2*Table134[[#This Row],[Budget]]))*100</f>
        <v>-15.401797857215321</v>
      </c>
      <c r="AI1545">
        <f>(0.555*Table134[[#This Row],[Gross_WW]]-Table134[[#This Row],[Budget]])/Table134[[#This Row],[Budget]]*100</f>
        <v>-6.0959956215089965</v>
      </c>
      <c r="AJ1545">
        <f>(Table134[[#This Row],[Gross_WW]]-VLOOKUP(C1545,  Table4[], 2, TRUE)*Table134[[#This Row],[Budget]])/(Table134[[#This Row],[Budget]]*VLOOKUP(C1545,  Table4[], 2, TRUE))</f>
        <v>12.015108021966872</v>
      </c>
    </row>
    <row r="1546" spans="1:36" x14ac:dyDescent="0.2">
      <c r="A1546" t="s">
        <v>4308</v>
      </c>
      <c r="B1546" t="s">
        <v>4309</v>
      </c>
      <c r="C1546">
        <v>1995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7.4</v>
      </c>
      <c r="O1546">
        <v>32153</v>
      </c>
      <c r="P1546">
        <v>112</v>
      </c>
      <c r="Q1546" t="s">
        <v>3816</v>
      </c>
      <c r="R1546" t="s">
        <v>3859</v>
      </c>
      <c r="S1546">
        <v>1</v>
      </c>
      <c r="T1546">
        <v>0</v>
      </c>
      <c r="U1546">
        <v>0</v>
      </c>
      <c r="V1546">
        <v>7000000</v>
      </c>
      <c r="W1546">
        <v>8367636</v>
      </c>
      <c r="X1546">
        <v>8367636</v>
      </c>
      <c r="Y1546">
        <f>COUNTBLANK(Table134[[#This Row],[Budget]:[Gross_WW]])</f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f>((Table134[[#This Row],[Gross_WW]]-2*Table134[[#This Row],[Budget]])/(2*Table134[[#This Row],[Budget]]))*100</f>
        <v>-40.231171428571429</v>
      </c>
      <c r="AI1546">
        <f>(0.555*Table134[[#This Row],[Gross_WW]]-Table134[[#This Row],[Budget]])/Table134[[#This Row],[Budget]]*100</f>
        <v>-33.656600285714276</v>
      </c>
      <c r="AJ1546">
        <f>(Table134[[#This Row],[Gross_WW]]-VLOOKUP(C1546,  Table4[], 2, TRUE)*Table134[[#This Row],[Budget]])/(Table134[[#This Row],[Budget]]*VLOOKUP(C1546,  Table4[], 2, TRUE))</f>
        <v>1.716764935064935</v>
      </c>
    </row>
    <row r="1547" spans="1:36" x14ac:dyDescent="0.2">
      <c r="A1547" t="s">
        <v>2317</v>
      </c>
      <c r="B1547" t="s">
        <v>2318</v>
      </c>
      <c r="C1547">
        <v>1977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7</v>
      </c>
      <c r="O1547">
        <v>42848</v>
      </c>
      <c r="P1547">
        <v>96</v>
      </c>
      <c r="Q1547" t="s">
        <v>2319</v>
      </c>
      <c r="R1547" t="s">
        <v>35</v>
      </c>
      <c r="S1547">
        <v>0</v>
      </c>
      <c r="T1547">
        <v>1</v>
      </c>
      <c r="U1547">
        <v>0</v>
      </c>
      <c r="V1547">
        <v>4300000</v>
      </c>
      <c r="W1547">
        <v>126737428</v>
      </c>
      <c r="X1547">
        <v>126737428</v>
      </c>
      <c r="Y1547">
        <f>COUNTBLANK(Table134[[#This Row],[Budget]:[Gross_WW]])</f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f>((Table134[[#This Row],[Gross_WW]]-2*Table134[[#This Row],[Budget]])/(2*Table134[[#This Row],[Budget]]))*100</f>
        <v>1373.6910232558139</v>
      </c>
      <c r="AI1547">
        <f>(0.555*Table134[[#This Row],[Gross_WW]]-Table134[[#This Row],[Budget]])/Table134[[#This Row],[Budget]]*100</f>
        <v>1535.7970358139535</v>
      </c>
      <c r="AJ1547">
        <f>(Table134[[#This Row],[Gross_WW]]-VLOOKUP(C1547,  Table4[], 2, TRUE)*Table134[[#This Row],[Budget]])/(Table134[[#This Row],[Budget]]*VLOOKUP(C1547,  Table4[], 2, TRUE))</f>
        <v>76.562685434516524</v>
      </c>
    </row>
    <row r="1548" spans="1:36" x14ac:dyDescent="0.2">
      <c r="A1548" t="s">
        <v>2488</v>
      </c>
      <c r="B1548" t="s">
        <v>2489</v>
      </c>
      <c r="C1548">
        <v>1980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5.3</v>
      </c>
      <c r="O1548">
        <v>14164</v>
      </c>
      <c r="P1548">
        <v>101</v>
      </c>
      <c r="Q1548" t="s">
        <v>2319</v>
      </c>
      <c r="R1548" t="s">
        <v>35</v>
      </c>
      <c r="S1548">
        <v>0</v>
      </c>
      <c r="T1548">
        <v>1</v>
      </c>
      <c r="U1548">
        <v>0</v>
      </c>
      <c r="V1548">
        <v>17000000</v>
      </c>
      <c r="W1548">
        <v>66132626</v>
      </c>
      <c r="X1548">
        <v>66132626</v>
      </c>
      <c r="Y1548">
        <f>COUNTBLANK(Table134[[#This Row],[Budget]:[Gross_WW]])</f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f>((Table134[[#This Row],[Gross_WW]]-2*Table134[[#This Row],[Budget]])/(2*Table134[[#This Row],[Budget]]))*100</f>
        <v>94.507723529411763</v>
      </c>
      <c r="AI1548">
        <f>(0.555*Table134[[#This Row],[Gross_WW]]-Table134[[#This Row],[Budget]])/Table134[[#This Row],[Budget]]*100</f>
        <v>115.90357311764706</v>
      </c>
      <c r="AJ1548">
        <f>(Table134[[#This Row],[Gross_WW]]-VLOOKUP(C1548,  Table4[], 2, TRUE)*Table134[[#This Row],[Budget]])/(Table134[[#This Row],[Budget]]*VLOOKUP(C1548,  Table4[], 2, TRUE))</f>
        <v>7.4568575447570336</v>
      </c>
    </row>
    <row r="1549" spans="1:36" hidden="1" x14ac:dyDescent="0.2">
      <c r="A1549" t="s">
        <v>2698</v>
      </c>
      <c r="B1549" t="s">
        <v>2699</v>
      </c>
      <c r="C1549">
        <v>1983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3.5</v>
      </c>
      <c r="O1549">
        <v>7778</v>
      </c>
      <c r="P1549">
        <v>85</v>
      </c>
      <c r="Q1549" t="s">
        <v>2700</v>
      </c>
      <c r="R1549" t="s">
        <v>35</v>
      </c>
      <c r="S1549">
        <v>0</v>
      </c>
      <c r="T1549">
        <v>1</v>
      </c>
      <c r="U1549">
        <v>0</v>
      </c>
      <c r="W1549">
        <v>5678950</v>
      </c>
      <c r="X1549">
        <v>5678950</v>
      </c>
      <c r="Y1549">
        <f>COUNTBLANK(Table134[[#This Row],[Budget]:[Gross_WW]])</f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 t="e">
        <f>((Table134[[#This Row],[Gross_WW]]-2*Table134[[#This Row],[Budget]])/(2*Table134[[#This Row],[Budget]]))*100</f>
        <v>#DIV/0!</v>
      </c>
      <c r="AI1549" t="e">
        <f>(0.555*Table134[[#This Row],[Gross_WW]]-Table134[[#This Row],[Budget]])/Table134[[#This Row],[Budget]]*100</f>
        <v>#DIV/0!</v>
      </c>
      <c r="AJ1549" t="e">
        <f>(Table134[[#This Row],[Gross_WW]]-VLOOKUP(C1549,  Table4[], 2, TRUE)*Table134[[#This Row],[Budget]])/(Table134[[#This Row],[Budget]]*VLOOKUP(C1549,  Table4[], 2, TRUE))</f>
        <v>#DIV/0!</v>
      </c>
    </row>
    <row r="1550" spans="1:36" x14ac:dyDescent="0.2">
      <c r="A1550" t="s">
        <v>6449</v>
      </c>
      <c r="B1550" t="s">
        <v>6450</v>
      </c>
      <c r="C1550">
        <v>2006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6.7</v>
      </c>
      <c r="O1550">
        <v>134418</v>
      </c>
      <c r="P1550">
        <v>109</v>
      </c>
      <c r="Q1550" t="s">
        <v>6451</v>
      </c>
      <c r="R1550" t="s">
        <v>35</v>
      </c>
      <c r="S1550">
        <v>0</v>
      </c>
      <c r="T1550">
        <v>1</v>
      </c>
      <c r="U1550">
        <v>0</v>
      </c>
      <c r="V1550">
        <v>17000000</v>
      </c>
      <c r="W1550">
        <v>35787686</v>
      </c>
      <c r="X1550">
        <v>57232879</v>
      </c>
      <c r="Y1550">
        <f>COUNTBLANK(Table134[[#This Row],[Budget]:[Gross_WW]])</f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f>((Table134[[#This Row],[Gross_WW]]-2*Table134[[#This Row],[Budget]])/(2*Table134[[#This Row],[Budget]]))*100</f>
        <v>68.331997058823532</v>
      </c>
      <c r="AI1550">
        <f>(0.555*Table134[[#This Row],[Gross_WW]]-Table134[[#This Row],[Budget]])/Table134[[#This Row],[Budget]]*100</f>
        <v>86.84851673529414</v>
      </c>
      <c r="AJ1550">
        <f>(Table134[[#This Row],[Gross_WW]]-VLOOKUP(C1550,  Table4[], 2, TRUE)*Table134[[#This Row],[Budget]])/(Table134[[#This Row],[Budget]]*VLOOKUP(C1550,  Table4[], 2, TRUE))</f>
        <v>4.611066568627451</v>
      </c>
    </row>
    <row r="1551" spans="1:36" x14ac:dyDescent="0.2">
      <c r="A1551" t="s">
        <v>4970</v>
      </c>
      <c r="B1551" t="s">
        <v>4971</v>
      </c>
      <c r="C1551">
        <v>1998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6</v>
      </c>
      <c r="O1551">
        <v>73515</v>
      </c>
      <c r="P1551">
        <v>98</v>
      </c>
      <c r="Q1551" t="s">
        <v>2697</v>
      </c>
      <c r="R1551" t="s">
        <v>2483</v>
      </c>
      <c r="S1551">
        <v>1</v>
      </c>
      <c r="T1551">
        <v>0</v>
      </c>
      <c r="U1551">
        <v>0</v>
      </c>
      <c r="V1551">
        <v>73000000</v>
      </c>
      <c r="W1551">
        <v>55591409</v>
      </c>
      <c r="X1551">
        <v>103891409</v>
      </c>
      <c r="Y1551">
        <f>COUNTBLANK(Table134[[#This Row],[Budget]:[Gross_WW]])</f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f>((Table134[[#This Row],[Gross_WW]]-2*Table134[[#This Row],[Budget]])/(2*Table134[[#This Row],[Budget]]))*100</f>
        <v>-28.841500684931511</v>
      </c>
      <c r="AI1551">
        <f>(0.555*Table134[[#This Row],[Gross_WW]]-Table134[[#This Row],[Budget]])/Table134[[#This Row],[Budget]]*100</f>
        <v>-21.014065760273969</v>
      </c>
      <c r="AJ1551">
        <f>(Table134[[#This Row],[Gross_WW]]-VLOOKUP(C1551,  Table4[], 2, TRUE)*Table134[[#This Row],[Budget]])/(Table134[[#This Row],[Budget]]*VLOOKUP(C1551,  Table4[], 2, TRUE))</f>
        <v>2.2344772415940226</v>
      </c>
    </row>
    <row r="1552" spans="1:36" x14ac:dyDescent="0.2">
      <c r="A1552" t="s">
        <v>3672</v>
      </c>
      <c r="B1552" t="s">
        <v>3673</v>
      </c>
      <c r="C1552">
        <v>1992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7.1</v>
      </c>
      <c r="O1552">
        <v>50413</v>
      </c>
      <c r="P1552">
        <v>126</v>
      </c>
      <c r="Q1552" t="s">
        <v>3195</v>
      </c>
      <c r="R1552" t="s">
        <v>35</v>
      </c>
      <c r="S1552">
        <v>0</v>
      </c>
      <c r="T1552">
        <v>1</v>
      </c>
      <c r="U1552">
        <v>0</v>
      </c>
      <c r="V1552">
        <v>35000000</v>
      </c>
      <c r="W1552">
        <v>51432591</v>
      </c>
      <c r="X1552">
        <v>105232691</v>
      </c>
      <c r="Y1552">
        <f>COUNTBLANK(Table134[[#This Row],[Budget]:[Gross_WW]])</f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f>((Table134[[#This Row],[Gross_WW]]-2*Table134[[#This Row],[Budget]])/(2*Table134[[#This Row],[Budget]]))*100</f>
        <v>50.332415714285716</v>
      </c>
      <c r="AI1552">
        <f>(0.555*Table134[[#This Row],[Gross_WW]]-Table134[[#This Row],[Budget]])/Table134[[#This Row],[Budget]]*100</f>
        <v>66.868981442857162</v>
      </c>
      <c r="AJ1552">
        <f>(Table134[[#This Row],[Gross_WW]]-VLOOKUP(C1552,  Table4[], 2, TRUE)*Table134[[#This Row],[Budget]])/(Table134[[#This Row],[Budget]]*VLOOKUP(C1552,  Table4[], 2, TRUE))</f>
        <v>5.8332916233766232</v>
      </c>
    </row>
    <row r="1553" spans="1:36" x14ac:dyDescent="0.2">
      <c r="A1553" t="s">
        <v>4972</v>
      </c>
      <c r="B1553" t="s">
        <v>4973</v>
      </c>
      <c r="C1553">
        <v>1999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6.7</v>
      </c>
      <c r="O1553">
        <v>13427</v>
      </c>
      <c r="P1553">
        <v>127</v>
      </c>
      <c r="Q1553" t="s">
        <v>4974</v>
      </c>
      <c r="R1553" t="s">
        <v>35</v>
      </c>
      <c r="S1553">
        <v>0</v>
      </c>
      <c r="T1553">
        <v>1</v>
      </c>
      <c r="U1553">
        <v>0</v>
      </c>
      <c r="V1553">
        <v>35000000</v>
      </c>
      <c r="W1553">
        <v>14417593</v>
      </c>
      <c r="X1553">
        <v>23049593</v>
      </c>
      <c r="Y1553">
        <f>COUNTBLANK(Table134[[#This Row],[Budget]:[Gross_WW]])</f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5</v>
      </c>
      <c r="AH1553">
        <f>((Table134[[#This Row],[Gross_WW]]-2*Table134[[#This Row],[Budget]])/(2*Table134[[#This Row],[Budget]]))*100</f>
        <v>-67.072010000000006</v>
      </c>
      <c r="AI1553">
        <f>(0.555*Table134[[#This Row],[Gross_WW]]-Table134[[#This Row],[Budget]])/Table134[[#This Row],[Budget]]*100</f>
        <v>-63.449931099999986</v>
      </c>
      <c r="AJ1553">
        <f>(Table134[[#This Row],[Gross_WW]]-VLOOKUP(C1553,  Table4[], 2, TRUE)*Table134[[#This Row],[Budget]])/(Table134[[#This Row],[Budget]]*VLOOKUP(C1553,  Table4[], 2, TRUE))</f>
        <v>0.49672681818181819</v>
      </c>
    </row>
    <row r="1554" spans="1:36" x14ac:dyDescent="0.2">
      <c r="A1554" t="s">
        <v>7362</v>
      </c>
      <c r="B1554" t="s">
        <v>7363</v>
      </c>
      <c r="C1554">
        <v>2012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6.1</v>
      </c>
      <c r="O1554">
        <v>265524</v>
      </c>
      <c r="P1554">
        <v>127</v>
      </c>
      <c r="Q1554" t="s">
        <v>7364</v>
      </c>
      <c r="R1554" t="s">
        <v>7365</v>
      </c>
      <c r="S1554">
        <v>0</v>
      </c>
      <c r="T1554">
        <v>1</v>
      </c>
      <c r="U1554">
        <v>0</v>
      </c>
      <c r="V1554">
        <v>170000000</v>
      </c>
      <c r="W1554">
        <v>155332381</v>
      </c>
      <c r="X1554">
        <v>396592829</v>
      </c>
      <c r="Y1554">
        <f>COUNTBLANK(Table134[[#This Row],[Budget]:[Gross_WW]])</f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200</v>
      </c>
      <c r="AH1554">
        <f>((Table134[[#This Row],[Gross_WW]]-2*Table134[[#This Row],[Budget]])/(2*Table134[[#This Row],[Budget]]))*100</f>
        <v>16.644949705882354</v>
      </c>
      <c r="AI1554">
        <f>(0.555*Table134[[#This Row],[Gross_WW]]-Table134[[#This Row],[Budget]])/Table134[[#This Row],[Budget]]*100</f>
        <v>29.475894173529426</v>
      </c>
      <c r="AJ1554">
        <f>(Table134[[#This Row],[Gross_WW]]-VLOOKUP(C1554,  Table4[], 2, TRUE)*Table134[[#This Row],[Budget]])/(Table134[[#This Row],[Budget]]*VLOOKUP(C1554,  Table4[], 2, TRUE))</f>
        <v>1.332898994117647</v>
      </c>
    </row>
    <row r="1555" spans="1:36" x14ac:dyDescent="0.2">
      <c r="A1555" t="s">
        <v>373</v>
      </c>
      <c r="B1555" t="s">
        <v>374</v>
      </c>
      <c r="C1555">
        <v>1937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7.6</v>
      </c>
      <c r="O1555">
        <v>173147</v>
      </c>
      <c r="P1555">
        <v>83</v>
      </c>
      <c r="Q1555" t="s">
        <v>375</v>
      </c>
      <c r="R1555" t="s">
        <v>376</v>
      </c>
      <c r="S1555">
        <v>1</v>
      </c>
      <c r="T1555">
        <v>0</v>
      </c>
      <c r="U1555">
        <v>0</v>
      </c>
      <c r="V1555">
        <v>1499000</v>
      </c>
      <c r="W1555">
        <v>184925486</v>
      </c>
      <c r="X1555">
        <v>184925486</v>
      </c>
      <c r="Y1555">
        <f>COUNTBLANK(Table134[[#This Row],[Budget]:[Gross_WW]])</f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161</v>
      </c>
      <c r="AH1555">
        <f>((Table134[[#This Row],[Gross_WW]]-2*Table134[[#This Row],[Budget]])/(2*Table134[[#This Row],[Budget]]))*100</f>
        <v>6068.2950633755836</v>
      </c>
      <c r="AI1555">
        <f>(0.555*Table134[[#This Row],[Gross_WW]]-Table134[[#This Row],[Budget]])/Table134[[#This Row],[Budget]]*100</f>
        <v>6746.8075203468989</v>
      </c>
      <c r="AJ1555">
        <f>(Table134[[#This Row],[Gross_WW]]-VLOOKUP(C1555,  Table4[], 2, TRUE)*Table134[[#This Row],[Budget]])/(Table134[[#This Row],[Budget]]*VLOOKUP(C1555,  Table4[], 2, TRUE))</f>
        <v>323.64710859871491</v>
      </c>
    </row>
    <row r="1556" spans="1:36" hidden="1" x14ac:dyDescent="0.2">
      <c r="A1556" t="s">
        <v>2062</v>
      </c>
      <c r="B1556" t="s">
        <v>2063</v>
      </c>
      <c r="C1556">
        <v>1972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6.5</v>
      </c>
      <c r="O1556">
        <v>1390</v>
      </c>
      <c r="P1556">
        <v>93</v>
      </c>
      <c r="Q1556" t="s">
        <v>1766</v>
      </c>
      <c r="R1556" t="s">
        <v>376</v>
      </c>
      <c r="S1556">
        <v>1</v>
      </c>
      <c r="T1556">
        <v>0</v>
      </c>
      <c r="U1556">
        <v>0</v>
      </c>
      <c r="W1556">
        <v>6100000</v>
      </c>
      <c r="X1556">
        <v>6100000</v>
      </c>
      <c r="Y1556">
        <f>COUNTBLANK(Table134[[#This Row],[Budget]:[Gross_WW]])</f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 t="e">
        <f>((Table134[[#This Row],[Gross_WW]]-2*Table134[[#This Row],[Budget]])/(2*Table134[[#This Row],[Budget]]))*100</f>
        <v>#DIV/0!</v>
      </c>
      <c r="AI1556" t="e">
        <f>(0.555*Table134[[#This Row],[Gross_WW]]-Table134[[#This Row],[Budget]])/Table134[[#This Row],[Budget]]*100</f>
        <v>#DIV/0!</v>
      </c>
      <c r="AJ1556" t="e">
        <f>(Table134[[#This Row],[Gross_WW]]-VLOOKUP(C1556,  Table4[], 2, TRUE)*Table134[[#This Row],[Budget]])/(Table134[[#This Row],[Budget]]*VLOOKUP(C1556,  Table4[], 2, TRUE))</f>
        <v>#DIV/0!</v>
      </c>
    </row>
    <row r="1557" spans="1:36" hidden="1" x14ac:dyDescent="0.2">
      <c r="A1557" t="s">
        <v>1282</v>
      </c>
      <c r="B1557" t="s">
        <v>1283</v>
      </c>
      <c r="C1557">
        <v>1953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6.8</v>
      </c>
      <c r="O1557">
        <v>566</v>
      </c>
      <c r="P1557">
        <v>101</v>
      </c>
      <c r="Q1557" t="s">
        <v>1284</v>
      </c>
      <c r="R1557" t="s">
        <v>39</v>
      </c>
      <c r="S1557">
        <v>0</v>
      </c>
      <c r="T1557">
        <v>0</v>
      </c>
      <c r="U1557">
        <v>1</v>
      </c>
      <c r="W1557">
        <v>2000000</v>
      </c>
      <c r="Y1557">
        <f>COUNTBLANK(Table134[[#This Row],[Budget]:[Gross_WW]])</f>
        <v>2</v>
      </c>
      <c r="Z1557">
        <v>0</v>
      </c>
      <c r="AA1557">
        <v>0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21</v>
      </c>
      <c r="AH1557" t="e">
        <f>((Table134[[#This Row],[Gross_WW]]-2*Table134[[#This Row],[Budget]])/(2*Table134[[#This Row],[Budget]]))*100</f>
        <v>#DIV/0!</v>
      </c>
      <c r="AI1557" t="e">
        <f>(0.555*Table134[[#This Row],[Gross_WW]]-Table134[[#This Row],[Budget]])/Table134[[#This Row],[Budget]]*100</f>
        <v>#DIV/0!</v>
      </c>
      <c r="AJ1557" t="e">
        <f>(Table134[[#This Row],[Gross_WW]]-VLOOKUP(C1557,  Table4[], 2, TRUE)*Table134[[#This Row],[Budget]])/(Table134[[#This Row],[Budget]]*VLOOKUP(C1557,  Table4[], 2, TRUE))</f>
        <v>#DIV/0!</v>
      </c>
    </row>
    <row r="1558" spans="1:36" x14ac:dyDescent="0.2">
      <c r="A1558" t="s">
        <v>137</v>
      </c>
      <c r="B1558" t="s">
        <v>138</v>
      </c>
      <c r="C1558">
        <v>1932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6.9</v>
      </c>
      <c r="O1558">
        <v>1344</v>
      </c>
      <c r="P1558">
        <v>81</v>
      </c>
      <c r="Q1558" t="s">
        <v>79</v>
      </c>
      <c r="R1558" t="s">
        <v>39</v>
      </c>
      <c r="S1558">
        <v>0</v>
      </c>
      <c r="T1558">
        <v>0</v>
      </c>
      <c r="U1558">
        <v>1</v>
      </c>
      <c r="V1558">
        <v>228000</v>
      </c>
      <c r="Y1558">
        <f>COUNTBLANK(Table134[[#This Row],[Budget]:[Gross_WW]])</f>
        <v>2</v>
      </c>
      <c r="Z1558">
        <v>0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0</v>
      </c>
      <c r="AG1558">
        <v>8</v>
      </c>
      <c r="AH1558">
        <f>((Table134[[#This Row],[Gross_WW]]-2*Table134[[#This Row],[Budget]])/(2*Table134[[#This Row],[Budget]]))*100</f>
        <v>-100</v>
      </c>
      <c r="AI1558">
        <f>(0.555*Table134[[#This Row],[Gross_WW]]-Table134[[#This Row],[Budget]])/Table134[[#This Row],[Budget]]*100</f>
        <v>-100</v>
      </c>
      <c r="AJ1558">
        <f>(Table134[[#This Row],[Gross_WW]]-VLOOKUP(C1558,  Table4[], 2, TRUE)*Table134[[#This Row],[Budget]])/(Table134[[#This Row],[Budget]]*VLOOKUP(C1558,  Table4[], 2, TRUE))</f>
        <v>-1</v>
      </c>
    </row>
    <row r="1559" spans="1:36" x14ac:dyDescent="0.2">
      <c r="A1559" t="s">
        <v>1060</v>
      </c>
      <c r="B1559" t="s">
        <v>1061</v>
      </c>
      <c r="C1559">
        <v>1948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6.8</v>
      </c>
      <c r="O1559">
        <v>1202</v>
      </c>
      <c r="P1559">
        <v>79</v>
      </c>
      <c r="Q1559" t="s">
        <v>1062</v>
      </c>
      <c r="R1559" t="s">
        <v>376</v>
      </c>
      <c r="S1559">
        <v>1</v>
      </c>
      <c r="T1559">
        <v>0</v>
      </c>
      <c r="U1559">
        <v>0</v>
      </c>
      <c r="V1559">
        <v>1500000</v>
      </c>
      <c r="W1559">
        <v>3700000</v>
      </c>
      <c r="X1559">
        <f>575000+3700000</f>
        <v>4275000</v>
      </c>
      <c r="Y1559">
        <f>COUNTBLANK(Table134[[#This Row],[Budget]:[Gross_WW]])</f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5</v>
      </c>
      <c r="AH1559">
        <f>((Table134[[#This Row],[Gross_WW]]-2*Table134[[#This Row],[Budget]])/(2*Table134[[#This Row],[Budget]]))*100</f>
        <v>42.5</v>
      </c>
      <c r="AI1559">
        <f>(0.555*Table134[[#This Row],[Gross_WW]]-Table134[[#This Row],[Budget]])/Table134[[#This Row],[Budget]]*100</f>
        <v>58.174999999999997</v>
      </c>
      <c r="AJ1559">
        <f>(Table134[[#This Row],[Gross_WW]]-VLOOKUP(C1559,  Table4[], 2, TRUE)*Table134[[#This Row],[Budget]])/(Table134[[#This Row],[Budget]]*VLOOKUP(C1559,  Table4[], 2, TRUE))</f>
        <v>20.923076923076923</v>
      </c>
    </row>
    <row r="1560" spans="1:36" x14ac:dyDescent="0.2">
      <c r="A1560" t="s">
        <v>2580</v>
      </c>
      <c r="B1560" t="s">
        <v>2581</v>
      </c>
      <c r="C1560">
        <v>1981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5.0999999999999996</v>
      </c>
      <c r="O1560">
        <v>981</v>
      </c>
      <c r="P1560">
        <v>90</v>
      </c>
      <c r="Q1560" t="s">
        <v>2582</v>
      </c>
      <c r="R1560" t="s">
        <v>39</v>
      </c>
      <c r="S1560">
        <v>0</v>
      </c>
      <c r="T1560">
        <v>0</v>
      </c>
      <c r="U1560">
        <v>1</v>
      </c>
      <c r="V1560">
        <v>10000000</v>
      </c>
      <c r="W1560">
        <v>4900000</v>
      </c>
      <c r="X1560">
        <v>4900000</v>
      </c>
      <c r="Y1560">
        <f>COUNTBLANK(Table134[[#This Row],[Budget]:[Gross_WW]])</f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f>((Table134[[#This Row],[Gross_WW]]-2*Table134[[#This Row],[Budget]])/(2*Table134[[#This Row],[Budget]]))*100</f>
        <v>-75.5</v>
      </c>
      <c r="AI1560">
        <f>(0.555*Table134[[#This Row],[Gross_WW]]-Table134[[#This Row],[Budget]])/Table134[[#This Row],[Budget]]*100</f>
        <v>-72.804999999999993</v>
      </c>
      <c r="AJ1560">
        <f>(Table134[[#This Row],[Gross_WW]]-VLOOKUP(C1560,  Table4[], 2, TRUE)*Table134[[#This Row],[Budget]])/(Table134[[#This Row],[Budget]]*VLOOKUP(C1560,  Table4[], 2, TRUE))</f>
        <v>6.5217391304347824E-2</v>
      </c>
    </row>
    <row r="1561" spans="1:36" hidden="1" x14ac:dyDescent="0.2">
      <c r="A1561" t="s">
        <v>1285</v>
      </c>
      <c r="B1561" t="s">
        <v>1286</v>
      </c>
      <c r="C1561">
        <v>1953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6.3</v>
      </c>
      <c r="O1561">
        <v>152</v>
      </c>
      <c r="P1561">
        <v>101</v>
      </c>
      <c r="Q1561" t="s">
        <v>1165</v>
      </c>
      <c r="R1561" t="s">
        <v>39</v>
      </c>
      <c r="S1561">
        <v>0</v>
      </c>
      <c r="T1561">
        <v>0</v>
      </c>
      <c r="U1561">
        <v>1</v>
      </c>
      <c r="W1561">
        <v>1750000</v>
      </c>
      <c r="X1561">
        <v>1750000</v>
      </c>
      <c r="Y1561">
        <f>COUNTBLANK(Table134[[#This Row],[Budget]:[Gross_WW]])</f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 t="e">
        <f>((Table134[[#This Row],[Gross_WW]]-2*Table134[[#This Row],[Budget]])/(2*Table134[[#This Row],[Budget]]))*100</f>
        <v>#DIV/0!</v>
      </c>
      <c r="AI1561" t="e">
        <f>(0.555*Table134[[#This Row],[Gross_WW]]-Table134[[#This Row],[Budget]])/Table134[[#This Row],[Budget]]*100</f>
        <v>#DIV/0!</v>
      </c>
      <c r="AJ1561" t="e">
        <f>(Table134[[#This Row],[Gross_WW]]-VLOOKUP(C1561,  Table4[], 2, TRUE)*Table134[[#This Row],[Budget]])/(Table134[[#This Row],[Budget]]*VLOOKUP(C1561,  Table4[], 2, TRUE))</f>
        <v>#DIV/0!</v>
      </c>
    </row>
    <row r="1562" spans="1:36" x14ac:dyDescent="0.2">
      <c r="A1562" t="s">
        <v>4799</v>
      </c>
      <c r="B1562" t="s">
        <v>4800</v>
      </c>
      <c r="C1562">
        <v>1998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6</v>
      </c>
      <c r="O1562">
        <v>50321</v>
      </c>
      <c r="P1562">
        <v>99</v>
      </c>
      <c r="Q1562" t="s">
        <v>4801</v>
      </c>
      <c r="R1562" t="s">
        <v>39</v>
      </c>
      <c r="S1562">
        <v>0</v>
      </c>
      <c r="T1562">
        <v>0</v>
      </c>
      <c r="U1562">
        <v>1</v>
      </c>
      <c r="V1562">
        <v>6447237</v>
      </c>
      <c r="W1562">
        <v>14594226</v>
      </c>
      <c r="X1562">
        <v>14594226</v>
      </c>
      <c r="Y1562">
        <f>COUNTBLANK(Table134[[#This Row],[Budget]:[Gross_WW]])</f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f>((Table134[[#This Row],[Gross_WW]]-2*Table134[[#This Row],[Budget]])/(2*Table134[[#This Row],[Budget]]))*100</f>
        <v>13.182018902050599</v>
      </c>
      <c r="AI1562">
        <f>(0.555*Table134[[#This Row],[Gross_WW]]-Table134[[#This Row],[Budget]])/Table134[[#This Row],[Budget]]*100</f>
        <v>25.632040981276177</v>
      </c>
      <c r="AJ1562">
        <f>(Table134[[#This Row],[Gross_WW]]-VLOOKUP(C1562,  Table4[], 2, TRUE)*Table134[[#This Row],[Budget]])/(Table134[[#This Row],[Budget]]*VLOOKUP(C1562,  Table4[], 2, TRUE))</f>
        <v>4.1446372228204824</v>
      </c>
    </row>
    <row r="1563" spans="1:36" x14ac:dyDescent="0.2">
      <c r="A1563" t="s">
        <v>7805</v>
      </c>
      <c r="B1563" t="s">
        <v>7806</v>
      </c>
      <c r="C1563">
        <v>2018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6.9</v>
      </c>
      <c r="O1563">
        <v>265235</v>
      </c>
      <c r="P1563">
        <v>135</v>
      </c>
      <c r="Q1563" t="s">
        <v>2627</v>
      </c>
      <c r="R1563" t="s">
        <v>2414</v>
      </c>
      <c r="S1563">
        <v>1</v>
      </c>
      <c r="T1563">
        <v>0</v>
      </c>
      <c r="U1563">
        <v>0</v>
      </c>
      <c r="V1563">
        <v>275000000</v>
      </c>
      <c r="W1563">
        <v>213767512</v>
      </c>
      <c r="X1563">
        <v>392924807</v>
      </c>
      <c r="Y1563">
        <f>COUNTBLANK(Table134[[#This Row],[Budget]:[Gross_WW]])</f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f>((Table134[[#This Row],[Gross_WW]]-2*Table134[[#This Row],[Budget]])/(2*Table134[[#This Row],[Budget]]))*100</f>
        <v>-28.559126000000003</v>
      </c>
      <c r="AI1563">
        <f>(0.555*Table134[[#This Row],[Gross_WW]]-Table134[[#This Row],[Budget]])/Table134[[#This Row],[Budget]]*100</f>
        <v>-20.700629859999992</v>
      </c>
      <c r="AJ1563">
        <f>(Table134[[#This Row],[Gross_WW]]-VLOOKUP(C1563,  Table4[], 2, TRUE)*Table134[[#This Row],[Budget]])/(Table134[[#This Row],[Budget]]*VLOOKUP(C1563,  Table4[], 2, TRUE))</f>
        <v>0.42881747999999997</v>
      </c>
    </row>
    <row r="1564" spans="1:36" hidden="1" x14ac:dyDescent="0.2">
      <c r="A1564" t="s">
        <v>4537</v>
      </c>
      <c r="B1564" t="s">
        <v>4538</v>
      </c>
      <c r="C1564">
        <v>1996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7.3</v>
      </c>
      <c r="O1564">
        <v>2435</v>
      </c>
      <c r="P1564">
        <v>112</v>
      </c>
      <c r="Q1564" t="s">
        <v>4539</v>
      </c>
      <c r="R1564" t="s">
        <v>4109</v>
      </c>
      <c r="S1564">
        <v>0</v>
      </c>
      <c r="T1564">
        <v>0</v>
      </c>
      <c r="U1564">
        <v>1</v>
      </c>
      <c r="W1564">
        <v>671437</v>
      </c>
      <c r="X1564">
        <v>671437</v>
      </c>
      <c r="Y1564">
        <f>COUNTBLANK(Table134[[#This Row],[Budget]:[Gross_WW]])</f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 t="e">
        <f>((Table134[[#This Row],[Gross_WW]]-2*Table134[[#This Row],[Budget]])/(2*Table134[[#This Row],[Budget]]))*100</f>
        <v>#DIV/0!</v>
      </c>
      <c r="AI1564" t="e">
        <f>(0.555*Table134[[#This Row],[Gross_WW]]-Table134[[#This Row],[Budget]])/Table134[[#This Row],[Budget]]*100</f>
        <v>#DIV/0!</v>
      </c>
      <c r="AJ1564" t="e">
        <f>(Table134[[#This Row],[Gross_WW]]-VLOOKUP(C1564,  Table4[], 2, TRUE)*Table134[[#This Row],[Budget]])/(Table134[[#This Row],[Budget]]*VLOOKUP(C1564,  Table4[], 2, TRUE))</f>
        <v>#DIV/0!</v>
      </c>
    </row>
    <row r="1565" spans="1:36" x14ac:dyDescent="0.2">
      <c r="A1565" t="s">
        <v>6518</v>
      </c>
      <c r="B1565" t="s">
        <v>6519</v>
      </c>
      <c r="C1565">
        <v>2011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5.9</v>
      </c>
      <c r="O1565">
        <v>55845</v>
      </c>
      <c r="P1565">
        <v>112</v>
      </c>
      <c r="Q1565" t="s">
        <v>6520</v>
      </c>
      <c r="R1565" t="s">
        <v>5181</v>
      </c>
      <c r="S1565">
        <v>0</v>
      </c>
      <c r="T1565">
        <v>0</v>
      </c>
      <c r="U1565">
        <v>1</v>
      </c>
      <c r="V1565">
        <v>35000000</v>
      </c>
      <c r="W1565">
        <v>39046489</v>
      </c>
      <c r="X1565">
        <v>65100369</v>
      </c>
      <c r="Y1565">
        <f>COUNTBLANK(Table134[[#This Row],[Budget]:[Gross_WW]])</f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6</v>
      </c>
      <c r="AH1565">
        <f>((Table134[[#This Row],[Gross_WW]]-2*Table134[[#This Row],[Budget]])/(2*Table134[[#This Row],[Budget]]))*100</f>
        <v>-6.9994728571428579</v>
      </c>
      <c r="AI1565">
        <f>(0.555*Table134[[#This Row],[Gross_WW]]-Table134[[#This Row],[Budget]])/Table134[[#This Row],[Budget]]*100</f>
        <v>3.230585128571434</v>
      </c>
      <c r="AJ1565">
        <f>(Table134[[#This Row],[Gross_WW]]-VLOOKUP(C1565,  Table4[], 2, TRUE)*Table134[[#This Row],[Budget]])/(Table134[[#This Row],[Budget]]*VLOOKUP(C1565,  Table4[], 2, TRUE))</f>
        <v>0.86001054285714285</v>
      </c>
    </row>
    <row r="1566" spans="1:36" hidden="1" x14ac:dyDescent="0.2">
      <c r="A1566" t="s">
        <v>6289</v>
      </c>
      <c r="B1566" t="s">
        <v>6290</v>
      </c>
      <c r="C1566">
        <v>2006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6.7</v>
      </c>
      <c r="O1566">
        <v>12263</v>
      </c>
      <c r="P1566">
        <v>99</v>
      </c>
      <c r="Q1566" t="s">
        <v>6291</v>
      </c>
      <c r="R1566" t="s">
        <v>3757</v>
      </c>
      <c r="S1566">
        <v>0</v>
      </c>
      <c r="T1566">
        <v>1</v>
      </c>
      <c r="U1566">
        <v>0</v>
      </c>
      <c r="W1566">
        <v>11468568</v>
      </c>
      <c r="X1566">
        <v>11468568</v>
      </c>
      <c r="Y1566">
        <f>COUNTBLANK(Table134[[#This Row],[Budget]:[Gross_WW]])</f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 t="e">
        <f>((Table134[[#This Row],[Gross_WW]]-2*Table134[[#This Row],[Budget]])/(2*Table134[[#This Row],[Budget]]))*100</f>
        <v>#DIV/0!</v>
      </c>
      <c r="AI1566" t="e">
        <f>(0.555*Table134[[#This Row],[Gross_WW]]-Table134[[#This Row],[Budget]])/Table134[[#This Row],[Budget]]*100</f>
        <v>#DIV/0!</v>
      </c>
      <c r="AJ1566" t="e">
        <f>(Table134[[#This Row],[Gross_WW]]-VLOOKUP(C1566,  Table4[], 2, TRUE)*Table134[[#This Row],[Budget]])/(Table134[[#This Row],[Budget]]*VLOOKUP(C1566,  Table4[], 2, TRUE))</f>
        <v>#DIV/0!</v>
      </c>
    </row>
    <row r="1567" spans="1:36" x14ac:dyDescent="0.2">
      <c r="A1567" t="s">
        <v>4310</v>
      </c>
      <c r="B1567" t="s">
        <v>4311</v>
      </c>
      <c r="C1567">
        <v>1995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5.7</v>
      </c>
      <c r="O1567">
        <v>12251</v>
      </c>
      <c r="P1567">
        <v>106</v>
      </c>
      <c r="Q1567" t="s">
        <v>3483</v>
      </c>
      <c r="R1567" t="s">
        <v>2772</v>
      </c>
      <c r="S1567">
        <v>0</v>
      </c>
      <c r="T1567">
        <v>0</v>
      </c>
      <c r="U1567">
        <v>1</v>
      </c>
      <c r="V1567">
        <v>30000000</v>
      </c>
      <c r="W1567">
        <v>50865589</v>
      </c>
      <c r="X1567">
        <v>77300000</v>
      </c>
      <c r="Y1567">
        <f>COUNTBLANK(Table134[[#This Row],[Budget]:[Gross_WW]])</f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f>((Table134[[#This Row],[Gross_WW]]-2*Table134[[#This Row],[Budget]])/(2*Table134[[#This Row],[Budget]]))*100</f>
        <v>28.833333333333332</v>
      </c>
      <c r="AI1567">
        <f>(0.555*Table134[[#This Row],[Gross_WW]]-Table134[[#This Row],[Budget]])/Table134[[#This Row],[Budget]]*100</f>
        <v>43.005000000000024</v>
      </c>
      <c r="AJ1567">
        <f>(Table134[[#This Row],[Gross_WW]]-VLOOKUP(C1567,  Table4[], 2, TRUE)*Table134[[#This Row],[Budget]])/(Table134[[#This Row],[Budget]]*VLOOKUP(C1567,  Table4[], 2, TRUE))</f>
        <v>4.8560606060606064</v>
      </c>
    </row>
    <row r="1568" spans="1:36" x14ac:dyDescent="0.2">
      <c r="A1568" t="s">
        <v>5854</v>
      </c>
      <c r="B1568" t="s">
        <v>5855</v>
      </c>
      <c r="C1568">
        <v>2003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6.7</v>
      </c>
      <c r="O1568">
        <v>107692</v>
      </c>
      <c r="P1568">
        <v>128</v>
      </c>
      <c r="Q1568" t="s">
        <v>5856</v>
      </c>
      <c r="R1568" t="s">
        <v>2273</v>
      </c>
      <c r="S1568">
        <v>0</v>
      </c>
      <c r="T1568">
        <v>0</v>
      </c>
      <c r="U1568">
        <v>1</v>
      </c>
      <c r="V1568">
        <v>80000000</v>
      </c>
      <c r="W1568">
        <v>124729738</v>
      </c>
      <c r="X1568">
        <v>265328738</v>
      </c>
      <c r="Y1568">
        <f>COUNTBLANK(Table134[[#This Row],[Budget]:[Gross_WW]])</f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f>((Table134[[#This Row],[Gross_WW]]-2*Table134[[#This Row],[Budget]])/(2*Table134[[#This Row],[Budget]]))*100</f>
        <v>65.830461249999999</v>
      </c>
      <c r="AI1568">
        <f>(0.555*Table134[[#This Row],[Gross_WW]]-Table134[[#This Row],[Budget]])/Table134[[#This Row],[Budget]]*100</f>
        <v>84.071811987499999</v>
      </c>
      <c r="AJ1568">
        <f>(Table134[[#This Row],[Gross_WW]]-VLOOKUP(C1568,  Table4[], 2, TRUE)*Table134[[#This Row],[Budget]])/(Table134[[#This Row],[Budget]]*VLOOKUP(C1568,  Table4[], 2, TRUE))</f>
        <v>4.527682041666667</v>
      </c>
    </row>
    <row r="1569" spans="1:36" x14ac:dyDescent="0.2">
      <c r="A1569" t="s">
        <v>2014</v>
      </c>
      <c r="B1569" t="s">
        <v>2015</v>
      </c>
      <c r="C1569">
        <v>1971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7</v>
      </c>
      <c r="O1569">
        <v>3366</v>
      </c>
      <c r="P1569">
        <v>114</v>
      </c>
      <c r="Q1569" t="s">
        <v>2016</v>
      </c>
      <c r="R1569" t="s">
        <v>35</v>
      </c>
      <c r="S1569">
        <v>0</v>
      </c>
      <c r="T1569">
        <v>1</v>
      </c>
      <c r="U1569">
        <v>0</v>
      </c>
      <c r="V1569">
        <v>3600000</v>
      </c>
      <c r="W1569">
        <v>4000000</v>
      </c>
      <c r="X1569">
        <v>4000000</v>
      </c>
      <c r="Y1569">
        <f>COUNTBLANK(Table134[[#This Row],[Budget]:[Gross_WW]])</f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7</v>
      </c>
      <c r="AH1569">
        <f>((Table134[[#This Row],[Gross_WW]]-2*Table134[[#This Row],[Budget]])/(2*Table134[[#This Row],[Budget]]))*100</f>
        <v>-44.444444444444443</v>
      </c>
      <c r="AI1569">
        <f>(0.555*Table134[[#This Row],[Gross_WW]]-Table134[[#This Row],[Budget]])/Table134[[#This Row],[Budget]]*100</f>
        <v>-38.333333333333336</v>
      </c>
      <c r="AJ1569">
        <f>(Table134[[#This Row],[Gross_WW]]-VLOOKUP(C1569,  Table4[], 2, TRUE)*Table134[[#This Row],[Budget]])/(Table134[[#This Row],[Budget]]*VLOOKUP(C1569,  Table4[], 2, TRUE))</f>
        <v>1.9239766081871346</v>
      </c>
    </row>
    <row r="1570" spans="1:36" x14ac:dyDescent="0.2">
      <c r="A1570" t="s">
        <v>7141</v>
      </c>
      <c r="B1570" t="s">
        <v>7142</v>
      </c>
      <c r="C1570">
        <v>2010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6.3</v>
      </c>
      <c r="O1570">
        <v>41337</v>
      </c>
      <c r="P1570">
        <v>97</v>
      </c>
      <c r="Q1570" t="s">
        <v>7143</v>
      </c>
      <c r="R1570" t="s">
        <v>5459</v>
      </c>
      <c r="S1570">
        <v>0</v>
      </c>
      <c r="T1570">
        <v>1</v>
      </c>
      <c r="U1570">
        <v>0</v>
      </c>
      <c r="V1570">
        <v>7000000</v>
      </c>
      <c r="W1570">
        <v>1785645</v>
      </c>
      <c r="X1570">
        <v>14788642</v>
      </c>
      <c r="Y1570">
        <f>COUNTBLANK(Table134[[#This Row],[Budget]:[Gross_WW]])</f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f>((Table134[[#This Row],[Gross_WW]]-2*Table134[[#This Row],[Budget]])/(2*Table134[[#This Row],[Budget]]))*100</f>
        <v>5.6331571428571428</v>
      </c>
      <c r="AI1570">
        <f>(0.555*Table134[[#This Row],[Gross_WW]]-Table134[[#This Row],[Budget]])/Table134[[#This Row],[Budget]]*100</f>
        <v>17.252804428571437</v>
      </c>
      <c r="AJ1570">
        <f>(Table134[[#This Row],[Gross_WW]]-VLOOKUP(C1570,  Table4[], 2, TRUE)*Table134[[#This Row],[Budget]])/(Table134[[#This Row],[Budget]]*VLOOKUP(C1570,  Table4[], 2, TRUE))</f>
        <v>1.112663142857143</v>
      </c>
    </row>
    <row r="1571" spans="1:36" x14ac:dyDescent="0.2">
      <c r="A1571" t="s">
        <v>3882</v>
      </c>
      <c r="B1571" t="s">
        <v>3883</v>
      </c>
      <c r="C1571">
        <v>1993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5.8</v>
      </c>
      <c r="O1571">
        <v>16825</v>
      </c>
      <c r="P1571">
        <v>95</v>
      </c>
      <c r="Q1571" t="s">
        <v>2948</v>
      </c>
      <c r="R1571" t="s">
        <v>3273</v>
      </c>
      <c r="S1571">
        <v>1</v>
      </c>
      <c r="T1571">
        <v>0</v>
      </c>
      <c r="U1571">
        <v>0</v>
      </c>
      <c r="V1571">
        <v>20000000</v>
      </c>
      <c r="W1571">
        <v>36448400</v>
      </c>
      <c r="X1571">
        <v>36448400</v>
      </c>
      <c r="Y1571">
        <f>COUNTBLANK(Table134[[#This Row],[Budget]:[Gross_WW]])</f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f>((Table134[[#This Row],[Gross_WW]]-2*Table134[[#This Row],[Budget]])/(2*Table134[[#This Row],[Budget]]))*100</f>
        <v>-8.8789999999999996</v>
      </c>
      <c r="AI1571">
        <f>(0.555*Table134[[#This Row],[Gross_WW]]-Table134[[#This Row],[Budget]])/Table134[[#This Row],[Budget]]*100</f>
        <v>1.1443099999999999</v>
      </c>
      <c r="AJ1571">
        <f>(Table134[[#This Row],[Gross_WW]]-VLOOKUP(C1571,  Table4[], 2, TRUE)*Table134[[#This Row],[Budget]])/(Table134[[#This Row],[Budget]]*VLOOKUP(C1571,  Table4[], 2, TRUE))</f>
        <v>3.1418636363636363</v>
      </c>
    </row>
    <row r="1572" spans="1:36" x14ac:dyDescent="0.2">
      <c r="A1572" t="s">
        <v>475</v>
      </c>
      <c r="B1572" t="s">
        <v>476</v>
      </c>
      <c r="C1572">
        <v>1939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7.1</v>
      </c>
      <c r="O1572">
        <v>8506</v>
      </c>
      <c r="P1572">
        <v>99</v>
      </c>
      <c r="Q1572" t="s">
        <v>477</v>
      </c>
      <c r="R1572" t="s">
        <v>35</v>
      </c>
      <c r="S1572">
        <v>0</v>
      </c>
      <c r="T1572">
        <v>1</v>
      </c>
      <c r="U1572">
        <v>0</v>
      </c>
      <c r="V1572">
        <v>420000</v>
      </c>
      <c r="Y1572">
        <f>COUNTBLANK(Table134[[#This Row],[Budget]:[Gross_WW]])</f>
        <v>2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121</v>
      </c>
      <c r="AH1572">
        <f>((Table134[[#This Row],[Gross_WW]]-2*Table134[[#This Row],[Budget]])/(2*Table134[[#This Row],[Budget]]))*100</f>
        <v>-100</v>
      </c>
      <c r="AI1572">
        <f>(0.555*Table134[[#This Row],[Gross_WW]]-Table134[[#This Row],[Budget]])/Table134[[#This Row],[Budget]]*100</f>
        <v>-100</v>
      </c>
      <c r="AJ1572">
        <f>(Table134[[#This Row],[Gross_WW]]-VLOOKUP(C1572,  Table4[], 2, TRUE)*Table134[[#This Row],[Budget]])/(Table134[[#This Row],[Budget]]*VLOOKUP(C1572,  Table4[], 2, TRUE))</f>
        <v>-1</v>
      </c>
    </row>
    <row r="1573" spans="1:36" x14ac:dyDescent="0.2">
      <c r="A1573" t="s">
        <v>2320</v>
      </c>
      <c r="B1573" t="s">
        <v>2321</v>
      </c>
      <c r="C1573">
        <v>1977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7.7</v>
      </c>
      <c r="O1573">
        <v>16214</v>
      </c>
      <c r="P1573">
        <v>121</v>
      </c>
      <c r="Q1573" t="s">
        <v>2101</v>
      </c>
      <c r="R1573" t="s">
        <v>2322</v>
      </c>
      <c r="S1573">
        <v>0</v>
      </c>
      <c r="T1573">
        <v>1</v>
      </c>
      <c r="U1573">
        <v>0</v>
      </c>
      <c r="V1573">
        <v>22000000</v>
      </c>
      <c r="W1573">
        <v>5972</v>
      </c>
      <c r="X1573">
        <v>5972</v>
      </c>
      <c r="Y1573">
        <f>COUNTBLANK(Table134[[#This Row],[Budget]:[Gross_WW]])</f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54</v>
      </c>
      <c r="AH1573">
        <f>((Table134[[#This Row],[Gross_WW]]-2*Table134[[#This Row],[Budget]])/(2*Table134[[#This Row],[Budget]]))*100</f>
        <v>-99.986427272727269</v>
      </c>
      <c r="AI1573">
        <f>(0.555*Table134[[#This Row],[Gross_WW]]-Table134[[#This Row],[Budget]])/Table134[[#This Row],[Budget]]*100</f>
        <v>-99.984934272727273</v>
      </c>
      <c r="AJ1573">
        <f>(Table134[[#This Row],[Gross_WW]]-VLOOKUP(C1573,  Table4[], 2, TRUE)*Table134[[#This Row],[Budget]])/(Table134[[#This Row],[Budget]]*VLOOKUP(C1573,  Table4[], 2, TRUE))</f>
        <v>-0.99928564593301439</v>
      </c>
    </row>
    <row r="1574" spans="1:36" x14ac:dyDescent="0.2">
      <c r="A1574" t="s">
        <v>5636</v>
      </c>
      <c r="B1574" t="s">
        <v>5637</v>
      </c>
      <c r="C1574">
        <v>2002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5.5</v>
      </c>
      <c r="O1574">
        <v>13482</v>
      </c>
      <c r="P1574">
        <v>93</v>
      </c>
      <c r="Q1574" t="s">
        <v>5638</v>
      </c>
      <c r="R1574" t="s">
        <v>5639</v>
      </c>
      <c r="S1574">
        <v>1</v>
      </c>
      <c r="T1574">
        <v>0</v>
      </c>
      <c r="U1574">
        <v>0</v>
      </c>
      <c r="V1574">
        <v>12000000</v>
      </c>
      <c r="W1574">
        <v>10200032</v>
      </c>
      <c r="X1574">
        <v>12517488</v>
      </c>
      <c r="Y1574">
        <f>COUNTBLANK(Table134[[#This Row],[Budget]:[Gross_WW]])</f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f>((Table134[[#This Row],[Gross_WW]]-2*Table134[[#This Row],[Budget]])/(2*Table134[[#This Row],[Budget]]))*100</f>
        <v>-47.843799999999995</v>
      </c>
      <c r="AI1574">
        <f>(0.555*Table134[[#This Row],[Gross_WW]]-Table134[[#This Row],[Budget]])/Table134[[#This Row],[Budget]]*100</f>
        <v>-42.106617999999997</v>
      </c>
      <c r="AJ1574">
        <f>(Table134[[#This Row],[Gross_WW]]-VLOOKUP(C1574,  Table4[], 2, TRUE)*Table134[[#This Row],[Budget]])/(Table134[[#This Row],[Budget]]*VLOOKUP(C1574,  Table4[], 2, TRUE))</f>
        <v>0.73853999999999997</v>
      </c>
    </row>
    <row r="1575" spans="1:36" hidden="1" x14ac:dyDescent="0.2">
      <c r="A1575" t="s">
        <v>4975</v>
      </c>
      <c r="B1575" t="s">
        <v>4976</v>
      </c>
      <c r="C1575">
        <v>1998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5.8</v>
      </c>
      <c r="O1575">
        <v>2648</v>
      </c>
      <c r="P1575">
        <v>91</v>
      </c>
      <c r="Q1575" t="s">
        <v>4977</v>
      </c>
      <c r="R1575" t="s">
        <v>4109</v>
      </c>
      <c r="S1575">
        <v>0</v>
      </c>
      <c r="T1575">
        <v>0</v>
      </c>
      <c r="U1575">
        <v>1</v>
      </c>
      <c r="W1575">
        <v>123104</v>
      </c>
      <c r="X1575">
        <v>123104</v>
      </c>
      <c r="Y1575">
        <f>COUNTBLANK(Table134[[#This Row],[Budget]:[Gross_WW]])</f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 t="e">
        <f>((Table134[[#This Row],[Gross_WW]]-2*Table134[[#This Row],[Budget]])/(2*Table134[[#This Row],[Budget]]))*100</f>
        <v>#DIV/0!</v>
      </c>
      <c r="AI1575" t="e">
        <f>(0.555*Table134[[#This Row],[Gross_WW]]-Table134[[#This Row],[Budget]])/Table134[[#This Row],[Budget]]*100</f>
        <v>#DIV/0!</v>
      </c>
      <c r="AJ1575" t="e">
        <f>(Table134[[#This Row],[Gross_WW]]-VLOOKUP(C1575,  Table4[], 2, TRUE)*Table134[[#This Row],[Budget]])/(Table134[[#This Row],[Budget]]*VLOOKUP(C1575,  Table4[], 2, TRUE))</f>
        <v>#DIV/0!</v>
      </c>
    </row>
    <row r="1576" spans="1:36" x14ac:dyDescent="0.2">
      <c r="A1576" t="s">
        <v>5184</v>
      </c>
      <c r="B1576" t="s">
        <v>5185</v>
      </c>
      <c r="C1576">
        <v>1999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7.7</v>
      </c>
      <c r="O1576">
        <v>187617</v>
      </c>
      <c r="P1576">
        <v>81</v>
      </c>
      <c r="Q1576" t="s">
        <v>5016</v>
      </c>
      <c r="R1576" t="s">
        <v>4489</v>
      </c>
      <c r="S1576">
        <v>0</v>
      </c>
      <c r="T1576">
        <v>0</v>
      </c>
      <c r="U1576">
        <v>1</v>
      </c>
      <c r="V1576">
        <v>21000000</v>
      </c>
      <c r="W1576">
        <v>52037603</v>
      </c>
      <c r="X1576">
        <v>83137603</v>
      </c>
      <c r="Y1576">
        <f>COUNTBLANK(Table134[[#This Row],[Budget]:[Gross_WW]])</f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f>((Table134[[#This Row],[Gross_WW]]-2*Table134[[#This Row],[Budget]])/(2*Table134[[#This Row],[Budget]]))*100</f>
        <v>97.946673809523816</v>
      </c>
      <c r="AI1576">
        <f>(0.555*Table134[[#This Row],[Gross_WW]]-Table134[[#This Row],[Budget]])/Table134[[#This Row],[Budget]]*100</f>
        <v>119.72080792857145</v>
      </c>
      <c r="AJ1576">
        <f>(Table134[[#This Row],[Gross_WW]]-VLOOKUP(C1576,  Table4[], 2, TRUE)*Table134[[#This Row],[Budget]])/(Table134[[#This Row],[Budget]]*VLOOKUP(C1576,  Table4[], 2, TRUE))</f>
        <v>7.997576082251082</v>
      </c>
    </row>
    <row r="1577" spans="1:36" x14ac:dyDescent="0.2">
      <c r="A1577" t="s">
        <v>5309</v>
      </c>
      <c r="B1577" t="s">
        <v>5310</v>
      </c>
      <c r="C1577">
        <v>2000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6.4</v>
      </c>
      <c r="O1577">
        <v>71188</v>
      </c>
      <c r="P1577">
        <v>130</v>
      </c>
      <c r="Q1577" t="s">
        <v>2004</v>
      </c>
      <c r="R1577" t="s">
        <v>5311</v>
      </c>
      <c r="S1577">
        <v>0</v>
      </c>
      <c r="T1577">
        <v>0</v>
      </c>
      <c r="U1577">
        <v>1</v>
      </c>
      <c r="V1577">
        <v>65000000</v>
      </c>
      <c r="W1577">
        <v>90464773</v>
      </c>
      <c r="X1577">
        <v>128884132</v>
      </c>
      <c r="Y1577">
        <f>COUNTBLANK(Table134[[#This Row],[Budget]:[Gross_WW]])</f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f>((Table134[[#This Row],[Gross_WW]]-2*Table134[[#This Row],[Budget]])/(2*Table134[[#This Row],[Budget]]))*100</f>
        <v>-0.85836000000000001</v>
      </c>
      <c r="AI1577">
        <f>(0.555*Table134[[#This Row],[Gross_WW]]-Table134[[#This Row],[Budget]])/Table134[[#This Row],[Budget]]*100</f>
        <v>10.047220400000008</v>
      </c>
      <c r="AJ1577">
        <f>(Table134[[#This Row],[Gross_WW]]-VLOOKUP(C1577,  Table4[], 2, TRUE)*Table134[[#This Row],[Budget]])/(Table134[[#This Row],[Budget]]*VLOOKUP(C1577,  Table4[], 2, TRUE))</f>
        <v>2.3047213333333332</v>
      </c>
    </row>
    <row r="1578" spans="1:36" x14ac:dyDescent="0.2">
      <c r="A1578" t="s">
        <v>4540</v>
      </c>
      <c r="B1578" t="s">
        <v>4541</v>
      </c>
      <c r="C1578">
        <v>1996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6.4</v>
      </c>
      <c r="O1578">
        <v>151661</v>
      </c>
      <c r="P1578">
        <v>88</v>
      </c>
      <c r="Q1578" t="s">
        <v>4542</v>
      </c>
      <c r="R1578" t="s">
        <v>4543</v>
      </c>
      <c r="S1578">
        <v>0</v>
      </c>
      <c r="T1578">
        <v>0</v>
      </c>
      <c r="U1578">
        <v>1</v>
      </c>
      <c r="V1578">
        <v>80000000</v>
      </c>
      <c r="W1578">
        <v>90418342</v>
      </c>
      <c r="X1578">
        <v>230418342</v>
      </c>
      <c r="Y1578">
        <f>COUNTBLANK(Table134[[#This Row],[Budget]:[Gross_WW]])</f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f>((Table134[[#This Row],[Gross_WW]]-2*Table134[[#This Row],[Budget]])/(2*Table134[[#This Row],[Budget]]))*100</f>
        <v>44.011463750000004</v>
      </c>
      <c r="AI1578">
        <f>(0.555*Table134[[#This Row],[Gross_WW]]-Table134[[#This Row],[Budget]])/Table134[[#This Row],[Budget]]*100</f>
        <v>59.852724762500017</v>
      </c>
      <c r="AJ1578">
        <f>(Table134[[#This Row],[Gross_WW]]-VLOOKUP(C1578,  Table4[], 2, TRUE)*Table134[[#This Row],[Budget]])/(Table134[[#This Row],[Budget]]*VLOOKUP(C1578,  Table4[], 2, TRUE))</f>
        <v>5.5459756249999996</v>
      </c>
    </row>
    <row r="1579" spans="1:36" x14ac:dyDescent="0.2">
      <c r="A1579" t="s">
        <v>3374</v>
      </c>
      <c r="B1579" t="s">
        <v>3375</v>
      </c>
      <c r="C1579">
        <v>1990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5.3</v>
      </c>
      <c r="O1579">
        <v>3171</v>
      </c>
      <c r="P1579">
        <v>100</v>
      </c>
      <c r="Q1579" t="s">
        <v>3376</v>
      </c>
      <c r="R1579" t="s">
        <v>3377</v>
      </c>
      <c r="S1579">
        <v>1</v>
      </c>
      <c r="T1579">
        <v>0</v>
      </c>
      <c r="U1579">
        <v>0</v>
      </c>
      <c r="V1579">
        <v>3000000</v>
      </c>
      <c r="W1579">
        <v>15369573</v>
      </c>
      <c r="X1579">
        <v>15369573</v>
      </c>
      <c r="Y1579">
        <f>COUNTBLANK(Table134[[#This Row],[Budget]:[Gross_WW]])</f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f>((Table134[[#This Row],[Gross_WW]]-2*Table134[[#This Row],[Budget]])/(2*Table134[[#This Row],[Budget]]))*100</f>
        <v>156.15955</v>
      </c>
      <c r="AI1579">
        <f>(0.555*Table134[[#This Row],[Gross_WW]]-Table134[[#This Row],[Budget]])/Table134[[#This Row],[Budget]]*100</f>
        <v>184.33710050000002</v>
      </c>
      <c r="AJ1579">
        <f>(Table134[[#This Row],[Gross_WW]]-VLOOKUP(C1579,  Table4[], 2, TRUE)*Table134[[#This Row],[Budget]])/(Table134[[#This Row],[Budget]]*VLOOKUP(C1579,  Table4[], 2, TRUE))</f>
        <v>10.64361590909091</v>
      </c>
    </row>
    <row r="1580" spans="1:36" x14ac:dyDescent="0.2">
      <c r="A1580" t="s">
        <v>6625</v>
      </c>
      <c r="B1580" t="s">
        <v>6626</v>
      </c>
      <c r="C1580">
        <v>2008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6</v>
      </c>
      <c r="O1580">
        <v>66906</v>
      </c>
      <c r="P1580">
        <v>135</v>
      </c>
      <c r="Q1580" t="s">
        <v>5078</v>
      </c>
      <c r="R1580" t="s">
        <v>39</v>
      </c>
      <c r="S1580">
        <v>0</v>
      </c>
      <c r="T1580">
        <v>0</v>
      </c>
      <c r="U1580">
        <v>1</v>
      </c>
      <c r="V1580">
        <v>120000000</v>
      </c>
      <c r="W1580">
        <v>43945766</v>
      </c>
      <c r="X1580">
        <v>93945766</v>
      </c>
      <c r="Y1580">
        <f>COUNTBLANK(Table134[[#This Row],[Budget]:[Gross_WW]])</f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40</v>
      </c>
      <c r="AH1580">
        <f>((Table134[[#This Row],[Gross_WW]]-2*Table134[[#This Row],[Budget]])/(2*Table134[[#This Row],[Budget]]))*100</f>
        <v>-60.855930833333339</v>
      </c>
      <c r="AI1580">
        <f>(0.555*Table134[[#This Row],[Gross_WW]]-Table134[[#This Row],[Budget]])/Table134[[#This Row],[Budget]]*100</f>
        <v>-56.550083225000002</v>
      </c>
      <c r="AJ1580">
        <f>(Table134[[#This Row],[Gross_WW]]-VLOOKUP(C1580,  Table4[], 2, TRUE)*Table134[[#This Row],[Budget]])/(Table134[[#This Row],[Budget]]*VLOOKUP(C1580,  Table4[], 2, TRUE))</f>
        <v>0.30480230555555554</v>
      </c>
    </row>
    <row r="1581" spans="1:36" hidden="1" x14ac:dyDescent="0.2">
      <c r="A1581" t="s">
        <v>1712</v>
      </c>
      <c r="B1581" t="s">
        <v>1713</v>
      </c>
      <c r="C1581">
        <v>1963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7.1</v>
      </c>
      <c r="O1581">
        <v>2277</v>
      </c>
      <c r="P1581">
        <v>118</v>
      </c>
      <c r="Q1581" t="s">
        <v>739</v>
      </c>
      <c r="R1581" t="s">
        <v>39</v>
      </c>
      <c r="S1581">
        <v>0</v>
      </c>
      <c r="T1581">
        <v>0</v>
      </c>
      <c r="U1581">
        <v>1</v>
      </c>
      <c r="X1581">
        <v>4500000</v>
      </c>
      <c r="Y1581">
        <f>COUNTBLANK(Table134[[#This Row],[Budget]:[Gross_WW]])</f>
        <v>2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2</v>
      </c>
      <c r="AH1581" t="e">
        <f>((Table134[[#This Row],[Gross_WW]]-2*Table134[[#This Row],[Budget]])/(2*Table134[[#This Row],[Budget]]))*100</f>
        <v>#DIV/0!</v>
      </c>
      <c r="AI1581" t="e">
        <f>(0.555*Table134[[#This Row],[Gross_WW]]-Table134[[#This Row],[Budget]])/Table134[[#This Row],[Budget]]*100</f>
        <v>#DIV/0!</v>
      </c>
      <c r="AJ1581" t="e">
        <f>(Table134[[#This Row],[Gross_WW]]-VLOOKUP(C1581,  Table4[], 2, TRUE)*Table134[[#This Row],[Budget]])/(Table134[[#This Row],[Budget]]*VLOOKUP(C1581,  Table4[], 2, TRUE))</f>
        <v>#DIV/0!</v>
      </c>
    </row>
    <row r="1582" spans="1:36" x14ac:dyDescent="0.2">
      <c r="A1582" t="s">
        <v>4802</v>
      </c>
      <c r="B1582" t="s">
        <v>4803</v>
      </c>
      <c r="C1582">
        <v>1998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6.1</v>
      </c>
      <c r="O1582">
        <v>96465</v>
      </c>
      <c r="P1582">
        <v>134</v>
      </c>
      <c r="Q1582" t="s">
        <v>2871</v>
      </c>
      <c r="R1582" t="s">
        <v>39</v>
      </c>
      <c r="S1582">
        <v>0</v>
      </c>
      <c r="T1582">
        <v>0</v>
      </c>
      <c r="U1582">
        <v>1</v>
      </c>
      <c r="V1582">
        <v>80000000</v>
      </c>
      <c r="W1582">
        <v>37020277</v>
      </c>
      <c r="X1582">
        <v>37020277</v>
      </c>
      <c r="Y1582">
        <f>COUNTBLANK(Table134[[#This Row],[Budget]:[Gross_WW]])</f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11</v>
      </c>
      <c r="AH1582">
        <f>((Table134[[#This Row],[Gross_WW]]-2*Table134[[#This Row],[Budget]])/(2*Table134[[#This Row],[Budget]]))*100</f>
        <v>-76.862326874999994</v>
      </c>
      <c r="AI1582">
        <f>(0.555*Table134[[#This Row],[Gross_WW]]-Table134[[#This Row],[Budget]])/Table134[[#This Row],[Budget]]*100</f>
        <v>-74.317182831250008</v>
      </c>
      <c r="AJ1582">
        <f>(Table134[[#This Row],[Gross_WW]]-VLOOKUP(C1582,  Table4[], 2, TRUE)*Table134[[#This Row],[Budget]])/(Table134[[#This Row],[Budget]]*VLOOKUP(C1582,  Table4[], 2, TRUE))</f>
        <v>5.1712414772727269E-2</v>
      </c>
    </row>
    <row r="1583" spans="1:36" x14ac:dyDescent="0.2">
      <c r="A1583" t="s">
        <v>7547</v>
      </c>
      <c r="B1583" t="s">
        <v>7548</v>
      </c>
      <c r="C1583">
        <v>2017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7.4</v>
      </c>
      <c r="O1583">
        <v>477498</v>
      </c>
      <c r="P1583">
        <v>133</v>
      </c>
      <c r="Q1583" t="s">
        <v>7549</v>
      </c>
      <c r="R1583" t="s">
        <v>2273</v>
      </c>
      <c r="S1583">
        <v>1</v>
      </c>
      <c r="T1583">
        <v>0</v>
      </c>
      <c r="U1583">
        <v>0</v>
      </c>
      <c r="V1583">
        <v>175000000</v>
      </c>
      <c r="W1583">
        <v>334201140</v>
      </c>
      <c r="X1583">
        <v>880166924</v>
      </c>
      <c r="Y1583">
        <f>COUNTBLANK(Table134[[#This Row],[Budget]:[Gross_WW]])</f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555</v>
      </c>
      <c r="AH1583">
        <f>((Table134[[#This Row],[Gross_WW]]-2*Table134[[#This Row],[Budget]])/(2*Table134[[#This Row],[Budget]]))*100</f>
        <v>151.47626400000001</v>
      </c>
      <c r="AI1583">
        <f>(0.555*Table134[[#This Row],[Gross_WW]]-Table134[[#This Row],[Budget]])/Table134[[#This Row],[Budget]]*100</f>
        <v>179.13865304000004</v>
      </c>
      <c r="AJ1583">
        <f>(Table134[[#This Row],[Gross_WW]]-VLOOKUP(C1583,  Table4[], 2, TRUE)*Table134[[#This Row],[Budget]])/(Table134[[#This Row],[Budget]]*VLOOKUP(C1583,  Table4[], 2, TRUE))</f>
        <v>4.0295252799999997</v>
      </c>
    </row>
    <row r="1584" spans="1:36" x14ac:dyDescent="0.2">
      <c r="A1584" t="s">
        <v>2860</v>
      </c>
      <c r="B1584" t="s">
        <v>2861</v>
      </c>
      <c r="C1584">
        <v>1985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6.4</v>
      </c>
      <c r="O1584">
        <v>42497</v>
      </c>
      <c r="P1584">
        <v>102</v>
      </c>
      <c r="Q1584" t="s">
        <v>2356</v>
      </c>
      <c r="R1584" t="s">
        <v>39</v>
      </c>
      <c r="S1584">
        <v>0</v>
      </c>
      <c r="T1584">
        <v>0</v>
      </c>
      <c r="U1584">
        <v>1</v>
      </c>
      <c r="V1584">
        <v>20000000</v>
      </c>
      <c r="W1584">
        <v>60088980</v>
      </c>
      <c r="X1584">
        <v>60088980</v>
      </c>
      <c r="Y1584">
        <f>COUNTBLANK(Table134[[#This Row],[Budget]:[Gross_WW]])</f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f>((Table134[[#This Row],[Gross_WW]]-2*Table134[[#This Row],[Budget]])/(2*Table134[[#This Row],[Budget]]))*100</f>
        <v>50.222449999999995</v>
      </c>
      <c r="AI1584">
        <f>(0.555*Table134[[#This Row],[Gross_WW]]-Table134[[#This Row],[Budget]])/Table134[[#This Row],[Budget]]*100</f>
        <v>66.746919500000018</v>
      </c>
      <c r="AJ1584">
        <f>(Table134[[#This Row],[Gross_WW]]-VLOOKUP(C1584,  Table4[], 2, TRUE)*Table134[[#This Row],[Budget]])/(Table134[[#This Row],[Budget]]*VLOOKUP(C1584,  Table4[], 2, TRUE))</f>
        <v>5.5314108695652173</v>
      </c>
    </row>
    <row r="1585" spans="1:36" x14ac:dyDescent="0.2">
      <c r="A1585" t="s">
        <v>5233</v>
      </c>
      <c r="B1585" t="s">
        <v>5234</v>
      </c>
      <c r="C1585">
        <v>2002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7.1</v>
      </c>
      <c r="O1585">
        <v>61463</v>
      </c>
      <c r="P1585">
        <v>83</v>
      </c>
      <c r="Q1585" t="s">
        <v>5235</v>
      </c>
      <c r="R1585" t="s">
        <v>4956</v>
      </c>
      <c r="S1585">
        <v>0</v>
      </c>
      <c r="T1585">
        <v>1</v>
      </c>
      <c r="U1585">
        <v>0</v>
      </c>
      <c r="V1585">
        <v>80000000</v>
      </c>
      <c r="W1585">
        <v>73280117</v>
      </c>
      <c r="X1585">
        <v>122563539</v>
      </c>
      <c r="Y1585">
        <f>COUNTBLANK(Table134[[#This Row],[Budget]:[Gross_WW]])</f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f>((Table134[[#This Row],[Gross_WW]]-2*Table134[[#This Row],[Budget]])/(2*Table134[[#This Row],[Budget]]))*100</f>
        <v>-23.397788124999998</v>
      </c>
      <c r="AI1585">
        <f>(0.555*Table134[[#This Row],[Gross_WW]]-Table134[[#This Row],[Budget]])/Table134[[#This Row],[Budget]]*100</f>
        <v>-14.971544818749988</v>
      </c>
      <c r="AJ1585">
        <f>(Table134[[#This Row],[Gross_WW]]-VLOOKUP(C1585,  Table4[], 2, TRUE)*Table134[[#This Row],[Budget]])/(Table134[[#This Row],[Budget]]*VLOOKUP(C1585,  Table4[], 2, TRUE))</f>
        <v>1.5534070625</v>
      </c>
    </row>
    <row r="1586" spans="1:36" x14ac:dyDescent="0.2">
      <c r="A1586" t="s">
        <v>2781</v>
      </c>
      <c r="B1586" t="s">
        <v>2782</v>
      </c>
      <c r="C1586">
        <v>1984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6.2</v>
      </c>
      <c r="O1586">
        <v>66127</v>
      </c>
      <c r="P1586">
        <v>111</v>
      </c>
      <c r="Q1586" t="s">
        <v>2627</v>
      </c>
      <c r="R1586" t="s">
        <v>2783</v>
      </c>
      <c r="S1586">
        <v>1</v>
      </c>
      <c r="T1586">
        <v>0</v>
      </c>
      <c r="U1586">
        <v>0</v>
      </c>
      <c r="V1586">
        <v>8000000</v>
      </c>
      <c r="W1586">
        <v>69821334</v>
      </c>
      <c r="X1586">
        <v>69821334</v>
      </c>
      <c r="Y1586">
        <f>COUNTBLANK(Table134[[#This Row],[Budget]:[Gross_WW]])</f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f>((Table134[[#This Row],[Gross_WW]]-2*Table134[[#This Row],[Budget]])/(2*Table134[[#This Row],[Budget]]))*100</f>
        <v>336.38333749999998</v>
      </c>
      <c r="AI1586">
        <f>(0.555*Table134[[#This Row],[Gross_WW]]-Table134[[#This Row],[Budget]])/Table134[[#This Row],[Budget]]*100</f>
        <v>384.38550462500007</v>
      </c>
      <c r="AJ1586">
        <f>(Table134[[#This Row],[Gross_WW]]-VLOOKUP(C1586,  Table4[], 2, TRUE)*Table134[[#This Row],[Budget]])/(Table134[[#This Row],[Budget]]*VLOOKUP(C1586,  Table4[], 2, TRUE))</f>
        <v>17.973188586956521</v>
      </c>
    </row>
    <row r="1587" spans="1:36" x14ac:dyDescent="0.2">
      <c r="A1587" t="s">
        <v>6765</v>
      </c>
      <c r="B1587" t="s">
        <v>6766</v>
      </c>
      <c r="C1587">
        <v>2009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5.7</v>
      </c>
      <c r="O1587">
        <v>90154</v>
      </c>
      <c r="P1587">
        <v>104</v>
      </c>
      <c r="Q1587" t="s">
        <v>5677</v>
      </c>
      <c r="R1587" t="s">
        <v>5325</v>
      </c>
      <c r="S1587">
        <v>0</v>
      </c>
      <c r="T1587">
        <v>0</v>
      </c>
      <c r="U1587">
        <v>1</v>
      </c>
      <c r="V1587">
        <v>30000000</v>
      </c>
      <c r="W1587">
        <v>17010170</v>
      </c>
      <c r="X1587">
        <v>27127620</v>
      </c>
      <c r="Y1587">
        <f>COUNTBLANK(Table134[[#This Row],[Budget]:[Gross_WW]])</f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f>((Table134[[#This Row],[Gross_WW]]-2*Table134[[#This Row],[Budget]])/(2*Table134[[#This Row],[Budget]]))*100</f>
        <v>-54.787300000000002</v>
      </c>
      <c r="AI1587">
        <f>(0.555*Table134[[#This Row],[Gross_WW]]-Table134[[#This Row],[Budget]])/Table134[[#This Row],[Budget]]*100</f>
        <v>-49.813902999999996</v>
      </c>
      <c r="AJ1587">
        <f>(Table134[[#This Row],[Gross_WW]]-VLOOKUP(C1587,  Table4[], 2, TRUE)*Table134[[#This Row],[Budget]])/(Table134[[#This Row],[Budget]]*VLOOKUP(C1587,  Table4[], 2, TRUE))</f>
        <v>0.50709000000000004</v>
      </c>
    </row>
    <row r="1588" spans="1:36" hidden="1" x14ac:dyDescent="0.2">
      <c r="A1588" t="s">
        <v>3884</v>
      </c>
      <c r="B1588" t="s">
        <v>3885</v>
      </c>
      <c r="C1588">
        <v>1993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5.6</v>
      </c>
      <c r="O1588">
        <v>3900</v>
      </c>
      <c r="P1588">
        <v>87</v>
      </c>
      <c r="Q1588" t="s">
        <v>3886</v>
      </c>
      <c r="R1588" t="s">
        <v>3887</v>
      </c>
      <c r="S1588">
        <v>0</v>
      </c>
      <c r="T1588">
        <v>1</v>
      </c>
      <c r="U1588">
        <v>0</v>
      </c>
      <c r="W1588">
        <v>3246063</v>
      </c>
      <c r="X1588">
        <v>3246063</v>
      </c>
      <c r="Y1588">
        <f>COUNTBLANK(Table134[[#This Row],[Budget]:[Gross_WW]])</f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 t="e">
        <f>((Table134[[#This Row],[Gross_WW]]-2*Table134[[#This Row],[Budget]])/(2*Table134[[#This Row],[Budget]]))*100</f>
        <v>#DIV/0!</v>
      </c>
      <c r="AI1588" t="e">
        <f>(0.555*Table134[[#This Row],[Gross_WW]]-Table134[[#This Row],[Budget]])/Table134[[#This Row],[Budget]]*100</f>
        <v>#DIV/0!</v>
      </c>
      <c r="AJ1588" t="e">
        <f>(Table134[[#This Row],[Gross_WW]]-VLOOKUP(C1588,  Table4[], 2, TRUE)*Table134[[#This Row],[Budget]])/(Table134[[#This Row],[Budget]]*VLOOKUP(C1588,  Table4[], 2, TRUE))</f>
        <v>#DIV/0!</v>
      </c>
    </row>
    <row r="1589" spans="1:36" hidden="1" x14ac:dyDescent="0.2">
      <c r="A1589" t="s">
        <v>1228</v>
      </c>
      <c r="B1589" t="s">
        <v>1229</v>
      </c>
      <c r="C1589">
        <v>1952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6.7</v>
      </c>
      <c r="O1589">
        <v>1626</v>
      </c>
      <c r="P1589">
        <v>93</v>
      </c>
      <c r="Q1589" t="s">
        <v>1200</v>
      </c>
      <c r="R1589" t="s">
        <v>39</v>
      </c>
      <c r="S1589">
        <v>0</v>
      </c>
      <c r="T1589">
        <v>0</v>
      </c>
      <c r="U1589">
        <v>1</v>
      </c>
      <c r="W1589">
        <v>4900000</v>
      </c>
      <c r="X1589">
        <v>4900000</v>
      </c>
      <c r="Y1589">
        <f>COUNTBLANK(Table134[[#This Row],[Budget]:[Gross_WW]])</f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 t="e">
        <f>((Table134[[#This Row],[Gross_WW]]-2*Table134[[#This Row],[Budget]])/(2*Table134[[#This Row],[Budget]]))*100</f>
        <v>#DIV/0!</v>
      </c>
      <c r="AI1589" t="e">
        <f>(0.555*Table134[[#This Row],[Gross_WW]]-Table134[[#This Row],[Budget]])/Table134[[#This Row],[Budget]]*100</f>
        <v>#DIV/0!</v>
      </c>
      <c r="AJ1589" t="e">
        <f>(Table134[[#This Row],[Gross_WW]]-VLOOKUP(C1589,  Table4[], 2, TRUE)*Table134[[#This Row],[Budget]])/(Table134[[#This Row],[Budget]]*VLOOKUP(C1589,  Table4[], 2, TRUE))</f>
        <v>#DIV/0!</v>
      </c>
    </row>
    <row r="1590" spans="1:36" x14ac:dyDescent="0.2">
      <c r="A1590" t="s">
        <v>5567</v>
      </c>
      <c r="B1590" t="s">
        <v>5568</v>
      </c>
      <c r="C1590">
        <v>2001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7.1</v>
      </c>
      <c r="O1590">
        <v>140084</v>
      </c>
      <c r="P1590">
        <v>126</v>
      </c>
      <c r="Q1590" t="s">
        <v>3468</v>
      </c>
      <c r="R1590" t="s">
        <v>35</v>
      </c>
      <c r="S1590">
        <v>0</v>
      </c>
      <c r="T1590">
        <v>1</v>
      </c>
      <c r="U1590">
        <v>0</v>
      </c>
      <c r="V1590">
        <v>115000000</v>
      </c>
      <c r="W1590">
        <v>62362560</v>
      </c>
      <c r="X1590">
        <v>143049560</v>
      </c>
      <c r="Y1590">
        <f>COUNTBLANK(Table134[[#This Row],[Budget]:[Gross_WW]])</f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f>((Table134[[#This Row],[Gross_WW]]-2*Table134[[#This Row],[Budget]])/(2*Table134[[#This Row],[Budget]]))*100</f>
        <v>-37.804539130434783</v>
      </c>
      <c r="AI1590">
        <f>(0.555*Table134[[#This Row],[Gross_WW]]-Table134[[#This Row],[Budget]])/Table134[[#This Row],[Budget]]*100</f>
        <v>-30.963038434782597</v>
      </c>
      <c r="AJ1590">
        <f>(Table134[[#This Row],[Gross_WW]]-VLOOKUP(C1590,  Table4[], 2, TRUE)*Table134[[#This Row],[Budget]])/(Table134[[#This Row],[Budget]]*VLOOKUP(C1590,  Table4[], 2, TRUE))</f>
        <v>1.0731820289855072</v>
      </c>
    </row>
    <row r="1591" spans="1:36" x14ac:dyDescent="0.2">
      <c r="A1591" t="s">
        <v>4547</v>
      </c>
      <c r="B1591" t="s">
        <v>4548</v>
      </c>
      <c r="C1591">
        <v>1996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5.4</v>
      </c>
      <c r="O1591">
        <v>35072</v>
      </c>
      <c r="P1591">
        <v>81</v>
      </c>
      <c r="Q1591" t="s">
        <v>4549</v>
      </c>
      <c r="R1591" t="s">
        <v>3273</v>
      </c>
      <c r="S1591">
        <v>1</v>
      </c>
      <c r="T1591">
        <v>0</v>
      </c>
      <c r="U1591">
        <v>0</v>
      </c>
      <c r="V1591">
        <v>18000000</v>
      </c>
      <c r="W1591">
        <v>26960191</v>
      </c>
      <c r="X1591">
        <v>26960191</v>
      </c>
      <c r="Y1591">
        <f>COUNTBLANK(Table134[[#This Row],[Budget]:[Gross_WW]])</f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f>((Table134[[#This Row],[Gross_WW]]-2*Table134[[#This Row],[Budget]])/(2*Table134[[#This Row],[Budget]]))*100</f>
        <v>-25.110580555555558</v>
      </c>
      <c r="AI1591">
        <f>(0.555*Table134[[#This Row],[Gross_WW]]-Table134[[#This Row],[Budget]])/Table134[[#This Row],[Budget]]*100</f>
        <v>-16.872744416666663</v>
      </c>
      <c r="AJ1591">
        <f>(Table134[[#This Row],[Gross_WW]]-VLOOKUP(C1591,  Table4[], 2, TRUE)*Table134[[#This Row],[Budget]])/(Table134[[#This Row],[Budget]]*VLOOKUP(C1591,  Table4[], 2, TRUE))</f>
        <v>2.4040645202020201</v>
      </c>
    </row>
    <row r="1592" spans="1:36" x14ac:dyDescent="0.2">
      <c r="A1592" t="s">
        <v>5411</v>
      </c>
      <c r="B1592" t="s">
        <v>5412</v>
      </c>
      <c r="C1592">
        <v>2001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5.4</v>
      </c>
      <c r="O1592">
        <v>104111</v>
      </c>
      <c r="P1592">
        <v>88</v>
      </c>
      <c r="Q1592" t="s">
        <v>4452</v>
      </c>
      <c r="R1592" t="s">
        <v>4453</v>
      </c>
      <c r="S1592">
        <v>1</v>
      </c>
      <c r="T1592">
        <v>0</v>
      </c>
      <c r="U1592">
        <v>0</v>
      </c>
      <c r="V1592">
        <v>35000000</v>
      </c>
      <c r="W1592">
        <v>112719001</v>
      </c>
      <c r="X1592">
        <v>147934180</v>
      </c>
      <c r="Y1592">
        <f>COUNTBLANK(Table134[[#This Row],[Budget]:[Gross_WW]])</f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f>((Table134[[#This Row],[Gross_WW]]-2*Table134[[#This Row],[Budget]])/(2*Table134[[#This Row],[Budget]]))*100</f>
        <v>111.33454285714286</v>
      </c>
      <c r="AI1592">
        <f>(0.555*Table134[[#This Row],[Gross_WW]]-Table134[[#This Row],[Budget]])/Table134[[#This Row],[Budget]]*100</f>
        <v>134.58134257142859</v>
      </c>
      <c r="AJ1592">
        <f>(Table134[[#This Row],[Gross_WW]]-VLOOKUP(C1592,  Table4[], 2, TRUE)*Table134[[#This Row],[Budget]])/(Table134[[#This Row],[Budget]]*VLOOKUP(C1592,  Table4[], 2, TRUE))</f>
        <v>6.0444847619047621</v>
      </c>
    </row>
    <row r="1593" spans="1:36" x14ac:dyDescent="0.2">
      <c r="A1593" t="s">
        <v>2115</v>
      </c>
      <c r="B1593" t="s">
        <v>2116</v>
      </c>
      <c r="C1593">
        <v>1973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5.4</v>
      </c>
      <c r="O1593">
        <v>3145</v>
      </c>
      <c r="P1593">
        <v>99</v>
      </c>
      <c r="Q1593" t="s">
        <v>2117</v>
      </c>
      <c r="R1593" t="s">
        <v>35</v>
      </c>
      <c r="S1593">
        <v>0</v>
      </c>
      <c r="T1593">
        <v>1</v>
      </c>
      <c r="U1593">
        <v>0</v>
      </c>
      <c r="V1593">
        <v>1300000</v>
      </c>
      <c r="W1593">
        <v>1000000</v>
      </c>
      <c r="X1593">
        <v>1000000</v>
      </c>
      <c r="Y1593">
        <f>COUNTBLANK(Table134[[#This Row],[Budget]:[Gross_WW]])</f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f>((Table134[[#This Row],[Gross_WW]]-2*Table134[[#This Row],[Budget]])/(2*Table134[[#This Row],[Budget]]))*100</f>
        <v>-61.53846153846154</v>
      </c>
      <c r="AI1593">
        <f>(0.555*Table134[[#This Row],[Gross_WW]]-Table134[[#This Row],[Budget]])/Table134[[#This Row],[Budget]]*100</f>
        <v>-57.307692307692307</v>
      </c>
      <c r="AJ1593">
        <f>(Table134[[#This Row],[Gross_WW]]-VLOOKUP(C1593,  Table4[], 2, TRUE)*Table134[[#This Row],[Budget]])/(Table134[[#This Row],[Budget]]*VLOOKUP(C1593,  Table4[], 2, TRUE))</f>
        <v>1.0242914979757085</v>
      </c>
    </row>
    <row r="1594" spans="1:36" x14ac:dyDescent="0.2">
      <c r="A1594" t="s">
        <v>1119</v>
      </c>
      <c r="B1594" t="s">
        <v>1120</v>
      </c>
      <c r="C1594">
        <v>1950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7.1</v>
      </c>
      <c r="O1594">
        <v>11923</v>
      </c>
      <c r="P1594">
        <v>110</v>
      </c>
      <c r="Q1594" t="s">
        <v>706</v>
      </c>
      <c r="R1594" t="s">
        <v>39</v>
      </c>
      <c r="S1594">
        <v>0</v>
      </c>
      <c r="T1594">
        <v>0</v>
      </c>
      <c r="U1594">
        <v>1</v>
      </c>
      <c r="V1594">
        <v>1437000</v>
      </c>
      <c r="W1594">
        <v>1908000</v>
      </c>
      <c r="X1594">
        <v>1908000</v>
      </c>
      <c r="Y1594">
        <f>COUNTBLANK(Table134[[#This Row],[Budget]:[Gross_WW]])</f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3</v>
      </c>
      <c r="AH1594">
        <f>((Table134[[#This Row],[Gross_WW]]-2*Table134[[#This Row],[Budget]])/(2*Table134[[#This Row],[Budget]]))*100</f>
        <v>-33.611691022964507</v>
      </c>
      <c r="AI1594">
        <f>(0.555*Table134[[#This Row],[Gross_WW]]-Table134[[#This Row],[Budget]])/Table134[[#This Row],[Budget]]*100</f>
        <v>-26.308977035490607</v>
      </c>
      <c r="AJ1594">
        <f>(Table134[[#This Row],[Gross_WW]]-VLOOKUP(C1594,  Table4[], 2, TRUE)*Table134[[#This Row],[Budget]])/(Table134[[#This Row],[Budget]]*VLOOKUP(C1594,  Table4[], 2, TRUE))</f>
        <v>7.2985386221294366</v>
      </c>
    </row>
    <row r="1595" spans="1:36" x14ac:dyDescent="0.2">
      <c r="A1595" t="s">
        <v>3001</v>
      </c>
      <c r="B1595" t="s">
        <v>3002</v>
      </c>
      <c r="C1595">
        <v>1987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6.6</v>
      </c>
      <c r="O1595">
        <v>22407</v>
      </c>
      <c r="P1595">
        <v>117</v>
      </c>
      <c r="Q1595" t="s">
        <v>2229</v>
      </c>
      <c r="R1595" t="s">
        <v>2783</v>
      </c>
      <c r="S1595">
        <v>1</v>
      </c>
      <c r="T1595">
        <v>0</v>
      </c>
      <c r="U1595">
        <v>0</v>
      </c>
      <c r="V1595">
        <v>14500000</v>
      </c>
      <c r="W1595">
        <v>65673233</v>
      </c>
      <c r="X1595">
        <v>65673233</v>
      </c>
      <c r="Y1595">
        <f>COUNTBLANK(Table134[[#This Row],[Budget]:[Gross_WW]])</f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f>((Table134[[#This Row],[Gross_WW]]-2*Table134[[#This Row],[Budget]])/(2*Table134[[#This Row],[Budget]]))*100</f>
        <v>126.45942413793104</v>
      </c>
      <c r="AI1595">
        <f>(0.555*Table134[[#This Row],[Gross_WW]]-Table134[[#This Row],[Budget]])/Table134[[#This Row],[Budget]]*100</f>
        <v>151.36996079310347</v>
      </c>
      <c r="AJ1595">
        <f>(Table134[[#This Row],[Gross_WW]]-VLOOKUP(C1595,  Table4[], 2, TRUE)*Table134[[#This Row],[Budget]])/(Table134[[#This Row],[Budget]]*VLOOKUP(C1595,  Table4[], 2, TRUE))</f>
        <v>8.8460619190404799</v>
      </c>
    </row>
    <row r="1596" spans="1:36" x14ac:dyDescent="0.2">
      <c r="A1596" t="s">
        <v>1526</v>
      </c>
      <c r="B1596" t="s">
        <v>1527</v>
      </c>
      <c r="C1596">
        <v>1958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6.3</v>
      </c>
      <c r="O1596">
        <v>327</v>
      </c>
      <c r="P1596">
        <v>83</v>
      </c>
      <c r="Q1596" t="s">
        <v>1528</v>
      </c>
      <c r="R1596" t="s">
        <v>39</v>
      </c>
      <c r="S1596">
        <v>0</v>
      </c>
      <c r="T1596">
        <v>0</v>
      </c>
      <c r="U1596">
        <v>1</v>
      </c>
      <c r="V1596">
        <v>31000</v>
      </c>
      <c r="Y1596">
        <f>COUNTBLANK(Table134[[#This Row],[Budget]:[Gross_WW]])</f>
        <v>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f>((Table134[[#This Row],[Gross_WW]]-2*Table134[[#This Row],[Budget]])/(2*Table134[[#This Row],[Budget]]))*100</f>
        <v>-100</v>
      </c>
      <c r="AI1596">
        <f>(0.555*Table134[[#This Row],[Gross_WW]]-Table134[[#This Row],[Budget]])/Table134[[#This Row],[Budget]]*100</f>
        <v>-100</v>
      </c>
      <c r="AJ1596">
        <f>(Table134[[#This Row],[Gross_WW]]-VLOOKUP(C1596,  Table4[], 2, TRUE)*Table134[[#This Row],[Budget]])/(Table134[[#This Row],[Budget]]*VLOOKUP(C1596,  Table4[], 2, TRUE))</f>
        <v>-1</v>
      </c>
    </row>
    <row r="1597" spans="1:36" x14ac:dyDescent="0.2">
      <c r="A1597" t="s">
        <v>3003</v>
      </c>
      <c r="B1597" t="s">
        <v>3004</v>
      </c>
      <c r="C1597">
        <v>1988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7.3</v>
      </c>
      <c r="O1597">
        <v>15346</v>
      </c>
      <c r="P1597">
        <v>103</v>
      </c>
      <c r="Q1597" t="s">
        <v>3005</v>
      </c>
      <c r="R1597" t="s">
        <v>3006</v>
      </c>
      <c r="S1597">
        <v>0</v>
      </c>
      <c r="T1597">
        <v>0</v>
      </c>
      <c r="U1597">
        <v>1</v>
      </c>
      <c r="V1597">
        <v>1600000</v>
      </c>
      <c r="W1597">
        <v>13994920</v>
      </c>
      <c r="X1597">
        <v>13994920</v>
      </c>
      <c r="Y1597">
        <f>COUNTBLANK(Table134[[#This Row],[Budget]:[Gross_WW]])</f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f>((Table134[[#This Row],[Gross_WW]]-2*Table134[[#This Row],[Budget]])/(2*Table134[[#This Row],[Budget]]))*100</f>
        <v>337.34125</v>
      </c>
      <c r="AI1597">
        <f>(0.555*Table134[[#This Row],[Gross_WW]]-Table134[[#This Row],[Budget]])/Table134[[#This Row],[Budget]]*100</f>
        <v>385.44878750000004</v>
      </c>
      <c r="AJ1597">
        <f>(Table134[[#This Row],[Gross_WW]]-VLOOKUP(C1597,  Table4[], 2, TRUE)*Table134[[#This Row],[Budget]])/(Table134[[#This Row],[Budget]]*VLOOKUP(C1597,  Table4[], 2, TRUE))</f>
        <v>18.014836956521741</v>
      </c>
    </row>
    <row r="1598" spans="1:36" x14ac:dyDescent="0.2">
      <c r="A1598" t="s">
        <v>2701</v>
      </c>
      <c r="B1598" t="s">
        <v>2702</v>
      </c>
      <c r="C1598">
        <v>1983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6.7</v>
      </c>
      <c r="O1598">
        <v>5498</v>
      </c>
      <c r="P1598">
        <v>103</v>
      </c>
      <c r="Q1598" t="s">
        <v>1944</v>
      </c>
      <c r="R1598" t="s">
        <v>2513</v>
      </c>
      <c r="S1598">
        <v>0</v>
      </c>
      <c r="T1598">
        <v>0</v>
      </c>
      <c r="U1598">
        <v>1</v>
      </c>
      <c r="V1598">
        <v>12000000</v>
      </c>
      <c r="W1598">
        <v>6472990</v>
      </c>
      <c r="X1598">
        <v>6472990</v>
      </c>
      <c r="Y1598">
        <f>COUNTBLANK(Table134[[#This Row],[Budget]:[Gross_WW]])</f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f>((Table134[[#This Row],[Gross_WW]]-2*Table134[[#This Row],[Budget]])/(2*Table134[[#This Row],[Budget]]))*100</f>
        <v>-73.02920833333333</v>
      </c>
      <c r="AI1598">
        <f>(0.555*Table134[[#This Row],[Gross_WW]]-Table134[[#This Row],[Budget]])/Table134[[#This Row],[Budget]]*100</f>
        <v>-70.06242125</v>
      </c>
      <c r="AJ1598">
        <f>(Table134[[#This Row],[Gross_WW]]-VLOOKUP(C1598,  Table4[], 2, TRUE)*Table134[[#This Row],[Budget]])/(Table134[[#This Row],[Budget]]*VLOOKUP(C1598,  Table4[], 2, TRUE))</f>
        <v>0.172643115942029</v>
      </c>
    </row>
    <row r="1599" spans="1:36" x14ac:dyDescent="0.2">
      <c r="A1599" t="s">
        <v>7600</v>
      </c>
      <c r="B1599" t="s">
        <v>7601</v>
      </c>
      <c r="C1599">
        <v>2015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7.9</v>
      </c>
      <c r="O1599">
        <v>831706</v>
      </c>
      <c r="P1599">
        <v>138</v>
      </c>
      <c r="Q1599" t="s">
        <v>7602</v>
      </c>
      <c r="R1599" t="s">
        <v>2414</v>
      </c>
      <c r="S1599">
        <v>1</v>
      </c>
      <c r="T1599">
        <v>0</v>
      </c>
      <c r="U1599">
        <v>0</v>
      </c>
      <c r="V1599">
        <v>245000000</v>
      </c>
      <c r="W1599">
        <v>936662225</v>
      </c>
      <c r="X1599">
        <v>2068223624</v>
      </c>
      <c r="Y1599">
        <f>COUNTBLANK(Table134[[#This Row],[Budget]:[Gross_WW]])</f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f>((Table134[[#This Row],[Gross_WW]]-2*Table134[[#This Row],[Budget]])/(2*Table134[[#This Row],[Budget]]))*100</f>
        <v>322.08645387755104</v>
      </c>
      <c r="AI1599">
        <f>(0.555*Table134[[#This Row],[Gross_WW]]-Table134[[#This Row],[Budget]])/Table134[[#This Row],[Budget]]*100</f>
        <v>368.51596380408171</v>
      </c>
      <c r="AJ1599">
        <f>(Table134[[#This Row],[Gross_WW]]-VLOOKUP(C1599,  Table4[], 2, TRUE)*Table134[[#This Row],[Budget]])/(Table134[[#This Row],[Budget]]*VLOOKUP(C1599,  Table4[], 2, TRUE))</f>
        <v>7.4417290775510203</v>
      </c>
    </row>
    <row r="1600" spans="1:36" x14ac:dyDescent="0.2">
      <c r="A1600" t="s">
        <v>7605</v>
      </c>
      <c r="B1600" t="s">
        <v>7606</v>
      </c>
      <c r="C1600">
        <v>2017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7</v>
      </c>
      <c r="O1600">
        <v>531218</v>
      </c>
      <c r="P1600">
        <v>152</v>
      </c>
      <c r="Q1600" t="s">
        <v>7607</v>
      </c>
      <c r="R1600" t="s">
        <v>2671</v>
      </c>
      <c r="S1600">
        <v>1</v>
      </c>
      <c r="T1600">
        <v>0</v>
      </c>
      <c r="U1600">
        <v>0</v>
      </c>
      <c r="V1600">
        <v>317000000</v>
      </c>
      <c r="W1600">
        <v>620181382</v>
      </c>
      <c r="X1600">
        <v>1332539889</v>
      </c>
      <c r="Y1600">
        <f>COUNTBLANK(Table134[[#This Row],[Budget]:[Gross_WW]])</f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f>((Table134[[#This Row],[Gross_WW]]-2*Table134[[#This Row],[Budget]])/(2*Table134[[#This Row],[Budget]]))*100</f>
        <v>110.17979321766562</v>
      </c>
      <c r="AI1600">
        <f>(0.555*Table134[[#This Row],[Gross_WW]]-Table134[[#This Row],[Budget]])/Table134[[#This Row],[Budget]]*100</f>
        <v>133.29957047160889</v>
      </c>
      <c r="AJ1600">
        <f>(Table134[[#This Row],[Gross_WW]]-VLOOKUP(C1600,  Table4[], 2, TRUE)*Table134[[#This Row],[Budget]])/(Table134[[#This Row],[Budget]]*VLOOKUP(C1600,  Table4[], 2, TRUE))</f>
        <v>3.2035958643533125</v>
      </c>
    </row>
    <row r="1601" spans="1:36" x14ac:dyDescent="0.2">
      <c r="A1601" t="s">
        <v>4806</v>
      </c>
      <c r="B1601" t="s">
        <v>4807</v>
      </c>
      <c r="C1601">
        <v>1997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7.2</v>
      </c>
      <c r="O1601">
        <v>258621</v>
      </c>
      <c r="P1601">
        <v>129</v>
      </c>
      <c r="Q1601" t="s">
        <v>4808</v>
      </c>
      <c r="R1601" t="s">
        <v>4809</v>
      </c>
      <c r="S1601">
        <v>1</v>
      </c>
      <c r="T1601">
        <v>0</v>
      </c>
      <c r="U1601">
        <v>0</v>
      </c>
      <c r="V1601">
        <v>105000000</v>
      </c>
      <c r="W1601">
        <v>54814377</v>
      </c>
      <c r="X1601">
        <v>121214377</v>
      </c>
      <c r="Y1601">
        <f>COUNTBLANK(Table134[[#This Row],[Budget]:[Gross_WW]])</f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38</v>
      </c>
      <c r="AH1601">
        <f>((Table134[[#This Row],[Gross_WW]]-2*Table134[[#This Row],[Budget]])/(2*Table134[[#This Row],[Budget]]))*100</f>
        <v>-42.278868095238096</v>
      </c>
      <c r="AI1601">
        <f>(0.555*Table134[[#This Row],[Gross_WW]]-Table134[[#This Row],[Budget]])/Table134[[#This Row],[Budget]]*100</f>
        <v>-35.929543585714285</v>
      </c>
      <c r="AJ1601">
        <f>(Table134[[#This Row],[Gross_WW]]-VLOOKUP(C1601,  Table4[], 2, TRUE)*Table134[[#This Row],[Budget]])/(Table134[[#This Row],[Budget]]*VLOOKUP(C1601,  Table4[], 2, TRUE))</f>
        <v>1.6236878138528139</v>
      </c>
    </row>
    <row r="1602" spans="1:36" hidden="1" x14ac:dyDescent="0.2">
      <c r="A1602" t="s">
        <v>6458</v>
      </c>
      <c r="B1602" t="s">
        <v>6459</v>
      </c>
      <c r="C1602">
        <v>2006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6.7</v>
      </c>
      <c r="O1602">
        <v>21332</v>
      </c>
      <c r="P1602">
        <v>92</v>
      </c>
      <c r="Q1602" t="s">
        <v>6460</v>
      </c>
      <c r="R1602" t="s">
        <v>5720</v>
      </c>
      <c r="S1602">
        <v>0</v>
      </c>
      <c r="T1602">
        <v>0</v>
      </c>
      <c r="U1602">
        <v>1</v>
      </c>
      <c r="W1602">
        <v>216839</v>
      </c>
      <c r="X1602">
        <v>1736394</v>
      </c>
      <c r="Y1602">
        <f>COUNTBLANK(Table134[[#This Row],[Budget]:[Gross_WW]])</f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3</v>
      </c>
      <c r="AH1602" t="e">
        <f>((Table134[[#This Row],[Gross_WW]]-2*Table134[[#This Row],[Budget]])/(2*Table134[[#This Row],[Budget]]))*100</f>
        <v>#DIV/0!</v>
      </c>
      <c r="AI1602" t="e">
        <f>(0.555*Table134[[#This Row],[Gross_WW]]-Table134[[#This Row],[Budget]])/Table134[[#This Row],[Budget]]*100</f>
        <v>#DIV/0!</v>
      </c>
      <c r="AJ1602" t="e">
        <f>(Table134[[#This Row],[Gross_WW]]-VLOOKUP(C1602,  Table4[], 2, TRUE)*Table134[[#This Row],[Budget]])/(Table134[[#This Row],[Budget]]*VLOOKUP(C1602,  Table4[], 2, TRUE))</f>
        <v>#DIV/0!</v>
      </c>
    </row>
    <row r="1603" spans="1:36" x14ac:dyDescent="0.2">
      <c r="A1603" t="s">
        <v>6442</v>
      </c>
      <c r="B1603" t="s">
        <v>6443</v>
      </c>
      <c r="C1603">
        <v>2009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7.1</v>
      </c>
      <c r="O1603">
        <v>130857</v>
      </c>
      <c r="P1603">
        <v>127</v>
      </c>
      <c r="Q1603" t="s">
        <v>6444</v>
      </c>
      <c r="R1603" t="s">
        <v>35</v>
      </c>
      <c r="S1603">
        <v>0</v>
      </c>
      <c r="T1603">
        <v>1</v>
      </c>
      <c r="U1603">
        <v>0</v>
      </c>
      <c r="V1603">
        <v>60000000</v>
      </c>
      <c r="W1603">
        <v>37017955</v>
      </c>
      <c r="X1603">
        <v>87812371</v>
      </c>
      <c r="Y1603">
        <f>COUNTBLANK(Table134[[#This Row],[Budget]:[Gross_WW]])</f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f>((Table134[[#This Row],[Gross_WW]]-2*Table134[[#This Row],[Budget]])/(2*Table134[[#This Row],[Budget]]))*100</f>
        <v>-26.823024166666663</v>
      </c>
      <c r="AI1603">
        <f>(0.555*Table134[[#This Row],[Gross_WW]]-Table134[[#This Row],[Budget]])/Table134[[#This Row],[Budget]]*100</f>
        <v>-18.773556825</v>
      </c>
      <c r="AJ1603">
        <f>(Table134[[#This Row],[Gross_WW]]-VLOOKUP(C1603,  Table4[], 2, TRUE)*Table134[[#This Row],[Budget]])/(Table134[[#This Row],[Budget]]*VLOOKUP(C1603,  Table4[], 2, TRUE))</f>
        <v>1.4392325277777778</v>
      </c>
    </row>
    <row r="1604" spans="1:36" x14ac:dyDescent="0.2">
      <c r="A1604" t="s">
        <v>6305</v>
      </c>
      <c r="B1604" t="s">
        <v>6306</v>
      </c>
      <c r="C1604">
        <v>2006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5.0999999999999996</v>
      </c>
      <c r="O1604">
        <v>29328</v>
      </c>
      <c r="P1604">
        <v>85</v>
      </c>
      <c r="Q1604" t="s">
        <v>6307</v>
      </c>
      <c r="R1604" t="s">
        <v>3273</v>
      </c>
      <c r="S1604">
        <v>1</v>
      </c>
      <c r="T1604">
        <v>0</v>
      </c>
      <c r="U1604">
        <v>0</v>
      </c>
      <c r="V1604">
        <v>7000000</v>
      </c>
      <c r="W1604">
        <v>23086480</v>
      </c>
      <c r="X1604">
        <v>27298695</v>
      </c>
      <c r="Y1604">
        <f>COUNTBLANK(Table134[[#This Row],[Budget]:[Gross_WW]])</f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f>((Table134[[#This Row],[Gross_WW]]-2*Table134[[#This Row],[Budget]])/(2*Table134[[#This Row],[Budget]]))*100</f>
        <v>94.99067857142856</v>
      </c>
      <c r="AI1604">
        <f>(0.555*Table134[[#This Row],[Gross_WW]]-Table134[[#This Row],[Budget]])/Table134[[#This Row],[Budget]]*100</f>
        <v>116.43965321428573</v>
      </c>
      <c r="AJ1604">
        <f>(Table134[[#This Row],[Gross_WW]]-VLOOKUP(C1604,  Table4[], 2, TRUE)*Table134[[#This Row],[Budget]])/(Table134[[#This Row],[Budget]]*VLOOKUP(C1604,  Table4[], 2, TRUE))</f>
        <v>5.4996892857142861</v>
      </c>
    </row>
    <row r="1605" spans="1:36" x14ac:dyDescent="0.2">
      <c r="A1605" t="s">
        <v>3674</v>
      </c>
      <c r="B1605" t="s">
        <v>3675</v>
      </c>
      <c r="C1605">
        <v>1992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6.2</v>
      </c>
      <c r="O1605">
        <v>9601</v>
      </c>
      <c r="P1605">
        <v>88</v>
      </c>
      <c r="Q1605" t="s">
        <v>3351</v>
      </c>
      <c r="R1605" t="s">
        <v>3240</v>
      </c>
      <c r="S1605">
        <v>0</v>
      </c>
      <c r="T1605">
        <v>0</v>
      </c>
      <c r="U1605">
        <v>1</v>
      </c>
      <c r="V1605">
        <v>25000000</v>
      </c>
      <c r="W1605">
        <v>10736401</v>
      </c>
      <c r="X1605">
        <v>10736401</v>
      </c>
      <c r="Y1605">
        <f>COUNTBLANK(Table134[[#This Row],[Budget]:[Gross_WW]])</f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f>((Table134[[#This Row],[Gross_WW]]-2*Table134[[#This Row],[Budget]])/(2*Table134[[#This Row],[Budget]]))*100</f>
        <v>-78.527197999999999</v>
      </c>
      <c r="AI1605">
        <f>(0.555*Table134[[#This Row],[Gross_WW]]-Table134[[#This Row],[Budget]])/Table134[[#This Row],[Budget]]*100</f>
        <v>-76.165189779999992</v>
      </c>
      <c r="AJ1605">
        <f>(Table134[[#This Row],[Gross_WW]]-VLOOKUP(C1605,  Table4[], 2, TRUE)*Table134[[#This Row],[Budget]])/(Table134[[#This Row],[Budget]]*VLOOKUP(C1605,  Table4[], 2, TRUE))</f>
        <v>-2.3963545454545456E-2</v>
      </c>
    </row>
    <row r="1606" spans="1:36" x14ac:dyDescent="0.2">
      <c r="A1606" t="s">
        <v>3141</v>
      </c>
      <c r="B1606" t="s">
        <v>3142</v>
      </c>
      <c r="C1606">
        <v>1988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6.7</v>
      </c>
      <c r="O1606">
        <v>3956</v>
      </c>
      <c r="P1606">
        <v>98</v>
      </c>
      <c r="Q1606" t="s">
        <v>3143</v>
      </c>
      <c r="R1606" t="s">
        <v>3144</v>
      </c>
      <c r="S1606">
        <v>0</v>
      </c>
      <c r="T1606">
        <v>0</v>
      </c>
      <c r="U1606">
        <v>1</v>
      </c>
      <c r="V1606">
        <v>14000000</v>
      </c>
      <c r="W1606">
        <v>7467504</v>
      </c>
      <c r="X1606">
        <v>7467504</v>
      </c>
      <c r="Y1606">
        <f>COUNTBLANK(Table134[[#This Row],[Budget]:[Gross_WW]])</f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f>((Table134[[#This Row],[Gross_WW]]-2*Table134[[#This Row],[Budget]])/(2*Table134[[#This Row],[Budget]]))*100</f>
        <v>-73.330342857142867</v>
      </c>
      <c r="AI1606">
        <f>(0.555*Table134[[#This Row],[Gross_WW]]-Table134[[#This Row],[Budget]])/Table134[[#This Row],[Budget]]*100</f>
        <v>-70.396680571428575</v>
      </c>
      <c r="AJ1606">
        <f>(Table134[[#This Row],[Gross_WW]]-VLOOKUP(C1606,  Table4[], 2, TRUE)*Table134[[#This Row],[Budget]])/(Table134[[#This Row],[Budget]]*VLOOKUP(C1606,  Table4[], 2, TRUE))</f>
        <v>0.1595503105590062</v>
      </c>
    </row>
    <row r="1607" spans="1:36" x14ac:dyDescent="0.2">
      <c r="A1607" t="s">
        <v>4810</v>
      </c>
      <c r="B1607" t="s">
        <v>4811</v>
      </c>
      <c r="C1607">
        <v>1997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2.8</v>
      </c>
      <c r="O1607">
        <v>10659</v>
      </c>
      <c r="P1607">
        <v>97</v>
      </c>
      <c r="Q1607" t="s">
        <v>4812</v>
      </c>
      <c r="R1607" t="s">
        <v>4813</v>
      </c>
      <c r="S1607">
        <v>0</v>
      </c>
      <c r="T1607">
        <v>0</v>
      </c>
      <c r="U1607">
        <v>1</v>
      </c>
      <c r="V1607">
        <v>16000000</v>
      </c>
      <c r="W1607">
        <v>1710972</v>
      </c>
      <c r="X1607">
        <v>1710972</v>
      </c>
      <c r="Y1607">
        <f>COUNTBLANK(Table134[[#This Row],[Budget]:[Gross_WW]])</f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4</v>
      </c>
      <c r="AH1607">
        <f>((Table134[[#This Row],[Gross_WW]]-2*Table134[[#This Row],[Budget]])/(2*Table134[[#This Row],[Budget]]))*100</f>
        <v>-94.653212499999995</v>
      </c>
      <c r="AI1607">
        <f>(0.555*Table134[[#This Row],[Gross_WW]]-Table134[[#This Row],[Budget]])/Table134[[#This Row],[Budget]]*100</f>
        <v>-94.065065875000002</v>
      </c>
      <c r="AJ1607">
        <f>(Table134[[#This Row],[Gross_WW]]-VLOOKUP(C1607,  Table4[], 2, TRUE)*Table134[[#This Row],[Budget]])/(Table134[[#This Row],[Budget]]*VLOOKUP(C1607,  Table4[], 2, TRUE))</f>
        <v>-0.75696420454545454</v>
      </c>
    </row>
    <row r="1608" spans="1:36" x14ac:dyDescent="0.2">
      <c r="A1608" t="s">
        <v>3378</v>
      </c>
      <c r="B1608" t="s">
        <v>3379</v>
      </c>
      <c r="C1608">
        <v>1990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6.2</v>
      </c>
      <c r="O1608">
        <v>2252</v>
      </c>
      <c r="P1608">
        <v>109</v>
      </c>
      <c r="Q1608" t="s">
        <v>3380</v>
      </c>
      <c r="R1608" t="s">
        <v>3381</v>
      </c>
      <c r="S1608">
        <v>1</v>
      </c>
      <c r="T1608">
        <v>0</v>
      </c>
      <c r="U1608">
        <v>0</v>
      </c>
      <c r="V1608">
        <v>19000000</v>
      </c>
      <c r="W1608">
        <v>20240128</v>
      </c>
      <c r="X1608">
        <v>20240128</v>
      </c>
      <c r="Y1608">
        <f>COUNTBLANK(Table134[[#This Row],[Budget]:[Gross_WW]])</f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0</v>
      </c>
      <c r="AF1608">
        <v>0</v>
      </c>
      <c r="AG1608">
        <v>67</v>
      </c>
      <c r="AH1608">
        <f>((Table134[[#This Row],[Gross_WW]]-2*Table134[[#This Row],[Budget]])/(2*Table134[[#This Row],[Budget]]))*100</f>
        <v>-46.736505263157895</v>
      </c>
      <c r="AI1608">
        <f>(0.555*Table134[[#This Row],[Gross_WW]]-Table134[[#This Row],[Budget]])/Table134[[#This Row],[Budget]]*100</f>
        <v>-40.877520842105255</v>
      </c>
      <c r="AJ1608">
        <f>(Table134[[#This Row],[Gross_WW]]-VLOOKUP(C1608,  Table4[], 2, TRUE)*Table134[[#This Row],[Budget]])/(Table134[[#This Row],[Budget]]*VLOOKUP(C1608,  Table4[], 2, TRUE))</f>
        <v>1.421067942583732</v>
      </c>
    </row>
    <row r="1609" spans="1:36" x14ac:dyDescent="0.2">
      <c r="A1609" t="s">
        <v>6394</v>
      </c>
      <c r="B1609" t="s">
        <v>6395</v>
      </c>
      <c r="C1609">
        <v>2006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6.5</v>
      </c>
      <c r="O1609">
        <v>107464</v>
      </c>
      <c r="P1609">
        <v>104</v>
      </c>
      <c r="Q1609" t="s">
        <v>6396</v>
      </c>
      <c r="R1609" t="s">
        <v>2783</v>
      </c>
      <c r="S1609">
        <v>1</v>
      </c>
      <c r="T1609">
        <v>0</v>
      </c>
      <c r="U1609">
        <v>0</v>
      </c>
      <c r="V1609">
        <v>12000000</v>
      </c>
      <c r="W1609">
        <v>65328121</v>
      </c>
      <c r="X1609">
        <v>114197742</v>
      </c>
      <c r="Y1609">
        <f>COUNTBLANK(Table134[[#This Row],[Budget]:[Gross_WW]])</f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f>((Table134[[#This Row],[Gross_WW]]-2*Table134[[#This Row],[Budget]])/(2*Table134[[#This Row],[Budget]]))*100</f>
        <v>375.82392499999997</v>
      </c>
      <c r="AI1609">
        <f>(0.555*Table134[[#This Row],[Gross_WW]]-Table134[[#This Row],[Budget]])/Table134[[#This Row],[Budget]]*100</f>
        <v>428.16455674999997</v>
      </c>
      <c r="AJ1609">
        <f>(Table134[[#This Row],[Gross_WW]]-VLOOKUP(C1609,  Table4[], 2, TRUE)*Table134[[#This Row],[Budget]])/(Table134[[#This Row],[Budget]]*VLOOKUP(C1609,  Table4[], 2, TRUE))</f>
        <v>14.8607975</v>
      </c>
    </row>
    <row r="1610" spans="1:36" x14ac:dyDescent="0.2">
      <c r="A1610" t="s">
        <v>6775</v>
      </c>
      <c r="B1610" t="s">
        <v>6776</v>
      </c>
      <c r="C1610">
        <v>2008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6.2</v>
      </c>
      <c r="O1610">
        <v>77892</v>
      </c>
      <c r="P1610">
        <v>98</v>
      </c>
      <c r="Q1610" t="s">
        <v>6777</v>
      </c>
      <c r="R1610" t="s">
        <v>2783</v>
      </c>
      <c r="S1610">
        <v>1</v>
      </c>
      <c r="T1610">
        <v>0</v>
      </c>
      <c r="U1610">
        <v>0</v>
      </c>
      <c r="V1610">
        <v>17500000</v>
      </c>
      <c r="W1610">
        <v>58017783</v>
      </c>
      <c r="X1610">
        <v>150988382</v>
      </c>
      <c r="Y1610">
        <f>COUNTBLANK(Table134[[#This Row],[Budget]:[Gross_WW]])</f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f>((Table134[[#This Row],[Gross_WW]]-2*Table134[[#This Row],[Budget]])/(2*Table134[[#This Row],[Budget]]))*100</f>
        <v>331.39537714285711</v>
      </c>
      <c r="AI1610">
        <f>(0.555*Table134[[#This Row],[Gross_WW]]-Table134[[#This Row],[Budget]])/Table134[[#This Row],[Budget]]*100</f>
        <v>378.84886862857144</v>
      </c>
      <c r="AJ1610">
        <f>(Table134[[#This Row],[Gross_WW]]-VLOOKUP(C1610,  Table4[], 2, TRUE)*Table134[[#This Row],[Budget]])/(Table134[[#This Row],[Budget]]*VLOOKUP(C1610,  Table4[], 2, TRUE))</f>
        <v>13.379845904761904</v>
      </c>
    </row>
    <row r="1611" spans="1:36" x14ac:dyDescent="0.2">
      <c r="A1611" t="s">
        <v>6920</v>
      </c>
      <c r="B1611" t="s">
        <v>6921</v>
      </c>
      <c r="C1611">
        <v>2010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6.2</v>
      </c>
      <c r="O1611">
        <v>54390</v>
      </c>
      <c r="P1611">
        <v>107</v>
      </c>
      <c r="Q1611" t="s">
        <v>6777</v>
      </c>
      <c r="R1611" t="s">
        <v>6922</v>
      </c>
      <c r="S1611">
        <v>1</v>
      </c>
      <c r="T1611">
        <v>0</v>
      </c>
      <c r="U1611">
        <v>0</v>
      </c>
      <c r="V1611">
        <v>30000000</v>
      </c>
      <c r="W1611">
        <v>42400223</v>
      </c>
      <c r="X1611">
        <v>159291809</v>
      </c>
      <c r="Y1611">
        <f>COUNTBLANK(Table134[[#This Row],[Budget]:[Gross_WW]])</f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f>((Table134[[#This Row],[Gross_WW]]-2*Table134[[#This Row],[Budget]])/(2*Table134[[#This Row],[Budget]]))*100</f>
        <v>165.48634833333332</v>
      </c>
      <c r="AI1611">
        <f>(0.555*Table134[[#This Row],[Gross_WW]]-Table134[[#This Row],[Budget]])/Table134[[#This Row],[Budget]]*100</f>
        <v>194.68984665000002</v>
      </c>
      <c r="AJ1611">
        <f>(Table134[[#This Row],[Gross_WW]]-VLOOKUP(C1611,  Table4[], 2, TRUE)*Table134[[#This Row],[Budget]])/(Table134[[#This Row],[Budget]]*VLOOKUP(C1611,  Table4[], 2, TRUE))</f>
        <v>4.3097269666666671</v>
      </c>
    </row>
    <row r="1612" spans="1:36" x14ac:dyDescent="0.2">
      <c r="A1612" t="s">
        <v>7486</v>
      </c>
      <c r="B1612" t="s">
        <v>7487</v>
      </c>
      <c r="C1612">
        <v>2015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7.2</v>
      </c>
      <c r="O1612">
        <v>146204</v>
      </c>
      <c r="P1612">
        <v>122</v>
      </c>
      <c r="Q1612" t="s">
        <v>4569</v>
      </c>
      <c r="R1612" t="s">
        <v>35</v>
      </c>
      <c r="S1612">
        <v>0</v>
      </c>
      <c r="T1612">
        <v>1</v>
      </c>
      <c r="U1612">
        <v>0</v>
      </c>
      <c r="V1612">
        <v>30000000</v>
      </c>
      <c r="W1612">
        <v>17766658</v>
      </c>
      <c r="X1612">
        <v>34441873</v>
      </c>
      <c r="Y1612">
        <f>COUNTBLANK(Table134[[#This Row],[Budget]:[Gross_WW]])</f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f>((Table134[[#This Row],[Gross_WW]]-2*Table134[[#This Row],[Budget]])/(2*Table134[[#This Row],[Budget]]))*100</f>
        <v>-42.596878333333329</v>
      </c>
      <c r="AI1612">
        <f>(0.555*Table134[[#This Row],[Gross_WW]]-Table134[[#This Row],[Budget]])/Table134[[#This Row],[Budget]]*100</f>
        <v>-36.282534949999999</v>
      </c>
      <c r="AJ1612">
        <f>(Table134[[#This Row],[Gross_WW]]-VLOOKUP(C1612,  Table4[], 2, TRUE)*Table134[[#This Row],[Budget]])/(Table134[[#This Row],[Budget]]*VLOOKUP(C1612,  Table4[], 2, TRUE))</f>
        <v>0.14806243333333333</v>
      </c>
    </row>
    <row r="1613" spans="1:36" x14ac:dyDescent="0.2">
      <c r="A1613" t="s">
        <v>2862</v>
      </c>
      <c r="B1613" t="s">
        <v>2863</v>
      </c>
      <c r="C1613">
        <v>1985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5.7</v>
      </c>
      <c r="O1613">
        <v>1796</v>
      </c>
      <c r="P1613">
        <v>109</v>
      </c>
      <c r="Q1613" t="s">
        <v>2578</v>
      </c>
      <c r="R1613" t="s">
        <v>35</v>
      </c>
      <c r="S1613">
        <v>0</v>
      </c>
      <c r="T1613">
        <v>1</v>
      </c>
      <c r="U1613">
        <v>0</v>
      </c>
      <c r="V1613">
        <v>22000000</v>
      </c>
      <c r="W1613">
        <v>8489518</v>
      </c>
      <c r="X1613">
        <v>8489518</v>
      </c>
      <c r="Y1613">
        <f>COUNTBLANK(Table134[[#This Row],[Budget]:[Gross_WW]])</f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f>((Table134[[#This Row],[Gross_WW]]-2*Table134[[#This Row],[Budget]])/(2*Table134[[#This Row],[Budget]]))*100</f>
        <v>-80.705640909090917</v>
      </c>
      <c r="AI1613">
        <f>(0.555*Table134[[#This Row],[Gross_WW]]-Table134[[#This Row],[Budget]])/Table134[[#This Row],[Budget]]*100</f>
        <v>-78.583261409090895</v>
      </c>
      <c r="AJ1613">
        <f>(Table134[[#This Row],[Gross_WW]]-VLOOKUP(C1613,  Table4[], 2, TRUE)*Table134[[#This Row],[Budget]])/(Table134[[#This Row],[Budget]]*VLOOKUP(C1613,  Table4[], 2, TRUE))</f>
        <v>-0.16111482213438735</v>
      </c>
    </row>
    <row r="1614" spans="1:36" x14ac:dyDescent="0.2">
      <c r="A1614" t="s">
        <v>6256</v>
      </c>
      <c r="B1614" t="s">
        <v>6257</v>
      </c>
      <c r="C1614">
        <v>2006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6.4</v>
      </c>
      <c r="O1614">
        <v>25785</v>
      </c>
      <c r="P1614">
        <v>103</v>
      </c>
      <c r="Q1614" t="s">
        <v>6258</v>
      </c>
      <c r="R1614" t="s">
        <v>6259</v>
      </c>
      <c r="S1614">
        <v>1</v>
      </c>
      <c r="T1614">
        <v>0</v>
      </c>
      <c r="U1614">
        <v>0</v>
      </c>
      <c r="V1614">
        <v>20000000</v>
      </c>
      <c r="W1614">
        <v>26910736</v>
      </c>
      <c r="X1614">
        <v>31976848</v>
      </c>
      <c r="Y1614">
        <f>COUNTBLANK(Table134[[#This Row],[Budget]:[Gross_WW]])</f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f>((Table134[[#This Row],[Gross_WW]]-2*Table134[[#This Row],[Budget]])/(2*Table134[[#This Row],[Budget]]))*100</f>
        <v>-20.057880000000001</v>
      </c>
      <c r="AI1614">
        <f>(0.555*Table134[[#This Row],[Gross_WW]]-Table134[[#This Row],[Budget]])/Table134[[#This Row],[Budget]]*100</f>
        <v>-11.264246799999997</v>
      </c>
      <c r="AJ1614">
        <f>(Table134[[#This Row],[Gross_WW]]-VLOOKUP(C1614,  Table4[], 2, TRUE)*Table134[[#This Row],[Budget]])/(Table134[[#This Row],[Budget]]*VLOOKUP(C1614,  Table4[], 2, TRUE))</f>
        <v>1.6647373333333333</v>
      </c>
    </row>
    <row r="1615" spans="1:36" x14ac:dyDescent="0.2">
      <c r="A1615" t="s">
        <v>3676</v>
      </c>
      <c r="B1615" t="s">
        <v>3677</v>
      </c>
      <c r="C1615">
        <v>1992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4.3</v>
      </c>
      <c r="O1615">
        <v>37167</v>
      </c>
      <c r="P1615">
        <v>87</v>
      </c>
      <c r="Q1615" t="s">
        <v>2877</v>
      </c>
      <c r="R1615" t="s">
        <v>3678</v>
      </c>
      <c r="S1615">
        <v>0</v>
      </c>
      <c r="T1615">
        <v>1</v>
      </c>
      <c r="U1615">
        <v>0</v>
      </c>
      <c r="V1615">
        <v>45000000</v>
      </c>
      <c r="W1615">
        <v>28411210</v>
      </c>
      <c r="X1615">
        <v>70611210</v>
      </c>
      <c r="Y1615">
        <f>COUNTBLANK(Table134[[#This Row],[Budget]:[Gross_WW]])</f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f>((Table134[[#This Row],[Gross_WW]]-2*Table134[[#This Row],[Budget]])/(2*Table134[[#This Row],[Budget]]))*100</f>
        <v>-21.543100000000003</v>
      </c>
      <c r="AI1615">
        <f>(0.555*Table134[[#This Row],[Gross_WW]]-Table134[[#This Row],[Budget]])/Table134[[#This Row],[Budget]]*100</f>
        <v>-12.91284099999999</v>
      </c>
      <c r="AJ1615">
        <f>(Table134[[#This Row],[Gross_WW]]-VLOOKUP(C1615,  Table4[], 2, TRUE)*Table134[[#This Row],[Budget]])/(Table134[[#This Row],[Budget]]*VLOOKUP(C1615,  Table4[], 2, TRUE))</f>
        <v>2.5662227272727272</v>
      </c>
    </row>
    <row r="1616" spans="1:36" x14ac:dyDescent="0.2">
      <c r="A1616" t="s">
        <v>7853</v>
      </c>
      <c r="B1616" t="s">
        <v>7854</v>
      </c>
      <c r="C1616">
        <v>2016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6.8</v>
      </c>
      <c r="O1616">
        <v>53311</v>
      </c>
      <c r="P1616">
        <v>87</v>
      </c>
      <c r="Q1616" t="s">
        <v>6595</v>
      </c>
      <c r="R1616" t="s">
        <v>7855</v>
      </c>
      <c r="S1616">
        <v>0</v>
      </c>
      <c r="T1616">
        <v>0</v>
      </c>
      <c r="U1616">
        <v>1</v>
      </c>
      <c r="V1616">
        <v>70000000</v>
      </c>
      <c r="W1616">
        <v>72679278</v>
      </c>
      <c r="X1616">
        <v>183388953</v>
      </c>
      <c r="Y1616">
        <f>COUNTBLANK(Table134[[#This Row],[Budget]:[Gross_WW]])</f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f>((Table134[[#This Row],[Gross_WW]]-2*Table134[[#This Row],[Budget]])/(2*Table134[[#This Row],[Budget]]))*100</f>
        <v>30.992109285714285</v>
      </c>
      <c r="AI1616">
        <f>(0.555*Table134[[#This Row],[Gross_WW]]-Table134[[#This Row],[Budget]])/Table134[[#This Row],[Budget]]*100</f>
        <v>45.401241307142861</v>
      </c>
      <c r="AJ1616">
        <f>(Table134[[#This Row],[Gross_WW]]-VLOOKUP(C1616,  Table4[], 2, TRUE)*Table134[[#This Row],[Budget]])/(Table134[[#This Row],[Budget]]*VLOOKUP(C1616,  Table4[], 2, TRUE))</f>
        <v>1.6198421857142857</v>
      </c>
    </row>
    <row r="1617" spans="1:36" x14ac:dyDescent="0.2">
      <c r="A1617" t="s">
        <v>7112</v>
      </c>
      <c r="B1617" t="s">
        <v>7113</v>
      </c>
      <c r="C1617">
        <v>2015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7.9</v>
      </c>
      <c r="O1617">
        <v>172375</v>
      </c>
      <c r="P1617">
        <v>147</v>
      </c>
      <c r="Q1617" t="s">
        <v>4936</v>
      </c>
      <c r="R1617" t="s">
        <v>35</v>
      </c>
      <c r="S1617">
        <v>0</v>
      </c>
      <c r="T1617">
        <v>1</v>
      </c>
      <c r="U1617">
        <v>0</v>
      </c>
      <c r="V1617">
        <v>28000000</v>
      </c>
      <c r="W1617">
        <v>161197785</v>
      </c>
      <c r="X1617">
        <v>201634991</v>
      </c>
      <c r="Y1617">
        <f>COUNTBLANK(Table134[[#This Row],[Budget]:[Gross_WW]])</f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f>((Table134[[#This Row],[Gross_WW]]-2*Table134[[#This Row],[Budget]])/(2*Table134[[#This Row],[Budget]]))*100</f>
        <v>260.0624839285714</v>
      </c>
      <c r="AI1617">
        <f>(0.555*Table134[[#This Row],[Gross_WW]]-Table134[[#This Row],[Budget]])/Table134[[#This Row],[Budget]]*100</f>
        <v>299.6693571607143</v>
      </c>
      <c r="AJ1617">
        <f>(Table134[[#This Row],[Gross_WW]]-VLOOKUP(C1617,  Table4[], 2, TRUE)*Table134[[#This Row],[Budget]])/(Table134[[#This Row],[Budget]]*VLOOKUP(C1617,  Table4[], 2, TRUE))</f>
        <v>6.2012496785714282</v>
      </c>
    </row>
    <row r="1618" spans="1:36" hidden="1" x14ac:dyDescent="0.2">
      <c r="A1618" t="s">
        <v>3679</v>
      </c>
      <c r="B1618" t="s">
        <v>3680</v>
      </c>
      <c r="C1618">
        <v>1992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5.8</v>
      </c>
      <c r="O1618">
        <v>3254</v>
      </c>
      <c r="P1618">
        <v>91</v>
      </c>
      <c r="Q1618" t="s">
        <v>3681</v>
      </c>
      <c r="R1618" t="s">
        <v>3273</v>
      </c>
      <c r="S1618">
        <v>1</v>
      </c>
      <c r="T1618">
        <v>0</v>
      </c>
      <c r="U1618">
        <v>0</v>
      </c>
      <c r="W1618">
        <v>21202099</v>
      </c>
      <c r="X1618">
        <v>21202099</v>
      </c>
      <c r="Y1618">
        <f>COUNTBLANK(Table134[[#This Row],[Budget]:[Gross_WW]])</f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 t="e">
        <f>((Table134[[#This Row],[Gross_WW]]-2*Table134[[#This Row],[Budget]])/(2*Table134[[#This Row],[Budget]]))*100</f>
        <v>#DIV/0!</v>
      </c>
      <c r="AI1618" t="e">
        <f>(0.555*Table134[[#This Row],[Gross_WW]]-Table134[[#This Row],[Budget]])/Table134[[#This Row],[Budget]]*100</f>
        <v>#DIV/0!</v>
      </c>
      <c r="AJ1618" t="e">
        <f>(Table134[[#This Row],[Gross_WW]]-VLOOKUP(C1618,  Table4[], 2, TRUE)*Table134[[#This Row],[Budget]])/(Table134[[#This Row],[Budget]]*VLOOKUP(C1618,  Table4[], 2, TRUE))</f>
        <v>#DIV/0!</v>
      </c>
    </row>
    <row r="1619" spans="1:36" x14ac:dyDescent="0.2">
      <c r="A1619" t="s">
        <v>7832</v>
      </c>
      <c r="B1619" t="s">
        <v>7833</v>
      </c>
      <c r="C1619">
        <v>2015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5.8</v>
      </c>
      <c r="O1619">
        <v>9699</v>
      </c>
      <c r="P1619">
        <v>99</v>
      </c>
      <c r="Q1619" t="s">
        <v>7834</v>
      </c>
      <c r="R1619" t="s">
        <v>7835</v>
      </c>
      <c r="S1619">
        <v>1</v>
      </c>
      <c r="T1619">
        <v>0</v>
      </c>
      <c r="U1619">
        <v>0</v>
      </c>
      <c r="V1619">
        <v>100000000</v>
      </c>
      <c r="W1619">
        <v>12429583</v>
      </c>
      <c r="X1619">
        <v>13603453</v>
      </c>
      <c r="Y1619">
        <f>COUNTBLANK(Table134[[#This Row],[Budget]:[Gross_WW]])</f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f>((Table134[[#This Row],[Gross_WW]]-2*Table134[[#This Row],[Budget]])/(2*Table134[[#This Row],[Budget]]))*100</f>
        <v>-93.198273499999999</v>
      </c>
      <c r="AI1619">
        <f>(0.555*Table134[[#This Row],[Gross_WW]]-Table134[[#This Row],[Budget]])/Table134[[#This Row],[Budget]]*100</f>
        <v>-92.450083585000002</v>
      </c>
      <c r="AJ1619">
        <f>(Table134[[#This Row],[Gross_WW]]-VLOOKUP(C1619,  Table4[], 2, TRUE)*Table134[[#This Row],[Budget]])/(Table134[[#This Row],[Budget]]*VLOOKUP(C1619,  Table4[], 2, TRUE))</f>
        <v>-0.86396547000000001</v>
      </c>
    </row>
    <row r="1620" spans="1:36" x14ac:dyDescent="0.2">
      <c r="A1620" t="s">
        <v>1174</v>
      </c>
      <c r="B1620" t="s">
        <v>1175</v>
      </c>
      <c r="C1620">
        <v>1951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8</v>
      </c>
      <c r="O1620">
        <v>118380</v>
      </c>
      <c r="P1620">
        <v>101</v>
      </c>
      <c r="Q1620" t="s">
        <v>706</v>
      </c>
      <c r="R1620" t="s">
        <v>39</v>
      </c>
      <c r="S1620">
        <v>0</v>
      </c>
      <c r="T1620">
        <v>0</v>
      </c>
      <c r="U1620">
        <v>1</v>
      </c>
      <c r="V1620">
        <v>15688000</v>
      </c>
      <c r="W1620">
        <v>2932000</v>
      </c>
      <c r="X1620">
        <v>2932000</v>
      </c>
      <c r="Y1620">
        <f>COUNTBLANK(Table134[[#This Row],[Budget]:[Gross_WW]])</f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f>((Table134[[#This Row],[Gross_WW]]-2*Table134[[#This Row],[Budget]])/(2*Table134[[#This Row],[Budget]]))*100</f>
        <v>-90.655277919428869</v>
      </c>
      <c r="AI1620">
        <f>(0.555*Table134[[#This Row],[Gross_WW]]-Table134[[#This Row],[Budget]])/Table134[[#This Row],[Budget]]*100</f>
        <v>-89.627358490566039</v>
      </c>
      <c r="AJ1620">
        <f>(Table134[[#This Row],[Gross_WW]]-VLOOKUP(C1620,  Table4[], 2, TRUE)*Table134[[#This Row],[Budget]])/(Table134[[#This Row],[Budget]]*VLOOKUP(C1620,  Table4[], 2, TRUE))</f>
        <v>0.16809026007139213</v>
      </c>
    </row>
    <row r="1621" spans="1:36" hidden="1" x14ac:dyDescent="0.2">
      <c r="A1621" t="s">
        <v>3790</v>
      </c>
      <c r="B1621" t="s">
        <v>3791</v>
      </c>
      <c r="C1621">
        <v>1993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7.4</v>
      </c>
      <c r="O1621">
        <v>5123</v>
      </c>
      <c r="P1621">
        <v>108</v>
      </c>
      <c r="Q1621" t="s">
        <v>3792</v>
      </c>
      <c r="R1621" t="s">
        <v>3793</v>
      </c>
      <c r="S1621">
        <v>1</v>
      </c>
      <c r="T1621">
        <v>0</v>
      </c>
      <c r="U1621">
        <v>0</v>
      </c>
      <c r="W1621">
        <v>2080805</v>
      </c>
      <c r="X1621">
        <v>2087569</v>
      </c>
      <c r="Y1621">
        <f>COUNTBLANK(Table134[[#This Row],[Budget]:[Gross_WW]])</f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 t="e">
        <f>((Table134[[#This Row],[Gross_WW]]-2*Table134[[#This Row],[Budget]])/(2*Table134[[#This Row],[Budget]]))*100</f>
        <v>#DIV/0!</v>
      </c>
      <c r="AI1621" t="e">
        <f>(0.555*Table134[[#This Row],[Gross_WW]]-Table134[[#This Row],[Budget]])/Table134[[#This Row],[Budget]]*100</f>
        <v>#DIV/0!</v>
      </c>
      <c r="AJ1621" t="e">
        <f>(Table134[[#This Row],[Gross_WW]]-VLOOKUP(C1621,  Table4[], 2, TRUE)*Table134[[#This Row],[Budget]])/(Table134[[#This Row],[Budget]]*VLOOKUP(C1621,  Table4[], 2, TRUE))</f>
        <v>#DIV/0!</v>
      </c>
    </row>
    <row r="1622" spans="1:36" x14ac:dyDescent="0.2">
      <c r="A1622" t="s">
        <v>4122</v>
      </c>
      <c r="B1622" t="s">
        <v>4123</v>
      </c>
      <c r="C1622">
        <v>1994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4</v>
      </c>
      <c r="O1622">
        <v>63730</v>
      </c>
      <c r="P1622">
        <v>102</v>
      </c>
      <c r="Q1622" t="s">
        <v>4124</v>
      </c>
      <c r="R1622" t="s">
        <v>4125</v>
      </c>
      <c r="S1622">
        <v>0</v>
      </c>
      <c r="T1622">
        <v>1</v>
      </c>
      <c r="U1622">
        <v>0</v>
      </c>
      <c r="V1622">
        <v>35000000</v>
      </c>
      <c r="W1622">
        <v>33423521</v>
      </c>
      <c r="X1622">
        <v>99431786</v>
      </c>
      <c r="Y1622">
        <f>COUNTBLANK(Table134[[#This Row],[Budget]:[Gross_WW]])</f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7</v>
      </c>
      <c r="AH1622">
        <f>((Table134[[#This Row],[Gross_WW]]-2*Table134[[#This Row],[Budget]])/(2*Table134[[#This Row],[Budget]]))*100</f>
        <v>42.045408571428574</v>
      </c>
      <c r="AI1622">
        <f>(0.555*Table134[[#This Row],[Gross_WW]]-Table134[[#This Row],[Budget]])/Table134[[#This Row],[Budget]]*100</f>
        <v>57.670403514285731</v>
      </c>
      <c r="AJ1622">
        <f>(Table134[[#This Row],[Gross_WW]]-VLOOKUP(C1622,  Table4[], 2, TRUE)*Table134[[#This Row],[Budget]])/(Table134[[#This Row],[Budget]]*VLOOKUP(C1622,  Table4[], 2, TRUE))</f>
        <v>5.4566094805194805</v>
      </c>
    </row>
    <row r="1623" spans="1:36" x14ac:dyDescent="0.2">
      <c r="A1623" t="s">
        <v>2784</v>
      </c>
      <c r="B1623" t="s">
        <v>2785</v>
      </c>
      <c r="C1623">
        <v>1984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6.7</v>
      </c>
      <c r="O1623">
        <v>16958</v>
      </c>
      <c r="P1623">
        <v>93</v>
      </c>
      <c r="Q1623" t="s">
        <v>2786</v>
      </c>
      <c r="R1623" t="s">
        <v>2787</v>
      </c>
      <c r="S1623">
        <v>0</v>
      </c>
      <c r="T1623">
        <v>1</v>
      </c>
      <c r="U1623">
        <v>0</v>
      </c>
      <c r="V1623">
        <v>14500000</v>
      </c>
      <c r="W1623">
        <v>8089290</v>
      </c>
      <c r="X1623">
        <v>8089290</v>
      </c>
      <c r="Y1623">
        <f>COUNTBLANK(Table134[[#This Row],[Budget]:[Gross_WW]])</f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f>((Table134[[#This Row],[Gross_WW]]-2*Table134[[#This Row],[Budget]])/(2*Table134[[#This Row],[Budget]]))*100</f>
        <v>-72.105896551724129</v>
      </c>
      <c r="AI1623">
        <f>(0.555*Table134[[#This Row],[Gross_WW]]-Table134[[#This Row],[Budget]])/Table134[[#This Row],[Budget]]*100</f>
        <v>-69.0375451724138</v>
      </c>
      <c r="AJ1623">
        <f>(Table134[[#This Row],[Gross_WW]]-VLOOKUP(C1623,  Table4[], 2, TRUE)*Table134[[#This Row],[Budget]])/(Table134[[#This Row],[Budget]]*VLOOKUP(C1623,  Table4[], 2, TRUE))</f>
        <v>0.21278710644677662</v>
      </c>
    </row>
    <row r="1624" spans="1:36" x14ac:dyDescent="0.2">
      <c r="A1624" t="s">
        <v>4550</v>
      </c>
      <c r="B1624" t="s">
        <v>4551</v>
      </c>
      <c r="C1624">
        <v>1996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4.5</v>
      </c>
      <c r="O1624">
        <v>41386</v>
      </c>
      <c r="P1624">
        <v>115</v>
      </c>
      <c r="Q1624" t="s">
        <v>2582</v>
      </c>
      <c r="R1624" t="s">
        <v>4109</v>
      </c>
      <c r="S1624">
        <v>0</v>
      </c>
      <c r="T1624">
        <v>0</v>
      </c>
      <c r="U1624">
        <v>1</v>
      </c>
      <c r="V1624">
        <v>40000000</v>
      </c>
      <c r="W1624">
        <v>33109743</v>
      </c>
      <c r="X1624">
        <v>113309743</v>
      </c>
      <c r="Y1624">
        <f>COUNTBLANK(Table134[[#This Row],[Budget]:[Gross_WW]])</f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3</v>
      </c>
      <c r="AH1624">
        <f>((Table134[[#This Row],[Gross_WW]]-2*Table134[[#This Row],[Budget]])/(2*Table134[[#This Row],[Budget]]))*100</f>
        <v>41.637178749999997</v>
      </c>
      <c r="AI1624">
        <f>(0.555*Table134[[#This Row],[Gross_WW]]-Table134[[#This Row],[Budget]])/Table134[[#This Row],[Budget]]*100</f>
        <v>57.217268412499998</v>
      </c>
      <c r="AJ1624">
        <f>(Table134[[#This Row],[Gross_WW]]-VLOOKUP(C1624,  Table4[], 2, TRUE)*Table134[[#This Row],[Budget]])/(Table134[[#This Row],[Budget]]*VLOOKUP(C1624,  Table4[], 2, TRUE))</f>
        <v>5.4380535795454543</v>
      </c>
    </row>
    <row r="1625" spans="1:36" x14ac:dyDescent="0.2">
      <c r="A1625" t="s">
        <v>2705</v>
      </c>
      <c r="B1625" t="s">
        <v>2706</v>
      </c>
      <c r="C1625">
        <v>1983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4.9000000000000004</v>
      </c>
      <c r="O1625">
        <v>3433</v>
      </c>
      <c r="P1625">
        <v>96</v>
      </c>
      <c r="Q1625" t="s">
        <v>2319</v>
      </c>
      <c r="R1625" t="s">
        <v>35</v>
      </c>
      <c r="S1625">
        <v>0</v>
      </c>
      <c r="T1625">
        <v>1</v>
      </c>
      <c r="U1625">
        <v>1</v>
      </c>
      <c r="V1625">
        <v>14000000</v>
      </c>
      <c r="W1625">
        <v>13000000</v>
      </c>
      <c r="X1625">
        <v>13000000</v>
      </c>
      <c r="Y1625">
        <f>COUNTBLANK(Table134[[#This Row],[Budget]:[Gross_WW]])</f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f>((Table134[[#This Row],[Gross_WW]]-2*Table134[[#This Row],[Budget]])/(2*Table134[[#This Row],[Budget]]))*100</f>
        <v>-53.571428571428569</v>
      </c>
      <c r="AI1625">
        <f>(0.555*Table134[[#This Row],[Gross_WW]]-Table134[[#This Row],[Budget]])/Table134[[#This Row],[Budget]]*100</f>
        <v>-48.464285714285708</v>
      </c>
      <c r="AJ1625">
        <f>(Table134[[#This Row],[Gross_WW]]-VLOOKUP(C1625,  Table4[], 2, TRUE)*Table134[[#This Row],[Budget]])/(Table134[[#This Row],[Budget]]*VLOOKUP(C1625,  Table4[], 2, TRUE))</f>
        <v>1.0186335403726707</v>
      </c>
    </row>
    <row r="1626" spans="1:36" x14ac:dyDescent="0.2">
      <c r="A1626" t="s">
        <v>6730</v>
      </c>
      <c r="B1626" t="s">
        <v>6731</v>
      </c>
      <c r="C1626">
        <v>2011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6</v>
      </c>
      <c r="O1626">
        <v>223630</v>
      </c>
      <c r="P1626">
        <v>110</v>
      </c>
      <c r="Q1626" t="s">
        <v>6166</v>
      </c>
      <c r="R1626" t="s">
        <v>39</v>
      </c>
      <c r="S1626">
        <v>0</v>
      </c>
      <c r="T1626">
        <v>0</v>
      </c>
      <c r="U1626">
        <v>1</v>
      </c>
      <c r="V1626">
        <v>82000000</v>
      </c>
      <c r="W1626">
        <v>36392502</v>
      </c>
      <c r="X1626">
        <v>89792502</v>
      </c>
      <c r="Y1626">
        <f>COUNTBLANK(Table134[[#This Row],[Budget]:[Gross_WW]])</f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f>((Table134[[#This Row],[Gross_WW]]-2*Table134[[#This Row],[Budget]])/(2*Table134[[#This Row],[Budget]]))*100</f>
        <v>-45.248474390243906</v>
      </c>
      <c r="AI1626">
        <f>(0.555*Table134[[#This Row],[Gross_WW]]-Table134[[#This Row],[Budget]])/Table134[[#This Row],[Budget]]*100</f>
        <v>-39.225806573170722</v>
      </c>
      <c r="AJ1626">
        <f>(Table134[[#This Row],[Gross_WW]]-VLOOKUP(C1626,  Table4[], 2, TRUE)*Table134[[#This Row],[Budget]])/(Table134[[#This Row],[Budget]]*VLOOKUP(C1626,  Table4[], 2, TRUE))</f>
        <v>9.5030512195121958E-2</v>
      </c>
    </row>
    <row r="1627" spans="1:36" x14ac:dyDescent="0.2">
      <c r="A1627" t="s">
        <v>4316</v>
      </c>
      <c r="B1627" t="s">
        <v>4317</v>
      </c>
      <c r="C1627">
        <v>1995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5.8</v>
      </c>
      <c r="O1627">
        <v>30957</v>
      </c>
      <c r="P1627">
        <v>111</v>
      </c>
      <c r="Q1627" t="s">
        <v>3351</v>
      </c>
      <c r="R1627" t="s">
        <v>35</v>
      </c>
      <c r="S1627">
        <v>0</v>
      </c>
      <c r="T1627">
        <v>1</v>
      </c>
      <c r="U1627">
        <v>0</v>
      </c>
      <c r="V1627">
        <v>35000000</v>
      </c>
      <c r="W1627">
        <v>20350171</v>
      </c>
      <c r="X1627">
        <v>64350171</v>
      </c>
      <c r="Y1627">
        <f>COUNTBLANK(Table134[[#This Row],[Budget]:[Gross_WW]])</f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f>((Table134[[#This Row],[Gross_WW]]-2*Table134[[#This Row],[Budget]])/(2*Table134[[#This Row],[Budget]]))*100</f>
        <v>-8.0711842857142866</v>
      </c>
      <c r="AI1627">
        <f>(0.555*Table134[[#This Row],[Gross_WW]]-Table134[[#This Row],[Budget]])/Table134[[#This Row],[Budget]]*100</f>
        <v>2.0409854428571461</v>
      </c>
      <c r="AJ1627">
        <f>(Table134[[#This Row],[Gross_WW]]-VLOOKUP(C1627,  Table4[], 2, TRUE)*Table134[[#This Row],[Budget]])/(Table134[[#This Row],[Budget]]*VLOOKUP(C1627,  Table4[], 2, TRUE))</f>
        <v>3.1785825324675323</v>
      </c>
    </row>
    <row r="1628" spans="1:36" x14ac:dyDescent="0.2">
      <c r="A1628" t="s">
        <v>2707</v>
      </c>
      <c r="B1628" t="s">
        <v>2708</v>
      </c>
      <c r="C1628">
        <v>1983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6.7</v>
      </c>
      <c r="O1628">
        <v>38821</v>
      </c>
      <c r="P1628">
        <v>117</v>
      </c>
      <c r="Q1628" t="s">
        <v>2004</v>
      </c>
      <c r="R1628" t="s">
        <v>39</v>
      </c>
      <c r="S1628">
        <v>0</v>
      </c>
      <c r="T1628">
        <v>0</v>
      </c>
      <c r="U1628">
        <v>1</v>
      </c>
      <c r="V1628">
        <v>22000000</v>
      </c>
      <c r="W1628">
        <v>67642693</v>
      </c>
      <c r="X1628">
        <v>67642693</v>
      </c>
      <c r="Y1628">
        <f>COUNTBLANK(Table134[[#This Row],[Budget]:[Gross_WW]])</f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f>((Table134[[#This Row],[Gross_WW]]-2*Table134[[#This Row],[Budget]])/(2*Table134[[#This Row],[Budget]]))*100</f>
        <v>53.73339318181818</v>
      </c>
      <c r="AI1628">
        <f>(0.555*Table134[[#This Row],[Gross_WW]]-Table134[[#This Row],[Budget]])/Table134[[#This Row],[Budget]]*100</f>
        <v>70.644066431818189</v>
      </c>
      <c r="AJ1628">
        <f>(Table134[[#This Row],[Gross_WW]]-VLOOKUP(C1628,  Table4[], 2, TRUE)*Table134[[#This Row],[Budget]])/(Table134[[#This Row],[Budget]]*VLOOKUP(C1628,  Table4[], 2, TRUE))</f>
        <v>5.6840605731225295</v>
      </c>
    </row>
    <row r="1629" spans="1:36" x14ac:dyDescent="0.2">
      <c r="A1629" t="s">
        <v>7097</v>
      </c>
      <c r="B1629" t="s">
        <v>7098</v>
      </c>
      <c r="C1629">
        <v>2016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6</v>
      </c>
      <c r="O1629">
        <v>572603</v>
      </c>
      <c r="P1629">
        <v>123</v>
      </c>
      <c r="Q1629" t="s">
        <v>7099</v>
      </c>
      <c r="R1629" t="s">
        <v>4885</v>
      </c>
      <c r="S1629">
        <v>0</v>
      </c>
      <c r="T1629">
        <v>0</v>
      </c>
      <c r="U1629">
        <v>1</v>
      </c>
      <c r="V1629">
        <v>175000000</v>
      </c>
      <c r="W1629">
        <v>325100054</v>
      </c>
      <c r="X1629">
        <v>746846894</v>
      </c>
      <c r="Y1629">
        <f>COUNTBLANK(Table134[[#This Row],[Budget]:[Gross_WW]])</f>
        <v>0</v>
      </c>
      <c r="Z1629">
        <v>1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57</v>
      </c>
      <c r="AH1629">
        <f>((Table134[[#This Row],[Gross_WW]]-2*Table134[[#This Row],[Budget]])/(2*Table134[[#This Row],[Budget]]))*100</f>
        <v>113.38482685714285</v>
      </c>
      <c r="AI1629">
        <f>(0.555*Table134[[#This Row],[Gross_WW]]-Table134[[#This Row],[Budget]])/Table134[[#This Row],[Budget]]*100</f>
        <v>136.85715781142858</v>
      </c>
      <c r="AJ1629">
        <f>(Table134[[#This Row],[Gross_WW]]-VLOOKUP(C1629,  Table4[], 2, TRUE)*Table134[[#This Row],[Budget]])/(Table134[[#This Row],[Budget]]*VLOOKUP(C1629,  Table4[], 2, TRUE))</f>
        <v>3.2676965371428572</v>
      </c>
    </row>
    <row r="1630" spans="1:36" x14ac:dyDescent="0.2">
      <c r="A1630" t="s">
        <v>7732</v>
      </c>
      <c r="B1630" t="s">
        <v>7733</v>
      </c>
      <c r="C1630">
        <v>2016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7.4</v>
      </c>
      <c r="O1630">
        <v>221094</v>
      </c>
      <c r="P1630">
        <v>96</v>
      </c>
      <c r="Q1630" t="s">
        <v>2004</v>
      </c>
      <c r="R1630" t="s">
        <v>7734</v>
      </c>
      <c r="S1630">
        <v>0</v>
      </c>
      <c r="T1630">
        <v>0</v>
      </c>
      <c r="U1630">
        <v>1</v>
      </c>
      <c r="V1630">
        <v>60000000</v>
      </c>
      <c r="W1630">
        <v>125070033</v>
      </c>
      <c r="X1630">
        <v>240797623</v>
      </c>
      <c r="Y1630">
        <f>COUNTBLANK(Table134[[#This Row],[Budget]:[Gross_WW]])</f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1</v>
      </c>
      <c r="AF1630">
        <v>0</v>
      </c>
      <c r="AG1630">
        <v>55</v>
      </c>
      <c r="AH1630">
        <f>((Table134[[#This Row],[Gross_WW]]-2*Table134[[#This Row],[Budget]])/(2*Table134[[#This Row],[Budget]]))*100</f>
        <v>100.66468583333332</v>
      </c>
      <c r="AI1630">
        <f>(0.555*Table134[[#This Row],[Gross_WW]]-Table134[[#This Row],[Budget]])/Table134[[#This Row],[Budget]]*100</f>
        <v>122.73780127500002</v>
      </c>
      <c r="AJ1630">
        <f>(Table134[[#This Row],[Gross_WW]]-VLOOKUP(C1630,  Table4[], 2, TRUE)*Table134[[#This Row],[Budget]])/(Table134[[#This Row],[Budget]]*VLOOKUP(C1630,  Table4[], 2, TRUE))</f>
        <v>3.0132937166666665</v>
      </c>
    </row>
    <row r="1631" spans="1:36" x14ac:dyDescent="0.2">
      <c r="A1631" t="s">
        <v>5434</v>
      </c>
      <c r="B1631" t="s">
        <v>5435</v>
      </c>
      <c r="C1631">
        <v>2001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5</v>
      </c>
      <c r="O1631">
        <v>14785</v>
      </c>
      <c r="P1631">
        <v>104</v>
      </c>
      <c r="Q1631" t="s">
        <v>5436</v>
      </c>
      <c r="R1631" t="s">
        <v>39</v>
      </c>
      <c r="S1631">
        <v>0</v>
      </c>
      <c r="T1631">
        <v>0</v>
      </c>
      <c r="U1631">
        <v>1</v>
      </c>
      <c r="V1631">
        <v>34000000</v>
      </c>
      <c r="W1631">
        <v>19753553</v>
      </c>
      <c r="X1631">
        <v>19772447</v>
      </c>
      <c r="Y1631">
        <f>COUNTBLANK(Table134[[#This Row],[Budget]:[Gross_WW]])</f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f>((Table134[[#This Row],[Gross_WW]]-2*Table134[[#This Row],[Budget]])/(2*Table134[[#This Row],[Budget]]))*100</f>
        <v>-70.922872058823529</v>
      </c>
      <c r="AI1631">
        <f>(0.555*Table134[[#This Row],[Gross_WW]]-Table134[[#This Row],[Budget]])/Table134[[#This Row],[Budget]]*100</f>
        <v>-67.724387985294115</v>
      </c>
      <c r="AJ1631">
        <f>(Table134[[#This Row],[Gross_WW]]-VLOOKUP(C1631,  Table4[], 2, TRUE)*Table134[[#This Row],[Budget]])/(Table134[[#This Row],[Budget]]*VLOOKUP(C1631,  Table4[], 2, TRUE))</f>
        <v>-3.0762401960784315E-2</v>
      </c>
    </row>
    <row r="1632" spans="1:36" x14ac:dyDescent="0.2">
      <c r="A1632" t="s">
        <v>2017</v>
      </c>
      <c r="B1632" t="s">
        <v>2018</v>
      </c>
      <c r="C1632">
        <v>1971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7.3</v>
      </c>
      <c r="O1632">
        <v>6851</v>
      </c>
      <c r="P1632">
        <v>104</v>
      </c>
      <c r="Q1632" t="s">
        <v>1620</v>
      </c>
      <c r="R1632" t="s">
        <v>39</v>
      </c>
      <c r="S1632">
        <v>0</v>
      </c>
      <c r="T1632">
        <v>0</v>
      </c>
      <c r="U1632">
        <v>1</v>
      </c>
      <c r="V1632">
        <v>1000000</v>
      </c>
      <c r="Y1632">
        <f>COUNTBLANK(Table134[[#This Row],[Budget]:[Gross_WW]])</f>
        <v>2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f>((Table134[[#This Row],[Gross_WW]]-2*Table134[[#This Row],[Budget]])/(2*Table134[[#This Row],[Budget]]))*100</f>
        <v>-100</v>
      </c>
      <c r="AI1632">
        <f>(0.555*Table134[[#This Row],[Gross_WW]]-Table134[[#This Row],[Budget]])/Table134[[#This Row],[Budget]]*100</f>
        <v>-100</v>
      </c>
      <c r="AJ1632">
        <f>(Table134[[#This Row],[Gross_WW]]-VLOOKUP(C1632,  Table4[], 2, TRUE)*Table134[[#This Row],[Budget]])/(Table134[[#This Row],[Budget]]*VLOOKUP(C1632,  Table4[], 2, TRUE))</f>
        <v>-1</v>
      </c>
    </row>
    <row r="1633" spans="1:36" x14ac:dyDescent="0.2">
      <c r="A1633" t="s">
        <v>5208</v>
      </c>
      <c r="B1633" t="s">
        <v>5209</v>
      </c>
      <c r="C1633">
        <v>1999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6.7</v>
      </c>
      <c r="O1633">
        <v>34906</v>
      </c>
      <c r="P1633">
        <v>142</v>
      </c>
      <c r="Q1633" t="s">
        <v>3185</v>
      </c>
      <c r="R1633" t="s">
        <v>2783</v>
      </c>
      <c r="S1633">
        <v>1</v>
      </c>
      <c r="T1633">
        <v>0</v>
      </c>
      <c r="U1633">
        <v>0</v>
      </c>
      <c r="V1633">
        <v>22000000</v>
      </c>
      <c r="W1633">
        <v>19288130</v>
      </c>
      <c r="X1633">
        <v>19288130</v>
      </c>
      <c r="Y1633">
        <f>COUNTBLANK(Table134[[#This Row],[Budget]:[Gross_WW]])</f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f>((Table134[[#This Row],[Gross_WW]]-2*Table134[[#This Row],[Budget]])/(2*Table134[[#This Row],[Budget]]))*100</f>
        <v>-56.163340909090905</v>
      </c>
      <c r="AI1633">
        <f>(0.555*Table134[[#This Row],[Gross_WW]]-Table134[[#This Row],[Budget]])/Table134[[#This Row],[Budget]]*100</f>
        <v>-51.3413084090909</v>
      </c>
      <c r="AJ1633">
        <f>(Table134[[#This Row],[Gross_WW]]-VLOOKUP(C1633,  Table4[], 2, TRUE)*Table134[[#This Row],[Budget]])/(Table134[[#This Row],[Budget]]*VLOOKUP(C1633,  Table4[], 2, TRUE))</f>
        <v>0.99257541322314047</v>
      </c>
    </row>
    <row r="1634" spans="1:36" x14ac:dyDescent="0.2">
      <c r="A1634" t="s">
        <v>2064</v>
      </c>
      <c r="B1634" t="s">
        <v>2065</v>
      </c>
      <c r="C1634">
        <v>1972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6.5</v>
      </c>
      <c r="O1634">
        <v>6147</v>
      </c>
      <c r="P1634">
        <v>91</v>
      </c>
      <c r="Q1634" t="s">
        <v>2066</v>
      </c>
      <c r="R1634" t="s">
        <v>2067</v>
      </c>
      <c r="S1634">
        <v>0</v>
      </c>
      <c r="T1634">
        <v>0</v>
      </c>
      <c r="U1634">
        <v>1</v>
      </c>
      <c r="V1634">
        <v>58000</v>
      </c>
      <c r="Y1634">
        <f>COUNTBLANK(Table134[[#This Row],[Budget]:[Gross_WW]])</f>
        <v>2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f>((Table134[[#This Row],[Gross_WW]]-2*Table134[[#This Row],[Budget]])/(2*Table134[[#This Row],[Budget]]))*100</f>
        <v>-100</v>
      </c>
      <c r="AI1634">
        <f>(0.555*Table134[[#This Row],[Gross_WW]]-Table134[[#This Row],[Budget]])/Table134[[#This Row],[Budget]]*100</f>
        <v>-100</v>
      </c>
      <c r="AJ1634">
        <f>(Table134[[#This Row],[Gross_WW]]-VLOOKUP(C1634,  Table4[], 2, TRUE)*Table134[[#This Row],[Budget]])/(Table134[[#This Row],[Budget]]*VLOOKUP(C1634,  Table4[], 2, TRUE))</f>
        <v>-1</v>
      </c>
    </row>
    <row r="1635" spans="1:36" x14ac:dyDescent="0.2">
      <c r="A1635" t="s">
        <v>3888</v>
      </c>
      <c r="B1635" t="s">
        <v>3889</v>
      </c>
      <c r="C1635">
        <v>1993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</v>
      </c>
      <c r="O1635">
        <v>47037</v>
      </c>
      <c r="P1635">
        <v>104</v>
      </c>
      <c r="Q1635" t="s">
        <v>3070</v>
      </c>
      <c r="R1635" t="s">
        <v>3890</v>
      </c>
      <c r="S1635">
        <v>1</v>
      </c>
      <c r="T1635">
        <v>0</v>
      </c>
      <c r="U1635">
        <v>0</v>
      </c>
      <c r="V1635">
        <v>48000000</v>
      </c>
      <c r="W1635">
        <v>20915465</v>
      </c>
      <c r="X1635">
        <v>20915465</v>
      </c>
      <c r="Y1635">
        <f>COUNTBLANK(Table134[[#This Row],[Budget]:[Gross_WW]])</f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10</v>
      </c>
      <c r="AH1635">
        <f>((Table134[[#This Row],[Gross_WW]]-2*Table134[[#This Row],[Budget]])/(2*Table134[[#This Row],[Budget]]))*100</f>
        <v>-78.213057291666672</v>
      </c>
      <c r="AI1635">
        <f>(0.555*Table134[[#This Row],[Gross_WW]]-Table134[[#This Row],[Budget]])/Table134[[#This Row],[Budget]]*100</f>
        <v>-75.816493593749996</v>
      </c>
      <c r="AJ1635">
        <f>(Table134[[#This Row],[Gross_WW]]-VLOOKUP(C1635,  Table4[], 2, TRUE)*Table134[[#This Row],[Budget]])/(Table134[[#This Row],[Budget]]*VLOOKUP(C1635,  Table4[], 2, TRUE))</f>
        <v>-9.6844223484848484E-3</v>
      </c>
    </row>
    <row r="1636" spans="1:36" x14ac:dyDescent="0.2">
      <c r="A1636" t="s">
        <v>2362</v>
      </c>
      <c r="B1636" t="s">
        <v>2363</v>
      </c>
      <c r="C1636">
        <v>1978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7.3</v>
      </c>
      <c r="O1636">
        <v>153444</v>
      </c>
      <c r="P1636">
        <v>143</v>
      </c>
      <c r="Q1636" t="s">
        <v>2364</v>
      </c>
      <c r="R1636" t="s">
        <v>2365</v>
      </c>
      <c r="S1636">
        <v>0</v>
      </c>
      <c r="T1636">
        <v>0</v>
      </c>
      <c r="U1636">
        <v>1</v>
      </c>
      <c r="V1636">
        <v>55000000</v>
      </c>
      <c r="W1636">
        <v>134451603</v>
      </c>
      <c r="X1636">
        <v>300451603</v>
      </c>
      <c r="Y1636">
        <f>COUNTBLANK(Table134[[#This Row],[Budget]:[Gross_WW]])</f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40</v>
      </c>
      <c r="AH1636">
        <f>((Table134[[#This Row],[Gross_WW]]-2*Table134[[#This Row],[Budget]])/(2*Table134[[#This Row],[Budget]]))*100</f>
        <v>173.13782090909092</v>
      </c>
      <c r="AI1636">
        <f>(0.555*Table134[[#This Row],[Gross_WW]]-Table134[[#This Row],[Budget]])/Table134[[#This Row],[Budget]]*100</f>
        <v>203.18298120909094</v>
      </c>
      <c r="AJ1636">
        <f>(Table134[[#This Row],[Gross_WW]]-VLOOKUP(C1636,  Table4[], 2, TRUE)*Table134[[#This Row],[Budget]])/(Table134[[#This Row],[Budget]]*VLOOKUP(C1636,  Table4[], 2, TRUE))</f>
        <v>13.375674784688995</v>
      </c>
    </row>
    <row r="1637" spans="1:36" x14ac:dyDescent="0.2">
      <c r="A1637" t="s">
        <v>2490</v>
      </c>
      <c r="B1637" t="s">
        <v>2491</v>
      </c>
      <c r="C1637">
        <v>1980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6.8</v>
      </c>
      <c r="O1637">
        <v>94516</v>
      </c>
      <c r="P1637">
        <v>127</v>
      </c>
      <c r="Q1637" t="s">
        <v>1910</v>
      </c>
      <c r="R1637" t="s">
        <v>2365</v>
      </c>
      <c r="S1637">
        <v>0</v>
      </c>
      <c r="T1637">
        <v>0</v>
      </c>
      <c r="U1637">
        <v>1</v>
      </c>
      <c r="V1637">
        <v>54000000</v>
      </c>
      <c r="W1637">
        <v>108185706</v>
      </c>
      <c r="X1637">
        <v>108185706</v>
      </c>
      <c r="Y1637">
        <f>COUNTBLANK(Table134[[#This Row],[Budget]:[Gross_WW]])</f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42</v>
      </c>
      <c r="AH1637">
        <f>((Table134[[#This Row],[Gross_WW]]-2*Table134[[#This Row],[Budget]])/(2*Table134[[#This Row],[Budget]]))*100</f>
        <v>0.17195000000000002</v>
      </c>
      <c r="AI1637">
        <f>(0.555*Table134[[#This Row],[Gross_WW]]-Table134[[#This Row],[Budget]])/Table134[[#This Row],[Budget]]*100</f>
        <v>11.190864500000011</v>
      </c>
      <c r="AJ1637">
        <f>(Table134[[#This Row],[Gross_WW]]-VLOOKUP(C1637,  Table4[], 2, TRUE)*Table134[[#This Row],[Budget]])/(Table134[[#This Row],[Budget]]*VLOOKUP(C1637,  Table4[], 2, TRUE))</f>
        <v>3.3553021739130435</v>
      </c>
    </row>
    <row r="1638" spans="1:36" x14ac:dyDescent="0.2">
      <c r="A1638" t="s">
        <v>2709</v>
      </c>
      <c r="B1638" t="s">
        <v>2710</v>
      </c>
      <c r="C1638">
        <v>1983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5</v>
      </c>
      <c r="O1638">
        <v>62016</v>
      </c>
      <c r="P1638">
        <v>125</v>
      </c>
      <c r="Q1638" t="s">
        <v>1910</v>
      </c>
      <c r="R1638" t="s">
        <v>2365</v>
      </c>
      <c r="S1638">
        <v>0</v>
      </c>
      <c r="T1638">
        <v>0</v>
      </c>
      <c r="U1638">
        <v>1</v>
      </c>
      <c r="V1638">
        <v>39000000</v>
      </c>
      <c r="W1638">
        <v>59950623</v>
      </c>
      <c r="X1638">
        <v>59950623</v>
      </c>
      <c r="Y1638">
        <f>COUNTBLANK(Table134[[#This Row],[Budget]:[Gross_WW]])</f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45</v>
      </c>
      <c r="AH1638">
        <f>((Table134[[#This Row],[Gross_WW]]-2*Table134[[#This Row],[Budget]])/(2*Table134[[#This Row],[Budget]]))*100</f>
        <v>-23.140226923076924</v>
      </c>
      <c r="AI1638">
        <f>(0.555*Table134[[#This Row],[Gross_WW]]-Table134[[#This Row],[Budget]])/Table134[[#This Row],[Budget]]*100</f>
        <v>-14.685651884615373</v>
      </c>
      <c r="AJ1638">
        <f>(Table134[[#This Row],[Gross_WW]]-VLOOKUP(C1638,  Table4[], 2, TRUE)*Table134[[#This Row],[Budget]])/(Table134[[#This Row],[Budget]]*VLOOKUP(C1638,  Table4[], 2, TRUE))</f>
        <v>2.341729264214047</v>
      </c>
    </row>
    <row r="1639" spans="1:36" x14ac:dyDescent="0.2">
      <c r="A1639" t="s">
        <v>3007</v>
      </c>
      <c r="B1639" t="s">
        <v>3008</v>
      </c>
      <c r="C1639">
        <v>1987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3.7</v>
      </c>
      <c r="O1639">
        <v>41179</v>
      </c>
      <c r="P1639">
        <v>90</v>
      </c>
      <c r="Q1639" t="s">
        <v>1802</v>
      </c>
      <c r="R1639" t="s">
        <v>3009</v>
      </c>
      <c r="S1639">
        <v>0</v>
      </c>
      <c r="T1639">
        <v>0</v>
      </c>
      <c r="U1639">
        <v>1</v>
      </c>
      <c r="V1639">
        <v>17000000</v>
      </c>
      <c r="W1639">
        <v>15681020</v>
      </c>
      <c r="X1639">
        <v>15681020</v>
      </c>
      <c r="Y1639">
        <f>COUNTBLANK(Table134[[#This Row],[Budget]:[Gross_WW]])</f>
        <v>0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49</v>
      </c>
      <c r="AH1639">
        <f>((Table134[[#This Row],[Gross_WW]]-2*Table134[[#This Row],[Budget]])/(2*Table134[[#This Row],[Budget]]))*100</f>
        <v>-53.879352941176471</v>
      </c>
      <c r="AI1639">
        <f>(0.555*Table134[[#This Row],[Gross_WW]]-Table134[[#This Row],[Budget]])/Table134[[#This Row],[Budget]]*100</f>
        <v>-48.806081764705873</v>
      </c>
      <c r="AJ1639">
        <f>(Table134[[#This Row],[Gross_WW]]-VLOOKUP(C1639,  Table4[], 2, TRUE)*Table134[[#This Row],[Budget]])/(Table134[[#This Row],[Budget]]*VLOOKUP(C1639,  Table4[], 2, TRUE))</f>
        <v>1.0052455242966751</v>
      </c>
    </row>
    <row r="1640" spans="1:36" x14ac:dyDescent="0.2">
      <c r="A1640" t="s">
        <v>5897</v>
      </c>
      <c r="B1640" t="s">
        <v>5898</v>
      </c>
      <c r="C1640">
        <v>2006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6</v>
      </c>
      <c r="O1640">
        <v>265705</v>
      </c>
      <c r="P1640">
        <v>154</v>
      </c>
      <c r="Q1640" t="s">
        <v>5899</v>
      </c>
      <c r="R1640" t="s">
        <v>39</v>
      </c>
      <c r="S1640">
        <v>0</v>
      </c>
      <c r="T1640">
        <v>0</v>
      </c>
      <c r="U1640">
        <v>1</v>
      </c>
      <c r="V1640">
        <v>270000000</v>
      </c>
      <c r="W1640">
        <v>200081192</v>
      </c>
      <c r="X1640">
        <v>391081192</v>
      </c>
      <c r="Y1640">
        <f>COUNTBLANK(Table134[[#This Row],[Budget]:[Gross_WW]])</f>
        <v>0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68</v>
      </c>
      <c r="AH1640">
        <f>((Table134[[#This Row],[Gross_WW]]-2*Table134[[#This Row],[Budget]])/(2*Table134[[#This Row],[Budget]]))*100</f>
        <v>-27.577557037037039</v>
      </c>
      <c r="AI1640">
        <f>(0.555*Table134[[#This Row],[Gross_WW]]-Table134[[#This Row],[Budget]])/Table134[[#This Row],[Budget]]*100</f>
        <v>-19.6110883111111</v>
      </c>
      <c r="AJ1640">
        <f>(Table134[[#This Row],[Gross_WW]]-VLOOKUP(C1640,  Table4[], 2, TRUE)*Table134[[#This Row],[Budget]])/(Table134[[#This Row],[Budget]]*VLOOKUP(C1640,  Table4[], 2, TRUE))</f>
        <v>1.4140814320987654</v>
      </c>
    </row>
    <row r="1641" spans="1:36" x14ac:dyDescent="0.2">
      <c r="A1641" t="s">
        <v>6735</v>
      </c>
      <c r="B1641" t="s">
        <v>6736</v>
      </c>
      <c r="C1641">
        <v>2009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6.3</v>
      </c>
      <c r="O1641">
        <v>166023</v>
      </c>
      <c r="P1641">
        <v>89</v>
      </c>
      <c r="Q1641" t="s">
        <v>5130</v>
      </c>
      <c r="R1641" t="s">
        <v>2783</v>
      </c>
      <c r="S1641">
        <v>1</v>
      </c>
      <c r="T1641">
        <v>0</v>
      </c>
      <c r="U1641">
        <v>0</v>
      </c>
      <c r="V1641">
        <v>80000000</v>
      </c>
      <c r="W1641">
        <v>38577772</v>
      </c>
      <c r="X1641">
        <v>122444772</v>
      </c>
      <c r="Y1641">
        <f>COUNTBLANK(Table134[[#This Row],[Budget]:[Gross_WW]])</f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</v>
      </c>
      <c r="AH1641">
        <f>((Table134[[#This Row],[Gross_WW]]-2*Table134[[#This Row],[Budget]])/(2*Table134[[#This Row],[Budget]]))*100</f>
        <v>-23.4720175</v>
      </c>
      <c r="AI1641">
        <f>(0.555*Table134[[#This Row],[Gross_WW]]-Table134[[#This Row],[Budget]])/Table134[[#This Row],[Budget]]*100</f>
        <v>-15.05393942499999</v>
      </c>
      <c r="AJ1641">
        <f>(Table134[[#This Row],[Gross_WW]]-VLOOKUP(C1641,  Table4[], 2, TRUE)*Table134[[#This Row],[Budget]])/(Table134[[#This Row],[Budget]]*VLOOKUP(C1641,  Table4[], 2, TRUE))</f>
        <v>1.5509327500000001</v>
      </c>
    </row>
    <row r="1642" spans="1:36" x14ac:dyDescent="0.2">
      <c r="A1642" t="s">
        <v>91</v>
      </c>
      <c r="B1642" t="s">
        <v>92</v>
      </c>
      <c r="C1642">
        <v>1931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6.8</v>
      </c>
      <c r="O1642">
        <v>1644</v>
      </c>
      <c r="P1642">
        <v>81</v>
      </c>
      <c r="Q1642" t="s">
        <v>38</v>
      </c>
      <c r="R1642" t="s">
        <v>39</v>
      </c>
      <c r="S1642">
        <v>0</v>
      </c>
      <c r="T1642">
        <v>0</v>
      </c>
      <c r="U1642">
        <v>1</v>
      </c>
      <c r="V1642">
        <v>499000</v>
      </c>
      <c r="W1642">
        <v>498000</v>
      </c>
      <c r="X1642">
        <v>498000</v>
      </c>
      <c r="Y1642">
        <f>COUNTBLANK(Table134[[#This Row],[Budget]:[Gross_WW]])</f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37</v>
      </c>
      <c r="AH1642">
        <f>((Table134[[#This Row],[Gross_WW]]-2*Table134[[#This Row],[Budget]])/(2*Table134[[#This Row],[Budget]]))*100</f>
        <v>-50.100200400801597</v>
      </c>
      <c r="AI1642">
        <f>(0.555*Table134[[#This Row],[Gross_WW]]-Table134[[#This Row],[Budget]])/Table134[[#This Row],[Budget]]*100</f>
        <v>-44.611222444889783</v>
      </c>
      <c r="AJ1642">
        <f>(Table134[[#This Row],[Gross_WW]]-VLOOKUP(C1642,  Table4[], 2, TRUE)*Table134[[#This Row],[Budget]])/(Table134[[#This Row],[Budget]]*VLOOKUP(C1642,  Table4[], 2, TRUE))</f>
        <v>1.6263052420630735</v>
      </c>
    </row>
    <row r="1643" spans="1:36" x14ac:dyDescent="0.2">
      <c r="A1643" t="s">
        <v>2260</v>
      </c>
      <c r="B1643" t="s">
        <v>2261</v>
      </c>
      <c r="C1643">
        <v>1976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6</v>
      </c>
      <c r="O1643">
        <v>1446</v>
      </c>
      <c r="P1643">
        <v>101</v>
      </c>
      <c r="Q1643" t="s">
        <v>1905</v>
      </c>
      <c r="R1643" t="s">
        <v>35</v>
      </c>
      <c r="S1643">
        <v>0</v>
      </c>
      <c r="T1643">
        <v>1</v>
      </c>
      <c r="U1643">
        <v>0</v>
      </c>
      <c r="V1643">
        <v>8000000</v>
      </c>
      <c r="Y1643">
        <f>COUNTBLANK(Table134[[#This Row],[Budget]:[Gross_WW]])</f>
        <v>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f>((Table134[[#This Row],[Gross_WW]]-2*Table134[[#This Row],[Budget]])/(2*Table134[[#This Row],[Budget]]))*100</f>
        <v>-100</v>
      </c>
      <c r="AI1643">
        <f>(0.555*Table134[[#This Row],[Gross_WW]]-Table134[[#This Row],[Budget]])/Table134[[#This Row],[Budget]]*100</f>
        <v>-100</v>
      </c>
      <c r="AJ1643">
        <f>(Table134[[#This Row],[Gross_WW]]-VLOOKUP(C1643,  Table4[], 2, TRUE)*Table134[[#This Row],[Budget]])/(Table134[[#This Row],[Budget]]*VLOOKUP(C1643,  Table4[], 2, TRUE))</f>
        <v>-1</v>
      </c>
    </row>
    <row r="1644" spans="1:36" x14ac:dyDescent="0.2">
      <c r="A1644" t="s">
        <v>6151</v>
      </c>
      <c r="B1644" t="s">
        <v>6152</v>
      </c>
      <c r="C1644">
        <v>2007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7.3</v>
      </c>
      <c r="O1644">
        <v>332528</v>
      </c>
      <c r="P1644">
        <v>116</v>
      </c>
      <c r="Q1644" t="s">
        <v>2850</v>
      </c>
      <c r="R1644" t="s">
        <v>4856</v>
      </c>
      <c r="S1644">
        <v>0</v>
      </c>
      <c r="T1644">
        <v>0</v>
      </c>
      <c r="U1644">
        <v>1</v>
      </c>
      <c r="V1644">
        <v>50000000</v>
      </c>
      <c r="W1644">
        <v>52898073</v>
      </c>
      <c r="X1644">
        <v>153383627</v>
      </c>
      <c r="Y1644">
        <f>COUNTBLANK(Table134[[#This Row],[Budget]:[Gross_WW]])</f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28</v>
      </c>
      <c r="AH1644">
        <f>((Table134[[#This Row],[Gross_WW]]-2*Table134[[#This Row],[Budget]])/(2*Table134[[#This Row],[Budget]]))*100</f>
        <v>53.383626999999997</v>
      </c>
      <c r="AI1644">
        <f>(0.555*Table134[[#This Row],[Gross_WW]]-Table134[[#This Row],[Budget]])/Table134[[#This Row],[Budget]]*100</f>
        <v>70.255825970000032</v>
      </c>
      <c r="AJ1644">
        <f>(Table134[[#This Row],[Gross_WW]]-VLOOKUP(C1644,  Table4[], 2, TRUE)*Table134[[#This Row],[Budget]])/(Table134[[#This Row],[Budget]]*VLOOKUP(C1644,  Table4[], 2, TRUE))</f>
        <v>4.1127875666666665</v>
      </c>
    </row>
    <row r="1645" spans="1:36" x14ac:dyDescent="0.2">
      <c r="A1645" t="s">
        <v>5526</v>
      </c>
      <c r="B1645" t="s">
        <v>5527</v>
      </c>
      <c r="C1645">
        <v>2002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6.2</v>
      </c>
      <c r="O1645">
        <v>98866</v>
      </c>
      <c r="P1645">
        <v>108</v>
      </c>
      <c r="Q1645" t="s">
        <v>4248</v>
      </c>
      <c r="R1645" t="s">
        <v>2783</v>
      </c>
      <c r="S1645">
        <v>1</v>
      </c>
      <c r="T1645">
        <v>0</v>
      </c>
      <c r="U1645">
        <v>0</v>
      </c>
      <c r="V1645">
        <v>30000000</v>
      </c>
      <c r="W1645">
        <v>127223418</v>
      </c>
      <c r="X1645">
        <v>180622424</v>
      </c>
      <c r="Y1645">
        <f>COUNTBLANK(Table134[[#This Row],[Budget]:[Gross_WW]])</f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f>((Table134[[#This Row],[Gross_WW]]-2*Table134[[#This Row],[Budget]])/(2*Table134[[#This Row],[Budget]]))*100</f>
        <v>201.03737333333331</v>
      </c>
      <c r="AI1645">
        <f>(0.555*Table134[[#This Row],[Gross_WW]]-Table134[[#This Row],[Budget]])/Table134[[#This Row],[Budget]]*100</f>
        <v>234.15148440000002</v>
      </c>
      <c r="AJ1645">
        <f>(Table134[[#This Row],[Gross_WW]]-VLOOKUP(C1645,  Table4[], 2, TRUE)*Table134[[#This Row],[Budget]])/(Table134[[#This Row],[Budget]]*VLOOKUP(C1645,  Table4[], 2, TRUE))</f>
        <v>9.0345791111111104</v>
      </c>
    </row>
    <row r="1646" spans="1:36" x14ac:dyDescent="0.2">
      <c r="A1646" t="s">
        <v>5418</v>
      </c>
      <c r="B1646" t="s">
        <v>5419</v>
      </c>
      <c r="C1646">
        <v>2001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6.7</v>
      </c>
      <c r="O1646">
        <v>82918</v>
      </c>
      <c r="P1646">
        <v>119</v>
      </c>
      <c r="Q1646" t="s">
        <v>5420</v>
      </c>
      <c r="R1646" t="s">
        <v>39</v>
      </c>
      <c r="S1646">
        <v>0</v>
      </c>
      <c r="T1646">
        <v>0</v>
      </c>
      <c r="U1646">
        <v>1</v>
      </c>
      <c r="V1646">
        <v>40000000</v>
      </c>
      <c r="W1646">
        <v>25288103</v>
      </c>
      <c r="X1646">
        <v>65754228</v>
      </c>
      <c r="Y1646">
        <f>COUNTBLANK(Table134[[#This Row],[Budget]:[Gross_WW]])</f>
        <v>0</v>
      </c>
      <c r="Z1646">
        <v>0</v>
      </c>
      <c r="AA1646">
        <v>0</v>
      </c>
      <c r="AB1646">
        <v>1</v>
      </c>
      <c r="AC1646">
        <v>0</v>
      </c>
      <c r="AD1646">
        <v>1</v>
      </c>
      <c r="AE1646">
        <v>0</v>
      </c>
      <c r="AF1646">
        <v>0</v>
      </c>
      <c r="AG1646">
        <v>33</v>
      </c>
      <c r="AH1646">
        <f>((Table134[[#This Row],[Gross_WW]]-2*Table134[[#This Row],[Budget]])/(2*Table134[[#This Row],[Budget]]))*100</f>
        <v>-17.807215000000003</v>
      </c>
      <c r="AI1646">
        <f>(0.555*Table134[[#This Row],[Gross_WW]]-Table134[[#This Row],[Budget]])/Table134[[#This Row],[Budget]]*100</f>
        <v>-8.7660086499999839</v>
      </c>
      <c r="AJ1646">
        <f>(Table134[[#This Row],[Gross_WW]]-VLOOKUP(C1646,  Table4[], 2, TRUE)*Table134[[#This Row],[Budget]])/(Table134[[#This Row],[Budget]]*VLOOKUP(C1646,  Table4[], 2, TRUE))</f>
        <v>1.7397594999999999</v>
      </c>
    </row>
    <row r="1647" spans="1:36" x14ac:dyDescent="0.2">
      <c r="A1647" t="s">
        <v>3891</v>
      </c>
      <c r="B1647" t="s">
        <v>3892</v>
      </c>
      <c r="C1647">
        <v>1993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6.8</v>
      </c>
      <c r="O1647">
        <v>15011</v>
      </c>
      <c r="P1647">
        <v>112</v>
      </c>
      <c r="Q1647" t="s">
        <v>3893</v>
      </c>
      <c r="R1647" t="s">
        <v>3273</v>
      </c>
      <c r="S1647">
        <v>1</v>
      </c>
      <c r="T1647">
        <v>0</v>
      </c>
      <c r="U1647">
        <v>0</v>
      </c>
      <c r="V1647">
        <v>12000000</v>
      </c>
      <c r="W1647">
        <v>5632086</v>
      </c>
      <c r="X1647">
        <v>5632086</v>
      </c>
      <c r="Y1647">
        <f>COUNTBLANK(Table134[[#This Row],[Budget]:[Gross_WW]])</f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f>((Table134[[#This Row],[Gross_WW]]-2*Table134[[#This Row],[Budget]])/(2*Table134[[#This Row],[Budget]]))*100</f>
        <v>-76.532975000000008</v>
      </c>
      <c r="AI1647">
        <f>(0.555*Table134[[#This Row],[Gross_WW]]-Table134[[#This Row],[Budget]])/Table134[[#This Row],[Budget]]*100</f>
        <v>-73.951602249999993</v>
      </c>
      <c r="AJ1647">
        <f>(Table134[[#This Row],[Gross_WW]]-VLOOKUP(C1647,  Table4[], 2, TRUE)*Table134[[#This Row],[Budget]])/(Table134[[#This Row],[Budget]]*VLOOKUP(C1647,  Table4[], 2, TRUE))</f>
        <v>6.6682954545454545E-2</v>
      </c>
    </row>
    <row r="1648" spans="1:36" x14ac:dyDescent="0.2">
      <c r="A1648" t="s">
        <v>2788</v>
      </c>
      <c r="B1648" t="s">
        <v>2789</v>
      </c>
      <c r="C1648">
        <v>1984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5.9</v>
      </c>
      <c r="O1648">
        <v>4057</v>
      </c>
      <c r="P1648">
        <v>100</v>
      </c>
      <c r="Q1648" t="s">
        <v>2472</v>
      </c>
      <c r="R1648" t="s">
        <v>39</v>
      </c>
      <c r="S1648">
        <v>0</v>
      </c>
      <c r="T1648">
        <v>0</v>
      </c>
      <c r="U1648">
        <v>1</v>
      </c>
      <c r="V1648">
        <v>15000000</v>
      </c>
      <c r="W1648">
        <v>6650206</v>
      </c>
      <c r="X1648">
        <v>6650206</v>
      </c>
      <c r="Y1648">
        <f>COUNTBLANK(Table134[[#This Row],[Budget]:[Gross_WW]])</f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f>((Table134[[#This Row],[Gross_WW]]-2*Table134[[#This Row],[Budget]])/(2*Table134[[#This Row],[Budget]]))*100</f>
        <v>-77.832646666666676</v>
      </c>
      <c r="AI1648">
        <f>(0.555*Table134[[#This Row],[Gross_WW]]-Table134[[#This Row],[Budget]])/Table134[[#This Row],[Budget]]*100</f>
        <v>-75.394237799999999</v>
      </c>
      <c r="AJ1648">
        <f>(Table134[[#This Row],[Gross_WW]]-VLOOKUP(C1648,  Table4[], 2, TRUE)*Table134[[#This Row],[Budget]])/(Table134[[#This Row],[Budget]]*VLOOKUP(C1648,  Table4[], 2, TRUE))</f>
        <v>-3.6202028985507249E-2</v>
      </c>
    </row>
    <row r="1649" spans="1:36" x14ac:dyDescent="0.2">
      <c r="A1649" t="s">
        <v>6785</v>
      </c>
      <c r="B1649" t="s">
        <v>6786</v>
      </c>
      <c r="C1649">
        <v>2008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6.1</v>
      </c>
      <c r="O1649">
        <v>17265</v>
      </c>
      <c r="P1649">
        <v>120</v>
      </c>
      <c r="Q1649" t="s">
        <v>6787</v>
      </c>
      <c r="R1649" t="s">
        <v>2783</v>
      </c>
      <c r="S1649">
        <v>1</v>
      </c>
      <c r="T1649">
        <v>0</v>
      </c>
      <c r="U1649">
        <v>0</v>
      </c>
      <c r="V1649">
        <v>21000000</v>
      </c>
      <c r="W1649">
        <v>16289867</v>
      </c>
      <c r="X1649">
        <v>17635397</v>
      </c>
      <c r="Y1649">
        <f>COUNTBLANK(Table134[[#This Row],[Budget]:[Gross_WW]])</f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f>((Table134[[#This Row],[Gross_WW]]-2*Table134[[#This Row],[Budget]])/(2*Table134[[#This Row],[Budget]]))*100</f>
        <v>-58.010959523809525</v>
      </c>
      <c r="AI1649">
        <f>(0.555*Table134[[#This Row],[Gross_WW]]-Table134[[#This Row],[Budget]])/Table134[[#This Row],[Budget]]*100</f>
        <v>-53.392165071428565</v>
      </c>
      <c r="AJ1649">
        <f>(Table134[[#This Row],[Gross_WW]]-VLOOKUP(C1649,  Table4[], 2, TRUE)*Table134[[#This Row],[Budget]])/(Table134[[#This Row],[Budget]]*VLOOKUP(C1649,  Table4[], 2, TRUE))</f>
        <v>0.39963468253968254</v>
      </c>
    </row>
    <row r="1650" spans="1:36" x14ac:dyDescent="0.2">
      <c r="A1650" t="s">
        <v>1610</v>
      </c>
      <c r="B1650" t="s">
        <v>1611</v>
      </c>
      <c r="C1650">
        <v>1960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7.2</v>
      </c>
      <c r="O1650">
        <v>13259</v>
      </c>
      <c r="P1650">
        <v>126</v>
      </c>
      <c r="Q1650" t="s">
        <v>1612</v>
      </c>
      <c r="R1650" t="s">
        <v>376</v>
      </c>
      <c r="S1650">
        <v>1</v>
      </c>
      <c r="T1650">
        <v>0</v>
      </c>
      <c r="U1650">
        <v>0</v>
      </c>
      <c r="V1650">
        <v>5000000</v>
      </c>
      <c r="W1650">
        <v>40356000</v>
      </c>
      <c r="X1650">
        <v>40356000</v>
      </c>
      <c r="Y1650">
        <f>COUNTBLANK(Table134[[#This Row],[Budget]:[Gross_WW]])</f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148</v>
      </c>
      <c r="AH1650">
        <f>((Table134[[#This Row],[Gross_WW]]-2*Table134[[#This Row],[Budget]])/(2*Table134[[#This Row],[Budget]]))*100</f>
        <v>303.56</v>
      </c>
      <c r="AI1650">
        <f>(0.555*Table134[[#This Row],[Gross_WW]]-Table134[[#This Row],[Budget]])/Table134[[#This Row],[Budget]]*100</f>
        <v>347.9516000000001</v>
      </c>
      <c r="AJ1650">
        <f>(Table134[[#This Row],[Gross_WW]]-VLOOKUP(C1650,  Table4[], 2, TRUE)*Table134[[#This Row],[Budget]])/(Table134[[#This Row],[Budget]]*VLOOKUP(C1650,  Table4[], 2, TRUE))</f>
        <v>31.284800000000001</v>
      </c>
    </row>
    <row r="1651" spans="1:36" x14ac:dyDescent="0.2">
      <c r="A1651" t="s">
        <v>5476</v>
      </c>
      <c r="B1651" t="s">
        <v>5477</v>
      </c>
      <c r="C1651">
        <v>2001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6.5</v>
      </c>
      <c r="O1651">
        <v>172371</v>
      </c>
      <c r="P1651">
        <v>99</v>
      </c>
      <c r="Q1651" t="s">
        <v>5321</v>
      </c>
      <c r="R1651" t="s">
        <v>5478</v>
      </c>
      <c r="S1651">
        <v>0</v>
      </c>
      <c r="T1651">
        <v>0</v>
      </c>
      <c r="U1651">
        <v>1</v>
      </c>
      <c r="V1651">
        <v>102000000</v>
      </c>
      <c r="W1651">
        <v>69772969</v>
      </c>
      <c r="X1651">
        <v>147080413</v>
      </c>
      <c r="Y1651">
        <f>COUNTBLANK(Table134[[#This Row],[Budget]:[Gross_WW]])</f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f>((Table134[[#This Row],[Gross_WW]]-2*Table134[[#This Row],[Budget]])/(2*Table134[[#This Row],[Budget]]))*100</f>
        <v>-27.901758333333333</v>
      </c>
      <c r="AI1651">
        <f>(0.555*Table134[[#This Row],[Gross_WW]]-Table134[[#This Row],[Budget]])/Table134[[#This Row],[Budget]]*100</f>
        <v>-19.970951749999998</v>
      </c>
      <c r="AJ1651">
        <f>(Table134[[#This Row],[Gross_WW]]-VLOOKUP(C1651,  Table4[], 2, TRUE)*Table134[[#This Row],[Budget]])/(Table134[[#This Row],[Budget]]*VLOOKUP(C1651,  Table4[], 2, TRUE))</f>
        <v>1.4032747222222222</v>
      </c>
    </row>
    <row r="1652" spans="1:36" x14ac:dyDescent="0.2">
      <c r="A1652" t="s">
        <v>5971</v>
      </c>
      <c r="B1652" t="s">
        <v>5972</v>
      </c>
      <c r="C1652">
        <v>2005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6.9</v>
      </c>
      <c r="O1652">
        <v>123119</v>
      </c>
      <c r="P1652">
        <v>128</v>
      </c>
      <c r="Q1652" t="s">
        <v>5571</v>
      </c>
      <c r="R1652" t="s">
        <v>39</v>
      </c>
      <c r="S1652">
        <v>0</v>
      </c>
      <c r="T1652">
        <v>0</v>
      </c>
      <c r="U1652">
        <v>1</v>
      </c>
      <c r="V1652">
        <v>50000000</v>
      </c>
      <c r="W1652">
        <v>50824620</v>
      </c>
      <c r="X1652">
        <v>93974620</v>
      </c>
      <c r="Y1652">
        <f>COUNTBLANK(Table134[[#This Row],[Budget]:[Gross_WW]])</f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2</v>
      </c>
      <c r="AH1652">
        <f>((Table134[[#This Row],[Gross_WW]]-2*Table134[[#This Row],[Budget]])/(2*Table134[[#This Row],[Budget]]))*100</f>
        <v>-6.0253800000000002</v>
      </c>
      <c r="AI1652">
        <f>(0.555*Table134[[#This Row],[Gross_WW]]-Table134[[#This Row],[Budget]])/Table134[[#This Row],[Budget]]*100</f>
        <v>4.3118282000000026</v>
      </c>
      <c r="AJ1652">
        <f>(Table134[[#This Row],[Gross_WW]]-VLOOKUP(C1652,  Table4[], 2, TRUE)*Table134[[#This Row],[Budget]])/(Table134[[#This Row],[Budget]]*VLOOKUP(C1652,  Table4[], 2, TRUE))</f>
        <v>2.1324873333333332</v>
      </c>
    </row>
    <row r="1653" spans="1:36" x14ac:dyDescent="0.2">
      <c r="A1653" t="s">
        <v>5591</v>
      </c>
      <c r="B1653" t="s">
        <v>5592</v>
      </c>
      <c r="C1653">
        <v>2002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6.1</v>
      </c>
      <c r="O1653">
        <v>5614</v>
      </c>
      <c r="P1653">
        <v>78</v>
      </c>
      <c r="Q1653" t="s">
        <v>5593</v>
      </c>
      <c r="R1653" t="s">
        <v>3859</v>
      </c>
      <c r="S1653">
        <v>1</v>
      </c>
      <c r="T1653">
        <v>0</v>
      </c>
      <c r="U1653">
        <v>0</v>
      </c>
      <c r="V1653">
        <v>150000</v>
      </c>
      <c r="W1653">
        <v>2891288</v>
      </c>
      <c r="X1653">
        <v>3200241</v>
      </c>
      <c r="Y1653">
        <f>COUNTBLANK(Table134[[#This Row],[Budget]:[Gross_WW]])</f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f>((Table134[[#This Row],[Gross_WW]]-2*Table134[[#This Row],[Budget]])/(2*Table134[[#This Row],[Budget]]))*100</f>
        <v>966.74699999999996</v>
      </c>
      <c r="AI1653">
        <f>(0.555*Table134[[#This Row],[Gross_WW]]-Table134[[#This Row],[Budget]])/Table134[[#This Row],[Budget]]*100</f>
        <v>1084.08917</v>
      </c>
      <c r="AJ1653">
        <f>(Table134[[#This Row],[Gross_WW]]-VLOOKUP(C1653,  Table4[], 2, TRUE)*Table134[[#This Row],[Budget]])/(Table134[[#This Row],[Budget]]*VLOOKUP(C1653,  Table4[], 2, TRUE))</f>
        <v>34.558233333333334</v>
      </c>
    </row>
    <row r="1654" spans="1:36" x14ac:dyDescent="0.2">
      <c r="A1654" t="s">
        <v>7672</v>
      </c>
      <c r="B1654" t="s">
        <v>7673</v>
      </c>
      <c r="C1654">
        <v>2018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6.5</v>
      </c>
      <c r="O1654">
        <v>100750</v>
      </c>
      <c r="P1654">
        <v>100</v>
      </c>
      <c r="Q1654" t="s">
        <v>7674</v>
      </c>
      <c r="R1654" t="s">
        <v>7509</v>
      </c>
      <c r="S1654">
        <v>0</v>
      </c>
      <c r="T1654">
        <v>0</v>
      </c>
      <c r="U1654">
        <v>1</v>
      </c>
      <c r="V1654">
        <v>28000000</v>
      </c>
      <c r="W1654">
        <v>54730625</v>
      </c>
      <c r="X1654">
        <v>78130625</v>
      </c>
      <c r="Y1654">
        <f>COUNTBLANK(Table134[[#This Row],[Budget]:[Gross_WW]])</f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1</v>
      </c>
      <c r="AG1654">
        <v>0</v>
      </c>
      <c r="AH1654">
        <f>((Table134[[#This Row],[Gross_WW]]-2*Table134[[#This Row],[Budget]])/(2*Table134[[#This Row],[Budget]]))*100</f>
        <v>39.518973214285715</v>
      </c>
      <c r="AI1654">
        <f>(0.555*Table134[[#This Row],[Gross_WW]]-Table134[[#This Row],[Budget]])/Table134[[#This Row],[Budget]]*100</f>
        <v>54.866060267857165</v>
      </c>
      <c r="AJ1654">
        <f>(Table134[[#This Row],[Gross_WW]]-VLOOKUP(C1654,  Table4[], 2, TRUE)*Table134[[#This Row],[Budget]])/(Table134[[#This Row],[Budget]]*VLOOKUP(C1654,  Table4[], 2, TRUE))</f>
        <v>1.7903794642857143</v>
      </c>
    </row>
    <row r="1655" spans="1:36" x14ac:dyDescent="0.2">
      <c r="A1655" t="s">
        <v>3528</v>
      </c>
      <c r="B1655" t="s">
        <v>3529</v>
      </c>
      <c r="C1655">
        <v>1990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6.4</v>
      </c>
      <c r="O1655">
        <v>7546</v>
      </c>
      <c r="P1655">
        <v>108</v>
      </c>
      <c r="Q1655" t="s">
        <v>1866</v>
      </c>
      <c r="R1655" t="s">
        <v>3273</v>
      </c>
      <c r="S1655">
        <v>1</v>
      </c>
      <c r="T1655">
        <v>0</v>
      </c>
      <c r="U1655">
        <v>0</v>
      </c>
      <c r="V1655">
        <v>3620054</v>
      </c>
      <c r="W1655">
        <v>20005435</v>
      </c>
      <c r="X1655">
        <v>20005435</v>
      </c>
      <c r="Y1655">
        <f>COUNTBLANK(Table134[[#This Row],[Budget]:[Gross_WW]])</f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1</v>
      </c>
      <c r="AG1655">
        <v>0</v>
      </c>
      <c r="AH1655">
        <f>((Table134[[#This Row],[Gross_WW]]-2*Table134[[#This Row],[Budget]])/(2*Table134[[#This Row],[Budget]]))*100</f>
        <v>176.31404117176152</v>
      </c>
      <c r="AI1655">
        <f>(0.555*Table134[[#This Row],[Gross_WW]]-Table134[[#This Row],[Budget]])/Table134[[#This Row],[Budget]]*100</f>
        <v>206.70858570065533</v>
      </c>
      <c r="AJ1655">
        <f>(Table134[[#This Row],[Gross_WW]]-VLOOKUP(C1655,  Table4[], 2, TRUE)*Table134[[#This Row],[Budget]])/(Table134[[#This Row],[Budget]]*VLOOKUP(C1655,  Table4[], 2, TRUE))</f>
        <v>11.559729144170978</v>
      </c>
    </row>
    <row r="1656" spans="1:36" x14ac:dyDescent="0.2">
      <c r="A1656" t="s">
        <v>5965</v>
      </c>
      <c r="B1656" t="s">
        <v>5966</v>
      </c>
      <c r="C1656">
        <v>2004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6.2</v>
      </c>
      <c r="O1656">
        <v>77620</v>
      </c>
      <c r="P1656">
        <v>103</v>
      </c>
      <c r="Q1656" t="s">
        <v>5439</v>
      </c>
      <c r="R1656" t="s">
        <v>39</v>
      </c>
      <c r="S1656">
        <v>0</v>
      </c>
      <c r="T1656">
        <v>0</v>
      </c>
      <c r="U1656">
        <v>1</v>
      </c>
      <c r="V1656">
        <v>45000000</v>
      </c>
      <c r="W1656">
        <v>32682342</v>
      </c>
      <c r="X1656">
        <v>65470529</v>
      </c>
      <c r="Y1656">
        <f>COUNTBLANK(Table134[[#This Row],[Budget]:[Gross_WW]])</f>
        <v>0</v>
      </c>
      <c r="Z1656" s="7">
        <v>0</v>
      </c>
      <c r="AA1656" s="7">
        <v>0</v>
      </c>
      <c r="AB1656" s="7">
        <v>1</v>
      </c>
      <c r="AC1656" s="7">
        <v>0</v>
      </c>
      <c r="AD1656" s="7">
        <v>0</v>
      </c>
      <c r="AE1656" s="7">
        <v>0</v>
      </c>
      <c r="AF1656" s="7">
        <v>0</v>
      </c>
      <c r="AG1656">
        <v>5</v>
      </c>
      <c r="AH1656">
        <f>((Table134[[#This Row],[Gross_WW]]-2*Table134[[#This Row],[Budget]])/(2*Table134[[#This Row],[Budget]]))*100</f>
        <v>-27.254967777777779</v>
      </c>
      <c r="AI1656">
        <f>(0.555*Table134[[#This Row],[Gross_WW]]-Table134[[#This Row],[Budget]])/Table134[[#This Row],[Budget]]*100</f>
        <v>-19.253014233333317</v>
      </c>
      <c r="AJ1656">
        <f>(Table134[[#This Row],[Gross_WW]]-VLOOKUP(C1656,  Table4[], 2, TRUE)*Table134[[#This Row],[Budget]])/(Table134[[#This Row],[Budget]]*VLOOKUP(C1656,  Table4[], 2, TRUE))</f>
        <v>1.4248344074074073</v>
      </c>
    </row>
    <row r="1657" spans="1:36" x14ac:dyDescent="0.2">
      <c r="A1657" t="s">
        <v>6876</v>
      </c>
      <c r="B1657" t="s">
        <v>6877</v>
      </c>
      <c r="C1657">
        <v>2009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6.7</v>
      </c>
      <c r="O1657">
        <v>27808</v>
      </c>
      <c r="P1657">
        <v>120</v>
      </c>
      <c r="Q1657" t="s">
        <v>5086</v>
      </c>
      <c r="R1657" t="s">
        <v>5459</v>
      </c>
      <c r="S1657">
        <v>0</v>
      </c>
      <c r="T1657">
        <v>1</v>
      </c>
      <c r="U1657">
        <v>0</v>
      </c>
      <c r="V1657">
        <v>30000000</v>
      </c>
      <c r="W1657">
        <v>7460204</v>
      </c>
      <c r="X1657">
        <v>9975737</v>
      </c>
      <c r="Y1657">
        <f>COUNTBLANK(Table134[[#This Row],[Budget]:[Gross_WW]])</f>
        <v>0</v>
      </c>
      <c r="Z1657" s="7">
        <v>0</v>
      </c>
      <c r="AA1657" s="7">
        <v>0</v>
      </c>
      <c r="AB1657" s="7">
        <v>1</v>
      </c>
      <c r="AC1657" s="7">
        <v>0</v>
      </c>
      <c r="AD1657" s="7">
        <v>0</v>
      </c>
      <c r="AE1657" s="7">
        <v>0</v>
      </c>
      <c r="AF1657" s="7">
        <v>0</v>
      </c>
      <c r="AG1657">
        <v>2</v>
      </c>
      <c r="AH1657">
        <f>((Table134[[#This Row],[Gross_WW]]-2*Table134[[#This Row],[Budget]])/(2*Table134[[#This Row],[Budget]]))*100</f>
        <v>-83.37377166666667</v>
      </c>
      <c r="AI1657">
        <f>(0.555*Table134[[#This Row],[Gross_WW]]-Table134[[#This Row],[Budget]])/Table134[[#This Row],[Budget]]*100</f>
        <v>-81.544886550000001</v>
      </c>
      <c r="AJ1657">
        <f>(Table134[[#This Row],[Gross_WW]]-VLOOKUP(C1657,  Table4[], 2, TRUE)*Table134[[#This Row],[Budget]])/(Table134[[#This Row],[Budget]]*VLOOKUP(C1657,  Table4[], 2, TRUE))</f>
        <v>-0.44579238888888889</v>
      </c>
    </row>
    <row r="1658" spans="1:36" x14ac:dyDescent="0.2">
      <c r="A1658" t="s">
        <v>4126</v>
      </c>
      <c r="B1658" t="s">
        <v>4127</v>
      </c>
      <c r="C1658">
        <v>1995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5.9</v>
      </c>
      <c r="O1658">
        <v>3246</v>
      </c>
      <c r="P1658">
        <v>96</v>
      </c>
      <c r="Q1658" t="s">
        <v>3224</v>
      </c>
      <c r="R1658" t="s">
        <v>3921</v>
      </c>
      <c r="S1658">
        <v>1</v>
      </c>
      <c r="T1658">
        <v>0</v>
      </c>
      <c r="U1658">
        <v>0</v>
      </c>
      <c r="V1658">
        <v>32000000</v>
      </c>
      <c r="W1658">
        <v>8247627</v>
      </c>
      <c r="X1658">
        <v>11047627</v>
      </c>
      <c r="Y1658">
        <f>COUNTBLANK(Table134[[#This Row],[Budget]:[Gross_WW]])</f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1</v>
      </c>
      <c r="AG1658">
        <v>0</v>
      </c>
      <c r="AH1658">
        <f>((Table134[[#This Row],[Gross_WW]]-2*Table134[[#This Row],[Budget]])/(2*Table134[[#This Row],[Budget]]))*100</f>
        <v>-82.738082812499997</v>
      </c>
      <c r="AI1658">
        <f>(0.555*Table134[[#This Row],[Gross_WW]]-Table134[[#This Row],[Budget]])/Table134[[#This Row],[Budget]]*100</f>
        <v>-80.839271921874996</v>
      </c>
      <c r="AJ1658">
        <f>(Table134[[#This Row],[Gross_WW]]-VLOOKUP(C1658,  Table4[], 2, TRUE)*Table134[[#This Row],[Budget]])/(Table134[[#This Row],[Budget]]*VLOOKUP(C1658,  Table4[], 2, TRUE))</f>
        <v>-0.21536740056818182</v>
      </c>
    </row>
    <row r="1659" spans="1:36" x14ac:dyDescent="0.2">
      <c r="A1659" t="s">
        <v>7504</v>
      </c>
      <c r="B1659" t="s">
        <v>7505</v>
      </c>
      <c r="C1659">
        <v>2014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4.9000000000000004</v>
      </c>
      <c r="O1659">
        <v>46106</v>
      </c>
      <c r="P1659">
        <v>97</v>
      </c>
      <c r="Q1659" t="s">
        <v>7506</v>
      </c>
      <c r="R1659" t="s">
        <v>6472</v>
      </c>
      <c r="S1659">
        <v>0</v>
      </c>
      <c r="T1659">
        <v>0</v>
      </c>
      <c r="U1659">
        <v>1</v>
      </c>
      <c r="V1659">
        <v>20000000</v>
      </c>
      <c r="W1659">
        <v>84525432</v>
      </c>
      <c r="X1659">
        <v>100375432</v>
      </c>
      <c r="Y1659">
        <f>COUNTBLANK(Table134[[#This Row],[Budget]:[Gross_WW]])</f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0</v>
      </c>
      <c r="AF1659" s="7">
        <v>1</v>
      </c>
      <c r="AG1659">
        <v>0</v>
      </c>
      <c r="AH1659">
        <f>((Table134[[#This Row],[Gross_WW]]-2*Table134[[#This Row],[Budget]])/(2*Table134[[#This Row],[Budget]]))*100</f>
        <v>150.93858</v>
      </c>
      <c r="AI1659">
        <f>(0.555*Table134[[#This Row],[Gross_WW]]-Table134[[#This Row],[Budget]])/Table134[[#This Row],[Budget]]*100</f>
        <v>178.54182380000003</v>
      </c>
      <c r="AJ1659">
        <f>(Table134[[#This Row],[Gross_WW]]-VLOOKUP(C1659,  Table4[], 2, TRUE)*Table134[[#This Row],[Budget]])/(Table134[[#This Row],[Budget]]*VLOOKUP(C1659,  Table4[], 2, TRUE))</f>
        <v>4.0187716</v>
      </c>
    </row>
    <row r="1660" spans="1:36" x14ac:dyDescent="0.2">
      <c r="A1660" t="s">
        <v>6110</v>
      </c>
      <c r="B1660" t="s">
        <v>6111</v>
      </c>
      <c r="C1660">
        <v>2010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7.7</v>
      </c>
      <c r="O1660">
        <v>386999</v>
      </c>
      <c r="P1660">
        <v>100</v>
      </c>
      <c r="Q1660" t="s">
        <v>6112</v>
      </c>
      <c r="R1660" t="s">
        <v>538</v>
      </c>
      <c r="S1660">
        <v>1</v>
      </c>
      <c r="T1660">
        <v>0</v>
      </c>
      <c r="U1660">
        <v>0</v>
      </c>
      <c r="V1660">
        <v>260000000</v>
      </c>
      <c r="W1660">
        <v>200821936</v>
      </c>
      <c r="X1660">
        <v>592461732</v>
      </c>
      <c r="Y1660">
        <f>COUNTBLANK(Table134[[#This Row],[Budget]:[Gross_WW]])</f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1</v>
      </c>
      <c r="AG1660">
        <v>0</v>
      </c>
      <c r="AH1660">
        <f>((Table134[[#This Row],[Gross_WW]]-2*Table134[[#This Row],[Budget]])/(2*Table134[[#This Row],[Budget]]))*100</f>
        <v>13.934948461538463</v>
      </c>
      <c r="AI1660">
        <f>(0.555*Table134[[#This Row],[Gross_WW]]-Table134[[#This Row],[Budget]])/Table134[[#This Row],[Budget]]*100</f>
        <v>26.467792792307709</v>
      </c>
      <c r="AJ1660">
        <f>(Table134[[#This Row],[Gross_WW]]-VLOOKUP(C1660,  Table4[], 2, TRUE)*Table134[[#This Row],[Budget]])/(Table134[[#This Row],[Budget]]*VLOOKUP(C1660,  Table4[], 2, TRUE))</f>
        <v>1.2786989692307693</v>
      </c>
    </row>
    <row r="1661" spans="1:36" x14ac:dyDescent="0.2">
      <c r="A1661" t="s">
        <v>3253</v>
      </c>
      <c r="B1661" t="s">
        <v>3254</v>
      </c>
      <c r="C1661">
        <v>1989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6.4</v>
      </c>
      <c r="O1661">
        <v>92395</v>
      </c>
      <c r="P1661">
        <v>104</v>
      </c>
      <c r="Q1661" t="s">
        <v>3255</v>
      </c>
      <c r="R1661" t="s">
        <v>39</v>
      </c>
      <c r="S1661">
        <v>0</v>
      </c>
      <c r="T1661">
        <v>0</v>
      </c>
      <c r="U1661">
        <v>1</v>
      </c>
      <c r="V1661">
        <v>55000000</v>
      </c>
      <c r="W1661">
        <v>63408614</v>
      </c>
      <c r="X1661">
        <v>63408614</v>
      </c>
      <c r="Y1661">
        <f>COUNTBLANK(Table134[[#This Row],[Budget]:[Gross_WW]])</f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1</v>
      </c>
      <c r="AG1661">
        <v>0</v>
      </c>
      <c r="AH1661">
        <f>((Table134[[#This Row],[Gross_WW]]-2*Table134[[#This Row],[Budget]])/(2*Table134[[#This Row],[Budget]]))*100</f>
        <v>-42.355805454545454</v>
      </c>
      <c r="AI1661">
        <f>(0.555*Table134[[#This Row],[Gross_WW]]-Table134[[#This Row],[Budget]])/Table134[[#This Row],[Budget]]*100</f>
        <v>-36.014944054545452</v>
      </c>
      <c r="AJ1661">
        <f>(Table134[[#This Row],[Gross_WW]]-VLOOKUP(C1661,  Table4[], 2, TRUE)*Table134[[#This Row],[Budget]])/(Table134[[#This Row],[Budget]]*VLOOKUP(C1661,  Table4[], 2, TRUE))</f>
        <v>1.5062693280632411</v>
      </c>
    </row>
    <row r="1662" spans="1:36" x14ac:dyDescent="0.2">
      <c r="A1662" t="s">
        <v>5914</v>
      </c>
      <c r="B1662" t="s">
        <v>5915</v>
      </c>
      <c r="C1662">
        <v>2004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5.8</v>
      </c>
      <c r="O1662">
        <v>1488</v>
      </c>
      <c r="P1662">
        <v>73</v>
      </c>
      <c r="Q1662" t="s">
        <v>5916</v>
      </c>
      <c r="R1662" t="s">
        <v>3301</v>
      </c>
      <c r="S1662">
        <v>1</v>
      </c>
      <c r="T1662">
        <v>0</v>
      </c>
      <c r="U1662">
        <v>0</v>
      </c>
      <c r="V1662">
        <v>10000000</v>
      </c>
      <c r="W1662">
        <v>6491969</v>
      </c>
      <c r="X1662">
        <v>6491969</v>
      </c>
      <c r="Y1662">
        <f>COUNTBLANK(Table134[[#This Row],[Budget]:[Gross_WW]])</f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1</v>
      </c>
      <c r="AG1662">
        <v>0</v>
      </c>
      <c r="AH1662">
        <f>((Table134[[#This Row],[Gross_WW]]-2*Table134[[#This Row],[Budget]])/(2*Table134[[#This Row],[Budget]]))*100</f>
        <v>-67.540154999999999</v>
      </c>
      <c r="AI1662">
        <f>(0.555*Table134[[#This Row],[Gross_WW]]-Table134[[#This Row],[Budget]])/Table134[[#This Row],[Budget]]*100</f>
        <v>-63.969572050000004</v>
      </c>
      <c r="AJ1662">
        <f>(Table134[[#This Row],[Gross_WW]]-VLOOKUP(C1662,  Table4[], 2, TRUE)*Table134[[#This Row],[Budget]])/(Table134[[#This Row],[Budget]]*VLOOKUP(C1662,  Table4[], 2, TRUE))</f>
        <v>8.1994833333333336E-2</v>
      </c>
    </row>
    <row r="1663" spans="1:36" x14ac:dyDescent="0.2">
      <c r="A1663" t="s">
        <v>7317</v>
      </c>
      <c r="B1663" t="s">
        <v>7318</v>
      </c>
      <c r="C1663">
        <v>2012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6.9</v>
      </c>
      <c r="O1663">
        <v>554314</v>
      </c>
      <c r="P1663">
        <v>106</v>
      </c>
      <c r="Q1663" t="s">
        <v>7319</v>
      </c>
      <c r="R1663" t="s">
        <v>35</v>
      </c>
      <c r="S1663">
        <v>0</v>
      </c>
      <c r="T1663">
        <v>1</v>
      </c>
      <c r="U1663">
        <v>0</v>
      </c>
      <c r="V1663">
        <v>50000000</v>
      </c>
      <c r="W1663">
        <v>218815487</v>
      </c>
      <c r="X1663">
        <v>549368315</v>
      </c>
      <c r="Y1663">
        <f>COUNTBLANK(Table134[[#This Row],[Budget]:[Gross_WW]])</f>
        <v>0</v>
      </c>
      <c r="Z1663" s="7">
        <v>1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1</v>
      </c>
      <c r="AG1663">
        <v>0</v>
      </c>
      <c r="AH1663">
        <f>((Table134[[#This Row],[Gross_WW]]-2*Table134[[#This Row],[Budget]])/(2*Table134[[#This Row],[Budget]]))*100</f>
        <v>449.368315</v>
      </c>
      <c r="AI1663">
        <f>(0.555*Table134[[#This Row],[Gross_WW]]-Table134[[#This Row],[Budget]])/Table134[[#This Row],[Budget]]*100</f>
        <v>509.79882965000007</v>
      </c>
      <c r="AJ1663">
        <f>(Table134[[#This Row],[Gross_WW]]-VLOOKUP(C1663,  Table4[], 2, TRUE)*Table134[[#This Row],[Budget]])/(Table134[[#This Row],[Budget]]*VLOOKUP(C1663,  Table4[], 2, TRUE))</f>
        <v>9.9873662999999997</v>
      </c>
    </row>
    <row r="1664" spans="1:36" x14ac:dyDescent="0.2">
      <c r="A1664" t="s">
        <v>7631</v>
      </c>
      <c r="B1664" t="s">
        <v>7632</v>
      </c>
      <c r="C1664">
        <v>2015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6.3</v>
      </c>
      <c r="O1664">
        <v>175802</v>
      </c>
      <c r="P1664">
        <v>115</v>
      </c>
      <c r="Q1664" t="s">
        <v>7319</v>
      </c>
      <c r="R1664" t="s">
        <v>35</v>
      </c>
      <c r="S1664">
        <v>0</v>
      </c>
      <c r="T1664">
        <v>1</v>
      </c>
      <c r="U1664">
        <v>0</v>
      </c>
      <c r="V1664">
        <v>68000000</v>
      </c>
      <c r="W1664">
        <v>81476385</v>
      </c>
      <c r="X1664">
        <v>215863606</v>
      </c>
      <c r="Y1664">
        <f>COUNTBLANK(Table134[[#This Row],[Budget]:[Gross_WW]])</f>
        <v>0</v>
      </c>
      <c r="Z1664" s="7">
        <v>1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1</v>
      </c>
      <c r="AG1664">
        <v>0</v>
      </c>
      <c r="AH1664">
        <f>((Table134[[#This Row],[Gross_WW]]-2*Table134[[#This Row],[Budget]])/(2*Table134[[#This Row],[Budget]]))*100</f>
        <v>58.723239705882357</v>
      </c>
      <c r="AI1664">
        <f>(0.555*Table134[[#This Row],[Gross_WW]]-Table134[[#This Row],[Budget]])/Table134[[#This Row],[Budget]]*100</f>
        <v>76.182796073529431</v>
      </c>
      <c r="AJ1664">
        <f>(Table134[[#This Row],[Gross_WW]]-VLOOKUP(C1664,  Table4[], 2, TRUE)*Table134[[#This Row],[Budget]])/(Table134[[#This Row],[Budget]]*VLOOKUP(C1664,  Table4[], 2, TRUE))</f>
        <v>2.1744647941176471</v>
      </c>
    </row>
    <row r="1665" spans="1:36" x14ac:dyDescent="0.2">
      <c r="A1665" t="s">
        <v>7935</v>
      </c>
      <c r="B1665" t="s">
        <v>7936</v>
      </c>
      <c r="C1665">
        <v>2018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6.8</v>
      </c>
      <c r="O1665">
        <v>14926</v>
      </c>
      <c r="P1665">
        <v>84</v>
      </c>
      <c r="Q1665" t="s">
        <v>7937</v>
      </c>
      <c r="R1665" t="s">
        <v>2565</v>
      </c>
      <c r="S1665">
        <v>0</v>
      </c>
      <c r="T1665">
        <v>0</v>
      </c>
      <c r="U1665">
        <v>1</v>
      </c>
      <c r="V1665">
        <v>10000000</v>
      </c>
      <c r="W1665">
        <v>29790236</v>
      </c>
      <c r="X1665">
        <v>52090236</v>
      </c>
      <c r="Y1665">
        <f>COUNTBLANK(Table134[[#This Row],[Budget]:[Gross_WW]])</f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f>((Table134[[#This Row],[Gross_WW]]-2*Table134[[#This Row],[Budget]])/(2*Table134[[#This Row],[Budget]]))*100</f>
        <v>160.45117999999999</v>
      </c>
      <c r="AI1665">
        <f>(0.555*Table134[[#This Row],[Gross_WW]]-Table134[[#This Row],[Budget]])/Table134[[#This Row],[Budget]]*100</f>
        <v>189.10080980000004</v>
      </c>
      <c r="AJ1665">
        <f>(Table134[[#This Row],[Gross_WW]]-VLOOKUP(C1665,  Table4[], 2, TRUE)*Table134[[#This Row],[Budget]])/(Table134[[#This Row],[Budget]]*VLOOKUP(C1665,  Table4[], 2, TRUE))</f>
        <v>4.2090236000000001</v>
      </c>
    </row>
    <row r="1666" spans="1:36" x14ac:dyDescent="0.2">
      <c r="A1666" t="s">
        <v>3145</v>
      </c>
      <c r="B1666" t="s">
        <v>3146</v>
      </c>
      <c r="C1666">
        <v>1988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6.1</v>
      </c>
      <c r="O1666">
        <v>27661</v>
      </c>
      <c r="P1666">
        <v>115</v>
      </c>
      <c r="Q1666" t="s">
        <v>3147</v>
      </c>
      <c r="R1666" t="s">
        <v>3148</v>
      </c>
      <c r="S1666">
        <v>0</v>
      </c>
      <c r="T1666">
        <v>0</v>
      </c>
      <c r="U1666">
        <v>1</v>
      </c>
      <c r="V1666">
        <v>23000000</v>
      </c>
      <c r="W1666">
        <v>41292551</v>
      </c>
      <c r="X1666">
        <v>41292551</v>
      </c>
      <c r="Y1666">
        <f>COUNTBLANK(Table134[[#This Row],[Budget]:[Gross_WW]])</f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1</v>
      </c>
      <c r="AG1666">
        <v>0</v>
      </c>
      <c r="AH1666">
        <f>((Table134[[#This Row],[Gross_WW]]-2*Table134[[#This Row],[Budget]])/(2*Table134[[#This Row],[Budget]]))*100</f>
        <v>-10.233584782608695</v>
      </c>
      <c r="AI1666">
        <f>(0.555*Table134[[#This Row],[Gross_WW]]-Table134[[#This Row],[Budget]])/Table134[[#This Row],[Budget]]*100</f>
        <v>-0.35927910869563728</v>
      </c>
      <c r="AJ1666">
        <f>(Table134[[#This Row],[Gross_WW]]-VLOOKUP(C1666,  Table4[], 2, TRUE)*Table134[[#This Row],[Budget]])/(Table134[[#This Row],[Budget]]*VLOOKUP(C1666,  Table4[], 2, TRUE))</f>
        <v>2.9028876181474481</v>
      </c>
    </row>
    <row r="1667" spans="1:36" x14ac:dyDescent="0.2">
      <c r="A1667" t="s">
        <v>4128</v>
      </c>
      <c r="B1667" t="s">
        <v>4129</v>
      </c>
      <c r="C1667">
        <v>1994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5.5</v>
      </c>
      <c r="O1667">
        <v>12443</v>
      </c>
      <c r="P1667">
        <v>102</v>
      </c>
      <c r="Q1667" t="s">
        <v>4130</v>
      </c>
      <c r="R1667" t="s">
        <v>3273</v>
      </c>
      <c r="S1667">
        <v>1</v>
      </c>
      <c r="T1667">
        <v>0</v>
      </c>
      <c r="U1667">
        <v>0</v>
      </c>
      <c r="V1667">
        <v>50000000</v>
      </c>
      <c r="W1667">
        <v>16487349</v>
      </c>
      <c r="X1667">
        <v>16487349</v>
      </c>
      <c r="Y1667">
        <f>COUNTBLANK(Table134[[#This Row],[Budget]:[Gross_WW]])</f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1</v>
      </c>
      <c r="AG1667">
        <v>0</v>
      </c>
      <c r="AH1667">
        <f>((Table134[[#This Row],[Gross_WW]]-2*Table134[[#This Row],[Budget]])/(2*Table134[[#This Row],[Budget]]))*100</f>
        <v>-83.512651000000005</v>
      </c>
      <c r="AI1667">
        <f>(0.555*Table134[[#This Row],[Gross_WW]]-Table134[[#This Row],[Budget]])/Table134[[#This Row],[Budget]]*100</f>
        <v>-81.699042609999992</v>
      </c>
      <c r="AJ1667">
        <f>(Table134[[#This Row],[Gross_WW]]-VLOOKUP(C1667,  Table4[], 2, TRUE)*Table134[[#This Row],[Budget]])/(Table134[[#This Row],[Budget]]*VLOOKUP(C1667,  Table4[], 2, TRUE))</f>
        <v>-0.25057504545454545</v>
      </c>
    </row>
    <row r="1668" spans="1:36" x14ac:dyDescent="0.2">
      <c r="A1668" t="s">
        <v>5283</v>
      </c>
      <c r="B1668" t="s">
        <v>5284</v>
      </c>
      <c r="C1668">
        <v>2003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6.3</v>
      </c>
      <c r="O1668">
        <v>366253</v>
      </c>
      <c r="P1668">
        <v>109</v>
      </c>
      <c r="Q1668" t="s">
        <v>5130</v>
      </c>
      <c r="R1668" t="s">
        <v>5285</v>
      </c>
      <c r="S1668">
        <v>0</v>
      </c>
      <c r="T1668">
        <v>0</v>
      </c>
      <c r="U1668">
        <v>1</v>
      </c>
      <c r="V1668">
        <v>200000000</v>
      </c>
      <c r="W1668">
        <v>150371112</v>
      </c>
      <c r="X1668">
        <v>433371112</v>
      </c>
      <c r="Y1668">
        <f>COUNTBLANK(Table134[[#This Row],[Budget]:[Gross_WW]])</f>
        <v>0</v>
      </c>
      <c r="Z1668" s="7">
        <v>1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1</v>
      </c>
      <c r="AG1668">
        <v>0</v>
      </c>
      <c r="AH1668">
        <f>((Table134[[#This Row],[Gross_WW]]-2*Table134[[#This Row],[Budget]])/(2*Table134[[#This Row],[Budget]]))*100</f>
        <v>8.3427780000000009</v>
      </c>
      <c r="AI1668">
        <f>(0.555*Table134[[#This Row],[Gross_WW]]-Table134[[#This Row],[Budget]])/Table134[[#This Row],[Budget]]*100</f>
        <v>20.260483580000013</v>
      </c>
      <c r="AJ1668">
        <f>(Table134[[#This Row],[Gross_WW]]-VLOOKUP(C1668,  Table4[], 2, TRUE)*Table134[[#This Row],[Budget]])/(Table134[[#This Row],[Budget]]*VLOOKUP(C1668,  Table4[], 2, TRUE))</f>
        <v>2.6114259333333334</v>
      </c>
    </row>
    <row r="1669" spans="1:36" x14ac:dyDescent="0.2">
      <c r="A1669" t="s">
        <v>6292</v>
      </c>
      <c r="B1669" t="s">
        <v>6293</v>
      </c>
      <c r="C1669">
        <v>2009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6.5</v>
      </c>
      <c r="O1669">
        <v>334562</v>
      </c>
      <c r="P1669">
        <v>115</v>
      </c>
      <c r="Q1669" t="s">
        <v>6294</v>
      </c>
      <c r="R1669" t="s">
        <v>6295</v>
      </c>
      <c r="S1669">
        <v>0</v>
      </c>
      <c r="T1669">
        <v>0</v>
      </c>
      <c r="U1669">
        <v>1</v>
      </c>
      <c r="V1669">
        <v>200000000</v>
      </c>
      <c r="W1669">
        <v>125322469</v>
      </c>
      <c r="X1669">
        <v>371353001</v>
      </c>
      <c r="Y1669">
        <f>COUNTBLANK(Table134[[#This Row],[Budget]:[Gross_WW]])</f>
        <v>0</v>
      </c>
      <c r="Z1669" s="7">
        <v>1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1</v>
      </c>
      <c r="AG1669">
        <v>0</v>
      </c>
      <c r="AH1669">
        <f>((Table134[[#This Row],[Gross_WW]]-2*Table134[[#This Row],[Budget]])/(2*Table134[[#This Row],[Budget]]))*100</f>
        <v>-7.1617497500000002</v>
      </c>
      <c r="AI1669">
        <f>(0.555*Table134[[#This Row],[Gross_WW]]-Table134[[#This Row],[Budget]])/Table134[[#This Row],[Budget]]*100</f>
        <v>3.0504577775000032</v>
      </c>
      <c r="AJ1669">
        <f>(Table134[[#This Row],[Gross_WW]]-VLOOKUP(C1669,  Table4[], 2, TRUE)*Table134[[#This Row],[Budget]])/(Table134[[#This Row],[Budget]]*VLOOKUP(C1669,  Table4[], 2, TRUE))</f>
        <v>2.0946083416666665</v>
      </c>
    </row>
    <row r="1670" spans="1:36" x14ac:dyDescent="0.2">
      <c r="A1670" t="s">
        <v>2632</v>
      </c>
      <c r="B1670" t="s">
        <v>2633</v>
      </c>
      <c r="C1670">
        <v>1982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6.5</v>
      </c>
      <c r="O1670">
        <v>1886</v>
      </c>
      <c r="P1670">
        <v>103</v>
      </c>
      <c r="Q1670" t="s">
        <v>2634</v>
      </c>
      <c r="R1670" t="s">
        <v>376</v>
      </c>
      <c r="S1670">
        <v>1</v>
      </c>
      <c r="T1670">
        <v>0</v>
      </c>
      <c r="U1670">
        <v>0</v>
      </c>
      <c r="V1670">
        <v>7400000</v>
      </c>
      <c r="Y1670">
        <f>COUNTBLANK(Table134[[#This Row],[Budget]:[Gross_WW]])</f>
        <v>2</v>
      </c>
      <c r="Z1670" s="7">
        <v>0</v>
      </c>
      <c r="AA1670" s="7">
        <v>0</v>
      </c>
      <c r="AB1670" s="7">
        <v>1</v>
      </c>
      <c r="AC1670" s="7">
        <v>0</v>
      </c>
      <c r="AD1670" s="7">
        <v>0</v>
      </c>
      <c r="AE1670" s="7">
        <v>0</v>
      </c>
      <c r="AF1670" s="7">
        <v>0</v>
      </c>
      <c r="AG1670">
        <v>3</v>
      </c>
      <c r="AH1670">
        <f>((Table134[[#This Row],[Gross_WW]]-2*Table134[[#This Row],[Budget]])/(2*Table134[[#This Row],[Budget]]))*100</f>
        <v>-100</v>
      </c>
      <c r="AI1670">
        <f>(0.555*Table134[[#This Row],[Gross_WW]]-Table134[[#This Row],[Budget]])/Table134[[#This Row],[Budget]]*100</f>
        <v>-100</v>
      </c>
      <c r="AJ1670">
        <f>(Table134[[#This Row],[Gross_WW]]-VLOOKUP(C1670,  Table4[], 2, TRUE)*Table134[[#This Row],[Budget]])/(Table134[[#This Row],[Budget]]*VLOOKUP(C1670,  Table4[], 2, TRUE))</f>
        <v>-1</v>
      </c>
    </row>
    <row r="1671" spans="1:36" x14ac:dyDescent="0.2">
      <c r="A1671" t="s">
        <v>7662</v>
      </c>
      <c r="B1671" t="s">
        <v>7663</v>
      </c>
      <c r="C1671">
        <v>2017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6.5</v>
      </c>
      <c r="O1671">
        <v>11206</v>
      </c>
      <c r="P1671">
        <v>109</v>
      </c>
      <c r="Q1671" t="s">
        <v>7664</v>
      </c>
      <c r="R1671" t="s">
        <v>4856</v>
      </c>
      <c r="S1671">
        <v>0</v>
      </c>
      <c r="T1671">
        <v>1</v>
      </c>
      <c r="U1671">
        <v>0</v>
      </c>
      <c r="V1671">
        <v>20000000</v>
      </c>
      <c r="W1671">
        <v>9536300</v>
      </c>
      <c r="X1671">
        <v>9995692</v>
      </c>
      <c r="Y1671">
        <f>COUNTBLANK(Table134[[#This Row],[Budget]:[Gross_WW]])</f>
        <v>0</v>
      </c>
      <c r="Z1671" s="7">
        <v>0</v>
      </c>
      <c r="AA1671" s="7">
        <v>0</v>
      </c>
      <c r="AB1671" s="7">
        <v>1</v>
      </c>
      <c r="AC1671" s="7">
        <v>0</v>
      </c>
      <c r="AD1671" s="7">
        <v>0</v>
      </c>
      <c r="AE1671" s="7">
        <v>0</v>
      </c>
      <c r="AF1671" s="7">
        <v>0</v>
      </c>
      <c r="AG1671">
        <v>4</v>
      </c>
      <c r="AH1671">
        <f>((Table134[[#This Row],[Gross_WW]]-2*Table134[[#This Row],[Budget]])/(2*Table134[[#This Row],[Budget]]))*100</f>
        <v>-75.010770000000008</v>
      </c>
      <c r="AI1671">
        <f>(0.555*Table134[[#This Row],[Gross_WW]]-Table134[[#This Row],[Budget]])/Table134[[#This Row],[Budget]]*100</f>
        <v>-72.261954700000004</v>
      </c>
      <c r="AJ1671">
        <f>(Table134[[#This Row],[Gross_WW]]-VLOOKUP(C1671,  Table4[], 2, TRUE)*Table134[[#This Row],[Budget]])/(Table134[[#This Row],[Budget]]*VLOOKUP(C1671,  Table4[], 2, TRUE))</f>
        <v>-0.50021539999999998</v>
      </c>
    </row>
    <row r="1672" spans="1:36" x14ac:dyDescent="0.2">
      <c r="A1672" t="s">
        <v>769</v>
      </c>
      <c r="B1672" t="s">
        <v>770</v>
      </c>
      <c r="C1672">
        <v>1943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7</v>
      </c>
      <c r="O1672">
        <v>1501</v>
      </c>
      <c r="P1672">
        <v>127</v>
      </c>
      <c r="Q1672" t="s">
        <v>771</v>
      </c>
      <c r="R1672" t="s">
        <v>39</v>
      </c>
      <c r="S1672">
        <v>0</v>
      </c>
      <c r="T1672">
        <v>0</v>
      </c>
      <c r="U1672">
        <v>1</v>
      </c>
      <c r="V1672">
        <v>1568000</v>
      </c>
      <c r="Y1672">
        <f>COUNTBLANK(Table134[[#This Row],[Budget]:[Gross_WW]])</f>
        <v>2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1</v>
      </c>
      <c r="AG1672">
        <v>0</v>
      </c>
      <c r="AH1672">
        <f>((Table134[[#This Row],[Gross_WW]]-2*Table134[[#This Row],[Budget]])/(2*Table134[[#This Row],[Budget]]))*100</f>
        <v>-100</v>
      </c>
      <c r="AI1672">
        <f>(0.555*Table134[[#This Row],[Gross_WW]]-Table134[[#This Row],[Budget]])/Table134[[#This Row],[Budget]]*100</f>
        <v>-100</v>
      </c>
      <c r="AJ1672">
        <f>(Table134[[#This Row],[Gross_WW]]-VLOOKUP(C1672,  Table4[], 2, TRUE)*Table134[[#This Row],[Budget]])/(Table134[[#This Row],[Budget]]*VLOOKUP(C1672,  Table4[], 2, TRUE))</f>
        <v>-1</v>
      </c>
    </row>
    <row r="1673" spans="1:36" x14ac:dyDescent="0.2">
      <c r="A1673" t="s">
        <v>1786</v>
      </c>
      <c r="B1673" t="s">
        <v>1787</v>
      </c>
      <c r="C1673">
        <v>1965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6.8</v>
      </c>
      <c r="O1673">
        <v>5540</v>
      </c>
      <c r="P1673">
        <v>116</v>
      </c>
      <c r="Q1673" t="s">
        <v>557</v>
      </c>
      <c r="R1673" t="s">
        <v>376</v>
      </c>
      <c r="S1673">
        <v>1</v>
      </c>
      <c r="T1673">
        <v>0</v>
      </c>
      <c r="U1673">
        <v>0</v>
      </c>
      <c r="V1673">
        <v>28062222</v>
      </c>
      <c r="Y1673">
        <f>COUNTBLANK(Table134[[#This Row],[Budget]:[Gross_WW]])</f>
        <v>2</v>
      </c>
      <c r="Z1673" s="7">
        <v>0</v>
      </c>
      <c r="AA1673" s="7">
        <v>0</v>
      </c>
      <c r="AB1673" s="7">
        <v>1</v>
      </c>
      <c r="AC1673" s="7">
        <v>0</v>
      </c>
      <c r="AD1673" s="7">
        <v>0</v>
      </c>
      <c r="AE1673" s="7">
        <v>0</v>
      </c>
      <c r="AF1673" s="7">
        <v>0</v>
      </c>
      <c r="AG1673">
        <v>2</v>
      </c>
      <c r="AH1673">
        <f>((Table134[[#This Row],[Gross_WW]]-2*Table134[[#This Row],[Budget]])/(2*Table134[[#This Row],[Budget]]))*100</f>
        <v>-100</v>
      </c>
      <c r="AI1673">
        <f>(0.555*Table134[[#This Row],[Gross_WW]]-Table134[[#This Row],[Budget]])/Table134[[#This Row],[Budget]]*100</f>
        <v>-100</v>
      </c>
      <c r="AJ1673">
        <f>(Table134[[#This Row],[Gross_WW]]-VLOOKUP(C1673,  Table4[], 2, TRUE)*Table134[[#This Row],[Budget]])/(Table134[[#This Row],[Budget]]*VLOOKUP(C1673,  Table4[], 2, TRUE))</f>
        <v>-1</v>
      </c>
    </row>
    <row r="1674" spans="1:36" x14ac:dyDescent="0.2">
      <c r="A1674" t="s">
        <v>964</v>
      </c>
      <c r="B1674" t="s">
        <v>965</v>
      </c>
      <c r="C1674">
        <v>1947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6.3</v>
      </c>
      <c r="O1674">
        <v>581</v>
      </c>
      <c r="P1674">
        <v>83</v>
      </c>
      <c r="Q1674" t="s">
        <v>834</v>
      </c>
      <c r="R1674" t="s">
        <v>39</v>
      </c>
      <c r="S1674">
        <v>0</v>
      </c>
      <c r="T1674">
        <v>0</v>
      </c>
      <c r="U1674">
        <v>1</v>
      </c>
      <c r="V1674">
        <v>1327000</v>
      </c>
      <c r="Y1674">
        <f>COUNTBLANK(Table134[[#This Row],[Budget]:[Gross_WW]])</f>
        <v>2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1</v>
      </c>
      <c r="AG1674">
        <v>0</v>
      </c>
      <c r="AH1674">
        <f>((Table134[[#This Row],[Gross_WW]]-2*Table134[[#This Row],[Budget]])/(2*Table134[[#This Row],[Budget]]))*100</f>
        <v>-100</v>
      </c>
      <c r="AI1674">
        <f>(0.555*Table134[[#This Row],[Gross_WW]]-Table134[[#This Row],[Budget]])/Table134[[#This Row],[Budget]]*100</f>
        <v>-100</v>
      </c>
      <c r="AJ1674">
        <f>(Table134[[#This Row],[Gross_WW]]-VLOOKUP(C1674,  Table4[], 2, TRUE)*Table134[[#This Row],[Budget]])/(Table134[[#This Row],[Budget]]*VLOOKUP(C1674,  Table4[], 2, TRUE))</f>
        <v>-1</v>
      </c>
    </row>
    <row r="1675" spans="1:36" x14ac:dyDescent="0.2">
      <c r="A1675" t="s">
        <v>3684</v>
      </c>
      <c r="B1675" t="s">
        <v>3685</v>
      </c>
      <c r="C1675">
        <v>1992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6.7</v>
      </c>
      <c r="O1675">
        <v>2387</v>
      </c>
      <c r="P1675">
        <v>89</v>
      </c>
      <c r="Q1675" t="s">
        <v>3686</v>
      </c>
      <c r="R1675" t="s">
        <v>3631</v>
      </c>
      <c r="S1675">
        <v>0</v>
      </c>
      <c r="T1675">
        <v>0</v>
      </c>
      <c r="U1675">
        <v>1</v>
      </c>
      <c r="V1675">
        <v>20194</v>
      </c>
      <c r="Y1675">
        <f>COUNTBLANK(Table134[[#This Row],[Budget]:[Gross_WW]])</f>
        <v>2</v>
      </c>
      <c r="Z1675" s="7">
        <v>0</v>
      </c>
      <c r="AA1675" s="7">
        <v>0</v>
      </c>
      <c r="AB1675" s="7">
        <v>1</v>
      </c>
      <c r="AC1675" s="7">
        <v>0</v>
      </c>
      <c r="AD1675" s="7">
        <v>0</v>
      </c>
      <c r="AE1675" s="7">
        <v>0</v>
      </c>
      <c r="AF1675" s="7">
        <v>0</v>
      </c>
      <c r="AG1675">
        <v>5</v>
      </c>
      <c r="AH1675">
        <f>((Table134[[#This Row],[Gross_WW]]-2*Table134[[#This Row],[Budget]])/(2*Table134[[#This Row],[Budget]]))*100</f>
        <v>-100</v>
      </c>
      <c r="AI1675">
        <f>(0.555*Table134[[#This Row],[Gross_WW]]-Table134[[#This Row],[Budget]])/Table134[[#This Row],[Budget]]*100</f>
        <v>-100</v>
      </c>
      <c r="AJ1675">
        <f>(Table134[[#This Row],[Gross_WW]]-VLOOKUP(C1675,  Table4[], 2, TRUE)*Table134[[#This Row],[Budget]])/(Table134[[#This Row],[Budget]]*VLOOKUP(C1675,  Table4[], 2, TRUE))</f>
        <v>-1</v>
      </c>
    </row>
    <row r="1676" spans="1:36" x14ac:dyDescent="0.2">
      <c r="A1676" t="s">
        <v>4814</v>
      </c>
      <c r="B1676" t="s">
        <v>4815</v>
      </c>
      <c r="C1676">
        <v>1997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6.2</v>
      </c>
      <c r="O1676">
        <v>3441</v>
      </c>
      <c r="P1676">
        <v>105</v>
      </c>
      <c r="Q1676" t="s">
        <v>2301</v>
      </c>
      <c r="R1676" t="s">
        <v>3036</v>
      </c>
      <c r="S1676">
        <v>0</v>
      </c>
      <c r="T1676">
        <v>1</v>
      </c>
      <c r="U1676">
        <v>0</v>
      </c>
      <c r="V1676">
        <v>35000000</v>
      </c>
      <c r="W1676">
        <v>16574176</v>
      </c>
      <c r="X1676">
        <v>16574176</v>
      </c>
      <c r="Y1676">
        <f>COUNTBLANK(Table134[[#This Row],[Budget]:[Gross_WW]])</f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1</v>
      </c>
      <c r="AG1676">
        <v>0</v>
      </c>
      <c r="AH1676">
        <f>((Table134[[#This Row],[Gross_WW]]-2*Table134[[#This Row],[Budget]])/(2*Table134[[#This Row],[Budget]]))*100</f>
        <v>-76.322605714285714</v>
      </c>
      <c r="AI1676">
        <f>(0.555*Table134[[#This Row],[Gross_WW]]-Table134[[#This Row],[Budget]])/Table134[[#This Row],[Budget]]*100</f>
        <v>-73.718092342857148</v>
      </c>
      <c r="AJ1676">
        <f>(Table134[[#This Row],[Gross_WW]]-VLOOKUP(C1676,  Table4[], 2, TRUE)*Table134[[#This Row],[Budget]])/(Table134[[#This Row],[Budget]]*VLOOKUP(C1676,  Table4[], 2, TRUE))</f>
        <v>7.6245194805194802E-2</v>
      </c>
    </row>
    <row r="1677" spans="1:36" x14ac:dyDescent="0.2">
      <c r="A1677" t="s">
        <v>1676</v>
      </c>
      <c r="B1677" t="s">
        <v>1677</v>
      </c>
      <c r="C1677">
        <v>1962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6.7</v>
      </c>
      <c r="O1677">
        <v>8150</v>
      </c>
      <c r="P1677">
        <v>99</v>
      </c>
      <c r="Q1677" t="s">
        <v>1583</v>
      </c>
      <c r="R1677" t="s">
        <v>1678</v>
      </c>
      <c r="S1677">
        <v>0</v>
      </c>
      <c r="T1677">
        <v>1</v>
      </c>
      <c r="U1677">
        <v>0</v>
      </c>
      <c r="V1677">
        <v>14628923</v>
      </c>
      <c r="Y1677">
        <f>COUNTBLANK(Table134[[#This Row],[Budget]:[Gross_WW]])</f>
        <v>2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1</v>
      </c>
      <c r="AG1677">
        <v>0</v>
      </c>
      <c r="AH1677">
        <f>((Table134[[#This Row],[Gross_WW]]-2*Table134[[#This Row],[Budget]])/(2*Table134[[#This Row],[Budget]]))*100</f>
        <v>-100</v>
      </c>
      <c r="AI1677">
        <f>(0.555*Table134[[#This Row],[Gross_WW]]-Table134[[#This Row],[Budget]])/Table134[[#This Row],[Budget]]*100</f>
        <v>-100</v>
      </c>
      <c r="AJ1677">
        <f>(Table134[[#This Row],[Gross_WW]]-VLOOKUP(C1677,  Table4[], 2, TRUE)*Table134[[#This Row],[Budget]])/(Table134[[#This Row],[Budget]]*VLOOKUP(C1677,  Table4[], 2, TRUE))</f>
        <v>-1</v>
      </c>
    </row>
    <row r="1678" spans="1:36" x14ac:dyDescent="0.2">
      <c r="A1678" t="s">
        <v>4889</v>
      </c>
      <c r="B1678" t="s">
        <v>4890</v>
      </c>
      <c r="C1678">
        <v>1999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6.6</v>
      </c>
      <c r="O1678">
        <v>113241</v>
      </c>
      <c r="P1678">
        <v>102</v>
      </c>
      <c r="Q1678" t="s">
        <v>3638</v>
      </c>
      <c r="R1678" t="s">
        <v>2783</v>
      </c>
      <c r="S1678">
        <v>1</v>
      </c>
      <c r="T1678">
        <v>0</v>
      </c>
      <c r="U1678">
        <v>0</v>
      </c>
      <c r="V1678">
        <v>160000000</v>
      </c>
      <c r="W1678">
        <v>32698899</v>
      </c>
      <c r="X1678">
        <v>61698899</v>
      </c>
      <c r="Y1678">
        <f>COUNTBLANK(Table134[[#This Row],[Budget]:[Gross_WW]])</f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23</v>
      </c>
      <c r="AH1678">
        <f>((Table134[[#This Row],[Gross_WW]]-2*Table134[[#This Row],[Budget]])/(2*Table134[[#This Row],[Budget]]))*100</f>
        <v>-80.719094062499991</v>
      </c>
      <c r="AI1678">
        <f>(0.555*Table134[[#This Row],[Gross_WW]]-Table134[[#This Row],[Budget]])/Table134[[#This Row],[Budget]]*100</f>
        <v>-78.598194409374997</v>
      </c>
      <c r="AJ1678">
        <f>(Table134[[#This Row],[Gross_WW]]-VLOOKUP(C1678,  Table4[], 2, TRUE)*Table134[[#This Row],[Budget]])/(Table134[[#This Row],[Budget]]*VLOOKUP(C1678,  Table4[], 2, TRUE))</f>
        <v>-0.1235951846590909</v>
      </c>
    </row>
    <row r="1679" spans="1:36" x14ac:dyDescent="0.2">
      <c r="A1679" t="s">
        <v>7922</v>
      </c>
      <c r="B1679" t="s">
        <v>7923</v>
      </c>
      <c r="C1679">
        <v>2018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5.2</v>
      </c>
      <c r="O1679">
        <v>26185</v>
      </c>
      <c r="P1679">
        <v>94</v>
      </c>
      <c r="Q1679" t="s">
        <v>2004</v>
      </c>
      <c r="R1679" t="s">
        <v>39</v>
      </c>
      <c r="S1679">
        <v>0</v>
      </c>
      <c r="T1679">
        <v>0</v>
      </c>
      <c r="U1679">
        <v>1</v>
      </c>
      <c r="V1679">
        <v>30000000</v>
      </c>
      <c r="W1679">
        <v>36276286</v>
      </c>
      <c r="X1679">
        <v>57076286</v>
      </c>
      <c r="Y1679">
        <f>COUNTBLANK(Table134[[#This Row],[Budget]:[Gross_WW]])</f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1</v>
      </c>
      <c r="AF1679" s="7">
        <v>1</v>
      </c>
      <c r="AG1679">
        <v>0</v>
      </c>
      <c r="AH1679">
        <f>((Table134[[#This Row],[Gross_WW]]-2*Table134[[#This Row],[Budget]])/(2*Table134[[#This Row],[Budget]]))*100</f>
        <v>-4.8728566666666664</v>
      </c>
      <c r="AI1679">
        <f>(0.555*Table134[[#This Row],[Gross_WW]]-Table134[[#This Row],[Budget]])/Table134[[#This Row],[Budget]]*100</f>
        <v>5.5911291000000141</v>
      </c>
      <c r="AJ1679">
        <f>(Table134[[#This Row],[Gross_WW]]-VLOOKUP(C1679,  Table4[], 2, TRUE)*Table134[[#This Row],[Budget]])/(Table134[[#This Row],[Budget]]*VLOOKUP(C1679,  Table4[], 2, TRUE))</f>
        <v>0.90254286666666672</v>
      </c>
    </row>
    <row r="1680" spans="1:36" x14ac:dyDescent="0.2">
      <c r="A1680" t="s">
        <v>6139</v>
      </c>
      <c r="B1680" t="s">
        <v>6140</v>
      </c>
      <c r="C1680">
        <v>2005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7.1</v>
      </c>
      <c r="O1680">
        <v>378951</v>
      </c>
      <c r="P1680">
        <v>116</v>
      </c>
      <c r="Q1680" t="s">
        <v>6141</v>
      </c>
      <c r="R1680" t="s">
        <v>35</v>
      </c>
      <c r="S1680">
        <v>0</v>
      </c>
      <c r="T1680">
        <v>1</v>
      </c>
      <c r="U1680">
        <v>0</v>
      </c>
      <c r="V1680">
        <v>26000000</v>
      </c>
      <c r="W1680">
        <v>109449237</v>
      </c>
      <c r="X1680">
        <v>177378645</v>
      </c>
      <c r="Y1680">
        <f>COUNTBLANK(Table134[[#This Row],[Budget]:[Gross_WW]])</f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1</v>
      </c>
      <c r="AG1680">
        <v>0</v>
      </c>
      <c r="AH1680">
        <f>((Table134[[#This Row],[Gross_WW]]-2*Table134[[#This Row],[Budget]])/(2*Table134[[#This Row],[Budget]]))*100</f>
        <v>241.11277884615384</v>
      </c>
      <c r="AI1680">
        <f>(0.555*Table134[[#This Row],[Gross_WW]]-Table134[[#This Row],[Budget]])/Table134[[#This Row],[Budget]]*100</f>
        <v>278.63518451923079</v>
      </c>
      <c r="AJ1680">
        <f>(Table134[[#This Row],[Gross_WW]]-VLOOKUP(C1680,  Table4[], 2, TRUE)*Table134[[#This Row],[Budget]])/(Table134[[#This Row],[Budget]]*VLOOKUP(C1680,  Table4[], 2, TRUE))</f>
        <v>10.370425961538462</v>
      </c>
    </row>
    <row r="1681" spans="1:36" x14ac:dyDescent="0.2">
      <c r="A1681" t="s">
        <v>1613</v>
      </c>
      <c r="B1681" t="s">
        <v>1614</v>
      </c>
      <c r="C1681">
        <v>1961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6.8</v>
      </c>
      <c r="O1681">
        <v>6919</v>
      </c>
      <c r="P1681">
        <v>92</v>
      </c>
      <c r="Q1681" t="s">
        <v>557</v>
      </c>
      <c r="R1681" t="s">
        <v>376</v>
      </c>
      <c r="S1681">
        <v>1</v>
      </c>
      <c r="T1681">
        <v>0</v>
      </c>
      <c r="U1681">
        <v>0</v>
      </c>
      <c r="V1681">
        <v>2000000</v>
      </c>
      <c r="Y1681">
        <f>COUNTBLANK(Table134[[#This Row],[Budget]:[Gross_WW]])</f>
        <v>2</v>
      </c>
      <c r="Z1681" s="7">
        <v>0</v>
      </c>
      <c r="AA1681" s="7">
        <v>0</v>
      </c>
      <c r="AB1681" s="7">
        <v>1</v>
      </c>
      <c r="AC1681" s="7">
        <v>0</v>
      </c>
      <c r="AD1681" s="7">
        <v>0</v>
      </c>
      <c r="AE1681" s="7">
        <v>0</v>
      </c>
      <c r="AF1681" s="7">
        <v>0</v>
      </c>
      <c r="AG1681">
        <v>18</v>
      </c>
      <c r="AH1681">
        <f>((Table134[[#This Row],[Gross_WW]]-2*Table134[[#This Row],[Budget]])/(2*Table134[[#This Row],[Budget]]))*100</f>
        <v>-100</v>
      </c>
      <c r="AI1681">
        <f>(0.555*Table134[[#This Row],[Gross_WW]]-Table134[[#This Row],[Budget]])/Table134[[#This Row],[Budget]]*100</f>
        <v>-100</v>
      </c>
      <c r="AJ1681">
        <f>(Table134[[#This Row],[Gross_WW]]-VLOOKUP(C1681,  Table4[], 2, TRUE)*Table134[[#This Row],[Budget]])/(Table134[[#This Row],[Budget]]*VLOOKUP(C1681,  Table4[], 2, TRUE))</f>
        <v>-1</v>
      </c>
    </row>
    <row r="1682" spans="1:36" x14ac:dyDescent="0.2">
      <c r="A1682" t="s">
        <v>3029</v>
      </c>
      <c r="B1682" t="s">
        <v>3030</v>
      </c>
      <c r="C1682">
        <v>1988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6.8</v>
      </c>
      <c r="O1682">
        <v>14258</v>
      </c>
      <c r="P1682">
        <v>121</v>
      </c>
      <c r="Q1682" t="s">
        <v>2512</v>
      </c>
      <c r="R1682" t="s">
        <v>39</v>
      </c>
      <c r="S1682">
        <v>0</v>
      </c>
      <c r="T1682">
        <v>0</v>
      </c>
      <c r="U1682">
        <v>1</v>
      </c>
      <c r="V1682">
        <v>32632093</v>
      </c>
      <c r="Y1682">
        <f>COUNTBLANK(Table134[[#This Row],[Budget]:[Gross_WW]])</f>
        <v>2</v>
      </c>
      <c r="Z1682" s="7">
        <v>0</v>
      </c>
      <c r="AA1682" s="7">
        <v>0</v>
      </c>
      <c r="AB1682" s="7">
        <v>1</v>
      </c>
      <c r="AC1682" s="7">
        <v>0</v>
      </c>
      <c r="AD1682" s="7">
        <v>0</v>
      </c>
      <c r="AE1682" s="7">
        <v>0</v>
      </c>
      <c r="AF1682" s="7">
        <v>0</v>
      </c>
      <c r="AG1682">
        <v>3</v>
      </c>
      <c r="AH1682">
        <f>((Table134[[#This Row],[Gross_WW]]-2*Table134[[#This Row],[Budget]])/(2*Table134[[#This Row],[Budget]]))*100</f>
        <v>-100</v>
      </c>
      <c r="AI1682">
        <f>(0.555*Table134[[#This Row],[Gross_WW]]-Table134[[#This Row],[Budget]])/Table134[[#This Row],[Budget]]*100</f>
        <v>-100</v>
      </c>
      <c r="AJ1682">
        <f>(Table134[[#This Row],[Gross_WW]]-VLOOKUP(C1682,  Table4[], 2, TRUE)*Table134[[#This Row],[Budget]])/(Table134[[#This Row],[Budget]]*VLOOKUP(C1682,  Table4[], 2, TRUE))</f>
        <v>-1</v>
      </c>
    </row>
    <row r="1683" spans="1:36" x14ac:dyDescent="0.2">
      <c r="A1683" t="s">
        <v>7517</v>
      </c>
      <c r="B1683" t="s">
        <v>7518</v>
      </c>
      <c r="C1683">
        <v>2016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7.3</v>
      </c>
      <c r="O1683">
        <v>247022</v>
      </c>
      <c r="P1683">
        <v>128</v>
      </c>
      <c r="Q1683" t="s">
        <v>6499</v>
      </c>
      <c r="R1683" t="s">
        <v>39</v>
      </c>
      <c r="S1683">
        <v>0</v>
      </c>
      <c r="T1683">
        <v>0</v>
      </c>
      <c r="U1683">
        <v>1</v>
      </c>
      <c r="V1683">
        <v>44000000</v>
      </c>
      <c r="W1683">
        <v>86260045</v>
      </c>
      <c r="X1683">
        <v>155160045</v>
      </c>
      <c r="Y1683">
        <f>COUNTBLANK(Table134[[#This Row],[Budget]:[Gross_WW]])</f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1</v>
      </c>
      <c r="AG1683">
        <v>0</v>
      </c>
      <c r="AH1683">
        <f>((Table134[[#This Row],[Gross_WW]]-2*Table134[[#This Row],[Budget]])/(2*Table134[[#This Row],[Budget]]))*100</f>
        <v>76.318232954545451</v>
      </c>
      <c r="AI1683">
        <f>(0.555*Table134[[#This Row],[Gross_WW]]-Table134[[#This Row],[Budget]])/Table134[[#This Row],[Budget]]*100</f>
        <v>95.713238579545475</v>
      </c>
      <c r="AJ1683">
        <f>(Table134[[#This Row],[Gross_WW]]-VLOOKUP(C1683,  Table4[], 2, TRUE)*Table134[[#This Row],[Budget]])/(Table134[[#This Row],[Budget]]*VLOOKUP(C1683,  Table4[], 2, TRUE))</f>
        <v>2.526364659090909</v>
      </c>
    </row>
    <row r="1684" spans="1:36" x14ac:dyDescent="0.2">
      <c r="A1684" t="s">
        <v>7092</v>
      </c>
      <c r="B1684" t="s">
        <v>7093</v>
      </c>
      <c r="C1684">
        <v>2011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7</v>
      </c>
      <c r="O1684">
        <v>234924</v>
      </c>
      <c r="P1684">
        <v>106</v>
      </c>
      <c r="Q1684" t="s">
        <v>7094</v>
      </c>
      <c r="R1684" t="s">
        <v>35</v>
      </c>
      <c r="S1684">
        <v>0</v>
      </c>
      <c r="T1684">
        <v>1</v>
      </c>
      <c r="U1684">
        <v>0</v>
      </c>
      <c r="V1684">
        <v>50200000</v>
      </c>
      <c r="W1684">
        <v>62495645</v>
      </c>
      <c r="X1684">
        <v>127869379</v>
      </c>
      <c r="Y1684">
        <f>COUNTBLANK(Table134[[#This Row],[Budget]:[Gross_WW]])</f>
        <v>0</v>
      </c>
      <c r="Z1684" s="7">
        <v>0</v>
      </c>
      <c r="AA1684" s="7">
        <v>0</v>
      </c>
      <c r="AB1684" s="7">
        <v>1</v>
      </c>
      <c r="AC1684" s="7">
        <v>0</v>
      </c>
      <c r="AD1684" s="7">
        <v>0</v>
      </c>
      <c r="AE1684" s="7">
        <v>0</v>
      </c>
      <c r="AF1684" s="7">
        <v>0</v>
      </c>
      <c r="AG1684">
        <v>57</v>
      </c>
      <c r="AH1684">
        <f>((Table134[[#This Row],[Gross_WW]]-2*Table134[[#This Row],[Budget]])/(2*Table134[[#This Row],[Budget]]))*100</f>
        <v>27.359939243027888</v>
      </c>
      <c r="AI1684">
        <f>(0.555*Table134[[#This Row],[Gross_WW]]-Table134[[#This Row],[Budget]])/Table134[[#This Row],[Budget]]*100</f>
        <v>41.369532559760955</v>
      </c>
      <c r="AJ1684">
        <f>(Table134[[#This Row],[Gross_WW]]-VLOOKUP(C1684,  Table4[], 2, TRUE)*Table134[[#This Row],[Budget]])/(Table134[[#This Row],[Budget]]*VLOOKUP(C1684,  Table4[], 2, TRUE))</f>
        <v>1.5471987848605577</v>
      </c>
    </row>
    <row r="1685" spans="1:36" x14ac:dyDescent="0.2">
      <c r="A1685" t="s">
        <v>2796</v>
      </c>
      <c r="B1685" t="s">
        <v>2797</v>
      </c>
      <c r="C1685">
        <v>1985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7.4</v>
      </c>
      <c r="O1685">
        <v>2420</v>
      </c>
      <c r="P1685">
        <v>86</v>
      </c>
      <c r="Q1685" t="s">
        <v>2798</v>
      </c>
      <c r="R1685" t="s">
        <v>2799</v>
      </c>
      <c r="S1685">
        <v>0</v>
      </c>
      <c r="T1685">
        <v>0</v>
      </c>
      <c r="U1685">
        <v>1</v>
      </c>
      <c r="V1685">
        <v>849915</v>
      </c>
      <c r="Y1685">
        <f>COUNTBLANK(Table134[[#This Row],[Budget]:[Gross_WW]])</f>
        <v>2</v>
      </c>
      <c r="Z1685" s="7">
        <v>1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1</v>
      </c>
      <c r="AG1685">
        <v>0</v>
      </c>
      <c r="AH1685">
        <f>((Table134[[#This Row],[Gross_WW]]-2*Table134[[#This Row],[Budget]])/(2*Table134[[#This Row],[Budget]]))*100</f>
        <v>-100</v>
      </c>
      <c r="AI1685">
        <f>(0.555*Table134[[#This Row],[Gross_WW]]-Table134[[#This Row],[Budget]])/Table134[[#This Row],[Budget]]*100</f>
        <v>-100</v>
      </c>
      <c r="AJ1685">
        <f>(Table134[[#This Row],[Gross_WW]]-VLOOKUP(C1685,  Table4[], 2, TRUE)*Table134[[#This Row],[Budget]])/(Table134[[#This Row],[Budget]]*VLOOKUP(C1685,  Table4[], 2, TRUE))</f>
        <v>-1</v>
      </c>
    </row>
    <row r="1686" spans="1:36" x14ac:dyDescent="0.2">
      <c r="A1686" t="s">
        <v>5276</v>
      </c>
      <c r="B1686" t="s">
        <v>5277</v>
      </c>
      <c r="C1686">
        <v>2002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3.8</v>
      </c>
      <c r="O1686">
        <v>23792</v>
      </c>
      <c r="P1686">
        <v>95</v>
      </c>
      <c r="Q1686" t="s">
        <v>3384</v>
      </c>
      <c r="R1686" t="s">
        <v>4109</v>
      </c>
      <c r="S1686">
        <v>0</v>
      </c>
      <c r="T1686">
        <v>0</v>
      </c>
      <c r="U1686">
        <v>1</v>
      </c>
      <c r="V1686">
        <v>100000000</v>
      </c>
      <c r="W1686">
        <v>4420080</v>
      </c>
      <c r="X1686">
        <v>7103973</v>
      </c>
      <c r="Y1686">
        <f>COUNTBLANK(Table134[[#This Row],[Budget]:[Gross_WW]])</f>
        <v>0</v>
      </c>
      <c r="Z1686" s="7">
        <v>1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1</v>
      </c>
      <c r="AG1686">
        <v>0</v>
      </c>
      <c r="AH1686">
        <f>((Table134[[#This Row],[Gross_WW]]-2*Table134[[#This Row],[Budget]])/(2*Table134[[#This Row],[Budget]]))*100</f>
        <v>-96.448013500000002</v>
      </c>
      <c r="AI1686">
        <f>(0.555*Table134[[#This Row],[Gross_WW]]-Table134[[#This Row],[Budget]])/Table134[[#This Row],[Budget]]*100</f>
        <v>-96.057294984999999</v>
      </c>
      <c r="AJ1686">
        <f>(Table134[[#This Row],[Gross_WW]]-VLOOKUP(C1686,  Table4[], 2, TRUE)*Table134[[#This Row],[Budget]])/(Table134[[#This Row],[Budget]]*VLOOKUP(C1686,  Table4[], 2, TRUE))</f>
        <v>-0.88160044999999998</v>
      </c>
    </row>
    <row r="1687" spans="1:36" x14ac:dyDescent="0.2">
      <c r="A1687" t="s">
        <v>391</v>
      </c>
      <c r="B1687" t="s">
        <v>392</v>
      </c>
      <c r="C1687">
        <v>1938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7.9</v>
      </c>
      <c r="O1687">
        <v>45403</v>
      </c>
      <c r="P1687">
        <v>102</v>
      </c>
      <c r="Q1687" t="s">
        <v>45</v>
      </c>
      <c r="R1687" t="s">
        <v>39</v>
      </c>
      <c r="S1687">
        <v>0</v>
      </c>
      <c r="T1687">
        <v>0</v>
      </c>
      <c r="U1687">
        <v>1</v>
      </c>
      <c r="V1687">
        <v>1900000</v>
      </c>
      <c r="Y1687">
        <f>COUNTBLANK(Table134[[#This Row],[Budget]:[Gross_WW]])</f>
        <v>2</v>
      </c>
      <c r="Z1687" s="7">
        <v>1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1</v>
      </c>
      <c r="AG1687">
        <v>0</v>
      </c>
      <c r="AH1687">
        <f>((Table134[[#This Row],[Gross_WW]]-2*Table134[[#This Row],[Budget]])/(2*Table134[[#This Row],[Budget]]))*100</f>
        <v>-100</v>
      </c>
      <c r="AI1687">
        <f>(0.555*Table134[[#This Row],[Gross_WW]]-Table134[[#This Row],[Budget]])/Table134[[#This Row],[Budget]]*100</f>
        <v>-100</v>
      </c>
      <c r="AJ1687">
        <f>(Table134[[#This Row],[Gross_WW]]-VLOOKUP(C1687,  Table4[], 2, TRUE)*Table134[[#This Row],[Budget]])/(Table134[[#This Row],[Budget]]*VLOOKUP(C1687,  Table4[], 2, TRUE))</f>
        <v>-1</v>
      </c>
    </row>
    <row r="1688" spans="1:36" x14ac:dyDescent="0.2">
      <c r="A1688" t="s">
        <v>5062</v>
      </c>
      <c r="B1688" t="s">
        <v>5063</v>
      </c>
      <c r="C1688">
        <v>2000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4.0999999999999996</v>
      </c>
      <c r="O1688">
        <v>18845</v>
      </c>
      <c r="P1688">
        <v>92</v>
      </c>
      <c r="Q1688" t="s">
        <v>5064</v>
      </c>
      <c r="R1688" t="s">
        <v>5065</v>
      </c>
      <c r="S1688">
        <v>0</v>
      </c>
      <c r="T1688">
        <v>1</v>
      </c>
      <c r="U1688">
        <v>0</v>
      </c>
      <c r="V1688">
        <v>76000000</v>
      </c>
      <c r="W1688">
        <v>26005820</v>
      </c>
      <c r="X1688">
        <v>35134820</v>
      </c>
      <c r="Y1688">
        <f>COUNTBLANK(Table134[[#This Row],[Budget]:[Gross_WW]])</f>
        <v>0</v>
      </c>
      <c r="Z1688" s="7">
        <v>1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1</v>
      </c>
      <c r="AG1688">
        <v>0</v>
      </c>
      <c r="AH1688">
        <f>((Table134[[#This Row],[Gross_WW]]-2*Table134[[#This Row],[Budget]])/(2*Table134[[#This Row],[Budget]]))*100</f>
        <v>-76.884986842105263</v>
      </c>
      <c r="AI1688">
        <f>(0.555*Table134[[#This Row],[Gross_WW]]-Table134[[#This Row],[Budget]])/Table134[[#This Row],[Budget]]*100</f>
        <v>-74.342335394736835</v>
      </c>
      <c r="AJ1688">
        <f>(Table134[[#This Row],[Gross_WW]]-VLOOKUP(C1688,  Table4[], 2, TRUE)*Table134[[#This Row],[Budget]])/(Table134[[#This Row],[Budget]]*VLOOKUP(C1688,  Table4[], 2, TRUE))</f>
        <v>-0.22949956140350877</v>
      </c>
    </row>
    <row r="1689" spans="1:36" x14ac:dyDescent="0.2">
      <c r="A1689" t="s">
        <v>3916</v>
      </c>
      <c r="B1689" t="s">
        <v>3917</v>
      </c>
      <c r="C1689">
        <v>1994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5.5</v>
      </c>
      <c r="O1689">
        <v>8217</v>
      </c>
      <c r="P1689">
        <v>107</v>
      </c>
      <c r="Q1689" t="s">
        <v>3918</v>
      </c>
      <c r="R1689" t="s">
        <v>3273</v>
      </c>
      <c r="S1689">
        <v>1</v>
      </c>
      <c r="T1689">
        <v>0</v>
      </c>
      <c r="U1689">
        <v>0</v>
      </c>
      <c r="V1689">
        <v>17080000</v>
      </c>
      <c r="W1689">
        <v>21011318</v>
      </c>
      <c r="X1689">
        <v>21011318</v>
      </c>
      <c r="Y1689">
        <f>COUNTBLANK(Table134[[#This Row],[Budget]:[Gross_WW]])</f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1</v>
      </c>
      <c r="AG1689">
        <v>0</v>
      </c>
      <c r="AH1689">
        <f>((Table134[[#This Row],[Gross_WW]]-2*Table134[[#This Row],[Budget]])/(2*Table134[[#This Row],[Budget]]))*100</f>
        <v>-38.49145784543326</v>
      </c>
      <c r="AI1689">
        <f>(0.555*Table134[[#This Row],[Gross_WW]]-Table134[[#This Row],[Budget]])/Table134[[#This Row],[Budget]]*100</f>
        <v>-31.725518208430913</v>
      </c>
      <c r="AJ1689">
        <f>(Table134[[#This Row],[Gross_WW]]-VLOOKUP(C1689,  Table4[], 2, TRUE)*Table134[[#This Row],[Budget]])/(Table134[[#This Row],[Budget]]*VLOOKUP(C1689,  Table4[], 2, TRUE))</f>
        <v>1.7958428252075793</v>
      </c>
    </row>
    <row r="1690" spans="1:36" x14ac:dyDescent="0.2">
      <c r="A1690" t="s">
        <v>5786</v>
      </c>
      <c r="B1690" t="s">
        <v>5787</v>
      </c>
      <c r="C1690">
        <v>2004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6</v>
      </c>
      <c r="O1690">
        <v>19115</v>
      </c>
      <c r="P1690">
        <v>137</v>
      </c>
      <c r="Q1690" t="s">
        <v>5788</v>
      </c>
      <c r="R1690" t="s">
        <v>2783</v>
      </c>
      <c r="S1690">
        <v>1</v>
      </c>
      <c r="T1690">
        <v>0</v>
      </c>
      <c r="U1690">
        <v>0</v>
      </c>
      <c r="V1690">
        <v>107000000</v>
      </c>
      <c r="W1690">
        <v>22414961</v>
      </c>
      <c r="X1690">
        <v>25819961</v>
      </c>
      <c r="Y1690">
        <f>COUNTBLANK(Table134[[#This Row],[Budget]:[Gross_WW]])</f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1</v>
      </c>
      <c r="AG1690">
        <v>0</v>
      </c>
      <c r="AH1690">
        <f>((Table134[[#This Row],[Gross_WW]]-2*Table134[[#This Row],[Budget]])/(2*Table134[[#This Row],[Budget]]))*100</f>
        <v>-87.934597663551401</v>
      </c>
      <c r="AI1690">
        <f>(0.555*Table134[[#This Row],[Gross_WW]]-Table134[[#This Row],[Budget]])/Table134[[#This Row],[Budget]]*100</f>
        <v>-86.607403406542048</v>
      </c>
      <c r="AJ1690">
        <f>(Table134[[#This Row],[Gross_WW]]-VLOOKUP(C1690,  Table4[], 2, TRUE)*Table134[[#This Row],[Budget]])/(Table134[[#This Row],[Budget]]*VLOOKUP(C1690,  Table4[], 2, TRUE))</f>
        <v>-0.59781992211838009</v>
      </c>
    </row>
    <row r="1691" spans="1:36" hidden="1" x14ac:dyDescent="0.2">
      <c r="A1691" t="s">
        <v>4152</v>
      </c>
      <c r="B1691" t="s">
        <v>4153</v>
      </c>
      <c r="C1691">
        <v>1995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5.8</v>
      </c>
      <c r="O1691">
        <v>3732</v>
      </c>
      <c r="P1691">
        <v>84</v>
      </c>
      <c r="Q1691" t="s">
        <v>4154</v>
      </c>
      <c r="R1691" t="s">
        <v>4155</v>
      </c>
      <c r="S1691">
        <v>0</v>
      </c>
      <c r="T1691">
        <v>0</v>
      </c>
      <c r="U1691">
        <v>1</v>
      </c>
      <c r="W1691">
        <v>7506759</v>
      </c>
      <c r="X1691">
        <v>7506759</v>
      </c>
      <c r="Y1691">
        <f>COUNTBLANK(Table134[[#This Row],[Budget]:[Gross_WW]])</f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 t="e">
        <f>((Table134[[#This Row],[Gross_WW]]-2*Table134[[#This Row],[Budget]])/(2*Table134[[#This Row],[Budget]]))*100</f>
        <v>#DIV/0!</v>
      </c>
      <c r="AI1691" t="e">
        <f>(0.555*Table134[[#This Row],[Gross_WW]]-Table134[[#This Row],[Budget]])/Table134[[#This Row],[Budget]]*100</f>
        <v>#DIV/0!</v>
      </c>
      <c r="AJ1691" t="e">
        <f>(Table134[[#This Row],[Gross_WW]]-VLOOKUP(C1691,  Table4[], 2, TRUE)*Table134[[#This Row],[Budget]])/(Table134[[#This Row],[Budget]]*VLOOKUP(C1691,  Table4[], 2, TRUE))</f>
        <v>#DIV/0!</v>
      </c>
    </row>
    <row r="1692" spans="1:36" x14ac:dyDescent="0.2">
      <c r="A1692" t="s">
        <v>7164</v>
      </c>
      <c r="B1692" t="s">
        <v>7165</v>
      </c>
      <c r="C1692">
        <v>2010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6.3</v>
      </c>
      <c r="O1692">
        <v>88991</v>
      </c>
      <c r="P1692">
        <v>105</v>
      </c>
      <c r="Q1692" t="s">
        <v>7166</v>
      </c>
      <c r="R1692" t="s">
        <v>5459</v>
      </c>
      <c r="S1692">
        <v>0</v>
      </c>
      <c r="T1692">
        <v>1</v>
      </c>
      <c r="U1692">
        <v>0</v>
      </c>
      <c r="V1692">
        <v>20000000</v>
      </c>
      <c r="W1692">
        <v>35606376</v>
      </c>
      <c r="X1692">
        <v>67876281</v>
      </c>
      <c r="Y1692">
        <f>COUNTBLANK(Table134[[#This Row],[Budget]:[Gross_WW]])</f>
        <v>0</v>
      </c>
      <c r="Z1692" s="7">
        <v>0</v>
      </c>
      <c r="AA1692" s="7">
        <v>0</v>
      </c>
      <c r="AB1692" s="7">
        <v>1</v>
      </c>
      <c r="AC1692" s="7">
        <v>0</v>
      </c>
      <c r="AD1692" s="7">
        <v>0</v>
      </c>
      <c r="AE1692" s="7">
        <v>0</v>
      </c>
      <c r="AF1692" s="7">
        <v>0</v>
      </c>
      <c r="AG1692">
        <v>20</v>
      </c>
      <c r="AH1692">
        <f>((Table134[[#This Row],[Gross_WW]]-2*Table134[[#This Row],[Budget]])/(2*Table134[[#This Row],[Budget]]))*100</f>
        <v>69.6907025</v>
      </c>
      <c r="AI1692">
        <f>(0.555*Table134[[#This Row],[Gross_WW]]-Table134[[#This Row],[Budget]])/Table134[[#This Row],[Budget]]*100</f>
        <v>88.356679775000018</v>
      </c>
      <c r="AJ1692">
        <f>(Table134[[#This Row],[Gross_WW]]-VLOOKUP(C1692,  Table4[], 2, TRUE)*Table134[[#This Row],[Budget]])/(Table134[[#This Row],[Budget]]*VLOOKUP(C1692,  Table4[], 2, TRUE))</f>
        <v>2.39381405</v>
      </c>
    </row>
    <row r="1693" spans="1:36" x14ac:dyDescent="0.2">
      <c r="A1693" t="s">
        <v>1984</v>
      </c>
      <c r="B1693" t="s">
        <v>1985</v>
      </c>
      <c r="C1693">
        <v>1971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7.2</v>
      </c>
      <c r="O1693">
        <v>32112</v>
      </c>
      <c r="P1693">
        <v>131</v>
      </c>
      <c r="Q1693" t="s">
        <v>1284</v>
      </c>
      <c r="R1693" t="s">
        <v>35</v>
      </c>
      <c r="S1693">
        <v>0</v>
      </c>
      <c r="T1693">
        <v>1</v>
      </c>
      <c r="U1693">
        <v>0</v>
      </c>
      <c r="V1693">
        <v>6500000</v>
      </c>
      <c r="Y1693">
        <f>COUNTBLANK(Table134[[#This Row],[Budget]:[Gross_WW]])</f>
        <v>2</v>
      </c>
      <c r="Z1693" s="7">
        <v>0</v>
      </c>
      <c r="AA1693" s="7">
        <v>0</v>
      </c>
      <c r="AB1693" s="7">
        <v>1</v>
      </c>
      <c r="AC1693" s="7">
        <v>0</v>
      </c>
      <c r="AD1693" s="7">
        <v>0</v>
      </c>
      <c r="AE1693" s="7">
        <v>0</v>
      </c>
      <c r="AF1693" s="7">
        <v>0</v>
      </c>
      <c r="AG1693">
        <v>2</v>
      </c>
      <c r="AH1693">
        <f>((Table134[[#This Row],[Gross_WW]]-2*Table134[[#This Row],[Budget]])/(2*Table134[[#This Row],[Budget]]))*100</f>
        <v>-100</v>
      </c>
      <c r="AI1693">
        <f>(0.555*Table134[[#This Row],[Gross_WW]]-Table134[[#This Row],[Budget]])/Table134[[#This Row],[Budget]]*100</f>
        <v>-100</v>
      </c>
      <c r="AJ1693">
        <f>(Table134[[#This Row],[Gross_WW]]-VLOOKUP(C1693,  Table4[], 2, TRUE)*Table134[[#This Row],[Budget]])/(Table134[[#This Row],[Budget]]*VLOOKUP(C1693,  Table4[], 2, TRUE))</f>
        <v>-1</v>
      </c>
    </row>
    <row r="1694" spans="1:36" x14ac:dyDescent="0.2">
      <c r="A1694" t="s">
        <v>6252</v>
      </c>
      <c r="B1694" t="s">
        <v>6253</v>
      </c>
      <c r="C1694">
        <v>2006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5.8</v>
      </c>
      <c r="O1694">
        <v>35727</v>
      </c>
      <c r="P1694">
        <v>88</v>
      </c>
      <c r="Q1694" t="s">
        <v>5577</v>
      </c>
      <c r="R1694" t="s">
        <v>39</v>
      </c>
      <c r="S1694">
        <v>0</v>
      </c>
      <c r="T1694">
        <v>0</v>
      </c>
      <c r="U1694">
        <v>1</v>
      </c>
      <c r="V1694">
        <v>50000000</v>
      </c>
      <c r="W1694">
        <v>28142535</v>
      </c>
      <c r="X1694">
        <v>55181129</v>
      </c>
      <c r="Y1694">
        <f>COUNTBLANK(Table134[[#This Row],[Budget]:[Gross_WW]])</f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7</v>
      </c>
      <c r="AH1694">
        <f>((Table134[[#This Row],[Gross_WW]]-2*Table134[[#This Row],[Budget]])/(2*Table134[[#This Row],[Budget]]))*100</f>
        <v>-44.818871000000001</v>
      </c>
      <c r="AI1694">
        <f>(0.555*Table134[[#This Row],[Gross_WW]]-Table134[[#This Row],[Budget]])/Table134[[#This Row],[Budget]]*100</f>
        <v>-38.748946809999993</v>
      </c>
      <c r="AJ1694">
        <f>(Table134[[#This Row],[Gross_WW]]-VLOOKUP(C1694,  Table4[], 2, TRUE)*Table134[[#This Row],[Budget]])/(Table134[[#This Row],[Budget]]*VLOOKUP(C1694,  Table4[], 2, TRUE))</f>
        <v>0.83937096666666666</v>
      </c>
    </row>
    <row r="1695" spans="1:36" x14ac:dyDescent="0.2">
      <c r="A1695" t="s">
        <v>7154</v>
      </c>
      <c r="B1695" t="s">
        <v>7155</v>
      </c>
      <c r="C1695">
        <v>2012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4.0999999999999996</v>
      </c>
      <c r="O1695">
        <v>18529</v>
      </c>
      <c r="P1695">
        <v>83</v>
      </c>
      <c r="Q1695" t="s">
        <v>7156</v>
      </c>
      <c r="R1695" t="s">
        <v>39</v>
      </c>
      <c r="S1695">
        <v>0</v>
      </c>
      <c r="T1695">
        <v>0</v>
      </c>
      <c r="U1695">
        <v>1</v>
      </c>
      <c r="V1695">
        <v>17000000</v>
      </c>
      <c r="W1695">
        <v>4936819</v>
      </c>
      <c r="X1695">
        <v>11350665</v>
      </c>
      <c r="Y1695">
        <f>COUNTBLANK(Table134[[#This Row],[Budget]:[Gross_WW]])</f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1</v>
      </c>
      <c r="AG1695">
        <v>0</v>
      </c>
      <c r="AH1695">
        <f>((Table134[[#This Row],[Gross_WW]]-2*Table134[[#This Row],[Budget]])/(2*Table134[[#This Row],[Budget]]))*100</f>
        <v>-66.615691176470591</v>
      </c>
      <c r="AI1695">
        <f>(0.555*Table134[[#This Row],[Gross_WW]]-Table134[[#This Row],[Budget]])/Table134[[#This Row],[Budget]]*100</f>
        <v>-62.943417205882355</v>
      </c>
      <c r="AJ1695">
        <f>(Table134[[#This Row],[Gross_WW]]-VLOOKUP(C1695,  Table4[], 2, TRUE)*Table134[[#This Row],[Budget]])/(Table134[[#This Row],[Budget]]*VLOOKUP(C1695,  Table4[], 2, TRUE))</f>
        <v>-0.33231382352941174</v>
      </c>
    </row>
    <row r="1696" spans="1:36" x14ac:dyDescent="0.2">
      <c r="A1696" t="s">
        <v>2186</v>
      </c>
      <c r="B1696" t="s">
        <v>2187</v>
      </c>
      <c r="C1696">
        <v>1975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6.5</v>
      </c>
      <c r="O1696">
        <v>4749</v>
      </c>
      <c r="P1696">
        <v>100</v>
      </c>
      <c r="Q1696" t="s">
        <v>1766</v>
      </c>
      <c r="R1696" t="s">
        <v>376</v>
      </c>
      <c r="S1696">
        <v>1</v>
      </c>
      <c r="T1696">
        <v>0</v>
      </c>
      <c r="U1696">
        <v>0</v>
      </c>
      <c r="V1696">
        <v>36853000</v>
      </c>
      <c r="Y1696">
        <f>COUNTBLANK(Table134[[#This Row],[Budget]:[Gross_WW]])</f>
        <v>2</v>
      </c>
      <c r="Z1696" s="7">
        <v>0</v>
      </c>
      <c r="AA1696" s="7">
        <v>0</v>
      </c>
      <c r="AB1696" s="7">
        <v>1</v>
      </c>
      <c r="AC1696" s="7">
        <v>0</v>
      </c>
      <c r="AD1696" s="7">
        <v>0</v>
      </c>
      <c r="AE1696" s="7">
        <v>0</v>
      </c>
      <c r="AF1696" s="7">
        <v>0</v>
      </c>
      <c r="AG1696">
        <v>4</v>
      </c>
      <c r="AH1696">
        <f>((Table134[[#This Row],[Gross_WW]]-2*Table134[[#This Row],[Budget]])/(2*Table134[[#This Row],[Budget]]))*100</f>
        <v>-100</v>
      </c>
      <c r="AI1696">
        <f>(0.555*Table134[[#This Row],[Gross_WW]]-Table134[[#This Row],[Budget]])/Table134[[#This Row],[Budget]]*100</f>
        <v>-100</v>
      </c>
      <c r="AJ1696">
        <f>(Table134[[#This Row],[Gross_WW]]-VLOOKUP(C1696,  Table4[], 2, TRUE)*Table134[[#This Row],[Budget]])/(Table134[[#This Row],[Budget]]*VLOOKUP(C1696,  Table4[], 2, TRUE))</f>
        <v>-1</v>
      </c>
    </row>
    <row r="1697" spans="1:36" x14ac:dyDescent="0.2">
      <c r="A1697" t="s">
        <v>2379</v>
      </c>
      <c r="B1697" t="s">
        <v>2380</v>
      </c>
      <c r="C1697">
        <v>1979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6.1</v>
      </c>
      <c r="O1697">
        <v>2293</v>
      </c>
      <c r="P1697">
        <v>88</v>
      </c>
      <c r="Q1697" t="s">
        <v>1891</v>
      </c>
      <c r="R1697" t="s">
        <v>376</v>
      </c>
      <c r="S1697">
        <v>1</v>
      </c>
      <c r="T1697">
        <v>0</v>
      </c>
      <c r="U1697">
        <v>0</v>
      </c>
      <c r="V1697">
        <v>5450000</v>
      </c>
      <c r="W1697">
        <v>20931111</v>
      </c>
      <c r="X1697">
        <v>20931111</v>
      </c>
      <c r="Y1697">
        <f>COUNTBLANK(Table134[[#This Row],[Budget]:[Gross_WW]])</f>
        <v>0</v>
      </c>
      <c r="Z1697" s="7">
        <v>1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1</v>
      </c>
      <c r="AG1697">
        <v>0</v>
      </c>
      <c r="AH1697">
        <f>((Table134[[#This Row],[Gross_WW]]-2*Table134[[#This Row],[Budget]])/(2*Table134[[#This Row],[Budget]]))*100</f>
        <v>92.028541284403659</v>
      </c>
      <c r="AI1697">
        <f>(0.555*Table134[[#This Row],[Gross_WW]]-Table134[[#This Row],[Budget]])/Table134[[#This Row],[Budget]]*100</f>
        <v>113.15168082568808</v>
      </c>
      <c r="AJ1697">
        <f>(Table134[[#This Row],[Gross_WW]]-VLOOKUP(C1697,  Table4[], 2, TRUE)*Table134[[#This Row],[Budget]])/(Table134[[#This Row],[Budget]]*VLOOKUP(C1697,  Table4[], 2, TRUE))</f>
        <v>9.1067653307580887</v>
      </c>
    </row>
    <row r="1698" spans="1:36" x14ac:dyDescent="0.2">
      <c r="A1698" t="s">
        <v>1962</v>
      </c>
      <c r="B1698" t="s">
        <v>1963</v>
      </c>
      <c r="C1698">
        <v>1970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7.1</v>
      </c>
      <c r="O1698">
        <v>88475</v>
      </c>
      <c r="P1698">
        <v>78</v>
      </c>
      <c r="Q1698" t="s">
        <v>1716</v>
      </c>
      <c r="R1698" t="s">
        <v>538</v>
      </c>
      <c r="S1698">
        <v>1</v>
      </c>
      <c r="T1698">
        <v>0</v>
      </c>
      <c r="U1698">
        <v>0</v>
      </c>
      <c r="V1698">
        <v>4000000</v>
      </c>
      <c r="W1698">
        <v>35452658</v>
      </c>
      <c r="X1698">
        <v>35459543</v>
      </c>
      <c r="Y1698">
        <f>COUNTBLANK(Table134[[#This Row],[Budget]:[Gross_WW]])</f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1</v>
      </c>
      <c r="AG1698">
        <v>0</v>
      </c>
      <c r="AH1698">
        <f>((Table134[[#This Row],[Gross_WW]]-2*Table134[[#This Row],[Budget]])/(2*Table134[[#This Row],[Budget]]))*100</f>
        <v>343.24428749999998</v>
      </c>
      <c r="AI1698">
        <f>(0.555*Table134[[#This Row],[Gross_WW]]-Table134[[#This Row],[Budget]])/Table134[[#This Row],[Budget]]*100</f>
        <v>392.00115912500007</v>
      </c>
      <c r="AJ1698">
        <f>(Table134[[#This Row],[Gross_WW]]-VLOOKUP(C1698,  Table4[], 2, TRUE)*Table134[[#This Row],[Budget]])/(Table134[[#This Row],[Budget]]*VLOOKUP(C1698,  Table4[], 2, TRUE))</f>
        <v>22.328646710526314</v>
      </c>
    </row>
    <row r="1699" spans="1:36" x14ac:dyDescent="0.2">
      <c r="A1699" t="s">
        <v>5188</v>
      </c>
      <c r="B1699" t="s">
        <v>5189</v>
      </c>
      <c r="C1699">
        <v>2000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5.7</v>
      </c>
      <c r="O1699">
        <v>27945</v>
      </c>
      <c r="P1699">
        <v>117</v>
      </c>
      <c r="Q1699" t="s">
        <v>5190</v>
      </c>
      <c r="R1699" t="s">
        <v>3240</v>
      </c>
      <c r="S1699">
        <v>0</v>
      </c>
      <c r="T1699">
        <v>0</v>
      </c>
      <c r="U1699">
        <v>1</v>
      </c>
      <c r="V1699">
        <v>60000000</v>
      </c>
      <c r="W1699">
        <v>30208599</v>
      </c>
      <c r="X1699">
        <v>40400425</v>
      </c>
      <c r="Y1699">
        <f>COUNTBLANK(Table134[[#This Row],[Budget]:[Gross_WW]])</f>
        <v>0</v>
      </c>
      <c r="Z1699" s="7">
        <v>1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1</v>
      </c>
      <c r="AG1699">
        <v>0</v>
      </c>
      <c r="AH1699">
        <f>((Table134[[#This Row],[Gross_WW]]-2*Table134[[#This Row],[Budget]])/(2*Table134[[#This Row],[Budget]]))*100</f>
        <v>-66.332979166666661</v>
      </c>
      <c r="AI1699">
        <f>(0.555*Table134[[#This Row],[Gross_WW]]-Table134[[#This Row],[Budget]])/Table134[[#This Row],[Budget]]*100</f>
        <v>-62.629606875</v>
      </c>
      <c r="AJ1699">
        <f>(Table134[[#This Row],[Gross_WW]]-VLOOKUP(C1699,  Table4[], 2, TRUE)*Table134[[#This Row],[Budget]])/(Table134[[#This Row],[Budget]]*VLOOKUP(C1699,  Table4[], 2, TRUE))</f>
        <v>0.12223402777777778</v>
      </c>
    </row>
    <row r="1700" spans="1:36" x14ac:dyDescent="0.2">
      <c r="A1700" t="s">
        <v>6315</v>
      </c>
      <c r="B1700" t="s">
        <v>6316</v>
      </c>
      <c r="C1700">
        <v>2007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7.5</v>
      </c>
      <c r="O1700">
        <v>162628</v>
      </c>
      <c r="P1700">
        <v>160</v>
      </c>
      <c r="Q1700" t="s">
        <v>6317</v>
      </c>
      <c r="R1700" t="s">
        <v>39</v>
      </c>
      <c r="S1700">
        <v>0</v>
      </c>
      <c r="T1700">
        <v>0</v>
      </c>
      <c r="U1700">
        <v>1</v>
      </c>
      <c r="V1700">
        <v>30000000</v>
      </c>
      <c r="W1700">
        <v>3909149</v>
      </c>
      <c r="X1700">
        <v>15001776</v>
      </c>
      <c r="Y1700">
        <f>COUNTBLANK(Table134[[#This Row],[Budget]:[Gross_WW]])</f>
        <v>0</v>
      </c>
      <c r="Z1700" s="7">
        <v>0</v>
      </c>
      <c r="AA1700" s="7">
        <v>0</v>
      </c>
      <c r="AB1700" s="7">
        <v>1</v>
      </c>
      <c r="AC1700" s="7">
        <v>0</v>
      </c>
      <c r="AD1700" s="7">
        <v>0</v>
      </c>
      <c r="AE1700" s="7">
        <v>0</v>
      </c>
      <c r="AF1700" s="7">
        <v>0</v>
      </c>
      <c r="AG1700">
        <v>24</v>
      </c>
      <c r="AH1700">
        <f>((Table134[[#This Row],[Gross_WW]]-2*Table134[[#This Row],[Budget]])/(2*Table134[[#This Row],[Budget]]))*100</f>
        <v>-74.997039999999998</v>
      </c>
      <c r="AI1700">
        <f>(0.555*Table134[[#This Row],[Gross_WW]]-Table134[[#This Row],[Budget]])/Table134[[#This Row],[Budget]]*100</f>
        <v>-72.246714400000002</v>
      </c>
      <c r="AJ1700">
        <f>(Table134[[#This Row],[Gross_WW]]-VLOOKUP(C1700,  Table4[], 2, TRUE)*Table134[[#This Row],[Budget]])/(Table134[[#This Row],[Budget]]*VLOOKUP(C1700,  Table4[], 2, TRUE))</f>
        <v>-0.16656799999999999</v>
      </c>
    </row>
    <row r="1701" spans="1:36" x14ac:dyDescent="0.2">
      <c r="A1701" t="s">
        <v>4360</v>
      </c>
      <c r="B1701" t="s">
        <v>4361</v>
      </c>
      <c r="C1701">
        <v>1996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6.1</v>
      </c>
      <c r="O1701">
        <v>7262</v>
      </c>
      <c r="P1701">
        <v>114</v>
      </c>
      <c r="Q1701" t="s">
        <v>3356</v>
      </c>
      <c r="R1701" t="s">
        <v>3273</v>
      </c>
      <c r="S1701">
        <v>1</v>
      </c>
      <c r="T1701">
        <v>1</v>
      </c>
      <c r="U1701">
        <v>0</v>
      </c>
      <c r="V1701">
        <v>12844057</v>
      </c>
      <c r="Y1701">
        <f>COUNTBLANK(Table134[[#This Row],[Budget]:[Gross_WW]])</f>
        <v>2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1</v>
      </c>
      <c r="AG1701">
        <v>0</v>
      </c>
      <c r="AH1701">
        <f>((Table134[[#This Row],[Gross_WW]]-2*Table134[[#This Row],[Budget]])/(2*Table134[[#This Row],[Budget]]))*100</f>
        <v>-100</v>
      </c>
      <c r="AI1701">
        <f>(0.555*Table134[[#This Row],[Gross_WW]]-Table134[[#This Row],[Budget]])/Table134[[#This Row],[Budget]]*100</f>
        <v>-100</v>
      </c>
      <c r="AJ1701">
        <f>(Table134[[#This Row],[Gross_WW]]-VLOOKUP(C1701,  Table4[], 2, TRUE)*Table134[[#This Row],[Budget]])/(Table134[[#This Row],[Budget]]*VLOOKUP(C1701,  Table4[], 2, TRUE))</f>
        <v>-1</v>
      </c>
    </row>
    <row r="1702" spans="1:36" x14ac:dyDescent="0.2">
      <c r="A1702" t="s">
        <v>4608</v>
      </c>
      <c r="B1702" t="s">
        <v>4609</v>
      </c>
      <c r="C1702">
        <v>1998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3.8</v>
      </c>
      <c r="O1702">
        <v>39883</v>
      </c>
      <c r="P1702">
        <v>89</v>
      </c>
      <c r="Q1702" t="s">
        <v>3224</v>
      </c>
      <c r="R1702" t="s">
        <v>39</v>
      </c>
      <c r="S1702">
        <v>0</v>
      </c>
      <c r="T1702">
        <v>0</v>
      </c>
      <c r="U1702">
        <v>1</v>
      </c>
      <c r="V1702">
        <v>60000000</v>
      </c>
      <c r="W1702">
        <v>23384939</v>
      </c>
      <c r="X1702">
        <v>23384939</v>
      </c>
      <c r="Y1702">
        <f>COUNTBLANK(Table134[[#This Row],[Budget]:[Gross_WW]])</f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1</v>
      </c>
      <c r="AG1702">
        <v>0</v>
      </c>
      <c r="AH1702">
        <f>((Table134[[#This Row],[Gross_WW]]-2*Table134[[#This Row],[Budget]])/(2*Table134[[#This Row],[Budget]]))*100</f>
        <v>-80.512550833333336</v>
      </c>
      <c r="AI1702">
        <f>(0.555*Table134[[#This Row],[Gross_WW]]-Table134[[#This Row],[Budget]])/Table134[[#This Row],[Budget]]*100</f>
        <v>-78.368931425</v>
      </c>
      <c r="AJ1702">
        <f>(Table134[[#This Row],[Gross_WW]]-VLOOKUP(C1702,  Table4[], 2, TRUE)*Table134[[#This Row],[Budget]])/(Table134[[#This Row],[Budget]]*VLOOKUP(C1702,  Table4[], 2, TRUE))</f>
        <v>-0.11420685606060606</v>
      </c>
    </row>
    <row r="1703" spans="1:36" x14ac:dyDescent="0.2">
      <c r="A1703" t="s">
        <v>6653</v>
      </c>
      <c r="B1703" t="s">
        <v>4609</v>
      </c>
      <c r="C1703">
        <v>2012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8</v>
      </c>
      <c r="O1703">
        <v>1224405</v>
      </c>
      <c r="P1703">
        <v>143</v>
      </c>
      <c r="Q1703" t="s">
        <v>6031</v>
      </c>
      <c r="R1703" t="s">
        <v>6654</v>
      </c>
      <c r="S1703">
        <v>1</v>
      </c>
      <c r="T1703">
        <v>0</v>
      </c>
      <c r="U1703">
        <v>0</v>
      </c>
      <c r="V1703">
        <v>220000000</v>
      </c>
      <c r="W1703">
        <v>623357910</v>
      </c>
      <c r="X1703">
        <v>1518812988</v>
      </c>
      <c r="Y1703">
        <f>COUNTBLANK(Table134[[#This Row],[Budget]:[Gross_WW]])</f>
        <v>0</v>
      </c>
      <c r="Z1703" s="7">
        <v>1</v>
      </c>
      <c r="AA1703" s="7">
        <v>1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>
        <v>49</v>
      </c>
      <c r="AH1703">
        <f>((Table134[[#This Row],[Gross_WW]]-2*Table134[[#This Row],[Budget]])/(2*Table134[[#This Row],[Budget]]))*100</f>
        <v>245.18477000000001</v>
      </c>
      <c r="AI1703">
        <f>(0.555*Table134[[#This Row],[Gross_WW]]-Table134[[#This Row],[Budget]])/Table134[[#This Row],[Budget]]*100</f>
        <v>283.15509470000001</v>
      </c>
      <c r="AJ1703">
        <f>(Table134[[#This Row],[Gross_WW]]-VLOOKUP(C1703,  Table4[], 2, TRUE)*Table134[[#This Row],[Budget]])/(Table134[[#This Row],[Budget]]*VLOOKUP(C1703,  Table4[], 2, TRUE))</f>
        <v>5.9036954000000001</v>
      </c>
    </row>
    <row r="1704" spans="1:36" x14ac:dyDescent="0.2">
      <c r="A1704" t="s">
        <v>5874</v>
      </c>
      <c r="B1704" t="s">
        <v>5875</v>
      </c>
      <c r="C1704">
        <v>2004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7.5</v>
      </c>
      <c r="O1704">
        <v>320876</v>
      </c>
      <c r="P1704">
        <v>170</v>
      </c>
      <c r="Q1704" t="s">
        <v>2139</v>
      </c>
      <c r="R1704" t="s">
        <v>5876</v>
      </c>
      <c r="S1704">
        <v>0</v>
      </c>
      <c r="T1704">
        <v>0</v>
      </c>
      <c r="U1704">
        <v>1</v>
      </c>
      <c r="V1704">
        <v>110000000</v>
      </c>
      <c r="W1704">
        <v>102610330</v>
      </c>
      <c r="X1704">
        <v>213719942</v>
      </c>
      <c r="Y1704">
        <f>COUNTBLANK(Table134[[#This Row],[Budget]:[Gross_WW]])</f>
        <v>0</v>
      </c>
      <c r="Z1704" s="7">
        <v>0</v>
      </c>
      <c r="AA1704" s="7">
        <v>0</v>
      </c>
      <c r="AB1704" s="7">
        <v>1</v>
      </c>
      <c r="AC1704" s="7">
        <v>0</v>
      </c>
      <c r="AD1704" s="7">
        <v>0</v>
      </c>
      <c r="AE1704" s="7">
        <v>0</v>
      </c>
      <c r="AF1704" s="7">
        <v>0</v>
      </c>
      <c r="AG1704">
        <v>11</v>
      </c>
      <c r="AH1704">
        <f>((Table134[[#This Row],[Gross_WW]]-2*Table134[[#This Row],[Budget]])/(2*Table134[[#This Row],[Budget]]))*100</f>
        <v>-2.8545718181818183</v>
      </c>
      <c r="AI1704">
        <f>(0.555*Table134[[#This Row],[Gross_WW]]-Table134[[#This Row],[Budget]])/Table134[[#This Row],[Budget]]*100</f>
        <v>7.8314252818181984</v>
      </c>
      <c r="AJ1704">
        <f>(Table134[[#This Row],[Gross_WW]]-VLOOKUP(C1704,  Table4[], 2, TRUE)*Table134[[#This Row],[Budget]])/(Table134[[#This Row],[Budget]]*VLOOKUP(C1704,  Table4[], 2, TRUE))</f>
        <v>2.2381809393939394</v>
      </c>
    </row>
    <row r="1705" spans="1:36" x14ac:dyDescent="0.2">
      <c r="A1705" t="s">
        <v>3547</v>
      </c>
      <c r="B1705" t="s">
        <v>3548</v>
      </c>
      <c r="C1705">
        <v>1992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5.9</v>
      </c>
      <c r="O1705">
        <v>8838</v>
      </c>
      <c r="P1705">
        <v>115</v>
      </c>
      <c r="Q1705" t="s">
        <v>1866</v>
      </c>
      <c r="R1705" t="s">
        <v>35</v>
      </c>
      <c r="S1705">
        <v>0</v>
      </c>
      <c r="T1705">
        <v>1</v>
      </c>
      <c r="U1705">
        <v>0</v>
      </c>
      <c r="V1705">
        <v>12000000</v>
      </c>
      <c r="W1705">
        <v>17530973</v>
      </c>
      <c r="X1705">
        <v>19930973</v>
      </c>
      <c r="Y1705">
        <f>COUNTBLANK(Table134[[#This Row],[Budget]:[Gross_WW]])</f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1</v>
      </c>
      <c r="AF1705" s="7">
        <v>1</v>
      </c>
      <c r="AG1705">
        <v>0</v>
      </c>
      <c r="AH1705">
        <f>((Table134[[#This Row],[Gross_WW]]-2*Table134[[#This Row],[Budget]])/(2*Table134[[#This Row],[Budget]]))*100</f>
        <v>-16.954279166666666</v>
      </c>
      <c r="AI1705">
        <f>(0.555*Table134[[#This Row],[Gross_WW]]-Table134[[#This Row],[Budget]])/Table134[[#This Row],[Budget]]*100</f>
        <v>-7.8192498749999952</v>
      </c>
      <c r="AJ1705">
        <f>(Table134[[#This Row],[Gross_WW]]-VLOOKUP(C1705,  Table4[], 2, TRUE)*Table134[[#This Row],[Budget]])/(Table134[[#This Row],[Budget]]*VLOOKUP(C1705,  Table4[], 2, TRUE))</f>
        <v>2.7748054924242425</v>
      </c>
    </row>
    <row r="1706" spans="1:36" x14ac:dyDescent="0.2">
      <c r="A1706" t="s">
        <v>1408</v>
      </c>
      <c r="B1706" t="s">
        <v>1409</v>
      </c>
      <c r="C1706">
        <v>1956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7.5</v>
      </c>
      <c r="O1706">
        <v>12136</v>
      </c>
      <c r="P1706">
        <v>129</v>
      </c>
      <c r="Q1706" t="s">
        <v>97</v>
      </c>
      <c r="R1706" t="s">
        <v>39</v>
      </c>
      <c r="S1706">
        <v>0</v>
      </c>
      <c r="T1706">
        <v>0</v>
      </c>
      <c r="U1706">
        <v>1</v>
      </c>
      <c r="V1706">
        <v>1000000</v>
      </c>
      <c r="Y1706">
        <f>COUNTBLANK(Table134[[#This Row],[Budget]:[Gross_WW]])</f>
        <v>2</v>
      </c>
      <c r="Z1706" s="7">
        <v>0</v>
      </c>
      <c r="AA1706" s="7">
        <v>0</v>
      </c>
      <c r="AB1706" s="7">
        <v>1</v>
      </c>
      <c r="AC1706" s="7">
        <v>0</v>
      </c>
      <c r="AD1706" s="7">
        <v>0</v>
      </c>
      <c r="AE1706" s="7">
        <v>0</v>
      </c>
      <c r="AF1706" s="7">
        <v>0</v>
      </c>
      <c r="AG1706">
        <v>2</v>
      </c>
      <c r="AH1706">
        <f>((Table134[[#This Row],[Gross_WW]]-2*Table134[[#This Row],[Budget]])/(2*Table134[[#This Row],[Budget]]))*100</f>
        <v>-100</v>
      </c>
      <c r="AI1706">
        <f>(0.555*Table134[[#This Row],[Gross_WW]]-Table134[[#This Row],[Budget]])/Table134[[#This Row],[Budget]]*100</f>
        <v>-100</v>
      </c>
      <c r="AJ1706">
        <f>(Table134[[#This Row],[Gross_WW]]-VLOOKUP(C1706,  Table4[], 2, TRUE)*Table134[[#This Row],[Budget]])/(Table134[[#This Row],[Budget]]*VLOOKUP(C1706,  Table4[], 2, TRUE))</f>
        <v>-1</v>
      </c>
    </row>
    <row r="1707" spans="1:36" x14ac:dyDescent="0.2">
      <c r="A1707" t="s">
        <v>1964</v>
      </c>
      <c r="B1707" t="s">
        <v>1965</v>
      </c>
      <c r="C1707">
        <v>1970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7.2</v>
      </c>
      <c r="O1707">
        <v>8139</v>
      </c>
      <c r="P1707">
        <v>121</v>
      </c>
      <c r="Q1707" t="s">
        <v>1958</v>
      </c>
      <c r="R1707" t="s">
        <v>1966</v>
      </c>
      <c r="S1707">
        <v>0</v>
      </c>
      <c r="T1707">
        <v>0</v>
      </c>
      <c r="U1707">
        <v>1</v>
      </c>
      <c r="V1707">
        <v>3171946</v>
      </c>
      <c r="Y1707">
        <f>COUNTBLANK(Table134[[#This Row],[Budget]:[Gross_WW]])</f>
        <v>2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1</v>
      </c>
      <c r="AG1707">
        <v>0</v>
      </c>
      <c r="AH1707">
        <f>((Table134[[#This Row],[Gross_WW]]-2*Table134[[#This Row],[Budget]])/(2*Table134[[#This Row],[Budget]]))*100</f>
        <v>-100</v>
      </c>
      <c r="AI1707">
        <f>(0.555*Table134[[#This Row],[Gross_WW]]-Table134[[#This Row],[Budget]])/Table134[[#This Row],[Budget]]*100</f>
        <v>-100</v>
      </c>
      <c r="AJ1707">
        <f>(Table134[[#This Row],[Gross_WW]]-VLOOKUP(C1707,  Table4[], 2, TRUE)*Table134[[#This Row],[Budget]])/(Table134[[#This Row],[Budget]]*VLOOKUP(C1707,  Table4[], 2, TRUE))</f>
        <v>-1</v>
      </c>
    </row>
    <row r="1708" spans="1:36" x14ac:dyDescent="0.2">
      <c r="A1708" t="s">
        <v>5931</v>
      </c>
      <c r="B1708" t="s">
        <v>5932</v>
      </c>
      <c r="C1708">
        <v>2003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6</v>
      </c>
      <c r="O1708">
        <v>4143</v>
      </c>
      <c r="P1708">
        <v>79</v>
      </c>
      <c r="Q1708" t="s">
        <v>5933</v>
      </c>
      <c r="R1708" t="s">
        <v>5513</v>
      </c>
      <c r="S1708">
        <v>1</v>
      </c>
      <c r="T1708">
        <v>0</v>
      </c>
      <c r="U1708">
        <v>0</v>
      </c>
      <c r="V1708">
        <v>1000000</v>
      </c>
      <c r="W1708">
        <v>280351</v>
      </c>
      <c r="X1708">
        <v>280351</v>
      </c>
      <c r="Y1708">
        <f>COUNTBLANK(Table134[[#This Row],[Budget]:[Gross_WW]])</f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1</v>
      </c>
      <c r="AG1708">
        <v>0</v>
      </c>
      <c r="AH1708">
        <f>((Table134[[#This Row],[Gross_WW]]-2*Table134[[#This Row],[Budget]])/(2*Table134[[#This Row],[Budget]]))*100</f>
        <v>-85.98245</v>
      </c>
      <c r="AI1708">
        <f>(0.555*Table134[[#This Row],[Gross_WW]]-Table134[[#This Row],[Budget]])/Table134[[#This Row],[Budget]]*100</f>
        <v>-84.440519499999994</v>
      </c>
      <c r="AJ1708">
        <f>(Table134[[#This Row],[Gross_WW]]-VLOOKUP(C1708,  Table4[], 2, TRUE)*Table134[[#This Row],[Budget]])/(Table134[[#This Row],[Budget]]*VLOOKUP(C1708,  Table4[], 2, TRUE))</f>
        <v>-0.53274833333333338</v>
      </c>
    </row>
    <row r="1709" spans="1:36" x14ac:dyDescent="0.2">
      <c r="A1709" t="s">
        <v>1241</v>
      </c>
      <c r="B1709" t="s">
        <v>1242</v>
      </c>
      <c r="C1709">
        <v>1953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6.7</v>
      </c>
      <c r="O1709">
        <v>6567</v>
      </c>
      <c r="P1709">
        <v>80</v>
      </c>
      <c r="Q1709" t="s">
        <v>1243</v>
      </c>
      <c r="R1709" t="s">
        <v>1244</v>
      </c>
      <c r="S1709">
        <v>0</v>
      </c>
      <c r="T1709">
        <v>0</v>
      </c>
      <c r="U1709">
        <v>1</v>
      </c>
      <c r="V1709">
        <v>210000</v>
      </c>
      <c r="Y1709">
        <f>COUNTBLANK(Table134[[#This Row],[Budget]:[Gross_WW]])</f>
        <v>2</v>
      </c>
      <c r="Z1709" s="7">
        <v>0</v>
      </c>
      <c r="AA1709" s="7">
        <v>0</v>
      </c>
      <c r="AB1709" s="7">
        <v>1</v>
      </c>
      <c r="AC1709" s="7">
        <v>0</v>
      </c>
      <c r="AD1709" s="7">
        <v>0</v>
      </c>
      <c r="AE1709" s="7">
        <v>0</v>
      </c>
      <c r="AF1709" s="7">
        <v>0</v>
      </c>
      <c r="AG1709">
        <v>2</v>
      </c>
      <c r="AH1709">
        <f>((Table134[[#This Row],[Gross_WW]]-2*Table134[[#This Row],[Budget]])/(2*Table134[[#This Row],[Budget]]))*100</f>
        <v>-100</v>
      </c>
      <c r="AI1709">
        <f>(0.555*Table134[[#This Row],[Gross_WW]]-Table134[[#This Row],[Budget]])/Table134[[#This Row],[Budget]]*100</f>
        <v>-100</v>
      </c>
      <c r="AJ1709">
        <f>(Table134[[#This Row],[Gross_WW]]-VLOOKUP(C1709,  Table4[], 2, TRUE)*Table134[[#This Row],[Budget]])/(Table134[[#This Row],[Budget]]*VLOOKUP(C1709,  Table4[], 2, TRUE))</f>
        <v>-1</v>
      </c>
    </row>
    <row r="1710" spans="1:36" x14ac:dyDescent="0.2">
      <c r="A1710" t="s">
        <v>2588</v>
      </c>
      <c r="B1710" t="s">
        <v>2589</v>
      </c>
      <c r="C1710">
        <v>1982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5.9</v>
      </c>
      <c r="O1710">
        <v>9446</v>
      </c>
      <c r="P1710">
        <v>114</v>
      </c>
      <c r="Q1710" t="s">
        <v>2590</v>
      </c>
      <c r="R1710" t="s">
        <v>35</v>
      </c>
      <c r="S1710">
        <v>0</v>
      </c>
      <c r="T1710">
        <v>1</v>
      </c>
      <c r="U1710">
        <v>0</v>
      </c>
      <c r="V1710">
        <v>35000000</v>
      </c>
      <c r="W1710">
        <v>69701637</v>
      </c>
      <c r="X1710">
        <v>69701637</v>
      </c>
      <c r="Y1710">
        <f>COUNTBLANK(Table134[[#This Row],[Budget]:[Gross_WW]])</f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>
        <v>4</v>
      </c>
      <c r="AH1710">
        <f>((Table134[[#This Row],[Gross_WW]]-2*Table134[[#This Row],[Budget]])/(2*Table134[[#This Row],[Budget]]))*100</f>
        <v>-0.42623285714285714</v>
      </c>
      <c r="AI1710">
        <f>(0.555*Table134[[#This Row],[Gross_WW]]-Table134[[#This Row],[Budget]])/Table134[[#This Row],[Budget]]*100</f>
        <v>10.52688152857144</v>
      </c>
      <c r="AJ1710">
        <f>(Table134[[#This Row],[Gross_WW]]-VLOOKUP(C1710,  Table4[], 2, TRUE)*Table134[[#This Row],[Budget]])/(Table134[[#This Row],[Budget]]*VLOOKUP(C1710,  Table4[], 2, TRUE))</f>
        <v>3.3292942236024845</v>
      </c>
    </row>
    <row r="1711" spans="1:36" x14ac:dyDescent="0.2">
      <c r="A1711" t="s">
        <v>5241</v>
      </c>
      <c r="B1711" t="s">
        <v>5242</v>
      </c>
      <c r="C1711">
        <v>1999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6.8</v>
      </c>
      <c r="O1711">
        <v>8829</v>
      </c>
      <c r="P1711">
        <v>120</v>
      </c>
      <c r="Q1711" t="s">
        <v>5243</v>
      </c>
      <c r="R1711" t="s">
        <v>3186</v>
      </c>
      <c r="S1711">
        <v>0</v>
      </c>
      <c r="T1711">
        <v>1</v>
      </c>
      <c r="U1711">
        <v>0</v>
      </c>
      <c r="V1711">
        <v>9000000</v>
      </c>
      <c r="W1711">
        <v>34102780</v>
      </c>
      <c r="X1711">
        <v>34573780</v>
      </c>
      <c r="Y1711">
        <f>COUNTBLANK(Table134[[#This Row],[Budget]:[Gross_WW]])</f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1</v>
      </c>
      <c r="AG1711">
        <v>0</v>
      </c>
      <c r="AH1711">
        <f>((Table134[[#This Row],[Gross_WW]]-2*Table134[[#This Row],[Budget]])/(2*Table134[[#This Row],[Budget]]))*100</f>
        <v>92.076555555555544</v>
      </c>
      <c r="AI1711">
        <f>(0.555*Table134[[#This Row],[Gross_WW]]-Table134[[#This Row],[Budget]])/Table134[[#This Row],[Budget]]*100</f>
        <v>113.2049766666667</v>
      </c>
      <c r="AJ1711">
        <f>(Table134[[#This Row],[Gross_WW]]-VLOOKUP(C1711,  Table4[], 2, TRUE)*Table134[[#This Row],[Budget]])/(Table134[[#This Row],[Budget]]*VLOOKUP(C1711,  Table4[], 2, TRUE))</f>
        <v>7.7307525252525249</v>
      </c>
    </row>
    <row r="1712" spans="1:36" x14ac:dyDescent="0.2">
      <c r="A1712" t="s">
        <v>7488</v>
      </c>
      <c r="B1712" t="s">
        <v>7489</v>
      </c>
      <c r="C1712">
        <v>2013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6.7</v>
      </c>
      <c r="O1712">
        <v>14445</v>
      </c>
      <c r="P1712">
        <v>123</v>
      </c>
      <c r="Q1712" t="s">
        <v>5243</v>
      </c>
      <c r="R1712" t="s">
        <v>35</v>
      </c>
      <c r="S1712">
        <v>0</v>
      </c>
      <c r="T1712">
        <v>1</v>
      </c>
      <c r="U1712">
        <v>0</v>
      </c>
      <c r="V1712">
        <v>17000000</v>
      </c>
      <c r="W1712">
        <v>70525195</v>
      </c>
      <c r="X1712">
        <v>72835710</v>
      </c>
      <c r="Y1712">
        <f>COUNTBLANK(Table134[[#This Row],[Budget]:[Gross_WW]])</f>
        <v>0</v>
      </c>
      <c r="Z1712" s="7">
        <v>0</v>
      </c>
      <c r="AA1712" s="7">
        <v>0</v>
      </c>
      <c r="AB1712" s="7">
        <v>0</v>
      </c>
      <c r="AC1712" s="7">
        <v>0</v>
      </c>
      <c r="AD1712" s="7">
        <v>0</v>
      </c>
      <c r="AE1712" s="7">
        <v>0</v>
      </c>
      <c r="AF1712" s="7">
        <v>1</v>
      </c>
      <c r="AG1712">
        <v>0</v>
      </c>
      <c r="AH1712">
        <f>((Table134[[#This Row],[Gross_WW]]-2*Table134[[#This Row],[Budget]])/(2*Table134[[#This Row],[Budget]]))*100</f>
        <v>114.22267647058824</v>
      </c>
      <c r="AI1712">
        <f>(0.555*Table134[[#This Row],[Gross_WW]]-Table134[[#This Row],[Budget]])/Table134[[#This Row],[Budget]]*100</f>
        <v>137.78717088235297</v>
      </c>
      <c r="AJ1712">
        <f>(Table134[[#This Row],[Gross_WW]]-VLOOKUP(C1712,  Table4[], 2, TRUE)*Table134[[#This Row],[Budget]])/(Table134[[#This Row],[Budget]]*VLOOKUP(C1712,  Table4[], 2, TRUE))</f>
        <v>3.2844535294117647</v>
      </c>
    </row>
    <row r="1713" spans="1:36" x14ac:dyDescent="0.2">
      <c r="A1713" t="s">
        <v>2875</v>
      </c>
      <c r="B1713" t="s">
        <v>2876</v>
      </c>
      <c r="C1713">
        <v>1986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6</v>
      </c>
      <c r="O1713">
        <v>6333</v>
      </c>
      <c r="P1713">
        <v>104</v>
      </c>
      <c r="Q1713" t="s">
        <v>2877</v>
      </c>
      <c r="R1713" t="s">
        <v>2878</v>
      </c>
      <c r="S1713">
        <v>0</v>
      </c>
      <c r="T1713">
        <v>1</v>
      </c>
      <c r="U1713">
        <v>0</v>
      </c>
      <c r="V1713">
        <v>12000000</v>
      </c>
      <c r="W1713">
        <v>7790931</v>
      </c>
      <c r="X1713">
        <v>7817314</v>
      </c>
      <c r="Y1713">
        <f>COUNTBLANK(Table134[[#This Row],[Budget]:[Gross_WW]])</f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1</v>
      </c>
      <c r="AG1713">
        <v>0</v>
      </c>
      <c r="AH1713">
        <f>((Table134[[#This Row],[Gross_WW]]-2*Table134[[#This Row],[Budget]])/(2*Table134[[#This Row],[Budget]]))*100</f>
        <v>-67.427858333333333</v>
      </c>
      <c r="AI1713">
        <f>(0.555*Table134[[#This Row],[Gross_WW]]-Table134[[#This Row],[Budget]])/Table134[[#This Row],[Budget]]*100</f>
        <v>-63.844922750000002</v>
      </c>
      <c r="AJ1713">
        <f>(Table134[[#This Row],[Gross_WW]]-VLOOKUP(C1713,  Table4[], 2, TRUE)*Table134[[#This Row],[Budget]])/(Table134[[#This Row],[Budget]]*VLOOKUP(C1713,  Table4[], 2, TRUE))</f>
        <v>0.41618007246376809</v>
      </c>
    </row>
    <row r="1714" spans="1:36" x14ac:dyDescent="0.2">
      <c r="A1714" t="s">
        <v>7792</v>
      </c>
      <c r="B1714" t="s">
        <v>7793</v>
      </c>
      <c r="C1714">
        <v>2016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6.4</v>
      </c>
      <c r="O1714">
        <v>73463</v>
      </c>
      <c r="P1714">
        <v>117</v>
      </c>
      <c r="Q1714" t="s">
        <v>2168</v>
      </c>
      <c r="R1714" t="s">
        <v>2671</v>
      </c>
      <c r="S1714">
        <v>1</v>
      </c>
      <c r="T1714">
        <v>0</v>
      </c>
      <c r="U1714">
        <v>0</v>
      </c>
      <c r="V1714">
        <v>140000000</v>
      </c>
      <c r="W1714">
        <v>55483770</v>
      </c>
      <c r="X1714">
        <v>195243411</v>
      </c>
      <c r="Y1714">
        <f>COUNTBLANK(Table134[[#This Row],[Budget]:[Gross_WW]])</f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34</v>
      </c>
      <c r="AH1714">
        <f>((Table134[[#This Row],[Gross_WW]]-2*Table134[[#This Row],[Budget]])/(2*Table134[[#This Row],[Budget]]))*100</f>
        <v>-30.270210357142858</v>
      </c>
      <c r="AI1714">
        <f>(0.555*Table134[[#This Row],[Gross_WW]]-Table134[[#This Row],[Budget]])/Table134[[#This Row],[Budget]]*100</f>
        <v>-22.599933496428566</v>
      </c>
      <c r="AJ1714">
        <f>(Table134[[#This Row],[Gross_WW]]-VLOOKUP(C1714,  Table4[], 2, TRUE)*Table134[[#This Row],[Budget]])/(Table134[[#This Row],[Budget]]*VLOOKUP(C1714,  Table4[], 2, TRUE))</f>
        <v>0.39459579285714286</v>
      </c>
    </row>
    <row r="1715" spans="1:36" x14ac:dyDescent="0.2">
      <c r="A1715" t="s">
        <v>2323</v>
      </c>
      <c r="B1715" t="s">
        <v>2324</v>
      </c>
      <c r="C1715">
        <v>1978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6.3</v>
      </c>
      <c r="O1715">
        <v>1302</v>
      </c>
      <c r="P1715">
        <v>108</v>
      </c>
      <c r="Q1715" t="s">
        <v>2325</v>
      </c>
      <c r="R1715" t="s">
        <v>35</v>
      </c>
      <c r="S1715">
        <v>0</v>
      </c>
      <c r="T1715">
        <v>1</v>
      </c>
      <c r="U1715">
        <v>0</v>
      </c>
      <c r="V1715">
        <v>13062708</v>
      </c>
      <c r="Y1715">
        <f>COUNTBLANK(Table134[[#This Row],[Budget]:[Gross_WW]])</f>
        <v>2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1</v>
      </c>
      <c r="AG1715">
        <v>0</v>
      </c>
      <c r="AH1715">
        <f>((Table134[[#This Row],[Gross_WW]]-2*Table134[[#This Row],[Budget]])/(2*Table134[[#This Row],[Budget]]))*100</f>
        <v>-100</v>
      </c>
      <c r="AI1715">
        <f>(0.555*Table134[[#This Row],[Gross_WW]]-Table134[[#This Row],[Budget]])/Table134[[#This Row],[Budget]]*100</f>
        <v>-100</v>
      </c>
      <c r="AJ1715">
        <f>(Table134[[#This Row],[Gross_WW]]-VLOOKUP(C1715,  Table4[], 2, TRUE)*Table134[[#This Row],[Budget]])/(Table134[[#This Row],[Budget]]*VLOOKUP(C1715,  Table4[], 2, TRUE))</f>
        <v>-1</v>
      </c>
    </row>
    <row r="1716" spans="1:36" x14ac:dyDescent="0.2">
      <c r="A1716" t="s">
        <v>4171</v>
      </c>
      <c r="B1716" t="s">
        <v>4172</v>
      </c>
      <c r="C1716">
        <v>1995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5.6</v>
      </c>
      <c r="O1716">
        <v>8803</v>
      </c>
      <c r="P1716">
        <v>100</v>
      </c>
      <c r="Q1716" t="s">
        <v>4173</v>
      </c>
      <c r="R1716" t="s">
        <v>3921</v>
      </c>
      <c r="S1716">
        <v>1</v>
      </c>
      <c r="T1716">
        <v>0</v>
      </c>
      <c r="U1716">
        <v>0</v>
      </c>
      <c r="V1716">
        <v>12000000</v>
      </c>
      <c r="W1716">
        <v>17736619</v>
      </c>
      <c r="X1716">
        <v>17736619</v>
      </c>
      <c r="Y1716">
        <f>COUNTBLANK(Table134[[#This Row],[Budget]:[Gross_WW]])</f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1</v>
      </c>
      <c r="AG1716">
        <v>0</v>
      </c>
      <c r="AH1716">
        <f>((Table134[[#This Row],[Gross_WW]]-2*Table134[[#This Row],[Budget]])/(2*Table134[[#This Row],[Budget]]))*100</f>
        <v>-26.097420833333334</v>
      </c>
      <c r="AI1716">
        <f>(0.555*Table134[[#This Row],[Gross_WW]]-Table134[[#This Row],[Budget]])/Table134[[#This Row],[Budget]]*100</f>
        <v>-17.968137124999988</v>
      </c>
      <c r="AJ1716">
        <f>(Table134[[#This Row],[Gross_WW]]-VLOOKUP(C1716,  Table4[], 2, TRUE)*Table134[[#This Row],[Budget]])/(Table134[[#This Row],[Budget]]*VLOOKUP(C1716,  Table4[], 2, TRUE))</f>
        <v>2.3592081439393939</v>
      </c>
    </row>
    <row r="1717" spans="1:36" x14ac:dyDescent="0.2">
      <c r="A1717" t="s">
        <v>4612</v>
      </c>
      <c r="B1717" t="s">
        <v>4613</v>
      </c>
      <c r="C1717">
        <v>1998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8.1</v>
      </c>
      <c r="O1717">
        <v>695141</v>
      </c>
      <c r="P1717">
        <v>117</v>
      </c>
      <c r="Q1717" t="s">
        <v>3402</v>
      </c>
      <c r="R1717" t="s">
        <v>4097</v>
      </c>
      <c r="S1717">
        <v>0</v>
      </c>
      <c r="T1717">
        <v>1</v>
      </c>
      <c r="U1717">
        <v>0</v>
      </c>
      <c r="V1717">
        <v>15000000</v>
      </c>
      <c r="W1717">
        <v>18034458</v>
      </c>
      <c r="X1717">
        <v>46735469</v>
      </c>
      <c r="Y1717">
        <f>COUNTBLANK(Table134[[#This Row],[Budget]:[Gross_WW]])</f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1</v>
      </c>
      <c r="AG1717">
        <v>0</v>
      </c>
      <c r="AH1717">
        <f>((Table134[[#This Row],[Gross_WW]]-2*Table134[[#This Row],[Budget]])/(2*Table134[[#This Row],[Budget]]))*100</f>
        <v>55.784896666666661</v>
      </c>
      <c r="AI1717">
        <f>(0.555*Table134[[#This Row],[Gross_WW]]-Table134[[#This Row],[Budget]])/Table134[[#This Row],[Budget]]*100</f>
        <v>72.921235300000006</v>
      </c>
      <c r="AJ1717">
        <f>(Table134[[#This Row],[Gross_WW]]-VLOOKUP(C1717,  Table4[], 2, TRUE)*Table134[[#This Row],[Budget]])/(Table134[[#This Row],[Budget]]*VLOOKUP(C1717,  Table4[], 2, TRUE))</f>
        <v>6.0811316666666668</v>
      </c>
    </row>
    <row r="1718" spans="1:36" x14ac:dyDescent="0.2">
      <c r="A1718" t="s">
        <v>883</v>
      </c>
      <c r="B1718" t="s">
        <v>884</v>
      </c>
      <c r="C1718">
        <v>1946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7.9</v>
      </c>
      <c r="O1718">
        <v>76127</v>
      </c>
      <c r="P1718">
        <v>114</v>
      </c>
      <c r="Q1718" t="s">
        <v>106</v>
      </c>
      <c r="R1718" t="s">
        <v>39</v>
      </c>
      <c r="S1718">
        <v>0</v>
      </c>
      <c r="T1718">
        <v>0</v>
      </c>
      <c r="U1718">
        <v>1</v>
      </c>
      <c r="V1718">
        <v>22356</v>
      </c>
      <c r="Y1718">
        <f>COUNTBLANK(Table134[[#This Row],[Budget]:[Gross_WW]])</f>
        <v>2</v>
      </c>
      <c r="Z1718" s="7">
        <v>0</v>
      </c>
      <c r="AA1718" s="7">
        <v>0</v>
      </c>
      <c r="AB1718" s="7">
        <v>1</v>
      </c>
      <c r="AC1718" s="7">
        <v>0</v>
      </c>
      <c r="AD1718" s="7">
        <v>0</v>
      </c>
      <c r="AE1718" s="7">
        <v>0</v>
      </c>
      <c r="AF1718" s="7">
        <v>0</v>
      </c>
      <c r="AG1718">
        <v>7</v>
      </c>
      <c r="AH1718">
        <f>((Table134[[#This Row],[Gross_WW]]-2*Table134[[#This Row],[Budget]])/(2*Table134[[#This Row],[Budget]]))*100</f>
        <v>-100</v>
      </c>
      <c r="AI1718">
        <f>(0.555*Table134[[#This Row],[Gross_WW]]-Table134[[#This Row],[Budget]])/Table134[[#This Row],[Budget]]*100</f>
        <v>-100</v>
      </c>
      <c r="AJ1718">
        <f>(Table134[[#This Row],[Gross_WW]]-VLOOKUP(C1718,  Table4[], 2, TRUE)*Table134[[#This Row],[Budget]])/(Table134[[#This Row],[Budget]]*VLOOKUP(C1718,  Table4[], 2, TRUE))</f>
        <v>-1</v>
      </c>
    </row>
    <row r="1719" spans="1:36" x14ac:dyDescent="0.2">
      <c r="A1719" t="s">
        <v>560</v>
      </c>
      <c r="B1719" t="s">
        <v>561</v>
      </c>
      <c r="C1719">
        <v>1941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6.3</v>
      </c>
      <c r="O1719">
        <v>1380</v>
      </c>
      <c r="P1719">
        <v>70</v>
      </c>
      <c r="Q1719" t="s">
        <v>562</v>
      </c>
      <c r="R1719" t="s">
        <v>35</v>
      </c>
      <c r="S1719">
        <v>0</v>
      </c>
      <c r="T1719">
        <v>1</v>
      </c>
      <c r="U1719">
        <v>0</v>
      </c>
      <c r="V1719">
        <v>176000</v>
      </c>
      <c r="Y1719">
        <f>COUNTBLANK(Table134[[#This Row],[Budget]:[Gross_WW]])</f>
        <v>2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1</v>
      </c>
      <c r="AG1719">
        <v>0</v>
      </c>
      <c r="AH1719">
        <f>((Table134[[#This Row],[Gross_WW]]-2*Table134[[#This Row],[Budget]])/(2*Table134[[#This Row],[Budget]]))*100</f>
        <v>-100</v>
      </c>
      <c r="AI1719">
        <f>(0.555*Table134[[#This Row],[Gross_WW]]-Table134[[#This Row],[Budget]])/Table134[[#This Row],[Budget]]*100</f>
        <v>-100</v>
      </c>
      <c r="AJ1719">
        <f>(Table134[[#This Row],[Gross_WW]]-VLOOKUP(C1719,  Table4[], 2, TRUE)*Table134[[#This Row],[Budget]])/(Table134[[#This Row],[Budget]]*VLOOKUP(C1719,  Table4[], 2, TRUE))</f>
        <v>-1</v>
      </c>
    </row>
    <row r="1720" spans="1:36" x14ac:dyDescent="0.2">
      <c r="A1720" t="s">
        <v>6074</v>
      </c>
      <c r="B1720" t="s">
        <v>6075</v>
      </c>
      <c r="C1720">
        <v>2006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5.6</v>
      </c>
      <c r="O1720">
        <v>69895</v>
      </c>
      <c r="P1720">
        <v>121</v>
      </c>
      <c r="Q1720" t="s">
        <v>2697</v>
      </c>
      <c r="R1720" t="s">
        <v>35</v>
      </c>
      <c r="S1720">
        <v>0</v>
      </c>
      <c r="T1720">
        <v>1</v>
      </c>
      <c r="U1720">
        <v>0</v>
      </c>
      <c r="V1720">
        <v>50000000</v>
      </c>
      <c r="W1720">
        <v>22545080</v>
      </c>
      <c r="X1720">
        <v>49332692</v>
      </c>
      <c r="Y1720">
        <f>COUNTBLANK(Table134[[#This Row],[Budget]:[Gross_WW]])</f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1</v>
      </c>
      <c r="AG1720">
        <v>0</v>
      </c>
      <c r="AH1720">
        <f>((Table134[[#This Row],[Gross_WW]]-2*Table134[[#This Row],[Budget]])/(2*Table134[[#This Row],[Budget]]))*100</f>
        <v>-50.667307999999998</v>
      </c>
      <c r="AI1720">
        <f>(0.555*Table134[[#This Row],[Gross_WW]]-Table134[[#This Row],[Budget]])/Table134[[#This Row],[Budget]]*100</f>
        <v>-45.240711879999992</v>
      </c>
      <c r="AJ1720">
        <f>(Table134[[#This Row],[Gross_WW]]-VLOOKUP(C1720,  Table4[], 2, TRUE)*Table134[[#This Row],[Budget]])/(Table134[[#This Row],[Budget]]*VLOOKUP(C1720,  Table4[], 2, TRUE))</f>
        <v>0.64442306666666671</v>
      </c>
    </row>
    <row r="1721" spans="1:36" x14ac:dyDescent="0.2">
      <c r="A1721" t="s">
        <v>2383</v>
      </c>
      <c r="B1721" t="s">
        <v>2384</v>
      </c>
      <c r="C1721">
        <v>1979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6</v>
      </c>
      <c r="O1721">
        <v>22235</v>
      </c>
      <c r="P1721">
        <v>98</v>
      </c>
      <c r="Q1721" t="s">
        <v>2385</v>
      </c>
      <c r="R1721" t="s">
        <v>376</v>
      </c>
      <c r="S1721">
        <v>1</v>
      </c>
      <c r="T1721">
        <v>0</v>
      </c>
      <c r="U1721">
        <v>0</v>
      </c>
      <c r="V1721">
        <v>35841901</v>
      </c>
      <c r="Y1721">
        <f>COUNTBLANK(Table134[[#This Row],[Budget]:[Gross_WW]])</f>
        <v>2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1</v>
      </c>
      <c r="AG1721">
        <v>0</v>
      </c>
      <c r="AH1721">
        <f>((Table134[[#This Row],[Gross_WW]]-2*Table134[[#This Row],[Budget]])/(2*Table134[[#This Row],[Budget]]))*100</f>
        <v>-100</v>
      </c>
      <c r="AI1721">
        <f>(0.555*Table134[[#This Row],[Gross_WW]]-Table134[[#This Row],[Budget]])/Table134[[#This Row],[Budget]]*100</f>
        <v>-100</v>
      </c>
      <c r="AJ1721">
        <f>(Table134[[#This Row],[Gross_WW]]-VLOOKUP(C1721,  Table4[], 2, TRUE)*Table134[[#This Row],[Budget]])/(Table134[[#This Row],[Budget]]*VLOOKUP(C1721,  Table4[], 2, TRUE))</f>
        <v>-1</v>
      </c>
    </row>
    <row r="1722" spans="1:36" x14ac:dyDescent="0.2">
      <c r="A1722" t="s">
        <v>1302</v>
      </c>
      <c r="B1722" t="s">
        <v>1303</v>
      </c>
      <c r="C1722">
        <v>1954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6.5</v>
      </c>
      <c r="O1722">
        <v>1491</v>
      </c>
      <c r="P1722">
        <v>99</v>
      </c>
      <c r="Q1722" t="s">
        <v>1257</v>
      </c>
      <c r="R1722" t="s">
        <v>945</v>
      </c>
      <c r="S1722">
        <v>0</v>
      </c>
      <c r="T1722">
        <v>1</v>
      </c>
      <c r="U1722">
        <v>0</v>
      </c>
      <c r="V1722">
        <v>1171750</v>
      </c>
      <c r="Y1722">
        <f>COUNTBLANK(Table134[[#This Row],[Budget]:[Gross_WW]])</f>
        <v>2</v>
      </c>
      <c r="Z1722" s="7">
        <v>0</v>
      </c>
      <c r="AA1722" s="7">
        <v>0</v>
      </c>
      <c r="AB1722" s="7">
        <v>1</v>
      </c>
      <c r="AC1722" s="7">
        <v>0</v>
      </c>
      <c r="AD1722" s="7">
        <v>0</v>
      </c>
      <c r="AE1722" s="7">
        <v>0</v>
      </c>
      <c r="AF1722" s="7">
        <v>0</v>
      </c>
      <c r="AG1722">
        <v>63</v>
      </c>
      <c r="AH1722">
        <f>((Table134[[#This Row],[Gross_WW]]-2*Table134[[#This Row],[Budget]])/(2*Table134[[#This Row],[Budget]]))*100</f>
        <v>-100</v>
      </c>
      <c r="AI1722">
        <f>(0.555*Table134[[#This Row],[Gross_WW]]-Table134[[#This Row],[Budget]])/Table134[[#This Row],[Budget]]*100</f>
        <v>-100</v>
      </c>
      <c r="AJ1722">
        <f>(Table134[[#This Row],[Gross_WW]]-VLOOKUP(C1722,  Table4[], 2, TRUE)*Table134[[#This Row],[Budget]])/(Table134[[#This Row],[Budget]]*VLOOKUP(C1722,  Table4[], 2, TRUE))</f>
        <v>-1</v>
      </c>
    </row>
    <row r="1723" spans="1:36" x14ac:dyDescent="0.2">
      <c r="A1723" t="s">
        <v>2443</v>
      </c>
      <c r="B1723" t="s">
        <v>2444</v>
      </c>
      <c r="C1723">
        <v>1980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7.9</v>
      </c>
      <c r="O1723">
        <v>174256</v>
      </c>
      <c r="P1723">
        <v>133</v>
      </c>
      <c r="Q1723" t="s">
        <v>2356</v>
      </c>
      <c r="R1723" t="s">
        <v>35</v>
      </c>
      <c r="S1723">
        <v>0</v>
      </c>
      <c r="T1723">
        <v>1</v>
      </c>
      <c r="U1723">
        <v>0</v>
      </c>
      <c r="V1723">
        <v>27000000</v>
      </c>
      <c r="W1723">
        <v>57229890</v>
      </c>
      <c r="X1723">
        <v>115229890</v>
      </c>
      <c r="Y1723">
        <f>COUNTBLANK(Table134[[#This Row],[Budget]:[Gross_WW]])</f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1</v>
      </c>
      <c r="AG1723">
        <v>0</v>
      </c>
      <c r="AH1723">
        <f>((Table134[[#This Row],[Gross_WW]]-2*Table134[[#This Row],[Budget]])/(2*Table134[[#This Row],[Budget]]))*100</f>
        <v>113.3886851851852</v>
      </c>
      <c r="AI1723">
        <f>(0.555*Table134[[#This Row],[Gross_WW]]-Table134[[#This Row],[Budget]])/Table134[[#This Row],[Budget]]*100</f>
        <v>136.86144055555556</v>
      </c>
      <c r="AJ1723">
        <f>(Table134[[#This Row],[Gross_WW]]-VLOOKUP(C1723,  Table4[], 2, TRUE)*Table134[[#This Row],[Budget]])/(Table134[[#This Row],[Budget]]*VLOOKUP(C1723,  Table4[], 2, TRUE))</f>
        <v>8.2777689210950083</v>
      </c>
    </row>
    <row r="1724" spans="1:36" x14ac:dyDescent="0.2">
      <c r="A1724" t="s">
        <v>3557</v>
      </c>
      <c r="B1724" t="s">
        <v>3558</v>
      </c>
      <c r="C1724">
        <v>1992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6.3</v>
      </c>
      <c r="O1724">
        <v>113402</v>
      </c>
      <c r="P1724">
        <v>129</v>
      </c>
      <c r="Q1724" t="s">
        <v>3559</v>
      </c>
      <c r="R1724" t="s">
        <v>3560</v>
      </c>
      <c r="S1724">
        <v>0</v>
      </c>
      <c r="T1724">
        <v>0</v>
      </c>
      <c r="U1724">
        <v>1</v>
      </c>
      <c r="V1724">
        <v>25000000</v>
      </c>
      <c r="W1724">
        <v>122006740</v>
      </c>
      <c r="X1724">
        <v>411006740</v>
      </c>
      <c r="Y1724">
        <f>COUNTBLANK(Table134[[#This Row],[Budget]:[Gross_WW]])</f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1</v>
      </c>
      <c r="AG1724">
        <v>0</v>
      </c>
      <c r="AH1724">
        <f>((Table134[[#This Row],[Gross_WW]]-2*Table134[[#This Row],[Budget]])/(2*Table134[[#This Row],[Budget]]))*100</f>
        <v>722.01348000000007</v>
      </c>
      <c r="AI1724">
        <f>(0.555*Table134[[#This Row],[Gross_WW]]-Table134[[#This Row],[Budget]])/Table134[[#This Row],[Budget]]*100</f>
        <v>812.43496280000011</v>
      </c>
      <c r="AJ1724">
        <f>(Table134[[#This Row],[Gross_WW]]-VLOOKUP(C1724,  Table4[], 2, TRUE)*Table134[[#This Row],[Budget]])/(Table134[[#This Row],[Budget]]*VLOOKUP(C1724,  Table4[], 2, TRUE))</f>
        <v>36.364249090909091</v>
      </c>
    </row>
    <row r="1725" spans="1:36" x14ac:dyDescent="0.2">
      <c r="A1725" t="s">
        <v>5150</v>
      </c>
      <c r="B1725" t="s">
        <v>5151</v>
      </c>
      <c r="C1725">
        <v>1999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6.7</v>
      </c>
      <c r="O1725">
        <v>148080</v>
      </c>
      <c r="P1725">
        <v>118</v>
      </c>
      <c r="Q1725" t="s">
        <v>5152</v>
      </c>
      <c r="R1725" t="s">
        <v>2273</v>
      </c>
      <c r="S1725">
        <v>0</v>
      </c>
      <c r="T1725">
        <v>1</v>
      </c>
      <c r="U1725">
        <v>0</v>
      </c>
      <c r="V1725">
        <v>73000000</v>
      </c>
      <c r="W1725">
        <v>66518655</v>
      </c>
      <c r="X1725">
        <v>151493655</v>
      </c>
      <c r="Y1725">
        <f>COUNTBLANK(Table134[[#This Row],[Budget]:[Gross_WW]])</f>
        <v>0</v>
      </c>
      <c r="Z1725" s="7">
        <v>0</v>
      </c>
      <c r="AA1725" s="7">
        <v>0</v>
      </c>
      <c r="AB1725" s="7">
        <v>1</v>
      </c>
      <c r="AC1725" s="7">
        <v>0</v>
      </c>
      <c r="AD1725" s="7">
        <v>0</v>
      </c>
      <c r="AE1725" s="7">
        <v>0</v>
      </c>
      <c r="AF1725" s="7">
        <v>0</v>
      </c>
      <c r="AG1725">
        <v>2</v>
      </c>
      <c r="AH1725">
        <f>((Table134[[#This Row],[Gross_WW]]-2*Table134[[#This Row],[Budget]])/(2*Table134[[#This Row],[Budget]]))*100</f>
        <v>3.7627773972602738</v>
      </c>
      <c r="AI1725">
        <f>(0.555*Table134[[#This Row],[Gross_WW]]-Table134[[#This Row],[Budget]])/Table134[[#This Row],[Budget]]*100</f>
        <v>15.176682910958913</v>
      </c>
      <c r="AJ1725">
        <f>(Table134[[#This Row],[Gross_WW]]-VLOOKUP(C1725,  Table4[], 2, TRUE)*Table134[[#This Row],[Budget]])/(Table134[[#This Row],[Budget]]*VLOOKUP(C1725,  Table4[], 2, TRUE))</f>
        <v>3.7164898816936489</v>
      </c>
    </row>
    <row r="1726" spans="1:36" x14ac:dyDescent="0.2">
      <c r="A1726" t="s">
        <v>3280</v>
      </c>
      <c r="B1726" t="s">
        <v>3281</v>
      </c>
      <c r="C1726">
        <v>1990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5.6</v>
      </c>
      <c r="O1726">
        <v>20877</v>
      </c>
      <c r="P1726">
        <v>125</v>
      </c>
      <c r="Q1726" t="s">
        <v>2697</v>
      </c>
      <c r="R1726" t="s">
        <v>39</v>
      </c>
      <c r="S1726">
        <v>0</v>
      </c>
      <c r="T1726">
        <v>0</v>
      </c>
      <c r="U1726">
        <v>1</v>
      </c>
      <c r="V1726">
        <v>47000000</v>
      </c>
      <c r="W1726">
        <v>15691192</v>
      </c>
      <c r="X1726">
        <v>15691192</v>
      </c>
      <c r="Y1726">
        <f>COUNTBLANK(Table134[[#This Row],[Budget]:[Gross_WW]])</f>
        <v>0</v>
      </c>
      <c r="Z1726" s="7">
        <v>0</v>
      </c>
      <c r="AA1726" s="7">
        <v>0</v>
      </c>
      <c r="AB1726" s="7">
        <v>1</v>
      </c>
      <c r="AC1726" s="7">
        <v>0</v>
      </c>
      <c r="AD1726" s="7">
        <v>0</v>
      </c>
      <c r="AE1726" s="7">
        <v>0</v>
      </c>
      <c r="AF1726" s="7">
        <v>0</v>
      </c>
      <c r="AG1726">
        <v>3</v>
      </c>
      <c r="AH1726">
        <f>((Table134[[#This Row],[Gross_WW]]-2*Table134[[#This Row],[Budget]])/(2*Table134[[#This Row],[Budget]]))*100</f>
        <v>-83.307242553191486</v>
      </c>
      <c r="AI1726">
        <f>(0.555*Table134[[#This Row],[Gross_WW]]-Table134[[#This Row],[Budget]])/Table134[[#This Row],[Budget]]*100</f>
        <v>-81.47103923404255</v>
      </c>
      <c r="AJ1726">
        <f>(Table134[[#This Row],[Gross_WW]]-VLOOKUP(C1726,  Table4[], 2, TRUE)*Table134[[#This Row],[Budget]])/(Table134[[#This Row],[Budget]]*VLOOKUP(C1726,  Table4[], 2, TRUE))</f>
        <v>-0.24123829787234041</v>
      </c>
    </row>
    <row r="1727" spans="1:36" x14ac:dyDescent="0.2">
      <c r="A1727" t="s">
        <v>6799</v>
      </c>
      <c r="B1727" t="s">
        <v>6800</v>
      </c>
      <c r="C1727">
        <v>2010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6.9</v>
      </c>
      <c r="O1727">
        <v>283055</v>
      </c>
      <c r="P1727">
        <v>118</v>
      </c>
      <c r="Q1727" t="s">
        <v>4199</v>
      </c>
      <c r="R1727" t="s">
        <v>5181</v>
      </c>
      <c r="S1727">
        <v>0</v>
      </c>
      <c r="T1727">
        <v>0</v>
      </c>
      <c r="U1727">
        <v>1</v>
      </c>
      <c r="V1727">
        <v>80000000</v>
      </c>
      <c r="W1727">
        <v>94835059</v>
      </c>
      <c r="X1727">
        <v>157107755</v>
      </c>
      <c r="Y1727">
        <f>COUNTBLANK(Table134[[#This Row],[Budget]:[Gross_WW]])</f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1</v>
      </c>
      <c r="AG1727">
        <v>0</v>
      </c>
      <c r="AH1727">
        <f>((Table134[[#This Row],[Gross_WW]]-2*Table134[[#This Row],[Budget]])/(2*Table134[[#This Row],[Budget]]))*100</f>
        <v>-1.8076531249999999</v>
      </c>
      <c r="AI1727">
        <f>(0.555*Table134[[#This Row],[Gross_WW]]-Table134[[#This Row],[Budget]])/Table134[[#This Row],[Budget]]*100</f>
        <v>8.9935050312500078</v>
      </c>
      <c r="AJ1727">
        <f>(Table134[[#This Row],[Gross_WW]]-VLOOKUP(C1727,  Table4[], 2, TRUE)*Table134[[#This Row],[Budget]])/(Table134[[#This Row],[Budget]]*VLOOKUP(C1727,  Table4[], 2, TRUE))</f>
        <v>0.96384693749999995</v>
      </c>
    </row>
    <row r="1728" spans="1:36" x14ac:dyDescent="0.2">
      <c r="A1728" t="s">
        <v>2594</v>
      </c>
      <c r="B1728" t="s">
        <v>2595</v>
      </c>
      <c r="C1728">
        <v>1982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6.4</v>
      </c>
      <c r="O1728">
        <v>5649</v>
      </c>
      <c r="P1728">
        <v>108</v>
      </c>
      <c r="Q1728" t="s">
        <v>2596</v>
      </c>
      <c r="R1728" t="s">
        <v>2597</v>
      </c>
      <c r="S1728">
        <v>0</v>
      </c>
      <c r="T1728">
        <v>1</v>
      </c>
      <c r="U1728">
        <v>0</v>
      </c>
      <c r="V1728">
        <v>22000000</v>
      </c>
      <c r="W1728">
        <v>6118683</v>
      </c>
      <c r="X1728">
        <v>6118683</v>
      </c>
      <c r="Y1728">
        <f>COUNTBLANK(Table134[[#This Row],[Budget]:[Gross_WW]])</f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1</v>
      </c>
      <c r="AG1728">
        <v>0</v>
      </c>
      <c r="AH1728">
        <f>((Table134[[#This Row],[Gross_WW]]-2*Table134[[#This Row],[Budget]])/(2*Table134[[#This Row],[Budget]]))*100</f>
        <v>-86.093902272727277</v>
      </c>
      <c r="AI1728">
        <f>(0.555*Table134[[#This Row],[Gross_WW]]-Table134[[#This Row],[Budget]])/Table134[[#This Row],[Budget]]*100</f>
        <v>-84.564231522727269</v>
      </c>
      <c r="AJ1728">
        <f>(Table134[[#This Row],[Gross_WW]]-VLOOKUP(C1728,  Table4[], 2, TRUE)*Table134[[#This Row],[Budget]])/(Table134[[#This Row],[Budget]]*VLOOKUP(C1728,  Table4[], 2, TRUE))</f>
        <v>-0.39538705533596841</v>
      </c>
    </row>
    <row r="1729" spans="1:36" x14ac:dyDescent="0.2">
      <c r="A1729" t="s">
        <v>7639</v>
      </c>
      <c r="B1729" t="s">
        <v>7640</v>
      </c>
      <c r="C1729">
        <v>2016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5.4</v>
      </c>
      <c r="O1729">
        <v>41289</v>
      </c>
      <c r="P1729">
        <v>99</v>
      </c>
      <c r="Q1729" t="s">
        <v>7506</v>
      </c>
      <c r="R1729" t="s">
        <v>6472</v>
      </c>
      <c r="S1729">
        <v>0</v>
      </c>
      <c r="T1729">
        <v>1</v>
      </c>
      <c r="U1729">
        <v>0</v>
      </c>
      <c r="V1729">
        <v>29000000</v>
      </c>
      <c r="W1729">
        <v>63285885</v>
      </c>
      <c r="X1729">
        <v>78844582</v>
      </c>
      <c r="Y1729">
        <f>COUNTBLANK(Table134[[#This Row],[Budget]:[Gross_WW]])</f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1</v>
      </c>
      <c r="AG1729">
        <v>0</v>
      </c>
      <c r="AH1729">
        <f>((Table134[[#This Row],[Gross_WW]]-2*Table134[[#This Row],[Budget]])/(2*Table134[[#This Row],[Budget]]))*100</f>
        <v>35.938934482758626</v>
      </c>
      <c r="AI1729">
        <f>(0.555*Table134[[#This Row],[Gross_WW]]-Table134[[#This Row],[Budget]])/Table134[[#This Row],[Budget]]*100</f>
        <v>50.89221727586208</v>
      </c>
      <c r="AJ1729">
        <f>(Table134[[#This Row],[Gross_WW]]-VLOOKUP(C1729,  Table4[], 2, TRUE)*Table134[[#This Row],[Budget]])/(Table134[[#This Row],[Budget]]*VLOOKUP(C1729,  Table4[], 2, TRUE))</f>
        <v>1.7187786896551724</v>
      </c>
    </row>
    <row r="1730" spans="1:36" x14ac:dyDescent="0.2">
      <c r="A1730" t="s">
        <v>5532</v>
      </c>
      <c r="B1730" t="s">
        <v>5533</v>
      </c>
      <c r="C1730">
        <v>2002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7.9</v>
      </c>
      <c r="O1730">
        <v>490525</v>
      </c>
      <c r="P1730">
        <v>119</v>
      </c>
      <c r="Q1730" t="s">
        <v>4558</v>
      </c>
      <c r="R1730" t="s">
        <v>35</v>
      </c>
      <c r="S1730">
        <v>0</v>
      </c>
      <c r="T1730">
        <v>1</v>
      </c>
      <c r="U1730">
        <v>0</v>
      </c>
      <c r="V1730">
        <v>60000000</v>
      </c>
      <c r="W1730">
        <v>121661683</v>
      </c>
      <c r="X1730">
        <v>214034224</v>
      </c>
      <c r="Y1730">
        <f>COUNTBLANK(Table134[[#This Row],[Budget]:[Gross_WW]])</f>
        <v>0</v>
      </c>
      <c r="Z1730" s="7">
        <v>1</v>
      </c>
      <c r="AA1730" s="7">
        <v>0</v>
      </c>
      <c r="AB1730" s="7">
        <v>1</v>
      </c>
      <c r="AC1730" s="7">
        <v>0</v>
      </c>
      <c r="AD1730" s="7">
        <v>0</v>
      </c>
      <c r="AE1730" s="7">
        <v>0</v>
      </c>
      <c r="AF1730" s="7">
        <v>0</v>
      </c>
      <c r="AG1730">
        <v>22</v>
      </c>
      <c r="AH1730">
        <f>((Table134[[#This Row],[Gross_WW]]-2*Table134[[#This Row],[Budget]])/(2*Table134[[#This Row],[Budget]]))*100</f>
        <v>78.361853333333329</v>
      </c>
      <c r="AI1730">
        <f>(0.555*Table134[[#This Row],[Gross_WW]]-Table134[[#This Row],[Budget]])/Table134[[#This Row],[Budget]]*100</f>
        <v>97.981657200000015</v>
      </c>
      <c r="AJ1730">
        <f>(Table134[[#This Row],[Gross_WW]]-VLOOKUP(C1730,  Table4[], 2, TRUE)*Table134[[#This Row],[Budget]])/(Table134[[#This Row],[Budget]]*VLOOKUP(C1730,  Table4[], 2, TRUE))</f>
        <v>4.945395111111111</v>
      </c>
    </row>
    <row r="1731" spans="1:36" x14ac:dyDescent="0.2">
      <c r="A1731" t="s">
        <v>6923</v>
      </c>
      <c r="B1731" t="s">
        <v>6924</v>
      </c>
      <c r="C1731">
        <v>2012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6.7</v>
      </c>
      <c r="O1731">
        <v>276469</v>
      </c>
      <c r="P1731">
        <v>135</v>
      </c>
      <c r="Q1731" t="s">
        <v>6409</v>
      </c>
      <c r="R1731" t="s">
        <v>35</v>
      </c>
      <c r="S1731">
        <v>0</v>
      </c>
      <c r="T1731">
        <v>1</v>
      </c>
      <c r="U1731">
        <v>0</v>
      </c>
      <c r="V1731">
        <v>125000000</v>
      </c>
      <c r="W1731">
        <v>113203870</v>
      </c>
      <c r="X1731">
        <v>276144750</v>
      </c>
      <c r="Y1731">
        <f>COUNTBLANK(Table134[[#This Row],[Budget]:[Gross_WW]])</f>
        <v>0</v>
      </c>
      <c r="Z1731" s="7">
        <v>1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1</v>
      </c>
      <c r="AG1731">
        <v>0</v>
      </c>
      <c r="AH1731">
        <f>((Table134[[#This Row],[Gross_WW]]-2*Table134[[#This Row],[Budget]])/(2*Table134[[#This Row],[Budget]]))*100</f>
        <v>10.4579</v>
      </c>
      <c r="AI1731">
        <f>(0.555*Table134[[#This Row],[Gross_WW]]-Table134[[#This Row],[Budget]])/Table134[[#This Row],[Budget]]*100</f>
        <v>22.608269</v>
      </c>
      <c r="AJ1731">
        <f>(Table134[[#This Row],[Gross_WW]]-VLOOKUP(C1731,  Table4[], 2, TRUE)*Table134[[#This Row],[Budget]])/(Table134[[#This Row],[Budget]]*VLOOKUP(C1731,  Table4[], 2, TRUE))</f>
        <v>1.209158</v>
      </c>
    </row>
    <row r="1732" spans="1:36" x14ac:dyDescent="0.2">
      <c r="A1732" t="s">
        <v>5993</v>
      </c>
      <c r="B1732" t="s">
        <v>5994</v>
      </c>
      <c r="C1732">
        <v>2004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7.7</v>
      </c>
      <c r="O1732">
        <v>420207</v>
      </c>
      <c r="P1732">
        <v>108</v>
      </c>
      <c r="Q1732" t="s">
        <v>5995</v>
      </c>
      <c r="R1732" t="s">
        <v>35</v>
      </c>
      <c r="S1732">
        <v>0</v>
      </c>
      <c r="T1732">
        <v>1</v>
      </c>
      <c r="U1732">
        <v>0</v>
      </c>
      <c r="V1732">
        <v>75000000</v>
      </c>
      <c r="W1732">
        <v>176241941</v>
      </c>
      <c r="X1732">
        <v>290835269</v>
      </c>
      <c r="Y1732">
        <f>COUNTBLANK(Table134[[#This Row],[Budget]:[Gross_WW]])</f>
        <v>0</v>
      </c>
      <c r="Z1732" s="7">
        <v>1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1</v>
      </c>
      <c r="AG1732">
        <v>0</v>
      </c>
      <c r="AH1732">
        <f>((Table134[[#This Row],[Gross_WW]]-2*Table134[[#This Row],[Budget]])/(2*Table134[[#This Row],[Budget]]))*100</f>
        <v>93.890179333333336</v>
      </c>
      <c r="AI1732">
        <f>(0.555*Table134[[#This Row],[Gross_WW]]-Table134[[#This Row],[Budget]])/Table134[[#This Row],[Budget]]*100</f>
        <v>115.21809906000003</v>
      </c>
      <c r="AJ1732">
        <f>(Table134[[#This Row],[Gross_WW]]-VLOOKUP(C1732,  Table4[], 2, TRUE)*Table134[[#This Row],[Budget]])/(Table134[[#This Row],[Budget]]*VLOOKUP(C1732,  Table4[], 2, TRUE))</f>
        <v>5.4630059777777777</v>
      </c>
    </row>
    <row r="1733" spans="1:36" x14ac:dyDescent="0.2">
      <c r="A1733" t="s">
        <v>6300</v>
      </c>
      <c r="B1733" t="s">
        <v>6301</v>
      </c>
      <c r="C1733">
        <v>2007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8</v>
      </c>
      <c r="O1733">
        <v>591206</v>
      </c>
      <c r="P1733">
        <v>115</v>
      </c>
      <c r="Q1733" t="s">
        <v>5995</v>
      </c>
      <c r="R1733" t="s">
        <v>35</v>
      </c>
      <c r="S1733">
        <v>0</v>
      </c>
      <c r="T1733">
        <v>1</v>
      </c>
      <c r="U1733">
        <v>0</v>
      </c>
      <c r="V1733">
        <v>110000000</v>
      </c>
      <c r="W1733">
        <v>227471070</v>
      </c>
      <c r="X1733">
        <v>444100035</v>
      </c>
      <c r="Y1733">
        <f>COUNTBLANK(Table134[[#This Row],[Budget]:[Gross_WW]])</f>
        <v>0</v>
      </c>
      <c r="Z1733" s="7">
        <v>1</v>
      </c>
      <c r="AA1733" s="7">
        <v>0</v>
      </c>
      <c r="AB1733" s="7">
        <v>1</v>
      </c>
      <c r="AC1733" s="7">
        <v>0</v>
      </c>
      <c r="AD1733" s="7">
        <v>0</v>
      </c>
      <c r="AE1733" s="7">
        <v>0</v>
      </c>
      <c r="AF1733" s="7">
        <v>0</v>
      </c>
      <c r="AG1733">
        <v>17</v>
      </c>
      <c r="AH1733">
        <f>((Table134[[#This Row],[Gross_WW]]-2*Table134[[#This Row],[Budget]])/(2*Table134[[#This Row],[Budget]]))*100</f>
        <v>101.86365227272726</v>
      </c>
      <c r="AI1733">
        <f>(0.555*Table134[[#This Row],[Gross_WW]]-Table134[[#This Row],[Budget]])/Table134[[#This Row],[Budget]]*100</f>
        <v>124.06865402272729</v>
      </c>
      <c r="AJ1733">
        <f>(Table134[[#This Row],[Gross_WW]]-VLOOKUP(C1733,  Table4[], 2, TRUE)*Table134[[#This Row],[Budget]])/(Table134[[#This Row],[Budget]]*VLOOKUP(C1733,  Table4[], 2, TRUE))</f>
        <v>5.7287884090909094</v>
      </c>
    </row>
    <row r="1734" spans="1:36" x14ac:dyDescent="0.2">
      <c r="A1734" t="s">
        <v>5956</v>
      </c>
      <c r="B1734" t="s">
        <v>5957</v>
      </c>
      <c r="C1734">
        <v>2009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5.6</v>
      </c>
      <c r="O1734">
        <v>87109</v>
      </c>
      <c r="P1734">
        <v>115</v>
      </c>
      <c r="Q1734" t="s">
        <v>5958</v>
      </c>
      <c r="R1734" t="s">
        <v>39</v>
      </c>
      <c r="S1734">
        <v>0</v>
      </c>
      <c r="T1734">
        <v>0</v>
      </c>
      <c r="U1734">
        <v>1</v>
      </c>
      <c r="V1734">
        <v>30000000</v>
      </c>
      <c r="W1734">
        <v>15051977</v>
      </c>
      <c r="X1734">
        <v>33334176</v>
      </c>
      <c r="Y1734">
        <f>COUNTBLANK(Table134[[#This Row],[Budget]:[Gross_WW]])</f>
        <v>0</v>
      </c>
      <c r="Z1734" s="7">
        <v>0</v>
      </c>
      <c r="AA1734" s="7">
        <v>0</v>
      </c>
      <c r="AB1734" s="7">
        <v>1</v>
      </c>
      <c r="AC1734" s="7">
        <v>0</v>
      </c>
      <c r="AD1734" s="7">
        <v>0</v>
      </c>
      <c r="AE1734" s="7">
        <v>0</v>
      </c>
      <c r="AF1734" s="7">
        <v>0</v>
      </c>
      <c r="AG1734">
        <v>39</v>
      </c>
      <c r="AH1734">
        <f>((Table134[[#This Row],[Gross_WW]]-2*Table134[[#This Row],[Budget]])/(2*Table134[[#This Row],[Budget]]))*100</f>
        <v>-44.443040000000003</v>
      </c>
      <c r="AI1734">
        <f>(0.555*Table134[[#This Row],[Gross_WW]]-Table134[[#This Row],[Budget]])/Table134[[#This Row],[Budget]]*100</f>
        <v>-38.331774399999993</v>
      </c>
      <c r="AJ1734">
        <f>(Table134[[#This Row],[Gross_WW]]-VLOOKUP(C1734,  Table4[], 2, TRUE)*Table134[[#This Row],[Budget]])/(Table134[[#This Row],[Budget]]*VLOOKUP(C1734,  Table4[], 2, TRUE))</f>
        <v>0.85189866666666669</v>
      </c>
    </row>
    <row r="1735" spans="1:36" x14ac:dyDescent="0.2">
      <c r="A1735" t="s">
        <v>4616</v>
      </c>
      <c r="B1735" t="s">
        <v>4617</v>
      </c>
      <c r="C1735">
        <v>1997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7</v>
      </c>
      <c r="O1735">
        <v>18079</v>
      </c>
      <c r="P1735">
        <v>113</v>
      </c>
      <c r="Q1735" t="s">
        <v>3810</v>
      </c>
      <c r="R1735" t="s">
        <v>35</v>
      </c>
      <c r="S1735">
        <v>0</v>
      </c>
      <c r="T1735">
        <v>1</v>
      </c>
      <c r="U1735">
        <v>0</v>
      </c>
      <c r="V1735">
        <v>4700000</v>
      </c>
      <c r="W1735">
        <v>5980578</v>
      </c>
      <c r="X1735">
        <v>16534578</v>
      </c>
      <c r="Y1735">
        <f>COUNTBLANK(Table134[[#This Row],[Budget]:[Gross_WW]])</f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1</v>
      </c>
      <c r="AG1735">
        <v>0</v>
      </c>
      <c r="AH1735">
        <f>((Table134[[#This Row],[Gross_WW]]-2*Table134[[#This Row],[Budget]])/(2*Table134[[#This Row],[Budget]]))*100</f>
        <v>75.899765957446803</v>
      </c>
      <c r="AI1735">
        <f>(0.555*Table134[[#This Row],[Gross_WW]]-Table134[[#This Row],[Budget]])/Table134[[#This Row],[Budget]]*100</f>
        <v>95.248740212765981</v>
      </c>
      <c r="AJ1735">
        <f>(Table134[[#This Row],[Gross_WW]]-VLOOKUP(C1735,  Table4[], 2, TRUE)*Table134[[#This Row],[Budget]])/(Table134[[#This Row],[Budget]]*VLOOKUP(C1735,  Table4[], 2, TRUE))</f>
        <v>6.9954439071566732</v>
      </c>
    </row>
    <row r="1736" spans="1:36" x14ac:dyDescent="0.2">
      <c r="A1736" t="s">
        <v>6703</v>
      </c>
      <c r="B1736" t="s">
        <v>6704</v>
      </c>
      <c r="C1736">
        <v>2008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7.8</v>
      </c>
      <c r="O1736">
        <v>180849</v>
      </c>
      <c r="P1736">
        <v>94</v>
      </c>
      <c r="Q1736" t="s">
        <v>3555</v>
      </c>
      <c r="R1736" t="s">
        <v>3859</v>
      </c>
      <c r="S1736">
        <v>1</v>
      </c>
      <c r="T1736">
        <v>0</v>
      </c>
      <c r="U1736">
        <v>0</v>
      </c>
      <c r="V1736">
        <v>12500000</v>
      </c>
      <c r="W1736">
        <v>9046156</v>
      </c>
      <c r="X1736">
        <v>40416563</v>
      </c>
      <c r="Y1736">
        <f>COUNTBLANK(Table134[[#This Row],[Budget]:[Gross_WW]])</f>
        <v>0</v>
      </c>
      <c r="Z1736" s="7">
        <v>0</v>
      </c>
      <c r="AA1736" s="7">
        <v>0</v>
      </c>
      <c r="AB1736" s="7">
        <v>1</v>
      </c>
      <c r="AC1736" s="7">
        <v>0</v>
      </c>
      <c r="AD1736" s="7">
        <v>0</v>
      </c>
      <c r="AE1736" s="7">
        <v>0</v>
      </c>
      <c r="AF1736" s="7">
        <v>0</v>
      </c>
      <c r="AG1736">
        <v>2</v>
      </c>
      <c r="AH1736">
        <f>((Table134[[#This Row],[Gross_WW]]-2*Table134[[#This Row],[Budget]])/(2*Table134[[#This Row],[Budget]]))*100</f>
        <v>61.666252</v>
      </c>
      <c r="AI1736">
        <f>(0.555*Table134[[#This Row],[Gross_WW]]-Table134[[#This Row],[Budget]])/Table134[[#This Row],[Budget]]*100</f>
        <v>79.449539720000033</v>
      </c>
      <c r="AJ1736">
        <f>(Table134[[#This Row],[Gross_WW]]-VLOOKUP(C1736,  Table4[], 2, TRUE)*Table134[[#This Row],[Budget]])/(Table134[[#This Row],[Budget]]*VLOOKUP(C1736,  Table4[], 2, TRUE))</f>
        <v>4.3888750666666665</v>
      </c>
    </row>
    <row r="1737" spans="1:36" x14ac:dyDescent="0.2">
      <c r="A1737" t="s">
        <v>7727</v>
      </c>
      <c r="B1737" t="s">
        <v>7728</v>
      </c>
      <c r="C1737">
        <v>2015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4.7</v>
      </c>
      <c r="O1737">
        <v>36504</v>
      </c>
      <c r="P1737">
        <v>91</v>
      </c>
      <c r="Q1737" t="s">
        <v>3769</v>
      </c>
      <c r="R1737" t="s">
        <v>35</v>
      </c>
      <c r="S1737">
        <v>0</v>
      </c>
      <c r="T1737">
        <v>1</v>
      </c>
      <c r="U1737">
        <v>0</v>
      </c>
      <c r="V1737">
        <v>4000000</v>
      </c>
      <c r="W1737">
        <v>35423380</v>
      </c>
      <c r="X1737">
        <v>52425855</v>
      </c>
      <c r="Y1737">
        <f>COUNTBLANK(Table134[[#This Row],[Budget]:[Gross_WW]])</f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1</v>
      </c>
      <c r="AG1737">
        <v>0</v>
      </c>
      <c r="AH1737">
        <f>((Table134[[#This Row],[Gross_WW]]-2*Table134[[#This Row],[Budget]])/(2*Table134[[#This Row],[Budget]]))*100</f>
        <v>555.32318750000002</v>
      </c>
      <c r="AI1737">
        <f>(0.555*Table134[[#This Row],[Gross_WW]]-Table134[[#This Row],[Budget]])/Table134[[#This Row],[Budget]]*100</f>
        <v>627.40873812500001</v>
      </c>
      <c r="AJ1737">
        <f>(Table134[[#This Row],[Gross_WW]]-VLOOKUP(C1737,  Table4[], 2, TRUE)*Table134[[#This Row],[Budget]])/(Table134[[#This Row],[Budget]]*VLOOKUP(C1737,  Table4[], 2, TRUE))</f>
        <v>12.10646375</v>
      </c>
    </row>
    <row r="1738" spans="1:36" x14ac:dyDescent="0.2">
      <c r="A1738" t="s">
        <v>6452</v>
      </c>
      <c r="B1738" t="s">
        <v>6453</v>
      </c>
      <c r="C1738">
        <v>2007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6.7</v>
      </c>
      <c r="O1738">
        <v>57015</v>
      </c>
      <c r="P1738">
        <v>122</v>
      </c>
      <c r="Q1738" t="s">
        <v>4496</v>
      </c>
      <c r="R1738" t="s">
        <v>39</v>
      </c>
      <c r="S1738">
        <v>0</v>
      </c>
      <c r="T1738">
        <v>0</v>
      </c>
      <c r="U1738">
        <v>1</v>
      </c>
      <c r="V1738">
        <v>70000000</v>
      </c>
      <c r="W1738">
        <v>36793804</v>
      </c>
      <c r="X1738">
        <v>69787394</v>
      </c>
      <c r="Y1738">
        <f>COUNTBLANK(Table134[[#This Row],[Budget]:[Gross_WW]])</f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1</v>
      </c>
      <c r="AG1738">
        <v>0</v>
      </c>
      <c r="AH1738">
        <f>((Table134[[#This Row],[Gross_WW]]-2*Table134[[#This Row],[Budget]])/(2*Table134[[#This Row],[Budget]]))*100</f>
        <v>-50.151861428571429</v>
      </c>
      <c r="AI1738">
        <f>(0.555*Table134[[#This Row],[Gross_WW]]-Table134[[#This Row],[Budget]])/Table134[[#This Row],[Budget]]*100</f>
        <v>-44.668566185714283</v>
      </c>
      <c r="AJ1738">
        <f>(Table134[[#This Row],[Gross_WW]]-VLOOKUP(C1738,  Table4[], 2, TRUE)*Table134[[#This Row],[Budget]])/(Table134[[#This Row],[Budget]]*VLOOKUP(C1738,  Table4[], 2, TRUE))</f>
        <v>0.66160461904761902</v>
      </c>
    </row>
    <row r="1739" spans="1:36" x14ac:dyDescent="0.2">
      <c r="A1739" t="s">
        <v>6337</v>
      </c>
      <c r="B1739" t="s">
        <v>6338</v>
      </c>
      <c r="C1739">
        <v>2006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5.8</v>
      </c>
      <c r="O1739">
        <v>121146</v>
      </c>
      <c r="P1739">
        <v>106</v>
      </c>
      <c r="Q1739" t="s">
        <v>6339</v>
      </c>
      <c r="R1739" t="s">
        <v>35</v>
      </c>
      <c r="S1739">
        <v>0</v>
      </c>
      <c r="T1739">
        <v>1</v>
      </c>
      <c r="U1739">
        <v>0</v>
      </c>
      <c r="V1739">
        <v>52000000</v>
      </c>
      <c r="W1739">
        <v>118703275</v>
      </c>
      <c r="X1739">
        <v>205668210</v>
      </c>
      <c r="Y1739">
        <f>COUNTBLANK(Table134[[#This Row],[Budget]:[Gross_WW]])</f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1</v>
      </c>
      <c r="AG1739">
        <v>0</v>
      </c>
      <c r="AH1739">
        <f>((Table134[[#This Row],[Gross_WW]]-2*Table134[[#This Row],[Budget]])/(2*Table134[[#This Row],[Budget]]))*100</f>
        <v>97.757894230769224</v>
      </c>
      <c r="AI1739">
        <f>(0.555*Table134[[#This Row],[Gross_WW]]-Table134[[#This Row],[Budget]])/Table134[[#This Row],[Budget]]*100</f>
        <v>119.51126259615388</v>
      </c>
      <c r="AJ1739">
        <f>(Table134[[#This Row],[Gross_WW]]-VLOOKUP(C1739,  Table4[], 2, TRUE)*Table134[[#This Row],[Budget]])/(Table134[[#This Row],[Budget]]*VLOOKUP(C1739,  Table4[], 2, TRUE))</f>
        <v>5.5919298076923081</v>
      </c>
    </row>
    <row r="1740" spans="1:36" x14ac:dyDescent="0.2">
      <c r="A1740" t="s">
        <v>2809</v>
      </c>
      <c r="B1740" t="s">
        <v>2810</v>
      </c>
      <c r="C1740">
        <v>1985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7.9</v>
      </c>
      <c r="O1740">
        <v>332815</v>
      </c>
      <c r="P1740">
        <v>97</v>
      </c>
      <c r="Q1740" t="s">
        <v>2780</v>
      </c>
      <c r="R1740" t="s">
        <v>35</v>
      </c>
      <c r="S1740">
        <v>0</v>
      </c>
      <c r="T1740">
        <v>1</v>
      </c>
      <c r="U1740">
        <v>0</v>
      </c>
      <c r="V1740">
        <v>1000000</v>
      </c>
      <c r="W1740">
        <v>45875171</v>
      </c>
      <c r="X1740">
        <v>51525171</v>
      </c>
      <c r="Y1740">
        <f>COUNTBLANK(Table134[[#This Row],[Budget]:[Gross_WW]])</f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1</v>
      </c>
      <c r="AG1740">
        <v>0</v>
      </c>
      <c r="AH1740">
        <f>((Table134[[#This Row],[Gross_WW]]-2*Table134[[#This Row],[Budget]])/(2*Table134[[#This Row],[Budget]]))*100</f>
        <v>2476.25855</v>
      </c>
      <c r="AI1740">
        <f>(0.555*Table134[[#This Row],[Gross_WW]]-Table134[[#This Row],[Budget]])/Table134[[#This Row],[Budget]]*100</f>
        <v>2759.6469905000004</v>
      </c>
      <c r="AJ1740">
        <f>(Table134[[#This Row],[Gross_WW]]-VLOOKUP(C1740,  Table4[], 2, TRUE)*Table134[[#This Row],[Budget]])/(Table134[[#This Row],[Budget]]*VLOOKUP(C1740,  Table4[], 2, TRUE))</f>
        <v>111.01124130434782</v>
      </c>
    </row>
    <row r="1741" spans="1:36" x14ac:dyDescent="0.2">
      <c r="A1741" t="s">
        <v>233</v>
      </c>
      <c r="B1741" t="s">
        <v>234</v>
      </c>
      <c r="C1741">
        <v>1935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7.8</v>
      </c>
      <c r="O1741">
        <v>41206</v>
      </c>
      <c r="P1741">
        <v>75</v>
      </c>
      <c r="Q1741" t="s">
        <v>66</v>
      </c>
      <c r="R1741" t="s">
        <v>35</v>
      </c>
      <c r="S1741">
        <v>0</v>
      </c>
      <c r="T1741">
        <v>1</v>
      </c>
      <c r="U1741">
        <v>0</v>
      </c>
      <c r="V1741">
        <v>397024</v>
      </c>
      <c r="Y1741">
        <f>COUNTBLANK(Table134[[#This Row],[Budget]:[Gross_WW]])</f>
        <v>2</v>
      </c>
      <c r="Z1741" s="7">
        <v>1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1</v>
      </c>
      <c r="AG1741">
        <v>0</v>
      </c>
      <c r="AH1741">
        <f>((Table134[[#This Row],[Gross_WW]]-2*Table134[[#This Row],[Budget]])/(2*Table134[[#This Row],[Budget]]))*100</f>
        <v>-100</v>
      </c>
      <c r="AI1741">
        <f>(0.555*Table134[[#This Row],[Gross_WW]]-Table134[[#This Row],[Budget]])/Table134[[#This Row],[Budget]]*100</f>
        <v>-100</v>
      </c>
      <c r="AJ1741">
        <f>(Table134[[#This Row],[Gross_WW]]-VLOOKUP(C1741,  Table4[], 2, TRUE)*Table134[[#This Row],[Budget]])/(Table134[[#This Row],[Budget]]*VLOOKUP(C1741,  Table4[], 2, TRUE))</f>
        <v>-1</v>
      </c>
    </row>
    <row r="1742" spans="1:36" x14ac:dyDescent="0.2">
      <c r="A1742" t="s">
        <v>4177</v>
      </c>
      <c r="B1742" t="s">
        <v>4178</v>
      </c>
      <c r="C1742">
        <v>1995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7.6</v>
      </c>
      <c r="O1742">
        <v>68914</v>
      </c>
      <c r="P1742">
        <v>135</v>
      </c>
      <c r="Q1742" t="s">
        <v>2004</v>
      </c>
      <c r="R1742" t="s">
        <v>39</v>
      </c>
      <c r="S1742">
        <v>0</v>
      </c>
      <c r="T1742">
        <v>0</v>
      </c>
      <c r="U1742">
        <v>1</v>
      </c>
      <c r="V1742">
        <v>24000000</v>
      </c>
      <c r="W1742">
        <v>71516617</v>
      </c>
      <c r="X1742">
        <v>182016617</v>
      </c>
      <c r="Y1742">
        <f>COUNTBLANK(Table134[[#This Row],[Budget]:[Gross_WW]])</f>
        <v>0</v>
      </c>
      <c r="Z1742" s="7">
        <v>0</v>
      </c>
      <c r="AA1742" s="7">
        <v>0</v>
      </c>
      <c r="AB1742" s="7">
        <v>1</v>
      </c>
      <c r="AC1742" s="7">
        <v>0</v>
      </c>
      <c r="AD1742" s="7">
        <v>0</v>
      </c>
      <c r="AE1742" s="7">
        <v>0</v>
      </c>
      <c r="AF1742" s="7">
        <v>0</v>
      </c>
      <c r="AG1742">
        <v>3</v>
      </c>
      <c r="AH1742">
        <f>((Table134[[#This Row],[Gross_WW]]-2*Table134[[#This Row],[Budget]])/(2*Table134[[#This Row],[Budget]]))*100</f>
        <v>279.20128541666662</v>
      </c>
      <c r="AI1742">
        <f>(0.555*Table134[[#This Row],[Gross_WW]]-Table134[[#This Row],[Budget]])/Table134[[#This Row],[Budget]]*100</f>
        <v>320.91342681250001</v>
      </c>
      <c r="AJ1742">
        <f>(Table134[[#This Row],[Gross_WW]]-VLOOKUP(C1742,  Table4[], 2, TRUE)*Table134[[#This Row],[Budget]])/(Table134[[#This Row],[Budget]]*VLOOKUP(C1742,  Table4[], 2, TRUE))</f>
        <v>16.236422064393938</v>
      </c>
    </row>
    <row r="1743" spans="1:36" x14ac:dyDescent="0.2">
      <c r="A1743" t="s">
        <v>7397</v>
      </c>
      <c r="B1743" t="s">
        <v>7398</v>
      </c>
      <c r="C1743">
        <v>2012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6.1</v>
      </c>
      <c r="O1743">
        <v>121644</v>
      </c>
      <c r="P1743">
        <v>85</v>
      </c>
      <c r="Q1743" t="s">
        <v>5089</v>
      </c>
      <c r="R1743" t="s">
        <v>39</v>
      </c>
      <c r="S1743">
        <v>0</v>
      </c>
      <c r="T1743">
        <v>0</v>
      </c>
      <c r="U1743">
        <v>1</v>
      </c>
      <c r="V1743">
        <v>95000000</v>
      </c>
      <c r="W1743">
        <v>86907746</v>
      </c>
      <c r="X1743">
        <v>104907746</v>
      </c>
      <c r="Y1743">
        <f>COUNTBLANK(Table134[[#This Row],[Budget]:[Gross_WW]])</f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1</v>
      </c>
      <c r="AG1743">
        <v>0</v>
      </c>
      <c r="AH1743">
        <f>((Table134[[#This Row],[Gross_WW]]-2*Table134[[#This Row],[Budget]])/(2*Table134[[#This Row],[Budget]]))*100</f>
        <v>-44.785396842105264</v>
      </c>
      <c r="AI1743">
        <f>(0.555*Table134[[#This Row],[Gross_WW]]-Table134[[#This Row],[Budget]])/Table134[[#This Row],[Budget]]*100</f>
        <v>-38.711790494736832</v>
      </c>
      <c r="AJ1743">
        <f>(Table134[[#This Row],[Gross_WW]]-VLOOKUP(C1743,  Table4[], 2, TRUE)*Table134[[#This Row],[Budget]])/(Table134[[#This Row],[Budget]]*VLOOKUP(C1743,  Table4[], 2, TRUE))</f>
        <v>0.10429206315789474</v>
      </c>
    </row>
    <row r="1744" spans="1:36" x14ac:dyDescent="0.2">
      <c r="A1744" t="s">
        <v>2330</v>
      </c>
      <c r="B1744" t="s">
        <v>2331</v>
      </c>
      <c r="C1744">
        <v>1978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6.1</v>
      </c>
      <c r="O1744">
        <v>4152</v>
      </c>
      <c r="P1744">
        <v>104</v>
      </c>
      <c r="Q1744" t="s">
        <v>1766</v>
      </c>
      <c r="R1744" t="s">
        <v>376</v>
      </c>
      <c r="S1744">
        <v>1</v>
      </c>
      <c r="T1744">
        <v>0</v>
      </c>
      <c r="U1744">
        <v>0</v>
      </c>
      <c r="V1744">
        <v>4000000</v>
      </c>
      <c r="Y1744">
        <f>COUNTBLANK(Table134[[#This Row],[Budget]:[Gross_WW]])</f>
        <v>2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1</v>
      </c>
      <c r="AG1744">
        <v>0</v>
      </c>
      <c r="AH1744">
        <f>((Table134[[#This Row],[Gross_WW]]-2*Table134[[#This Row],[Budget]])/(2*Table134[[#This Row],[Budget]]))*100</f>
        <v>-100</v>
      </c>
      <c r="AI1744">
        <f>(0.555*Table134[[#This Row],[Gross_WW]]-Table134[[#This Row],[Budget]])/Table134[[#This Row],[Budget]]*100</f>
        <v>-100</v>
      </c>
      <c r="AJ1744">
        <f>(Table134[[#This Row],[Gross_WW]]-VLOOKUP(C1744,  Table4[], 2, TRUE)*Table134[[#This Row],[Budget]])/(Table134[[#This Row],[Budget]]*VLOOKUP(C1744,  Table4[], 2, TRUE))</f>
        <v>-1</v>
      </c>
    </row>
    <row r="1745" spans="1:36" x14ac:dyDescent="0.2">
      <c r="A1745" t="s">
        <v>5752</v>
      </c>
      <c r="B1745" t="s">
        <v>5753</v>
      </c>
      <c r="C1745">
        <v>2003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3.9</v>
      </c>
      <c r="O1745">
        <v>49179</v>
      </c>
      <c r="P1745">
        <v>82</v>
      </c>
      <c r="Q1745" t="s">
        <v>5754</v>
      </c>
      <c r="R1745" t="s">
        <v>35</v>
      </c>
      <c r="S1745">
        <v>0</v>
      </c>
      <c r="T1745">
        <v>1</v>
      </c>
      <c r="U1745">
        <v>0</v>
      </c>
      <c r="V1745">
        <v>109000000</v>
      </c>
      <c r="W1745">
        <v>101149285</v>
      </c>
      <c r="X1745">
        <v>133960541</v>
      </c>
      <c r="Y1745">
        <f>COUNTBLANK(Table134[[#This Row],[Budget]:[Gross_WW]])</f>
        <v>0</v>
      </c>
      <c r="Z1745" s="7">
        <v>0</v>
      </c>
      <c r="AA1745" s="7">
        <v>0</v>
      </c>
      <c r="AB1745" s="7">
        <v>1</v>
      </c>
      <c r="AC1745" s="7">
        <v>0</v>
      </c>
      <c r="AD1745" s="7">
        <v>0</v>
      </c>
      <c r="AE1745" s="7">
        <v>0</v>
      </c>
      <c r="AF1745" s="7">
        <v>0</v>
      </c>
      <c r="AG1745">
        <v>46</v>
      </c>
      <c r="AH1745">
        <f>((Table134[[#This Row],[Gross_WW]]-2*Table134[[#This Row],[Budget]])/(2*Table134[[#This Row],[Budget]]))*100</f>
        <v>-38.550210550458715</v>
      </c>
      <c r="AI1745">
        <f>(0.555*Table134[[#This Row],[Gross_WW]]-Table134[[#This Row],[Budget]])/Table134[[#This Row],[Budget]]*100</f>
        <v>-31.790733711009167</v>
      </c>
      <c r="AJ1745">
        <f>(Table134[[#This Row],[Gross_WW]]-VLOOKUP(C1745,  Table4[], 2, TRUE)*Table134[[#This Row],[Budget]])/(Table134[[#This Row],[Budget]]*VLOOKUP(C1745,  Table4[], 2, TRUE))</f>
        <v>1.0483263149847095</v>
      </c>
    </row>
    <row r="1746" spans="1:36" hidden="1" x14ac:dyDescent="0.2">
      <c r="A1746" t="s">
        <v>3737</v>
      </c>
      <c r="B1746" t="s">
        <v>3738</v>
      </c>
      <c r="C1746">
        <v>1993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5.8</v>
      </c>
      <c r="O1746">
        <v>730</v>
      </c>
      <c r="P1746">
        <v>106</v>
      </c>
      <c r="Q1746" t="s">
        <v>3739</v>
      </c>
      <c r="R1746" t="s">
        <v>3740</v>
      </c>
      <c r="S1746">
        <v>1</v>
      </c>
      <c r="T1746">
        <v>0</v>
      </c>
      <c r="U1746">
        <v>0</v>
      </c>
      <c r="W1746">
        <v>6011745</v>
      </c>
      <c r="X1746">
        <v>6011745</v>
      </c>
      <c r="Y1746">
        <f>COUNTBLANK(Table134[[#This Row],[Budget]:[Gross_WW]])</f>
        <v>1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>
        <v>3</v>
      </c>
      <c r="AH1746" t="e">
        <f>((Table134[[#This Row],[Gross_WW]]-2*Table134[[#This Row],[Budget]])/(2*Table134[[#This Row],[Budget]]))*100</f>
        <v>#DIV/0!</v>
      </c>
      <c r="AI1746" t="e">
        <f>(0.555*Table134[[#This Row],[Gross_WW]]-Table134[[#This Row],[Budget]])/Table134[[#This Row],[Budget]]*100</f>
        <v>#DIV/0!</v>
      </c>
      <c r="AJ1746" t="e">
        <f>(Table134[[#This Row],[Gross_WW]]-VLOOKUP(C1746,  Table4[], 2, TRUE)*Table134[[#This Row],[Budget]])/(Table134[[#This Row],[Budget]]*VLOOKUP(C1746,  Table4[], 2, TRUE))</f>
        <v>#DIV/0!</v>
      </c>
    </row>
    <row r="1747" spans="1:36" x14ac:dyDescent="0.2">
      <c r="A1747" t="s">
        <v>4389</v>
      </c>
      <c r="B1747" t="s">
        <v>4390</v>
      </c>
      <c r="C1747">
        <v>1996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6</v>
      </c>
      <c r="O1747">
        <v>12243</v>
      </c>
      <c r="P1747">
        <v>113</v>
      </c>
      <c r="Q1747" t="s">
        <v>3021</v>
      </c>
      <c r="R1747" t="s">
        <v>35</v>
      </c>
      <c r="S1747">
        <v>0</v>
      </c>
      <c r="T1747">
        <v>1</v>
      </c>
      <c r="U1747">
        <v>0</v>
      </c>
      <c r="V1747">
        <v>50000000</v>
      </c>
      <c r="W1747">
        <v>14551359</v>
      </c>
      <c r="X1747">
        <v>22540359</v>
      </c>
      <c r="Y1747">
        <f>COUNTBLANK(Table134[[#This Row],[Budget]:[Gross_WW]])</f>
        <v>0</v>
      </c>
      <c r="Z1747" s="7">
        <v>0</v>
      </c>
      <c r="AA1747" s="7">
        <v>0</v>
      </c>
      <c r="AB1747" s="7">
        <v>1</v>
      </c>
      <c r="AC1747" s="7">
        <v>0</v>
      </c>
      <c r="AD1747" s="7">
        <v>0</v>
      </c>
      <c r="AE1747" s="7">
        <v>0</v>
      </c>
      <c r="AF1747" s="7">
        <v>0</v>
      </c>
      <c r="AG1747">
        <v>2</v>
      </c>
      <c r="AH1747">
        <f>((Table134[[#This Row],[Gross_WW]]-2*Table134[[#This Row],[Budget]])/(2*Table134[[#This Row],[Budget]]))*100</f>
        <v>-77.459641000000005</v>
      </c>
      <c r="AI1747">
        <f>(0.555*Table134[[#This Row],[Gross_WW]]-Table134[[#This Row],[Budget]])/Table134[[#This Row],[Budget]]*100</f>
        <v>-74.980201509999986</v>
      </c>
      <c r="AJ1747">
        <f>(Table134[[#This Row],[Gross_WW]]-VLOOKUP(C1747,  Table4[], 2, TRUE)*Table134[[#This Row],[Budget]])/(Table134[[#This Row],[Budget]]*VLOOKUP(C1747,  Table4[], 2, TRUE))</f>
        <v>2.4561772727272727E-2</v>
      </c>
    </row>
    <row r="1748" spans="1:36" x14ac:dyDescent="0.2">
      <c r="A1748" t="s">
        <v>7209</v>
      </c>
      <c r="B1748" t="s">
        <v>7210</v>
      </c>
      <c r="C1748">
        <v>2011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6.3</v>
      </c>
      <c r="O1748">
        <v>160311</v>
      </c>
      <c r="P1748">
        <v>112</v>
      </c>
      <c r="Q1748" t="s">
        <v>5715</v>
      </c>
      <c r="R1748" t="s">
        <v>35</v>
      </c>
      <c r="S1748">
        <v>0</v>
      </c>
      <c r="T1748">
        <v>1</v>
      </c>
      <c r="U1748">
        <v>0</v>
      </c>
      <c r="V1748">
        <v>52000000</v>
      </c>
      <c r="W1748">
        <v>37081475</v>
      </c>
      <c r="X1748">
        <v>75450437</v>
      </c>
      <c r="Y1748">
        <f>COUNTBLANK(Table134[[#This Row],[Budget]:[Gross_WW]])</f>
        <v>0</v>
      </c>
      <c r="Z1748" s="7">
        <v>0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7">
        <v>1</v>
      </c>
      <c r="AG1748">
        <v>0</v>
      </c>
      <c r="AH1748">
        <f>((Table134[[#This Row],[Gross_WW]]-2*Table134[[#This Row],[Budget]])/(2*Table134[[#This Row],[Budget]]))*100</f>
        <v>-27.451502884615387</v>
      </c>
      <c r="AI1748">
        <f>(0.555*Table134[[#This Row],[Gross_WW]]-Table134[[#This Row],[Budget]])/Table134[[#This Row],[Budget]]*100</f>
        <v>-19.471168201923071</v>
      </c>
      <c r="AJ1748">
        <f>(Table134[[#This Row],[Gross_WW]]-VLOOKUP(C1748,  Table4[], 2, TRUE)*Table134[[#This Row],[Budget]])/(Table134[[#This Row],[Budget]]*VLOOKUP(C1748,  Table4[], 2, TRUE))</f>
        <v>0.45096994230769233</v>
      </c>
    </row>
    <row r="1749" spans="1:36" x14ac:dyDescent="0.2">
      <c r="A1749" t="s">
        <v>295</v>
      </c>
      <c r="B1749" t="s">
        <v>296</v>
      </c>
      <c r="C1749">
        <v>1936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7.1</v>
      </c>
      <c r="O1749">
        <v>4292</v>
      </c>
      <c r="P1749">
        <v>115</v>
      </c>
      <c r="Q1749" t="s">
        <v>45</v>
      </c>
      <c r="R1749" t="s">
        <v>39</v>
      </c>
      <c r="S1749">
        <v>0</v>
      </c>
      <c r="T1749">
        <v>0</v>
      </c>
      <c r="U1749">
        <v>1</v>
      </c>
      <c r="V1749">
        <v>8000000</v>
      </c>
      <c r="Y1749">
        <f>COUNTBLANK(Table134[[#This Row],[Budget]:[Gross_WW]])</f>
        <v>2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>
        <v>82</v>
      </c>
      <c r="AH1749">
        <f>((Table134[[#This Row],[Gross_WW]]-2*Table134[[#This Row],[Budget]])/(2*Table134[[#This Row],[Budget]]))*100</f>
        <v>-100</v>
      </c>
      <c r="AI1749">
        <f>(0.555*Table134[[#This Row],[Gross_WW]]-Table134[[#This Row],[Budget]])/Table134[[#This Row],[Budget]]*100</f>
        <v>-100</v>
      </c>
      <c r="AJ1749">
        <f>(Table134[[#This Row],[Gross_WW]]-VLOOKUP(C1749,  Table4[], 2, TRUE)*Table134[[#This Row],[Budget]])/(Table134[[#This Row],[Budget]]*VLOOKUP(C1749,  Table4[], 2, TRUE))</f>
        <v>-1</v>
      </c>
    </row>
    <row r="1750" spans="1:36" x14ac:dyDescent="0.2">
      <c r="A1750" t="s">
        <v>5009</v>
      </c>
      <c r="B1750" t="s">
        <v>5010</v>
      </c>
      <c r="C1750">
        <v>1999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7.4</v>
      </c>
      <c r="O1750">
        <v>90521</v>
      </c>
      <c r="P1750">
        <v>126</v>
      </c>
      <c r="Q1750" t="s">
        <v>3483</v>
      </c>
      <c r="R1750" t="s">
        <v>5011</v>
      </c>
      <c r="S1750">
        <v>1</v>
      </c>
      <c r="T1750">
        <v>0</v>
      </c>
      <c r="U1750">
        <v>0</v>
      </c>
      <c r="V1750">
        <v>24000000</v>
      </c>
      <c r="W1750">
        <v>57545092</v>
      </c>
      <c r="X1750">
        <v>88545092</v>
      </c>
      <c r="Y1750">
        <f>COUNTBLANK(Table134[[#This Row],[Budget]:[Gross_WW]])</f>
        <v>0</v>
      </c>
      <c r="Z1750" s="7">
        <v>0</v>
      </c>
      <c r="AA1750" s="7">
        <v>0</v>
      </c>
      <c r="AB1750" s="7">
        <v>1</v>
      </c>
      <c r="AC1750" s="7">
        <v>0</v>
      </c>
      <c r="AD1750" s="7">
        <v>0</v>
      </c>
      <c r="AE1750" s="7">
        <v>0</v>
      </c>
      <c r="AF1750" s="7">
        <v>0</v>
      </c>
      <c r="AG1750">
        <v>14</v>
      </c>
      <c r="AH1750">
        <f>((Table134[[#This Row],[Gross_WW]]-2*Table134[[#This Row],[Budget]])/(2*Table134[[#This Row],[Budget]]))*100</f>
        <v>84.468941666666666</v>
      </c>
      <c r="AI1750">
        <f>(0.555*Table134[[#This Row],[Gross_WW]]-Table134[[#This Row],[Budget]])/Table134[[#This Row],[Budget]]*100</f>
        <v>104.76052525000001</v>
      </c>
      <c r="AJ1750">
        <f>(Table134[[#This Row],[Gross_WW]]-VLOOKUP(C1750,  Table4[], 2, TRUE)*Table134[[#This Row],[Budget]])/(Table134[[#This Row],[Budget]]*VLOOKUP(C1750,  Table4[], 2, TRUE))</f>
        <v>7.3849518939393937</v>
      </c>
    </row>
    <row r="1751" spans="1:36" x14ac:dyDescent="0.2">
      <c r="A1751" t="s">
        <v>2879</v>
      </c>
      <c r="B1751" t="s">
        <v>2880</v>
      </c>
      <c r="C1751">
        <v>1986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5.4</v>
      </c>
      <c r="O1751">
        <v>5880</v>
      </c>
      <c r="P1751">
        <v>98</v>
      </c>
      <c r="Q1751" t="s">
        <v>2881</v>
      </c>
      <c r="R1751" t="s">
        <v>39</v>
      </c>
      <c r="S1751">
        <v>0</v>
      </c>
      <c r="T1751">
        <v>0</v>
      </c>
      <c r="U1751">
        <v>1</v>
      </c>
      <c r="V1751">
        <v>15000000</v>
      </c>
      <c r="W1751">
        <v>1953732</v>
      </c>
      <c r="X1751">
        <v>1953732</v>
      </c>
      <c r="Y1751">
        <f>COUNTBLANK(Table134[[#This Row],[Budget]:[Gross_WW]])</f>
        <v>0</v>
      </c>
      <c r="Z1751" s="7">
        <v>0</v>
      </c>
      <c r="AA1751" s="7">
        <v>0</v>
      </c>
      <c r="AB1751" s="7">
        <v>1</v>
      </c>
      <c r="AC1751" s="7">
        <v>0</v>
      </c>
      <c r="AD1751" s="7">
        <v>0</v>
      </c>
      <c r="AE1751" s="7">
        <v>0</v>
      </c>
      <c r="AF1751" s="7">
        <v>0</v>
      </c>
      <c r="AG1751">
        <v>6</v>
      </c>
      <c r="AH1751">
        <f>((Table134[[#This Row],[Gross_WW]]-2*Table134[[#This Row],[Budget]])/(2*Table134[[#This Row],[Budget]]))*100</f>
        <v>-93.487560000000002</v>
      </c>
      <c r="AI1751">
        <f>(0.555*Table134[[#This Row],[Gross_WW]]-Table134[[#This Row],[Budget]])/Table134[[#This Row],[Budget]]*100</f>
        <v>-92.771191600000009</v>
      </c>
      <c r="AJ1751">
        <f>(Table134[[#This Row],[Gross_WW]]-VLOOKUP(C1751,  Table4[], 2, TRUE)*Table134[[#This Row],[Budget]])/(Table134[[#This Row],[Budget]]*VLOOKUP(C1751,  Table4[], 2, TRUE))</f>
        <v>-0.71685043478260868</v>
      </c>
    </row>
    <row r="1752" spans="1:36" x14ac:dyDescent="0.2">
      <c r="A1752" t="s">
        <v>3946</v>
      </c>
      <c r="B1752" t="s">
        <v>3947</v>
      </c>
      <c r="C1752">
        <v>1994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6.7</v>
      </c>
      <c r="O1752">
        <v>57021</v>
      </c>
      <c r="P1752">
        <v>119</v>
      </c>
      <c r="Q1752" t="s">
        <v>2557</v>
      </c>
      <c r="R1752" t="s">
        <v>39</v>
      </c>
      <c r="S1752">
        <v>0</v>
      </c>
      <c r="T1752">
        <v>0</v>
      </c>
      <c r="U1752">
        <v>1</v>
      </c>
      <c r="V1752">
        <v>45000000</v>
      </c>
      <c r="W1752">
        <v>92115211</v>
      </c>
      <c r="X1752">
        <v>117615211</v>
      </c>
      <c r="Y1752">
        <f>COUNTBLANK(Table134[[#This Row],[Budget]:[Gross_WW]])</f>
        <v>0</v>
      </c>
      <c r="Z1752" s="7">
        <v>0</v>
      </c>
      <c r="AA1752" s="7">
        <v>0</v>
      </c>
      <c r="AB1752" s="7">
        <v>1</v>
      </c>
      <c r="AC1752" s="7">
        <v>0</v>
      </c>
      <c r="AD1752" s="7">
        <v>0</v>
      </c>
      <c r="AE1752" s="7">
        <v>0</v>
      </c>
      <c r="AF1752" s="7">
        <v>0</v>
      </c>
      <c r="AG1752">
        <v>1</v>
      </c>
      <c r="AH1752">
        <f>((Table134[[#This Row],[Gross_WW]]-2*Table134[[#This Row],[Budget]])/(2*Table134[[#This Row],[Budget]]))*100</f>
        <v>30.683567777777775</v>
      </c>
      <c r="AI1752">
        <f>(0.555*Table134[[#This Row],[Gross_WW]]-Table134[[#This Row],[Budget]])/Table134[[#This Row],[Budget]]*100</f>
        <v>45.058760233333345</v>
      </c>
      <c r="AJ1752">
        <f>(Table134[[#This Row],[Gross_WW]]-VLOOKUP(C1752,  Table4[], 2, TRUE)*Table134[[#This Row],[Budget]])/(Table134[[#This Row],[Budget]]*VLOOKUP(C1752,  Table4[], 2, TRUE))</f>
        <v>4.940162171717172</v>
      </c>
    </row>
    <row r="1753" spans="1:36" x14ac:dyDescent="0.2">
      <c r="A1753" t="s">
        <v>2886</v>
      </c>
      <c r="B1753" t="s">
        <v>2887</v>
      </c>
      <c r="C1753">
        <v>1986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7</v>
      </c>
      <c r="O1753">
        <v>71073</v>
      </c>
      <c r="P1753">
        <v>119</v>
      </c>
      <c r="Q1753" t="s">
        <v>2139</v>
      </c>
      <c r="R1753" t="s">
        <v>2783</v>
      </c>
      <c r="S1753">
        <v>1</v>
      </c>
      <c r="T1753">
        <v>0</v>
      </c>
      <c r="U1753">
        <v>0</v>
      </c>
      <c r="V1753">
        <v>13800000</v>
      </c>
      <c r="W1753">
        <v>52293982</v>
      </c>
      <c r="X1753">
        <v>52293982</v>
      </c>
      <c r="Y1753">
        <f>COUNTBLANK(Table134[[#This Row],[Budget]:[Gross_WW]])</f>
        <v>0</v>
      </c>
      <c r="Z1753" s="7">
        <v>0</v>
      </c>
      <c r="AA1753" s="7">
        <v>0</v>
      </c>
      <c r="AB1753" s="7">
        <v>1</v>
      </c>
      <c r="AC1753" s="7">
        <v>0</v>
      </c>
      <c r="AD1753" s="7">
        <v>0</v>
      </c>
      <c r="AE1753" s="7">
        <v>0</v>
      </c>
      <c r="AF1753" s="7">
        <v>0</v>
      </c>
      <c r="AG1753">
        <v>2</v>
      </c>
      <c r="AH1753">
        <f>((Table134[[#This Row],[Gross_WW]]-2*Table134[[#This Row],[Budget]])/(2*Table134[[#This Row],[Budget]]))*100</f>
        <v>89.470949275362315</v>
      </c>
      <c r="AI1753">
        <f>(0.555*Table134[[#This Row],[Gross_WW]]-Table134[[#This Row],[Budget]])/Table134[[#This Row],[Budget]]*100</f>
        <v>110.31275369565219</v>
      </c>
      <c r="AJ1753">
        <f>(Table134[[#This Row],[Gross_WW]]-VLOOKUP(C1753,  Table4[], 2, TRUE)*Table134[[#This Row],[Budget]])/(Table134[[#This Row],[Budget]]*VLOOKUP(C1753,  Table4[], 2, TRUE))</f>
        <v>7.2378673597983614</v>
      </c>
    </row>
    <row r="1754" spans="1:36" x14ac:dyDescent="0.2">
      <c r="A1754" t="s">
        <v>2813</v>
      </c>
      <c r="B1754" t="s">
        <v>2814</v>
      </c>
      <c r="C1754">
        <v>1985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7.8</v>
      </c>
      <c r="O1754">
        <v>74380</v>
      </c>
      <c r="P1754">
        <v>154</v>
      </c>
      <c r="Q1754" t="s">
        <v>2168</v>
      </c>
      <c r="R1754" t="s">
        <v>2714</v>
      </c>
      <c r="S1754">
        <v>0</v>
      </c>
      <c r="T1754">
        <v>0</v>
      </c>
      <c r="U1754">
        <v>1</v>
      </c>
      <c r="V1754">
        <v>15000000</v>
      </c>
      <c r="W1754">
        <v>98467863</v>
      </c>
      <c r="X1754">
        <v>98467863</v>
      </c>
      <c r="Y1754">
        <f>COUNTBLANK(Table134[[#This Row],[Budget]:[Gross_WW]])</f>
        <v>0</v>
      </c>
      <c r="Z1754" s="7">
        <v>0</v>
      </c>
      <c r="AA1754" s="7">
        <v>0</v>
      </c>
      <c r="AB1754" s="7">
        <v>1</v>
      </c>
      <c r="AC1754" s="7">
        <v>0</v>
      </c>
      <c r="AD1754" s="7">
        <v>0</v>
      </c>
      <c r="AE1754" s="7">
        <v>0</v>
      </c>
      <c r="AF1754" s="7">
        <v>0</v>
      </c>
      <c r="AG1754">
        <v>2</v>
      </c>
      <c r="AH1754">
        <f>((Table134[[#This Row],[Gross_WW]]-2*Table134[[#This Row],[Budget]])/(2*Table134[[#This Row],[Budget]]))*100</f>
        <v>228.22621000000001</v>
      </c>
      <c r="AI1754">
        <f>(0.555*Table134[[#This Row],[Gross_WW]]-Table134[[#This Row],[Budget]])/Table134[[#This Row],[Budget]]*100</f>
        <v>264.33109310000003</v>
      </c>
      <c r="AJ1754">
        <f>(Table134[[#This Row],[Gross_WW]]-VLOOKUP(C1754,  Table4[], 2, TRUE)*Table134[[#This Row],[Budget]])/(Table134[[#This Row],[Budget]]*VLOOKUP(C1754,  Table4[], 2, TRUE))</f>
        <v>13.270704782608696</v>
      </c>
    </row>
    <row r="1755" spans="1:36" hidden="1" x14ac:dyDescent="0.2">
      <c r="A1755" t="s">
        <v>1304</v>
      </c>
      <c r="B1755" t="s">
        <v>1305</v>
      </c>
      <c r="C1755">
        <v>1954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6.4</v>
      </c>
      <c r="O1755">
        <v>446</v>
      </c>
      <c r="P1755">
        <v>94</v>
      </c>
      <c r="Q1755" t="s">
        <v>771</v>
      </c>
      <c r="R1755" t="s">
        <v>39</v>
      </c>
      <c r="S1755">
        <v>0</v>
      </c>
      <c r="T1755">
        <v>0</v>
      </c>
      <c r="U1755">
        <v>1</v>
      </c>
      <c r="W1755">
        <v>2500000</v>
      </c>
      <c r="Y1755">
        <f>COUNTBLANK(Table134[[#This Row],[Budget]:[Gross_WW]])</f>
        <v>2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1</v>
      </c>
      <c r="AG1755">
        <v>0</v>
      </c>
      <c r="AH1755" t="e">
        <f>((Table134[[#This Row],[Gross_WW]]-2*Table134[[#This Row],[Budget]])/(2*Table134[[#This Row],[Budget]]))*100</f>
        <v>#DIV/0!</v>
      </c>
      <c r="AI1755" t="e">
        <f>(0.555*Table134[[#This Row],[Gross_WW]]-Table134[[#This Row],[Budget]])/Table134[[#This Row],[Budget]]*100</f>
        <v>#DIV/0!</v>
      </c>
      <c r="AJ1755" t="e">
        <f>(Table134[[#This Row],[Gross_WW]]-VLOOKUP(C1755,  Table4[], 2, TRUE)*Table134[[#This Row],[Budget]])/(Table134[[#This Row],[Budget]]*VLOOKUP(C1755,  Table4[], 2, TRUE))</f>
        <v>#DIV/0!</v>
      </c>
    </row>
    <row r="1756" spans="1:36" x14ac:dyDescent="0.2">
      <c r="A1756" t="s">
        <v>2377</v>
      </c>
      <c r="B1756" t="s">
        <v>2378</v>
      </c>
      <c r="C1756">
        <v>1979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4.4000000000000004</v>
      </c>
      <c r="O1756">
        <v>5315</v>
      </c>
      <c r="P1756">
        <v>113</v>
      </c>
      <c r="Q1756" t="s">
        <v>1822</v>
      </c>
      <c r="R1756" t="s">
        <v>35</v>
      </c>
      <c r="S1756">
        <v>0</v>
      </c>
      <c r="T1756">
        <v>1</v>
      </c>
      <c r="U1756">
        <v>0</v>
      </c>
      <c r="V1756">
        <v>13015688</v>
      </c>
      <c r="Y1756">
        <f>COUNTBLANK(Table134[[#This Row],[Budget]:[Gross_WW]])</f>
        <v>2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1</v>
      </c>
      <c r="AG1756">
        <v>0</v>
      </c>
      <c r="AH1756">
        <f>((Table134[[#This Row],[Gross_WW]]-2*Table134[[#This Row],[Budget]])/(2*Table134[[#This Row],[Budget]]))*100</f>
        <v>-100</v>
      </c>
      <c r="AI1756">
        <f>(0.555*Table134[[#This Row],[Gross_WW]]-Table134[[#This Row],[Budget]])/Table134[[#This Row],[Budget]]*100</f>
        <v>-100</v>
      </c>
      <c r="AJ1756">
        <f>(Table134[[#This Row],[Gross_WW]]-VLOOKUP(C1756,  Table4[], 2, TRUE)*Table134[[#This Row],[Budget]])/(Table134[[#This Row],[Budget]]*VLOOKUP(C1756,  Table4[], 2, TRUE))</f>
        <v>-1</v>
      </c>
    </row>
    <row r="1757" spans="1:36" x14ac:dyDescent="0.2">
      <c r="A1757" t="s">
        <v>7180</v>
      </c>
      <c r="B1757" t="s">
        <v>7181</v>
      </c>
      <c r="C1757">
        <v>2013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7.5</v>
      </c>
      <c r="O1757">
        <v>420731</v>
      </c>
      <c r="P1757">
        <v>112</v>
      </c>
      <c r="Q1757" t="s">
        <v>6372</v>
      </c>
      <c r="R1757" t="s">
        <v>5604</v>
      </c>
      <c r="S1757">
        <v>0</v>
      </c>
      <c r="T1757">
        <v>0</v>
      </c>
      <c r="U1757">
        <v>1</v>
      </c>
      <c r="V1757">
        <v>20000000</v>
      </c>
      <c r="W1757">
        <v>137400141</v>
      </c>
      <c r="X1757">
        <v>319494638</v>
      </c>
      <c r="Y1757">
        <f>COUNTBLANK(Table134[[#This Row],[Budget]:[Gross_WW]])</f>
        <v>0</v>
      </c>
      <c r="Z1757" s="7">
        <v>1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1</v>
      </c>
      <c r="AG1757">
        <v>0</v>
      </c>
      <c r="AH1757">
        <f>((Table134[[#This Row],[Gross_WW]]-2*Table134[[#This Row],[Budget]])/(2*Table134[[#This Row],[Budget]]))*100</f>
        <v>698.73659499999997</v>
      </c>
      <c r="AI1757">
        <f>(0.555*Table134[[#This Row],[Gross_WW]]-Table134[[#This Row],[Budget]])/Table134[[#This Row],[Budget]]*100</f>
        <v>786.59762045000002</v>
      </c>
      <c r="AJ1757">
        <f>(Table134[[#This Row],[Gross_WW]]-VLOOKUP(C1757,  Table4[], 2, TRUE)*Table134[[#This Row],[Budget]])/(Table134[[#This Row],[Budget]]*VLOOKUP(C1757,  Table4[], 2, TRUE))</f>
        <v>14.9747319</v>
      </c>
    </row>
    <row r="1758" spans="1:36" x14ac:dyDescent="0.2">
      <c r="A1758" t="s">
        <v>7719</v>
      </c>
      <c r="B1758" t="s">
        <v>7720</v>
      </c>
      <c r="C1758">
        <v>2016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7.3</v>
      </c>
      <c r="O1758">
        <v>211433</v>
      </c>
      <c r="P1758">
        <v>134</v>
      </c>
      <c r="Q1758" t="s">
        <v>6372</v>
      </c>
      <c r="R1758" t="s">
        <v>5604</v>
      </c>
      <c r="S1758">
        <v>0</v>
      </c>
      <c r="T1758">
        <v>0</v>
      </c>
      <c r="U1758">
        <v>1</v>
      </c>
      <c r="V1758">
        <v>40000000</v>
      </c>
      <c r="W1758">
        <v>102470008</v>
      </c>
      <c r="X1758">
        <v>320392818</v>
      </c>
      <c r="Y1758">
        <f>COUNTBLANK(Table134[[#This Row],[Budget]:[Gross_WW]])</f>
        <v>0</v>
      </c>
      <c r="Z1758" s="7">
        <v>1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1</v>
      </c>
      <c r="AG1758">
        <v>0</v>
      </c>
      <c r="AH1758">
        <f>((Table134[[#This Row],[Gross_WW]]-2*Table134[[#This Row],[Budget]])/(2*Table134[[#This Row],[Budget]]))*100</f>
        <v>300.49102250000004</v>
      </c>
      <c r="AI1758">
        <f>(0.555*Table134[[#This Row],[Gross_WW]]-Table134[[#This Row],[Budget]])/Table134[[#This Row],[Budget]]*100</f>
        <v>344.54503497500002</v>
      </c>
      <c r="AJ1758">
        <f>(Table134[[#This Row],[Gross_WW]]-VLOOKUP(C1758,  Table4[], 2, TRUE)*Table134[[#This Row],[Budget]])/(Table134[[#This Row],[Budget]]*VLOOKUP(C1758,  Table4[], 2, TRUE))</f>
        <v>7.0098204500000003</v>
      </c>
    </row>
    <row r="1759" spans="1:36" x14ac:dyDescent="0.2">
      <c r="A1759" t="s">
        <v>6064</v>
      </c>
      <c r="B1759" t="s">
        <v>6065</v>
      </c>
      <c r="C1759">
        <v>2005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7.4</v>
      </c>
      <c r="O1759">
        <v>128737</v>
      </c>
      <c r="P1759">
        <v>129</v>
      </c>
      <c r="Q1759" t="s">
        <v>6066</v>
      </c>
      <c r="R1759" t="s">
        <v>5459</v>
      </c>
      <c r="S1759">
        <v>0</v>
      </c>
      <c r="T1759">
        <v>1</v>
      </c>
      <c r="U1759">
        <v>0</v>
      </c>
      <c r="V1759">
        <v>25000000</v>
      </c>
      <c r="W1759">
        <v>33579797</v>
      </c>
      <c r="X1759">
        <v>82466670</v>
      </c>
      <c r="Y1759">
        <f>COUNTBLANK(Table134[[#This Row],[Budget]:[Gross_WW]])</f>
        <v>0</v>
      </c>
      <c r="Z1759" s="7">
        <v>0</v>
      </c>
      <c r="AA1759" s="7">
        <v>0</v>
      </c>
      <c r="AB1759" s="7">
        <v>1</v>
      </c>
      <c r="AC1759" s="7">
        <v>0</v>
      </c>
      <c r="AD1759" s="7">
        <v>0</v>
      </c>
      <c r="AE1759" s="7">
        <v>0</v>
      </c>
      <c r="AF1759" s="7">
        <v>0</v>
      </c>
      <c r="AG1759">
        <v>4</v>
      </c>
      <c r="AH1759">
        <f>((Table134[[#This Row],[Gross_WW]]-2*Table134[[#This Row],[Budget]])/(2*Table134[[#This Row],[Budget]]))*100</f>
        <v>64.933340000000001</v>
      </c>
      <c r="AI1759">
        <f>(0.555*Table134[[#This Row],[Gross_WW]]-Table134[[#This Row],[Budget]])/Table134[[#This Row],[Budget]]*100</f>
        <v>83.076007400000009</v>
      </c>
      <c r="AJ1759">
        <f>(Table134[[#This Row],[Gross_WW]]-VLOOKUP(C1759,  Table4[], 2, TRUE)*Table134[[#This Row],[Budget]])/(Table134[[#This Row],[Budget]]*VLOOKUP(C1759,  Table4[], 2, TRUE))</f>
        <v>4.4977780000000003</v>
      </c>
    </row>
    <row r="1760" spans="1:36" x14ac:dyDescent="0.2">
      <c r="A1760" t="s">
        <v>5372</v>
      </c>
      <c r="B1760" t="s">
        <v>5373</v>
      </c>
      <c r="C1760">
        <v>2000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6.9</v>
      </c>
      <c r="O1760">
        <v>22260</v>
      </c>
      <c r="P1760">
        <v>126</v>
      </c>
      <c r="Q1760" t="s">
        <v>5374</v>
      </c>
      <c r="R1760" t="s">
        <v>5375</v>
      </c>
      <c r="S1760">
        <v>0</v>
      </c>
      <c r="T1760">
        <v>1</v>
      </c>
      <c r="U1760">
        <v>0</v>
      </c>
      <c r="V1760">
        <v>20000000</v>
      </c>
      <c r="W1760">
        <v>17872723</v>
      </c>
      <c r="X1760">
        <v>22428990</v>
      </c>
      <c r="Y1760">
        <f>COUNTBLANK(Table134[[#This Row],[Budget]:[Gross_WW]])</f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7">
        <v>1</v>
      </c>
      <c r="AG1760">
        <v>0</v>
      </c>
      <c r="AH1760">
        <f>((Table134[[#This Row],[Gross_WW]]-2*Table134[[#This Row],[Budget]])/(2*Table134[[#This Row],[Budget]]))*100</f>
        <v>-43.927525000000003</v>
      </c>
      <c r="AI1760">
        <f>(0.555*Table134[[#This Row],[Gross_WW]]-Table134[[#This Row],[Budget]])/Table134[[#This Row],[Budget]]*100</f>
        <v>-37.75955274999999</v>
      </c>
      <c r="AJ1760">
        <f>(Table134[[#This Row],[Gross_WW]]-VLOOKUP(C1760,  Table4[], 2, TRUE)*Table134[[#This Row],[Budget]])/(Table134[[#This Row],[Budget]]*VLOOKUP(C1760,  Table4[], 2, TRUE))</f>
        <v>0.86908249999999998</v>
      </c>
    </row>
    <row r="1761" spans="1:36" x14ac:dyDescent="0.2">
      <c r="A1761" t="s">
        <v>5482</v>
      </c>
      <c r="B1761" t="s">
        <v>5483</v>
      </c>
      <c r="C1761">
        <v>2002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7.8</v>
      </c>
      <c r="O1761">
        <v>124496</v>
      </c>
      <c r="P1761">
        <v>131</v>
      </c>
      <c r="Q1761" t="s">
        <v>2817</v>
      </c>
      <c r="R1761" t="s">
        <v>2783</v>
      </c>
      <c r="S1761">
        <v>1</v>
      </c>
      <c r="T1761">
        <v>0</v>
      </c>
      <c r="U1761">
        <v>0</v>
      </c>
      <c r="V1761">
        <v>35000000</v>
      </c>
      <c r="W1761">
        <v>54234062</v>
      </c>
      <c r="X1761">
        <v>75395048</v>
      </c>
      <c r="Y1761">
        <f>COUNTBLANK(Table134[[#This Row],[Budget]:[Gross_WW]])</f>
        <v>0</v>
      </c>
      <c r="Z1761" s="7">
        <v>0</v>
      </c>
      <c r="AA1761" s="7">
        <v>0</v>
      </c>
      <c r="AB1761" s="7">
        <v>1</v>
      </c>
      <c r="AC1761" s="7">
        <v>0</v>
      </c>
      <c r="AD1761" s="7">
        <v>0</v>
      </c>
      <c r="AE1761" s="7">
        <v>0</v>
      </c>
      <c r="AF1761" s="7">
        <v>0</v>
      </c>
      <c r="AG1761">
        <v>158</v>
      </c>
      <c r="AH1761">
        <f>((Table134[[#This Row],[Gross_WW]]-2*Table134[[#This Row],[Budget]])/(2*Table134[[#This Row],[Budget]]))*100</f>
        <v>7.7072114285714282</v>
      </c>
      <c r="AI1761">
        <f>(0.555*Table134[[#This Row],[Gross_WW]]-Table134[[#This Row],[Budget]])/Table134[[#This Row],[Budget]]*100</f>
        <v>19.555004685714287</v>
      </c>
      <c r="AJ1761">
        <f>(Table134[[#This Row],[Gross_WW]]-VLOOKUP(C1761,  Table4[], 2, TRUE)*Table134[[#This Row],[Budget]])/(Table134[[#This Row],[Budget]]*VLOOKUP(C1761,  Table4[], 2, TRUE))</f>
        <v>2.5902403809523808</v>
      </c>
    </row>
    <row r="1762" spans="1:36" x14ac:dyDescent="0.2">
      <c r="A1762" t="s">
        <v>3953</v>
      </c>
      <c r="B1762" t="s">
        <v>3954</v>
      </c>
      <c r="C1762">
        <v>1994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6</v>
      </c>
      <c r="O1762">
        <v>7488</v>
      </c>
      <c r="P1762">
        <v>102</v>
      </c>
      <c r="Q1762" t="s">
        <v>3955</v>
      </c>
      <c r="R1762" t="s">
        <v>3230</v>
      </c>
      <c r="S1762">
        <v>0</v>
      </c>
      <c r="T1762">
        <v>1</v>
      </c>
      <c r="U1762">
        <v>0</v>
      </c>
      <c r="V1762">
        <v>35000000</v>
      </c>
      <c r="W1762">
        <v>20280016</v>
      </c>
      <c r="X1762">
        <v>20280016</v>
      </c>
      <c r="Y1762">
        <f>COUNTBLANK(Table134[[#This Row],[Budget]:[Gross_WW]])</f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1</v>
      </c>
      <c r="AG1762">
        <v>0</v>
      </c>
      <c r="AH1762">
        <f>((Table134[[#This Row],[Gross_WW]]-2*Table134[[#This Row],[Budget]])/(2*Table134[[#This Row],[Budget]]))*100</f>
        <v>-71.028548571428573</v>
      </c>
      <c r="AI1762">
        <f>(0.555*Table134[[#This Row],[Gross_WW]]-Table134[[#This Row],[Budget]])/Table134[[#This Row],[Budget]]*100</f>
        <v>-67.841688914285697</v>
      </c>
      <c r="AJ1762">
        <f>(Table134[[#This Row],[Gross_WW]]-VLOOKUP(C1762,  Table4[], 2, TRUE)*Table134[[#This Row],[Budget]])/(Table134[[#This Row],[Budget]]*VLOOKUP(C1762,  Table4[], 2, TRUE))</f>
        <v>0.31688415584415586</v>
      </c>
    </row>
    <row r="1763" spans="1:36" x14ac:dyDescent="0.2">
      <c r="A1763" t="s">
        <v>2030</v>
      </c>
      <c r="B1763" t="s">
        <v>2031</v>
      </c>
      <c r="C1763">
        <v>1972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7.4</v>
      </c>
      <c r="O1763">
        <v>12544</v>
      </c>
      <c r="P1763">
        <v>134</v>
      </c>
      <c r="Q1763" t="s">
        <v>2032</v>
      </c>
      <c r="R1763" t="s">
        <v>39</v>
      </c>
      <c r="S1763">
        <v>0</v>
      </c>
      <c r="T1763">
        <v>0</v>
      </c>
      <c r="U1763">
        <v>1</v>
      </c>
      <c r="V1763">
        <v>6000000</v>
      </c>
      <c r="Y1763">
        <f>COUNTBLANK(Table134[[#This Row],[Budget]:[Gross_WW]])</f>
        <v>2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1</v>
      </c>
      <c r="AG1763">
        <v>0</v>
      </c>
      <c r="AH1763">
        <f>((Table134[[#This Row],[Gross_WW]]-2*Table134[[#This Row],[Budget]])/(2*Table134[[#This Row],[Budget]]))*100</f>
        <v>-100</v>
      </c>
      <c r="AI1763">
        <f>(0.555*Table134[[#This Row],[Gross_WW]]-Table134[[#This Row],[Budget]])/Table134[[#This Row],[Budget]]*100</f>
        <v>-100</v>
      </c>
      <c r="AJ1763">
        <f>(Table134[[#This Row],[Gross_WW]]-VLOOKUP(C1763,  Table4[], 2, TRUE)*Table134[[#This Row],[Budget]])/(Table134[[#This Row],[Budget]]*VLOOKUP(C1763,  Table4[], 2, TRUE))</f>
        <v>-1</v>
      </c>
    </row>
    <row r="1764" spans="1:36" x14ac:dyDescent="0.2">
      <c r="A1764" t="s">
        <v>5344</v>
      </c>
      <c r="B1764" t="s">
        <v>5345</v>
      </c>
      <c r="C1764">
        <v>2000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5.6</v>
      </c>
      <c r="O1764">
        <v>4413</v>
      </c>
      <c r="P1764">
        <v>88</v>
      </c>
      <c r="Q1764" t="s">
        <v>2916</v>
      </c>
      <c r="R1764" t="s">
        <v>5346</v>
      </c>
      <c r="S1764">
        <v>1</v>
      </c>
      <c r="T1764">
        <v>0</v>
      </c>
      <c r="U1764">
        <v>0</v>
      </c>
      <c r="V1764">
        <v>38000000</v>
      </c>
      <c r="W1764">
        <v>13023075</v>
      </c>
      <c r="X1764">
        <v>13105853</v>
      </c>
      <c r="Y1764">
        <f>COUNTBLANK(Table134[[#This Row],[Budget]:[Gross_WW]])</f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1</v>
      </c>
      <c r="AG1764">
        <v>0</v>
      </c>
      <c r="AH1764">
        <f>((Table134[[#This Row],[Gross_WW]]-2*Table134[[#This Row],[Budget]])/(2*Table134[[#This Row],[Budget]]))*100</f>
        <v>-82.755456578947374</v>
      </c>
      <c r="AI1764">
        <f>(0.555*Table134[[#This Row],[Gross_WW]]-Table134[[#This Row],[Budget]])/Table134[[#This Row],[Budget]]*100</f>
        <v>-80.858556802631583</v>
      </c>
      <c r="AJ1764">
        <f>(Table134[[#This Row],[Gross_WW]]-VLOOKUP(C1764,  Table4[], 2, TRUE)*Table134[[#This Row],[Budget]])/(Table134[[#This Row],[Budget]]*VLOOKUP(C1764,  Table4[], 2, TRUE))</f>
        <v>-0.4251818859649123</v>
      </c>
    </row>
    <row r="1765" spans="1:36" x14ac:dyDescent="0.2">
      <c r="A1765" t="s">
        <v>6489</v>
      </c>
      <c r="B1765" t="s">
        <v>6490</v>
      </c>
      <c r="C1765">
        <v>2013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7.2</v>
      </c>
      <c r="O1765">
        <v>183476</v>
      </c>
      <c r="P1765">
        <v>98</v>
      </c>
      <c r="Q1765" t="s">
        <v>6491</v>
      </c>
      <c r="R1765" t="s">
        <v>4956</v>
      </c>
      <c r="S1765">
        <v>0</v>
      </c>
      <c r="T1765">
        <v>1</v>
      </c>
      <c r="U1765">
        <v>0</v>
      </c>
      <c r="V1765">
        <v>135000000</v>
      </c>
      <c r="W1765">
        <v>187168425</v>
      </c>
      <c r="X1765">
        <v>587204668</v>
      </c>
      <c r="Y1765">
        <f>COUNTBLANK(Table134[[#This Row],[Budget]:[Gross_WW]])</f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1</v>
      </c>
      <c r="AG1765">
        <v>0</v>
      </c>
      <c r="AH1765">
        <f>((Table134[[#This Row],[Gross_WW]]-2*Table134[[#This Row],[Budget]])/(2*Table134[[#This Row],[Budget]]))*100</f>
        <v>117.48321037037037</v>
      </c>
      <c r="AI1765">
        <f>(0.555*Table134[[#This Row],[Gross_WW]]-Table134[[#This Row],[Budget]])/Table134[[#This Row],[Budget]]*100</f>
        <v>141.40636351111112</v>
      </c>
      <c r="AJ1765">
        <f>(Table134[[#This Row],[Gross_WW]]-VLOOKUP(C1765,  Table4[], 2, TRUE)*Table134[[#This Row],[Budget]])/(Table134[[#This Row],[Budget]]*VLOOKUP(C1765,  Table4[], 2, TRUE))</f>
        <v>3.3496642074074074</v>
      </c>
    </row>
    <row r="1766" spans="1:36" x14ac:dyDescent="0.2">
      <c r="A1766" t="s">
        <v>4188</v>
      </c>
      <c r="B1766" t="s">
        <v>4189</v>
      </c>
      <c r="C1766">
        <v>1995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6.3</v>
      </c>
      <c r="O1766">
        <v>12374</v>
      </c>
      <c r="P1766">
        <v>111</v>
      </c>
      <c r="Q1766" t="s">
        <v>4190</v>
      </c>
      <c r="R1766" t="s">
        <v>3859</v>
      </c>
      <c r="S1766">
        <v>1</v>
      </c>
      <c r="T1766">
        <v>0</v>
      </c>
      <c r="U1766">
        <v>0</v>
      </c>
      <c r="V1766">
        <v>9000000</v>
      </c>
      <c r="W1766">
        <v>868979</v>
      </c>
      <c r="X1766">
        <v>868979</v>
      </c>
      <c r="Y1766">
        <f>COUNTBLANK(Table134[[#This Row],[Budget]:[Gross_WW]])</f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1</v>
      </c>
      <c r="AG1766">
        <v>0</v>
      </c>
      <c r="AH1766">
        <f>((Table134[[#This Row],[Gross_WW]]-2*Table134[[#This Row],[Budget]])/(2*Table134[[#This Row],[Budget]]))*100</f>
        <v>-95.172338888888888</v>
      </c>
      <c r="AI1766">
        <f>(0.555*Table134[[#This Row],[Gross_WW]]-Table134[[#This Row],[Budget]])/Table134[[#This Row],[Budget]]*100</f>
        <v>-94.641296166666649</v>
      </c>
      <c r="AJ1766">
        <f>(Table134[[#This Row],[Gross_WW]]-VLOOKUP(C1766,  Table4[], 2, TRUE)*Table134[[#This Row],[Budget]])/(Table134[[#This Row],[Budget]]*VLOOKUP(C1766,  Table4[], 2, TRUE))</f>
        <v>-0.78056085858585855</v>
      </c>
    </row>
    <row r="1767" spans="1:36" x14ac:dyDescent="0.2">
      <c r="A1767" t="s">
        <v>3958</v>
      </c>
      <c r="B1767" t="s">
        <v>3959</v>
      </c>
      <c r="C1767">
        <v>1994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7.6</v>
      </c>
      <c r="O1767">
        <v>160767</v>
      </c>
      <c r="P1767">
        <v>102</v>
      </c>
      <c r="Q1767" t="s">
        <v>3960</v>
      </c>
      <c r="R1767" t="s">
        <v>3961</v>
      </c>
      <c r="S1767">
        <v>1</v>
      </c>
      <c r="T1767">
        <v>0</v>
      </c>
      <c r="U1767">
        <v>0</v>
      </c>
      <c r="V1767">
        <v>23000000</v>
      </c>
      <c r="W1767">
        <v>50693129</v>
      </c>
      <c r="X1767">
        <v>50693129</v>
      </c>
      <c r="Y1767">
        <f>COUNTBLANK(Table134[[#This Row],[Budget]:[Gross_WW]])</f>
        <v>0</v>
      </c>
      <c r="Z1767" s="7">
        <v>1</v>
      </c>
      <c r="AA1767" s="7">
        <v>1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>
        <v>5</v>
      </c>
      <c r="AH1767">
        <f>((Table134[[#This Row],[Gross_WW]]-2*Table134[[#This Row],[Budget]])/(2*Table134[[#This Row],[Budget]]))*100</f>
        <v>10.202454347826087</v>
      </c>
      <c r="AI1767">
        <f>(0.555*Table134[[#This Row],[Gross_WW]]-Table134[[#This Row],[Budget]])/Table134[[#This Row],[Budget]]*100</f>
        <v>22.324724326086969</v>
      </c>
      <c r="AJ1767">
        <f>(Table134[[#This Row],[Gross_WW]]-VLOOKUP(C1767,  Table4[], 2, TRUE)*Table134[[#This Row],[Budget]])/(Table134[[#This Row],[Budget]]*VLOOKUP(C1767,  Table4[], 2, TRUE))</f>
        <v>4.0092024703557314</v>
      </c>
    </row>
    <row r="1768" spans="1:36" x14ac:dyDescent="0.2">
      <c r="A1768" t="s">
        <v>4397</v>
      </c>
      <c r="B1768" t="s">
        <v>4398</v>
      </c>
      <c r="C1768">
        <v>1996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4.7</v>
      </c>
      <c r="O1768">
        <v>18586</v>
      </c>
      <c r="P1768">
        <v>84</v>
      </c>
      <c r="Q1768" t="s">
        <v>4399</v>
      </c>
      <c r="R1768" t="s">
        <v>4400</v>
      </c>
      <c r="S1768">
        <v>1</v>
      </c>
      <c r="T1768">
        <v>0</v>
      </c>
      <c r="U1768">
        <v>0</v>
      </c>
      <c r="V1768">
        <v>13000000</v>
      </c>
      <c r="W1768">
        <v>17917287</v>
      </c>
      <c r="X1768">
        <v>17917287</v>
      </c>
      <c r="Y1768">
        <f>COUNTBLANK(Table134[[#This Row],[Budget]:[Gross_WW]])</f>
        <v>0</v>
      </c>
      <c r="Z1768" s="7">
        <v>1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1</v>
      </c>
      <c r="AG1768">
        <v>0</v>
      </c>
      <c r="AH1768">
        <f>((Table134[[#This Row],[Gross_WW]]-2*Table134[[#This Row],[Budget]])/(2*Table134[[#This Row],[Budget]]))*100</f>
        <v>-31.087357692307695</v>
      </c>
      <c r="AI1768">
        <f>(0.555*Table134[[#This Row],[Gross_WW]]-Table134[[#This Row],[Budget]])/Table134[[#This Row],[Budget]]*100</f>
        <v>-23.506967038461539</v>
      </c>
      <c r="AJ1768">
        <f>(Table134[[#This Row],[Gross_WW]]-VLOOKUP(C1768,  Table4[], 2, TRUE)*Table134[[#This Row],[Budget]])/(Table134[[#This Row],[Budget]]*VLOOKUP(C1768,  Table4[], 2, TRUE))</f>
        <v>2.1323928321678323</v>
      </c>
    </row>
    <row r="1769" spans="1:36" x14ac:dyDescent="0.2">
      <c r="A1769" t="s">
        <v>3745</v>
      </c>
      <c r="B1769" t="s">
        <v>3746</v>
      </c>
      <c r="C1769">
        <v>1993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5.8</v>
      </c>
      <c r="O1769">
        <v>15533</v>
      </c>
      <c r="P1769">
        <v>89</v>
      </c>
      <c r="Q1769" t="s">
        <v>3747</v>
      </c>
      <c r="R1769" t="s">
        <v>3240</v>
      </c>
      <c r="S1769">
        <v>0</v>
      </c>
      <c r="T1769">
        <v>0</v>
      </c>
      <c r="U1769">
        <v>1</v>
      </c>
      <c r="V1769">
        <v>6000000</v>
      </c>
      <c r="W1769">
        <v>13609396</v>
      </c>
      <c r="X1769">
        <v>13609396</v>
      </c>
      <c r="Y1769">
        <f>COUNTBLANK(Table134[[#This Row],[Budget]:[Gross_WW]])</f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1</v>
      </c>
      <c r="AG1769">
        <v>0</v>
      </c>
      <c r="AH1769">
        <f>((Table134[[#This Row],[Gross_WW]]-2*Table134[[#This Row],[Budget]])/(2*Table134[[#This Row],[Budget]]))*100</f>
        <v>13.411633333333334</v>
      </c>
      <c r="AI1769">
        <f>(0.555*Table134[[#This Row],[Gross_WW]]-Table134[[#This Row],[Budget]])/Table134[[#This Row],[Budget]]*100</f>
        <v>25.886913000000007</v>
      </c>
      <c r="AJ1769">
        <f>(Table134[[#This Row],[Gross_WW]]-VLOOKUP(C1769,  Table4[], 2, TRUE)*Table134[[#This Row],[Budget]])/(Table134[[#This Row],[Budget]]*VLOOKUP(C1769,  Table4[], 2, TRUE))</f>
        <v>4.1550742424242424</v>
      </c>
    </row>
    <row r="1770" spans="1:36" x14ac:dyDescent="0.2">
      <c r="A1770" t="s">
        <v>4191</v>
      </c>
      <c r="B1770" t="s">
        <v>4192</v>
      </c>
      <c r="C1770">
        <v>1995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7.7</v>
      </c>
      <c r="O1770">
        <v>8898</v>
      </c>
      <c r="P1770">
        <v>97</v>
      </c>
      <c r="Q1770" t="s">
        <v>4193</v>
      </c>
      <c r="R1770" t="s">
        <v>35</v>
      </c>
      <c r="S1770">
        <v>0</v>
      </c>
      <c r="T1770">
        <v>1</v>
      </c>
      <c r="U1770">
        <v>0</v>
      </c>
      <c r="V1770">
        <v>2568425</v>
      </c>
      <c r="Y1770">
        <f>COUNTBLANK(Table134[[#This Row],[Budget]:[Gross_WW]])</f>
        <v>2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0</v>
      </c>
      <c r="AF1770" s="7">
        <v>1</v>
      </c>
      <c r="AG1770">
        <v>0</v>
      </c>
      <c r="AH1770">
        <f>((Table134[[#This Row],[Gross_WW]]-2*Table134[[#This Row],[Budget]])/(2*Table134[[#This Row],[Budget]]))*100</f>
        <v>-100</v>
      </c>
      <c r="AI1770">
        <f>(0.555*Table134[[#This Row],[Gross_WW]]-Table134[[#This Row],[Budget]])/Table134[[#This Row],[Budget]]*100</f>
        <v>-100</v>
      </c>
      <c r="AJ1770">
        <f>(Table134[[#This Row],[Gross_WW]]-VLOOKUP(C1770,  Table4[], 2, TRUE)*Table134[[#This Row],[Budget]])/(Table134[[#This Row],[Budget]]*VLOOKUP(C1770,  Table4[], 2, TRUE))</f>
        <v>-1</v>
      </c>
    </row>
    <row r="1771" spans="1:36" x14ac:dyDescent="0.2">
      <c r="A1771" t="s">
        <v>6224</v>
      </c>
      <c r="B1771" t="s">
        <v>6225</v>
      </c>
      <c r="C1771">
        <v>2008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7.8</v>
      </c>
      <c r="O1771">
        <v>562480</v>
      </c>
      <c r="P1771">
        <v>166</v>
      </c>
      <c r="Q1771" t="s">
        <v>6226</v>
      </c>
      <c r="R1771" t="s">
        <v>39</v>
      </c>
      <c r="S1771">
        <v>0</v>
      </c>
      <c r="T1771">
        <v>0</v>
      </c>
      <c r="U1771">
        <v>1</v>
      </c>
      <c r="V1771">
        <v>150000000</v>
      </c>
      <c r="W1771">
        <v>127509326</v>
      </c>
      <c r="X1771">
        <v>335802786</v>
      </c>
      <c r="Y1771">
        <f>COUNTBLANK(Table134[[#This Row],[Budget]:[Gross_WW]])</f>
        <v>0</v>
      </c>
      <c r="Z1771" s="7">
        <v>0</v>
      </c>
      <c r="AA1771" s="7">
        <v>0</v>
      </c>
      <c r="AB1771" s="7">
        <v>1</v>
      </c>
      <c r="AC1771" s="7">
        <v>0</v>
      </c>
      <c r="AD1771" s="7">
        <v>0</v>
      </c>
      <c r="AE1771" s="7">
        <v>0</v>
      </c>
      <c r="AF1771" s="7">
        <v>0</v>
      </c>
      <c r="AG1771">
        <v>86</v>
      </c>
      <c r="AH1771">
        <f>((Table134[[#This Row],[Gross_WW]]-2*Table134[[#This Row],[Budget]])/(2*Table134[[#This Row],[Budget]]))*100</f>
        <v>11.934262</v>
      </c>
      <c r="AI1771">
        <f>(0.555*Table134[[#This Row],[Gross_WW]]-Table134[[#This Row],[Budget]])/Table134[[#This Row],[Budget]]*100</f>
        <v>24.247030820000013</v>
      </c>
      <c r="AJ1771">
        <f>(Table134[[#This Row],[Gross_WW]]-VLOOKUP(C1771,  Table4[], 2, TRUE)*Table134[[#This Row],[Budget]])/(Table134[[#This Row],[Budget]]*VLOOKUP(C1771,  Table4[], 2, TRUE))</f>
        <v>2.7311420666666666</v>
      </c>
    </row>
    <row r="1772" spans="1:36" x14ac:dyDescent="0.2">
      <c r="A1772" t="s">
        <v>2607</v>
      </c>
      <c r="B1772" t="s">
        <v>2608</v>
      </c>
      <c r="C1772">
        <v>1982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7.2</v>
      </c>
      <c r="O1772">
        <v>59548</v>
      </c>
      <c r="P1772">
        <v>93</v>
      </c>
      <c r="Q1772" t="s">
        <v>2609</v>
      </c>
      <c r="R1772" t="s">
        <v>2610</v>
      </c>
      <c r="S1772">
        <v>0</v>
      </c>
      <c r="T1772">
        <v>1</v>
      </c>
      <c r="U1772">
        <v>0</v>
      </c>
      <c r="V1772">
        <v>15000000</v>
      </c>
      <c r="W1772">
        <v>41357492</v>
      </c>
      <c r="X1772">
        <v>41373966</v>
      </c>
      <c r="Y1772">
        <f>COUNTBLANK(Table134[[#This Row],[Budget]:[Gross_WW]])</f>
        <v>0</v>
      </c>
      <c r="Z1772" s="7">
        <v>0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  <c r="AF1772" s="7">
        <v>1</v>
      </c>
      <c r="AG1772">
        <v>0</v>
      </c>
      <c r="AH1772">
        <f>((Table134[[#This Row],[Gross_WW]]-2*Table134[[#This Row],[Budget]])/(2*Table134[[#This Row],[Budget]]))*100</f>
        <v>37.913219999999995</v>
      </c>
      <c r="AI1772">
        <f>(0.555*Table134[[#This Row],[Gross_WW]]-Table134[[#This Row],[Budget]])/Table134[[#This Row],[Budget]]*100</f>
        <v>53.083674200000019</v>
      </c>
      <c r="AJ1772">
        <f>(Table134[[#This Row],[Gross_WW]]-VLOOKUP(C1772,  Table4[], 2, TRUE)*Table134[[#This Row],[Budget]])/(Table134[[#This Row],[Budget]]*VLOOKUP(C1772,  Table4[], 2, TRUE))</f>
        <v>4.9962269565217392</v>
      </c>
    </row>
    <row r="1773" spans="1:36" x14ac:dyDescent="0.2">
      <c r="A1773" t="s">
        <v>6422</v>
      </c>
      <c r="B1773" t="s">
        <v>6423</v>
      </c>
      <c r="C1773">
        <v>2008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9</v>
      </c>
      <c r="O1773">
        <v>2192994</v>
      </c>
      <c r="P1773">
        <v>152</v>
      </c>
      <c r="Q1773" t="s">
        <v>5998</v>
      </c>
      <c r="R1773" t="s">
        <v>39</v>
      </c>
      <c r="S1773">
        <v>0</v>
      </c>
      <c r="T1773">
        <v>0</v>
      </c>
      <c r="U1773">
        <v>1</v>
      </c>
      <c r="V1773">
        <v>185000000</v>
      </c>
      <c r="W1773">
        <v>535234033</v>
      </c>
      <c r="X1773">
        <v>1004934033</v>
      </c>
      <c r="Y1773">
        <f>COUNTBLANK(Table134[[#This Row],[Budget]:[Gross_WW]])</f>
        <v>0</v>
      </c>
      <c r="Z1773" s="7">
        <v>1</v>
      </c>
      <c r="AA1773" s="7">
        <v>1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>
        <v>22</v>
      </c>
      <c r="AH1773">
        <f>((Table134[[#This Row],[Gross_WW]]-2*Table134[[#This Row],[Budget]])/(2*Table134[[#This Row],[Budget]]))*100</f>
        <v>171.60379270270269</v>
      </c>
      <c r="AI1773">
        <f>(0.555*Table134[[#This Row],[Gross_WW]]-Table134[[#This Row],[Budget]])/Table134[[#This Row],[Budget]]*100</f>
        <v>201.48020990000001</v>
      </c>
      <c r="AJ1773">
        <f>(Table134[[#This Row],[Gross_WW]]-VLOOKUP(C1773,  Table4[], 2, TRUE)*Table134[[#This Row],[Budget]])/(Table134[[#This Row],[Budget]]*VLOOKUP(C1773,  Table4[], 2, TRUE))</f>
        <v>8.053459756756757</v>
      </c>
    </row>
    <row r="1774" spans="1:36" x14ac:dyDescent="0.2">
      <c r="A1774" t="s">
        <v>7069</v>
      </c>
      <c r="B1774" t="s">
        <v>7070</v>
      </c>
      <c r="C1774">
        <v>2012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8.4</v>
      </c>
      <c r="O1774">
        <v>1450936</v>
      </c>
      <c r="P1774">
        <v>164</v>
      </c>
      <c r="Q1774" t="s">
        <v>5998</v>
      </c>
      <c r="R1774" t="s">
        <v>39</v>
      </c>
      <c r="S1774">
        <v>0</v>
      </c>
      <c r="T1774">
        <v>0</v>
      </c>
      <c r="U1774">
        <v>1</v>
      </c>
      <c r="V1774">
        <v>250000000</v>
      </c>
      <c r="W1774">
        <v>448139099</v>
      </c>
      <c r="X1774">
        <v>1081041287</v>
      </c>
      <c r="Y1774">
        <f>COUNTBLANK(Table134[[#This Row],[Budget]:[Gross_WW]])</f>
        <v>0</v>
      </c>
      <c r="Z1774" s="7">
        <v>1</v>
      </c>
      <c r="AA1774" s="7">
        <v>1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>
        <v>26</v>
      </c>
      <c r="AH1774">
        <f>((Table134[[#This Row],[Gross_WW]]-2*Table134[[#This Row],[Budget]])/(2*Table134[[#This Row],[Budget]]))*100</f>
        <v>116.20825740000001</v>
      </c>
      <c r="AI1774">
        <f>(0.555*Table134[[#This Row],[Gross_WW]]-Table134[[#This Row],[Budget]])/Table134[[#This Row],[Budget]]*100</f>
        <v>139.99116571400003</v>
      </c>
      <c r="AJ1774">
        <f>(Table134[[#This Row],[Gross_WW]]-VLOOKUP(C1774,  Table4[], 2, TRUE)*Table134[[#This Row],[Budget]])/(Table134[[#This Row],[Budget]]*VLOOKUP(C1774,  Table4[], 2, TRUE))</f>
        <v>3.3241651480000001</v>
      </c>
    </row>
    <row r="1775" spans="1:36" hidden="1" x14ac:dyDescent="0.2">
      <c r="A1775" t="s">
        <v>2087</v>
      </c>
      <c r="B1775" t="s">
        <v>2088</v>
      </c>
      <c r="C1775">
        <v>1973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7.8</v>
      </c>
      <c r="O1775">
        <v>35694</v>
      </c>
      <c r="P1775">
        <v>143</v>
      </c>
      <c r="Q1775" t="s">
        <v>1550</v>
      </c>
      <c r="R1775" t="s">
        <v>2089</v>
      </c>
      <c r="S1775">
        <v>0</v>
      </c>
      <c r="T1775">
        <v>1</v>
      </c>
      <c r="U1775">
        <v>0</v>
      </c>
      <c r="W1775">
        <v>16056255</v>
      </c>
      <c r="Y1775">
        <f>COUNTBLANK(Table134[[#This Row],[Budget]:[Gross_WW]])</f>
        <v>2</v>
      </c>
      <c r="Z1775" s="7">
        <v>0</v>
      </c>
      <c r="AA1775" s="7">
        <v>0</v>
      </c>
      <c r="AB1775" s="7">
        <v>1</v>
      </c>
      <c r="AC1775" s="7">
        <v>0</v>
      </c>
      <c r="AD1775" s="7">
        <v>0</v>
      </c>
      <c r="AE1775" s="7">
        <v>0</v>
      </c>
      <c r="AF1775" s="7">
        <v>0</v>
      </c>
      <c r="AG1775">
        <v>2</v>
      </c>
      <c r="AH1775" t="e">
        <f>((Table134[[#This Row],[Gross_WW]]-2*Table134[[#This Row],[Budget]])/(2*Table134[[#This Row],[Budget]]))*100</f>
        <v>#DIV/0!</v>
      </c>
      <c r="AI1775" t="e">
        <f>(0.555*Table134[[#This Row],[Gross_WW]]-Table134[[#This Row],[Budget]])/Table134[[#This Row],[Budget]]*100</f>
        <v>#DIV/0!</v>
      </c>
      <c r="AJ1775" t="e">
        <f>(Table134[[#This Row],[Gross_WW]]-VLOOKUP(C1775,  Table4[], 2, TRUE)*Table134[[#This Row],[Budget]])/(Table134[[#This Row],[Budget]]*VLOOKUP(C1775,  Table4[], 2, TRUE))</f>
        <v>#DIV/0!</v>
      </c>
    </row>
    <row r="1776" spans="1:36" x14ac:dyDescent="0.2">
      <c r="A1776" t="s">
        <v>3077</v>
      </c>
      <c r="B1776" t="s">
        <v>3078</v>
      </c>
      <c r="C1776">
        <v>1988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6.3</v>
      </c>
      <c r="O1776">
        <v>38724</v>
      </c>
      <c r="P1776">
        <v>91</v>
      </c>
      <c r="Q1776" t="s">
        <v>2442</v>
      </c>
      <c r="R1776" t="s">
        <v>39</v>
      </c>
      <c r="S1776">
        <v>0</v>
      </c>
      <c r="T1776">
        <v>0</v>
      </c>
      <c r="U1776">
        <v>1</v>
      </c>
      <c r="V1776">
        <v>31000000</v>
      </c>
      <c r="W1776">
        <v>37903295</v>
      </c>
      <c r="X1776">
        <v>37903295</v>
      </c>
      <c r="Y1776">
        <f>COUNTBLANK(Table134[[#This Row],[Budget]:[Gross_WW]])</f>
        <v>0</v>
      </c>
      <c r="Z1776" s="7">
        <v>1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1</v>
      </c>
      <c r="AG1776">
        <v>0</v>
      </c>
      <c r="AH1776">
        <f>((Table134[[#This Row],[Gross_WW]]-2*Table134[[#This Row],[Budget]])/(2*Table134[[#This Row],[Budget]]))*100</f>
        <v>-38.865653225806454</v>
      </c>
      <c r="AI1776">
        <f>(0.555*Table134[[#This Row],[Gross_WW]]-Table134[[#This Row],[Budget]])/Table134[[#This Row],[Budget]]*100</f>
        <v>-32.140875080645152</v>
      </c>
      <c r="AJ1776">
        <f>(Table134[[#This Row],[Gross_WW]]-VLOOKUP(C1776,  Table4[], 2, TRUE)*Table134[[#This Row],[Budget]])/(Table134[[#This Row],[Budget]]*VLOOKUP(C1776,  Table4[], 2, TRUE))</f>
        <v>1.65801507713885</v>
      </c>
    </row>
    <row r="1777" spans="1:36" x14ac:dyDescent="0.2">
      <c r="A1777" t="s">
        <v>2090</v>
      </c>
      <c r="B1777" t="s">
        <v>2091</v>
      </c>
      <c r="C1777">
        <v>1973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5.7</v>
      </c>
      <c r="O1777">
        <v>671</v>
      </c>
      <c r="P1777">
        <v>110</v>
      </c>
      <c r="Q1777" t="s">
        <v>2092</v>
      </c>
      <c r="R1777" t="s">
        <v>2093</v>
      </c>
      <c r="S1777">
        <v>0</v>
      </c>
      <c r="T1777">
        <v>0</v>
      </c>
      <c r="U1777">
        <v>1</v>
      </c>
      <c r="V1777">
        <v>1000000</v>
      </c>
      <c r="Y1777">
        <f>COUNTBLANK(Table134[[#This Row],[Budget]:[Gross_WW]])</f>
        <v>2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1</v>
      </c>
      <c r="AG1777">
        <v>0</v>
      </c>
      <c r="AH1777">
        <f>((Table134[[#This Row],[Gross_WW]]-2*Table134[[#This Row],[Budget]])/(2*Table134[[#This Row],[Budget]]))*100</f>
        <v>-100</v>
      </c>
      <c r="AI1777">
        <f>(0.555*Table134[[#This Row],[Gross_WW]]-Table134[[#This Row],[Budget]])/Table134[[#This Row],[Budget]]*100</f>
        <v>-100</v>
      </c>
      <c r="AJ1777">
        <f>(Table134[[#This Row],[Gross_WW]]-VLOOKUP(C1777,  Table4[], 2, TRUE)*Table134[[#This Row],[Budget]])/(Table134[[#This Row],[Budget]]*VLOOKUP(C1777,  Table4[], 2, TRUE))</f>
        <v>-1</v>
      </c>
    </row>
    <row r="1778" spans="1:36" x14ac:dyDescent="0.2">
      <c r="A1778" t="s">
        <v>2332</v>
      </c>
      <c r="B1778" t="s">
        <v>2333</v>
      </c>
      <c r="C1778">
        <v>1978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8.1</v>
      </c>
      <c r="O1778">
        <v>297286</v>
      </c>
      <c r="P1778">
        <v>183</v>
      </c>
      <c r="Q1778" t="s">
        <v>2334</v>
      </c>
      <c r="R1778" t="s">
        <v>2335</v>
      </c>
      <c r="S1778">
        <v>0</v>
      </c>
      <c r="T1778">
        <v>1</v>
      </c>
      <c r="U1778">
        <v>0</v>
      </c>
      <c r="V1778">
        <v>48979328</v>
      </c>
      <c r="Y1778">
        <f>COUNTBLANK(Table134[[#This Row],[Budget]:[Gross_WW]])</f>
        <v>2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1</v>
      </c>
      <c r="AG1778">
        <v>0</v>
      </c>
      <c r="AH1778">
        <f>((Table134[[#This Row],[Gross_WW]]-2*Table134[[#This Row],[Budget]])/(2*Table134[[#This Row],[Budget]]))*100</f>
        <v>-100</v>
      </c>
      <c r="AI1778">
        <f>(0.555*Table134[[#This Row],[Gross_WW]]-Table134[[#This Row],[Budget]])/Table134[[#This Row],[Budget]]*100</f>
        <v>-100</v>
      </c>
      <c r="AJ1778">
        <f>(Table134[[#This Row],[Gross_WW]]-VLOOKUP(C1778,  Table4[], 2, TRUE)*Table134[[#This Row],[Budget]])/(Table134[[#This Row],[Budget]]*VLOOKUP(C1778,  Table4[], 2, TRUE))</f>
        <v>-1</v>
      </c>
    </row>
    <row r="1779" spans="1:36" x14ac:dyDescent="0.2">
      <c r="A1779" t="s">
        <v>6149</v>
      </c>
      <c r="B1779" t="s">
        <v>6150</v>
      </c>
      <c r="C1779">
        <v>2006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8.5</v>
      </c>
      <c r="O1779">
        <v>1132105</v>
      </c>
      <c r="P1779">
        <v>151</v>
      </c>
      <c r="Q1779" t="s">
        <v>2139</v>
      </c>
      <c r="R1779" t="s">
        <v>39</v>
      </c>
      <c r="S1779">
        <v>0</v>
      </c>
      <c r="T1779">
        <v>0</v>
      </c>
      <c r="U1779">
        <v>1</v>
      </c>
      <c r="V1779">
        <v>90000000</v>
      </c>
      <c r="W1779">
        <v>132384315</v>
      </c>
      <c r="X1779">
        <v>291465034</v>
      </c>
      <c r="Y1779">
        <f>COUNTBLANK(Table134[[#This Row],[Budget]:[Gross_WW]])</f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1</v>
      </c>
      <c r="AE1779" s="7">
        <v>0</v>
      </c>
      <c r="AF1779" s="7">
        <v>0</v>
      </c>
      <c r="AG1779">
        <v>4</v>
      </c>
      <c r="AH1779">
        <f>((Table134[[#This Row],[Gross_WW]]-2*Table134[[#This Row],[Budget]])/(2*Table134[[#This Row],[Budget]]))*100</f>
        <v>61.925018888888893</v>
      </c>
      <c r="AI1779">
        <f>(0.555*Table134[[#This Row],[Gross_WW]]-Table134[[#This Row],[Budget]])/Table134[[#This Row],[Budget]]*100</f>
        <v>79.736770966666668</v>
      </c>
      <c r="AJ1779">
        <f>(Table134[[#This Row],[Gross_WW]]-VLOOKUP(C1779,  Table4[], 2, TRUE)*Table134[[#This Row],[Budget]])/(Table134[[#This Row],[Budget]]*VLOOKUP(C1779,  Table4[], 2, TRUE))</f>
        <v>4.3975006296296293</v>
      </c>
    </row>
    <row r="1780" spans="1:36" x14ac:dyDescent="0.2">
      <c r="A1780" t="s">
        <v>4652</v>
      </c>
      <c r="B1780" t="s">
        <v>4653</v>
      </c>
      <c r="C1780">
        <v>1997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7.5</v>
      </c>
      <c r="O1780">
        <v>314421</v>
      </c>
      <c r="P1780">
        <v>144</v>
      </c>
      <c r="Q1780" t="s">
        <v>3083</v>
      </c>
      <c r="R1780" t="s">
        <v>39</v>
      </c>
      <c r="S1780">
        <v>0</v>
      </c>
      <c r="T1780">
        <v>0</v>
      </c>
      <c r="U1780">
        <v>1</v>
      </c>
      <c r="V1780">
        <v>57000000</v>
      </c>
      <c r="W1780">
        <v>60944660</v>
      </c>
      <c r="X1780">
        <v>152944660</v>
      </c>
      <c r="Y1780">
        <f>COUNTBLANK(Table134[[#This Row],[Budget]:[Gross_WW]])</f>
        <v>0</v>
      </c>
      <c r="Z1780" s="7">
        <v>0</v>
      </c>
      <c r="AA1780" s="7">
        <v>0</v>
      </c>
      <c r="AB1780" s="7">
        <v>1</v>
      </c>
      <c r="AC1780" s="7">
        <v>0</v>
      </c>
      <c r="AD1780" s="7">
        <v>0</v>
      </c>
      <c r="AE1780" s="7">
        <v>0</v>
      </c>
      <c r="AF1780" s="7">
        <v>0</v>
      </c>
      <c r="AG1780">
        <v>7</v>
      </c>
      <c r="AH1780">
        <f>((Table134[[#This Row],[Gross_WW]]-2*Table134[[#This Row],[Budget]])/(2*Table134[[#This Row],[Budget]]))*100</f>
        <v>34.16198245614035</v>
      </c>
      <c r="AI1780">
        <f>(0.555*Table134[[#This Row],[Gross_WW]]-Table134[[#This Row],[Budget]])/Table134[[#This Row],[Budget]]*100</f>
        <v>48.919800526315811</v>
      </c>
      <c r="AJ1780">
        <f>(Table134[[#This Row],[Gross_WW]]-VLOOKUP(C1780,  Table4[], 2, TRUE)*Table134[[#This Row],[Budget]])/(Table134[[#This Row],[Budget]]*VLOOKUP(C1780,  Table4[], 2, TRUE))</f>
        <v>5.0982719298245618</v>
      </c>
    </row>
    <row r="1781" spans="1:36" x14ac:dyDescent="0.2">
      <c r="A1781" t="s">
        <v>7263</v>
      </c>
      <c r="B1781" t="s">
        <v>7264</v>
      </c>
      <c r="C1781">
        <v>2011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5.3</v>
      </c>
      <c r="O1781">
        <v>50469</v>
      </c>
      <c r="P1781">
        <v>111</v>
      </c>
      <c r="Q1781" t="s">
        <v>2627</v>
      </c>
      <c r="R1781" t="s">
        <v>35</v>
      </c>
      <c r="S1781">
        <v>0</v>
      </c>
      <c r="T1781">
        <v>1</v>
      </c>
      <c r="U1781">
        <v>0</v>
      </c>
      <c r="V1781">
        <v>70000000</v>
      </c>
      <c r="W1781">
        <v>48475290</v>
      </c>
      <c r="X1781">
        <v>69721966</v>
      </c>
      <c r="Y1781">
        <f>COUNTBLANK(Table134[[#This Row],[Budget]:[Gross_WW]])</f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1</v>
      </c>
      <c r="AG1781">
        <v>0</v>
      </c>
      <c r="AH1781">
        <f>((Table134[[#This Row],[Gross_WW]]-2*Table134[[#This Row],[Budget]])/(2*Table134[[#This Row],[Budget]]))*100</f>
        <v>-50.198595714285709</v>
      </c>
      <c r="AI1781">
        <f>(0.555*Table134[[#This Row],[Gross_WW]]-Table134[[#This Row],[Budget]])/Table134[[#This Row],[Budget]]*100</f>
        <v>-44.720441242857142</v>
      </c>
      <c r="AJ1781">
        <f>(Table134[[#This Row],[Gross_WW]]-VLOOKUP(C1781,  Table4[], 2, TRUE)*Table134[[#This Row],[Budget]])/(Table134[[#This Row],[Budget]]*VLOOKUP(C1781,  Table4[], 2, TRUE))</f>
        <v>-3.9719142857142856E-3</v>
      </c>
    </row>
    <row r="1782" spans="1:36" x14ac:dyDescent="0.2">
      <c r="A1782" t="s">
        <v>7761</v>
      </c>
      <c r="B1782" t="s">
        <v>7762</v>
      </c>
      <c r="C1782">
        <v>2017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7.4</v>
      </c>
      <c r="O1782">
        <v>125868</v>
      </c>
      <c r="P1782">
        <v>104</v>
      </c>
      <c r="Q1782" t="s">
        <v>7763</v>
      </c>
      <c r="R1782" t="s">
        <v>7471</v>
      </c>
      <c r="S1782">
        <v>0</v>
      </c>
      <c r="T1782">
        <v>0</v>
      </c>
      <c r="U1782">
        <v>1</v>
      </c>
      <c r="V1782">
        <v>10000000</v>
      </c>
      <c r="W1782">
        <v>21120616</v>
      </c>
      <c r="X1782">
        <v>29820616</v>
      </c>
      <c r="Y1782">
        <f>COUNTBLANK(Table134[[#This Row],[Budget]:[Gross_WW]])</f>
        <v>0</v>
      </c>
      <c r="Z1782" s="7">
        <v>0</v>
      </c>
      <c r="AA1782" s="7">
        <v>0</v>
      </c>
      <c r="AB1782" s="7">
        <v>1</v>
      </c>
      <c r="AC1782" s="7">
        <v>0</v>
      </c>
      <c r="AD1782" s="7">
        <v>0</v>
      </c>
      <c r="AE1782" s="7">
        <v>1</v>
      </c>
      <c r="AF1782" s="7">
        <v>0</v>
      </c>
      <c r="AG1782">
        <v>4</v>
      </c>
      <c r="AH1782">
        <f>((Table134[[#This Row],[Gross_WW]]-2*Table134[[#This Row],[Budget]])/(2*Table134[[#This Row],[Budget]]))*100</f>
        <v>49.103079999999999</v>
      </c>
      <c r="AI1782">
        <f>(0.555*Table134[[#This Row],[Gross_WW]]-Table134[[#This Row],[Budget]])/Table134[[#This Row],[Budget]]*100</f>
        <v>65.50441880000001</v>
      </c>
      <c r="AJ1782">
        <f>(Table134[[#This Row],[Gross_WW]]-VLOOKUP(C1782,  Table4[], 2, TRUE)*Table134[[#This Row],[Budget]])/(Table134[[#This Row],[Budget]]*VLOOKUP(C1782,  Table4[], 2, TRUE))</f>
        <v>1.9820616</v>
      </c>
    </row>
    <row r="1783" spans="1:36" x14ac:dyDescent="0.2">
      <c r="A1783" t="s">
        <v>3581</v>
      </c>
      <c r="B1783" t="s">
        <v>3582</v>
      </c>
      <c r="C1783">
        <v>1992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5.9</v>
      </c>
      <c r="O1783">
        <v>14720</v>
      </c>
      <c r="P1783">
        <v>112</v>
      </c>
      <c r="Q1783" t="s">
        <v>3583</v>
      </c>
      <c r="R1783" t="s">
        <v>3273</v>
      </c>
      <c r="S1783">
        <v>1</v>
      </c>
      <c r="T1783">
        <v>0</v>
      </c>
      <c r="U1783">
        <v>0</v>
      </c>
      <c r="V1783">
        <v>50000000</v>
      </c>
      <c r="W1783">
        <v>46666502</v>
      </c>
      <c r="X1783">
        <v>46666502</v>
      </c>
      <c r="Y1783">
        <f>COUNTBLANK(Table134[[#This Row],[Budget]:[Gross_WW]])</f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1</v>
      </c>
      <c r="AG1783">
        <v>0</v>
      </c>
      <c r="AH1783">
        <f>((Table134[[#This Row],[Gross_WW]]-2*Table134[[#This Row],[Budget]])/(2*Table134[[#This Row],[Budget]]))*100</f>
        <v>-53.333497999999999</v>
      </c>
      <c r="AI1783">
        <f>(0.555*Table134[[#This Row],[Gross_WW]]-Table134[[#This Row],[Budget]])/Table134[[#This Row],[Budget]]*100</f>
        <v>-48.200182779999992</v>
      </c>
      <c r="AJ1783">
        <f>(Table134[[#This Row],[Gross_WW]]-VLOOKUP(C1783,  Table4[], 2, TRUE)*Table134[[#This Row],[Budget]])/(Table134[[#This Row],[Budget]]*VLOOKUP(C1783,  Table4[], 2, TRUE))</f>
        <v>1.1212046363636363</v>
      </c>
    </row>
    <row r="1784" spans="1:36" x14ac:dyDescent="0.2">
      <c r="A1784" t="s">
        <v>3433</v>
      </c>
      <c r="B1784" t="s">
        <v>3434</v>
      </c>
      <c r="C1784">
        <v>1991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7</v>
      </c>
      <c r="O1784">
        <v>4927</v>
      </c>
      <c r="P1784">
        <v>122</v>
      </c>
      <c r="Q1784" t="s">
        <v>3435</v>
      </c>
      <c r="R1784" t="s">
        <v>2783</v>
      </c>
      <c r="S1784">
        <v>1</v>
      </c>
      <c r="T1784">
        <v>0</v>
      </c>
      <c r="U1784">
        <v>0</v>
      </c>
      <c r="V1784">
        <v>38120905</v>
      </c>
      <c r="Y1784">
        <f>COUNTBLANK(Table134[[#This Row],[Budget]:[Gross_WW]])</f>
        <v>2</v>
      </c>
      <c r="Z1784" s="7">
        <v>0</v>
      </c>
      <c r="AA1784" s="7">
        <v>0</v>
      </c>
      <c r="AB1784" s="7">
        <v>1</v>
      </c>
      <c r="AC1784" s="7">
        <v>0</v>
      </c>
      <c r="AD1784" s="7">
        <v>0</v>
      </c>
      <c r="AE1784" s="7">
        <v>0</v>
      </c>
      <c r="AF1784" s="7">
        <v>0</v>
      </c>
      <c r="AG1784">
        <v>3</v>
      </c>
      <c r="AH1784">
        <f>((Table134[[#This Row],[Gross_WW]]-2*Table134[[#This Row],[Budget]])/(2*Table134[[#This Row],[Budget]]))*100</f>
        <v>-100</v>
      </c>
      <c r="AI1784">
        <f>(0.555*Table134[[#This Row],[Gross_WW]]-Table134[[#This Row],[Budget]])/Table134[[#This Row],[Budget]]*100</f>
        <v>-100</v>
      </c>
      <c r="AJ1784">
        <f>(Table134[[#This Row],[Gross_WW]]-VLOOKUP(C1784,  Table4[], 2, TRUE)*Table134[[#This Row],[Budget]])/(Table134[[#This Row],[Budget]]*VLOOKUP(C1784,  Table4[], 2, TRUE))</f>
        <v>-1</v>
      </c>
    </row>
    <row r="1785" spans="1:36" x14ac:dyDescent="0.2">
      <c r="A1785" t="s">
        <v>5900</v>
      </c>
      <c r="B1785" t="s">
        <v>5901</v>
      </c>
      <c r="C1785">
        <v>2004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6.6</v>
      </c>
      <c r="O1785">
        <v>14931</v>
      </c>
      <c r="P1785">
        <v>111</v>
      </c>
      <c r="Q1785" t="s">
        <v>5902</v>
      </c>
      <c r="R1785" t="s">
        <v>5459</v>
      </c>
      <c r="S1785">
        <v>0</v>
      </c>
      <c r="T1785">
        <v>1</v>
      </c>
      <c r="U1785">
        <v>0</v>
      </c>
      <c r="V1785">
        <v>7500000</v>
      </c>
      <c r="W1785">
        <v>3854624</v>
      </c>
      <c r="X1785">
        <v>6715067</v>
      </c>
      <c r="Y1785">
        <f>COUNTBLANK(Table134[[#This Row],[Budget]:[Gross_WW]])</f>
        <v>0</v>
      </c>
      <c r="Z1785" s="7">
        <v>0</v>
      </c>
      <c r="AA1785" s="7">
        <v>0</v>
      </c>
      <c r="AB1785" s="7">
        <v>0</v>
      </c>
      <c r="AC1785" s="7">
        <v>0</v>
      </c>
      <c r="AD1785" s="7">
        <v>0</v>
      </c>
      <c r="AE1785" s="7">
        <v>0</v>
      </c>
      <c r="AF1785" s="7">
        <v>1</v>
      </c>
      <c r="AG1785">
        <v>0</v>
      </c>
      <c r="AH1785">
        <f>((Table134[[#This Row],[Gross_WW]]-2*Table134[[#This Row],[Budget]])/(2*Table134[[#This Row],[Budget]]))*100</f>
        <v>-55.232886666666673</v>
      </c>
      <c r="AI1785">
        <f>(0.555*Table134[[#This Row],[Gross_WW]]-Table134[[#This Row],[Budget]])/Table134[[#This Row],[Budget]]*100</f>
        <v>-50.308504199999994</v>
      </c>
      <c r="AJ1785">
        <f>(Table134[[#This Row],[Gross_WW]]-VLOOKUP(C1785,  Table4[], 2, TRUE)*Table134[[#This Row],[Budget]])/(Table134[[#This Row],[Budget]]*VLOOKUP(C1785,  Table4[], 2, TRUE))</f>
        <v>0.49223711111111113</v>
      </c>
    </row>
    <row r="1786" spans="1:36" x14ac:dyDescent="0.2">
      <c r="A1786" t="s">
        <v>36</v>
      </c>
      <c r="B1786" t="s">
        <v>37</v>
      </c>
      <c r="C1786">
        <v>1930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6.5</v>
      </c>
      <c r="O1786">
        <v>918</v>
      </c>
      <c r="P1786">
        <v>78</v>
      </c>
      <c r="Q1786" t="s">
        <v>38</v>
      </c>
      <c r="R1786" t="s">
        <v>39</v>
      </c>
      <c r="S1786">
        <v>0</v>
      </c>
      <c r="T1786">
        <v>0</v>
      </c>
      <c r="U1786">
        <v>1</v>
      </c>
      <c r="V1786">
        <v>240000</v>
      </c>
      <c r="Y1786">
        <f>COUNTBLANK(Table134[[#This Row],[Budget]:[Gross_WW]])</f>
        <v>2</v>
      </c>
      <c r="Z1786" s="7">
        <v>0</v>
      </c>
      <c r="AA1786" s="7">
        <v>0</v>
      </c>
      <c r="AB1786" s="7">
        <v>1</v>
      </c>
      <c r="AC1786" s="7">
        <v>0</v>
      </c>
      <c r="AD1786" s="7">
        <v>0</v>
      </c>
      <c r="AE1786" s="7">
        <v>0</v>
      </c>
      <c r="AF1786" s="7">
        <v>0</v>
      </c>
      <c r="AH1786">
        <f>((Table134[[#This Row],[Gross_WW]]-2*Table134[[#This Row],[Budget]])/(2*Table134[[#This Row],[Budget]]))*100</f>
        <v>-100</v>
      </c>
      <c r="AI1786">
        <f>(0.555*Table134[[#This Row],[Gross_WW]]-Table134[[#This Row],[Budget]])/Table134[[#This Row],[Budget]]*100</f>
        <v>-100</v>
      </c>
      <c r="AJ1786">
        <f>(Table134[[#This Row],[Gross_WW]]-VLOOKUP(C1786,  Table4[], 2, TRUE)*Table134[[#This Row],[Budget]])/(Table134[[#This Row],[Budget]]*VLOOKUP(C1786,  Table4[], 2, TRUE))</f>
        <v>-1</v>
      </c>
    </row>
    <row r="1787" spans="1:36" x14ac:dyDescent="0.2">
      <c r="A1787" t="s">
        <v>3187</v>
      </c>
      <c r="B1787" t="s">
        <v>3188</v>
      </c>
      <c r="C1787">
        <v>1989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6.5</v>
      </c>
      <c r="O1787">
        <v>12249</v>
      </c>
      <c r="P1787">
        <v>113</v>
      </c>
      <c r="Q1787" t="s">
        <v>2410</v>
      </c>
      <c r="R1787" t="s">
        <v>35</v>
      </c>
      <c r="S1787">
        <v>0</v>
      </c>
      <c r="T1787">
        <v>1</v>
      </c>
      <c r="U1787">
        <v>0</v>
      </c>
      <c r="V1787">
        <v>15000000</v>
      </c>
      <c r="W1787">
        <v>28890240</v>
      </c>
      <c r="X1787">
        <v>28890240</v>
      </c>
      <c r="Y1787">
        <f>COUNTBLANK(Table134[[#This Row],[Budget]:[Gross_WW]])</f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1</v>
      </c>
      <c r="AG1787">
        <v>0</v>
      </c>
      <c r="AH1787">
        <f>((Table134[[#This Row],[Gross_WW]]-2*Table134[[#This Row],[Budget]])/(2*Table134[[#This Row],[Budget]]))*100</f>
        <v>-3.6991999999999998</v>
      </c>
      <c r="AI1787">
        <f>(0.555*Table134[[#This Row],[Gross_WW]]-Table134[[#This Row],[Budget]])/Table134[[#This Row],[Budget]]*100</f>
        <v>6.8938880000000076</v>
      </c>
      <c r="AJ1787">
        <f>(Table134[[#This Row],[Gross_WW]]-VLOOKUP(C1787,  Table4[], 2, TRUE)*Table134[[#This Row],[Budget]])/(Table134[[#This Row],[Budget]]*VLOOKUP(C1787,  Table4[], 2, TRUE))</f>
        <v>3.186991304347826</v>
      </c>
    </row>
    <row r="1788" spans="1:36" x14ac:dyDescent="0.2">
      <c r="A1788" t="s">
        <v>6022</v>
      </c>
      <c r="B1788" t="s">
        <v>6023</v>
      </c>
      <c r="C1788">
        <v>2005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5.0999999999999996</v>
      </c>
      <c r="O1788">
        <v>74054</v>
      </c>
      <c r="P1788">
        <v>104</v>
      </c>
      <c r="Q1788" t="s">
        <v>6024</v>
      </c>
      <c r="R1788" t="s">
        <v>39</v>
      </c>
      <c r="S1788">
        <v>0</v>
      </c>
      <c r="T1788">
        <v>0</v>
      </c>
      <c r="U1788">
        <v>1</v>
      </c>
      <c r="V1788">
        <v>50000000</v>
      </c>
      <c r="W1788">
        <v>80270227</v>
      </c>
      <c r="X1788">
        <v>111069515</v>
      </c>
      <c r="Y1788">
        <f>COUNTBLANK(Table134[[#This Row],[Budget]:[Gross_WW]])</f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1</v>
      </c>
      <c r="AG1788">
        <v>0</v>
      </c>
      <c r="AH1788">
        <f>((Table134[[#This Row],[Gross_WW]]-2*Table134[[#This Row],[Budget]])/(2*Table134[[#This Row],[Budget]]))*100</f>
        <v>11.069515000000001</v>
      </c>
      <c r="AI1788">
        <f>(0.555*Table134[[#This Row],[Gross_WW]]-Table134[[#This Row],[Budget]])/Table134[[#This Row],[Budget]]*100</f>
        <v>23.287161650000009</v>
      </c>
      <c r="AJ1788">
        <f>(Table134[[#This Row],[Gross_WW]]-VLOOKUP(C1788,  Table4[], 2, TRUE)*Table134[[#This Row],[Budget]])/(Table134[[#This Row],[Budget]]*VLOOKUP(C1788,  Table4[], 2, TRUE))</f>
        <v>2.7023171666666665</v>
      </c>
    </row>
    <row r="1789" spans="1:36" x14ac:dyDescent="0.2">
      <c r="A1789" t="s">
        <v>6793</v>
      </c>
      <c r="B1789" t="s">
        <v>6794</v>
      </c>
      <c r="C1789">
        <v>2011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6.2</v>
      </c>
      <c r="O1789">
        <v>63303</v>
      </c>
      <c r="P1789">
        <v>114</v>
      </c>
      <c r="Q1789" t="s">
        <v>6444</v>
      </c>
      <c r="R1789" t="s">
        <v>5459</v>
      </c>
      <c r="S1789">
        <v>0</v>
      </c>
      <c r="T1789">
        <v>1</v>
      </c>
      <c r="U1789">
        <v>0</v>
      </c>
      <c r="V1789">
        <v>25000000</v>
      </c>
      <c r="W1789">
        <v>19490041</v>
      </c>
      <c r="X1789">
        <v>37989684</v>
      </c>
      <c r="Y1789">
        <f>COUNTBLANK(Table134[[#This Row],[Budget]:[Gross_WW]])</f>
        <v>0</v>
      </c>
      <c r="Z1789" s="7">
        <v>0</v>
      </c>
      <c r="AA1789" s="7">
        <v>0</v>
      </c>
      <c r="AB1789" s="7">
        <v>1</v>
      </c>
      <c r="AC1789" s="7">
        <v>0</v>
      </c>
      <c r="AD1789" s="7">
        <v>0</v>
      </c>
      <c r="AE1789" s="7">
        <v>0</v>
      </c>
      <c r="AF1789" s="7">
        <v>0</v>
      </c>
      <c r="AG1789">
        <v>57</v>
      </c>
      <c r="AH1789">
        <f>((Table134[[#This Row],[Gross_WW]]-2*Table134[[#This Row],[Budget]])/(2*Table134[[#This Row],[Budget]]))*100</f>
        <v>-24.020631999999999</v>
      </c>
      <c r="AI1789">
        <f>(0.555*Table134[[#This Row],[Gross_WW]]-Table134[[#This Row],[Budget]])/Table134[[#This Row],[Budget]]*100</f>
        <v>-15.662901519999997</v>
      </c>
      <c r="AJ1789">
        <f>(Table134[[#This Row],[Gross_WW]]-VLOOKUP(C1789,  Table4[], 2, TRUE)*Table134[[#This Row],[Budget]])/(Table134[[#This Row],[Budget]]*VLOOKUP(C1789,  Table4[], 2, TRUE))</f>
        <v>0.51958736000000005</v>
      </c>
    </row>
    <row r="1790" spans="1:36" x14ac:dyDescent="0.2">
      <c r="A1790" t="s">
        <v>2197</v>
      </c>
      <c r="B1790" t="s">
        <v>2198</v>
      </c>
      <c r="C1790">
        <v>1975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6.4</v>
      </c>
      <c r="O1790">
        <v>16726</v>
      </c>
      <c r="P1790">
        <v>129</v>
      </c>
      <c r="Q1790" t="s">
        <v>2004</v>
      </c>
      <c r="R1790" t="s">
        <v>1992</v>
      </c>
      <c r="S1790">
        <v>0</v>
      </c>
      <c r="T1790">
        <v>1</v>
      </c>
      <c r="U1790">
        <v>0</v>
      </c>
      <c r="V1790">
        <v>14200000</v>
      </c>
      <c r="Y1790">
        <f>COUNTBLANK(Table134[[#This Row],[Budget]:[Gross_WW]])</f>
        <v>2</v>
      </c>
      <c r="Z1790" s="7">
        <v>0</v>
      </c>
      <c r="AA1790" s="7">
        <v>0</v>
      </c>
      <c r="AB1790" s="7">
        <v>1</v>
      </c>
      <c r="AC1790" s="7">
        <v>0</v>
      </c>
      <c r="AD1790" s="7">
        <v>0</v>
      </c>
      <c r="AE1790" s="7">
        <v>0</v>
      </c>
      <c r="AF1790" s="7">
        <v>0</v>
      </c>
      <c r="AG1790">
        <v>3</v>
      </c>
      <c r="AH1790">
        <f>((Table134[[#This Row],[Gross_WW]]-2*Table134[[#This Row],[Budget]])/(2*Table134[[#This Row],[Budget]]))*100</f>
        <v>-100</v>
      </c>
      <c r="AI1790">
        <f>(0.555*Table134[[#This Row],[Gross_WW]]-Table134[[#This Row],[Budget]])/Table134[[#This Row],[Budget]]*100</f>
        <v>-100</v>
      </c>
      <c r="AJ1790">
        <f>(Table134[[#This Row],[Gross_WW]]-VLOOKUP(C1790,  Table4[], 2, TRUE)*Table134[[#This Row],[Budget]])/(Table134[[#This Row],[Budget]]*VLOOKUP(C1790,  Table4[], 2, TRUE))</f>
        <v>-1</v>
      </c>
    </row>
    <row r="1791" spans="1:36" x14ac:dyDescent="0.2">
      <c r="A1791" t="s">
        <v>2393</v>
      </c>
      <c r="B1791" t="s">
        <v>2394</v>
      </c>
      <c r="C1791">
        <v>1979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6.4</v>
      </c>
      <c r="O1791">
        <v>7109</v>
      </c>
      <c r="P1791">
        <v>121</v>
      </c>
      <c r="Q1791" t="s">
        <v>2049</v>
      </c>
      <c r="R1791" t="s">
        <v>2222</v>
      </c>
      <c r="S1791">
        <v>0</v>
      </c>
      <c r="T1791">
        <v>1</v>
      </c>
      <c r="U1791">
        <v>0</v>
      </c>
      <c r="V1791">
        <v>61801971</v>
      </c>
      <c r="Y1791">
        <f>COUNTBLANK(Table134[[#This Row],[Budget]:[Gross_WW]])</f>
        <v>2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1</v>
      </c>
      <c r="AG1791">
        <v>0</v>
      </c>
      <c r="AH1791">
        <f>((Table134[[#This Row],[Gross_WW]]-2*Table134[[#This Row],[Budget]])/(2*Table134[[#This Row],[Budget]]))*100</f>
        <v>-100</v>
      </c>
      <c r="AI1791">
        <f>(0.555*Table134[[#This Row],[Gross_WW]]-Table134[[#This Row],[Budget]])/Table134[[#This Row],[Budget]]*100</f>
        <v>-100</v>
      </c>
      <c r="AJ1791">
        <f>(Table134[[#This Row],[Gross_WW]]-VLOOKUP(C1791,  Table4[], 2, TRUE)*Table134[[#This Row],[Budget]])/(Table134[[#This Row],[Budget]]*VLOOKUP(C1791,  Table4[], 2, TRUE))</f>
        <v>-1</v>
      </c>
    </row>
    <row r="1792" spans="1:36" x14ac:dyDescent="0.2">
      <c r="A1792" t="s">
        <v>5666</v>
      </c>
      <c r="B1792" t="s">
        <v>5667</v>
      </c>
      <c r="C1792">
        <v>2002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6.9</v>
      </c>
      <c r="O1792">
        <v>16208</v>
      </c>
      <c r="P1792">
        <v>109</v>
      </c>
      <c r="Q1792" t="s">
        <v>4301</v>
      </c>
      <c r="R1792" t="s">
        <v>4756</v>
      </c>
      <c r="S1792">
        <v>0</v>
      </c>
      <c r="T1792">
        <v>1</v>
      </c>
      <c r="U1792">
        <v>0</v>
      </c>
      <c r="V1792">
        <v>12500000</v>
      </c>
      <c r="W1792">
        <v>14118751</v>
      </c>
      <c r="X1792">
        <v>16318449</v>
      </c>
      <c r="Y1792">
        <f>COUNTBLANK(Table134[[#This Row],[Budget]:[Gross_WW]])</f>
        <v>0</v>
      </c>
      <c r="Z1792" s="7">
        <v>0</v>
      </c>
      <c r="AA1792" s="7">
        <v>0</v>
      </c>
      <c r="AB1792" s="7">
        <v>1</v>
      </c>
      <c r="AC1792" s="7">
        <v>0</v>
      </c>
      <c r="AD1792" s="7">
        <v>0</v>
      </c>
      <c r="AE1792" s="7">
        <v>0</v>
      </c>
      <c r="AF1792" s="7">
        <v>0</v>
      </c>
      <c r="AG1792">
        <v>8</v>
      </c>
      <c r="AH1792">
        <f>((Table134[[#This Row],[Gross_WW]]-2*Table134[[#This Row],[Budget]])/(2*Table134[[#This Row],[Budget]]))*100</f>
        <v>-34.726204000000003</v>
      </c>
      <c r="AI1792">
        <f>(0.555*Table134[[#This Row],[Gross_WW]]-Table134[[#This Row],[Budget]])/Table134[[#This Row],[Budget]]*100</f>
        <v>-27.546086439999996</v>
      </c>
      <c r="AJ1792">
        <f>(Table134[[#This Row],[Gross_WW]]-VLOOKUP(C1792,  Table4[], 2, TRUE)*Table134[[#This Row],[Budget]])/(Table134[[#This Row],[Budget]]*VLOOKUP(C1792,  Table4[], 2, TRUE))</f>
        <v>1.1757932</v>
      </c>
    </row>
    <row r="1793" spans="1:36" x14ac:dyDescent="0.2">
      <c r="A1793" t="s">
        <v>2234</v>
      </c>
      <c r="B1793" t="s">
        <v>2235</v>
      </c>
      <c r="C1793">
        <v>1976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6.8</v>
      </c>
      <c r="O1793">
        <v>39585</v>
      </c>
      <c r="P1793">
        <v>96</v>
      </c>
      <c r="Q1793" t="s">
        <v>2236</v>
      </c>
      <c r="R1793" t="s">
        <v>39</v>
      </c>
      <c r="S1793">
        <v>0</v>
      </c>
      <c r="T1793">
        <v>0</v>
      </c>
      <c r="U1793">
        <v>1</v>
      </c>
      <c r="V1793">
        <v>46236000</v>
      </c>
      <c r="Y1793">
        <f>COUNTBLANK(Table134[[#This Row],[Budget]:[Gross_WW]])</f>
        <v>2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1</v>
      </c>
      <c r="AG1793">
        <v>0</v>
      </c>
      <c r="AH1793">
        <f>((Table134[[#This Row],[Gross_WW]]-2*Table134[[#This Row],[Budget]])/(2*Table134[[#This Row],[Budget]]))*100</f>
        <v>-100</v>
      </c>
      <c r="AI1793">
        <f>(0.555*Table134[[#This Row],[Gross_WW]]-Table134[[#This Row],[Budget]])/Table134[[#This Row],[Budget]]*100</f>
        <v>-100</v>
      </c>
      <c r="AJ1793">
        <f>(Table134[[#This Row],[Gross_WW]]-VLOOKUP(C1793,  Table4[], 2, TRUE)*Table134[[#This Row],[Budget]])/(Table134[[#This Row],[Budget]]*VLOOKUP(C1793,  Table4[], 2, TRUE))</f>
        <v>-1</v>
      </c>
    </row>
    <row r="1794" spans="1:36" x14ac:dyDescent="0.2">
      <c r="A1794" t="s">
        <v>4421</v>
      </c>
      <c r="B1794" t="s">
        <v>4422</v>
      </c>
      <c r="C1794">
        <v>1996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7.4</v>
      </c>
      <c r="O1794">
        <v>172220</v>
      </c>
      <c r="P1794">
        <v>162</v>
      </c>
      <c r="Q1794" t="s">
        <v>3851</v>
      </c>
      <c r="R1794" t="s">
        <v>3859</v>
      </c>
      <c r="S1794">
        <v>1</v>
      </c>
      <c r="T1794">
        <v>0</v>
      </c>
      <c r="U1794">
        <v>0</v>
      </c>
      <c r="V1794">
        <v>27000000</v>
      </c>
      <c r="W1794">
        <v>78676425</v>
      </c>
      <c r="X1794">
        <v>231976425</v>
      </c>
      <c r="Y1794">
        <f>COUNTBLANK(Table134[[#This Row],[Budget]:[Gross_WW]])</f>
        <v>0</v>
      </c>
      <c r="Z1794" s="7">
        <v>0</v>
      </c>
      <c r="AA1794" s="7">
        <v>0</v>
      </c>
      <c r="AB1794" s="7">
        <v>1</v>
      </c>
      <c r="AC1794" s="7">
        <v>0</v>
      </c>
      <c r="AD1794" s="7">
        <v>0</v>
      </c>
      <c r="AE1794" s="7">
        <v>0</v>
      </c>
      <c r="AF1794" s="7">
        <v>0</v>
      </c>
      <c r="AG1794">
        <v>4</v>
      </c>
      <c r="AH1794">
        <f>((Table134[[#This Row],[Gross_WW]]-2*Table134[[#This Row],[Budget]])/(2*Table134[[#This Row],[Budget]]))*100</f>
        <v>329.58597222222221</v>
      </c>
      <c r="AI1794">
        <f>(0.555*Table134[[#This Row],[Gross_WW]]-Table134[[#This Row],[Budget]])/Table134[[#This Row],[Budget]]*100</f>
        <v>376.84042916666669</v>
      </c>
      <c r="AJ1794">
        <f>(Table134[[#This Row],[Gross_WW]]-VLOOKUP(C1794,  Table4[], 2, TRUE)*Table134[[#This Row],[Budget]])/(Table134[[#This Row],[Budget]]*VLOOKUP(C1794,  Table4[], 2, TRUE))</f>
        <v>18.5266351010101</v>
      </c>
    </row>
    <row r="1795" spans="1:36" x14ac:dyDescent="0.2">
      <c r="A1795" t="s">
        <v>4203</v>
      </c>
      <c r="B1795" t="s">
        <v>4204</v>
      </c>
      <c r="C1795">
        <v>1995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6.6</v>
      </c>
      <c r="O1795">
        <v>15917</v>
      </c>
      <c r="P1795">
        <v>99</v>
      </c>
      <c r="Q1795" t="s">
        <v>4205</v>
      </c>
      <c r="R1795" t="s">
        <v>3859</v>
      </c>
      <c r="S1795">
        <v>1</v>
      </c>
      <c r="T1795">
        <v>0</v>
      </c>
      <c r="U1795">
        <v>0</v>
      </c>
      <c r="V1795">
        <v>40997769</v>
      </c>
      <c r="W1795">
        <v>10904930</v>
      </c>
      <c r="X1795">
        <v>10904930</v>
      </c>
      <c r="Y1795">
        <f>COUNTBLANK(Table134[[#This Row],[Budget]:[Gross_WW]])</f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1</v>
      </c>
      <c r="AG1795">
        <v>0</v>
      </c>
      <c r="AH1795">
        <f>((Table134[[#This Row],[Gross_WW]]-2*Table134[[#This Row],[Budget]])/(2*Table134[[#This Row],[Budget]]))*100</f>
        <v>-86.700581195040144</v>
      </c>
      <c r="AI1795">
        <f>(0.555*Table134[[#This Row],[Gross_WW]]-Table134[[#This Row],[Budget]])/Table134[[#This Row],[Budget]]*100</f>
        <v>-85.23764512649457</v>
      </c>
      <c r="AJ1795">
        <f>(Table134[[#This Row],[Gross_WW]]-VLOOKUP(C1795,  Table4[], 2, TRUE)*Table134[[#This Row],[Budget]])/(Table134[[#This Row],[Budget]]*VLOOKUP(C1795,  Table4[], 2, TRUE))</f>
        <v>-0.39548096341091588</v>
      </c>
    </row>
    <row r="1796" spans="1:36" x14ac:dyDescent="0.2">
      <c r="A1796" t="s">
        <v>2099</v>
      </c>
      <c r="B1796" t="s">
        <v>2100</v>
      </c>
      <c r="C1796">
        <v>1973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8</v>
      </c>
      <c r="O1796">
        <v>348035</v>
      </c>
      <c r="P1796">
        <v>122</v>
      </c>
      <c r="Q1796" t="s">
        <v>2101</v>
      </c>
      <c r="R1796" t="s">
        <v>39</v>
      </c>
      <c r="S1796">
        <v>0</v>
      </c>
      <c r="T1796">
        <v>0</v>
      </c>
      <c r="U1796">
        <v>1</v>
      </c>
      <c r="V1796">
        <v>11000000</v>
      </c>
      <c r="W1796">
        <v>232906145</v>
      </c>
      <c r="X1796">
        <v>441306145</v>
      </c>
      <c r="Y1796">
        <f>COUNTBLANK(Table134[[#This Row],[Budget]:[Gross_WW]])</f>
        <v>0</v>
      </c>
      <c r="Z1796" s="7">
        <v>0</v>
      </c>
      <c r="AA1796" s="7">
        <v>0</v>
      </c>
      <c r="AB1796" s="7">
        <v>1</v>
      </c>
      <c r="AC1796" s="7">
        <v>0</v>
      </c>
      <c r="AD1796" s="7">
        <v>0</v>
      </c>
      <c r="AE1796" s="7">
        <v>0</v>
      </c>
      <c r="AF1796" s="7">
        <v>0</v>
      </c>
      <c r="AG1796">
        <v>2</v>
      </c>
      <c r="AH1796">
        <f>((Table134[[#This Row],[Gross_WW]]-2*Table134[[#This Row],[Budget]])/(2*Table134[[#This Row],[Budget]]))*100</f>
        <v>1905.9370227272727</v>
      </c>
      <c r="AI1796">
        <f>(0.555*Table134[[#This Row],[Gross_WW]]-Table134[[#This Row],[Budget]])/Table134[[#This Row],[Budget]]*100</f>
        <v>2126.5900952272732</v>
      </c>
      <c r="AJ1796">
        <f>(Table134[[#This Row],[Gross_WW]]-VLOOKUP(C1796,  Table4[], 2, TRUE)*Table134[[#This Row],[Budget]])/(Table134[[#This Row],[Budget]]*VLOOKUP(C1796,  Table4[], 2, TRUE))</f>
        <v>104.57563277511962</v>
      </c>
    </row>
    <row r="1797" spans="1:36" x14ac:dyDescent="0.2">
      <c r="A1797" t="s">
        <v>5405</v>
      </c>
      <c r="B1797" t="s">
        <v>5406</v>
      </c>
      <c r="C1797">
        <v>2000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6.8</v>
      </c>
      <c r="O1797">
        <v>99999</v>
      </c>
      <c r="P1797">
        <v>125</v>
      </c>
      <c r="Q1797" t="s">
        <v>5407</v>
      </c>
      <c r="R1797" t="s">
        <v>35</v>
      </c>
      <c r="S1797">
        <v>0</v>
      </c>
      <c r="T1797">
        <v>1</v>
      </c>
      <c r="U1797">
        <v>0</v>
      </c>
      <c r="V1797">
        <v>60000000</v>
      </c>
      <c r="W1797">
        <v>75793305</v>
      </c>
      <c r="X1797">
        <v>124745083</v>
      </c>
      <c r="Y1797">
        <f>COUNTBLANK(Table134[[#This Row],[Budget]:[Gross_WW]])</f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1</v>
      </c>
      <c r="AG1797">
        <v>0</v>
      </c>
      <c r="AH1797">
        <f>((Table134[[#This Row],[Gross_WW]]-2*Table134[[#This Row],[Budget]])/(2*Table134[[#This Row],[Budget]]))*100</f>
        <v>3.9542358333333332</v>
      </c>
      <c r="AI1797">
        <f>(0.555*Table134[[#This Row],[Gross_WW]]-Table134[[#This Row],[Budget]])/Table134[[#This Row],[Budget]]*100</f>
        <v>15.389201775000021</v>
      </c>
      <c r="AJ1797">
        <f>(Table134[[#This Row],[Gross_WW]]-VLOOKUP(C1797,  Table4[], 2, TRUE)*Table134[[#This Row],[Budget]])/(Table134[[#This Row],[Budget]]*VLOOKUP(C1797,  Table4[], 2, TRUE))</f>
        <v>2.4651411944444446</v>
      </c>
    </row>
    <row r="1798" spans="1:36" x14ac:dyDescent="0.2">
      <c r="A1798" t="s">
        <v>5421</v>
      </c>
      <c r="B1798" t="s">
        <v>5422</v>
      </c>
      <c r="C1798">
        <v>2001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6.8</v>
      </c>
      <c r="O1798">
        <v>333559</v>
      </c>
      <c r="P1798">
        <v>106</v>
      </c>
      <c r="Q1798" t="s">
        <v>3769</v>
      </c>
      <c r="R1798" t="s">
        <v>35</v>
      </c>
      <c r="S1798">
        <v>0</v>
      </c>
      <c r="T1798">
        <v>1</v>
      </c>
      <c r="U1798">
        <v>0</v>
      </c>
      <c r="V1798">
        <v>38000000</v>
      </c>
      <c r="W1798">
        <v>144533925</v>
      </c>
      <c r="X1798">
        <v>207284863</v>
      </c>
      <c r="Y1798">
        <f>COUNTBLANK(Table134[[#This Row],[Budget]:[Gross_WW]])</f>
        <v>0</v>
      </c>
      <c r="Z1798" s="7">
        <v>1</v>
      </c>
      <c r="AA1798" s="7">
        <v>0</v>
      </c>
      <c r="AB1798" s="7">
        <v>0</v>
      </c>
      <c r="AC1798" s="7">
        <v>0</v>
      </c>
      <c r="AD1798" s="7">
        <v>0</v>
      </c>
      <c r="AE1798" s="7">
        <v>0</v>
      </c>
      <c r="AF1798" s="7">
        <v>1</v>
      </c>
      <c r="AG1798">
        <v>0</v>
      </c>
      <c r="AH1798">
        <f>((Table134[[#This Row],[Gross_WW]]-2*Table134[[#This Row],[Budget]])/(2*Table134[[#This Row],[Budget]]))*100</f>
        <v>172.74324078947367</v>
      </c>
      <c r="AI1798">
        <f>(0.555*Table134[[#This Row],[Gross_WW]]-Table134[[#This Row],[Budget]])/Table134[[#This Row],[Budget]]*100</f>
        <v>202.74499727631579</v>
      </c>
      <c r="AJ1798">
        <f>(Table134[[#This Row],[Gross_WW]]-VLOOKUP(C1798,  Table4[], 2, TRUE)*Table134[[#This Row],[Budget]])/(Table134[[#This Row],[Budget]]*VLOOKUP(C1798,  Table4[], 2, TRUE))</f>
        <v>8.0914413596491226</v>
      </c>
    </row>
    <row r="1799" spans="1:36" x14ac:dyDescent="0.2">
      <c r="A1799" t="s">
        <v>6399</v>
      </c>
      <c r="B1799" t="s">
        <v>6400</v>
      </c>
      <c r="C1799">
        <v>2006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6</v>
      </c>
      <c r="O1799">
        <v>230192</v>
      </c>
      <c r="P1799">
        <v>104</v>
      </c>
      <c r="Q1799" t="s">
        <v>6203</v>
      </c>
      <c r="R1799" t="s">
        <v>35</v>
      </c>
      <c r="S1799">
        <v>0</v>
      </c>
      <c r="T1799">
        <v>1</v>
      </c>
      <c r="U1799">
        <v>0</v>
      </c>
      <c r="V1799">
        <v>85000000</v>
      </c>
      <c r="W1799">
        <v>62514415</v>
      </c>
      <c r="X1799">
        <v>158964610</v>
      </c>
      <c r="Y1799">
        <f>COUNTBLANK(Table134[[#This Row],[Budget]:[Gross_WW]])</f>
        <v>0</v>
      </c>
      <c r="Z1799" s="7">
        <v>1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1</v>
      </c>
      <c r="AG1799">
        <v>0</v>
      </c>
      <c r="AH1799">
        <f>((Table134[[#This Row],[Gross_WW]]-2*Table134[[#This Row],[Budget]])/(2*Table134[[#This Row],[Budget]]))*100</f>
        <v>-6.4914058823529412</v>
      </c>
      <c r="AI1799">
        <f>(0.555*Table134[[#This Row],[Gross_WW]]-Table134[[#This Row],[Budget]])/Table134[[#This Row],[Budget]]*100</f>
        <v>3.7945394705882491</v>
      </c>
      <c r="AJ1799">
        <f>(Table134[[#This Row],[Gross_WW]]-VLOOKUP(C1799,  Table4[], 2, TRUE)*Table134[[#This Row],[Budget]])/(Table134[[#This Row],[Budget]]*VLOOKUP(C1799,  Table4[], 2, TRUE))</f>
        <v>2.1169531372549018</v>
      </c>
    </row>
    <row r="1800" spans="1:36" x14ac:dyDescent="0.2">
      <c r="A1800" t="s">
        <v>7856</v>
      </c>
      <c r="B1800" t="s">
        <v>7857</v>
      </c>
      <c r="C1800">
        <v>2017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6.7</v>
      </c>
      <c r="O1800">
        <v>193810</v>
      </c>
      <c r="P1800">
        <v>136</v>
      </c>
      <c r="Q1800" t="s">
        <v>4936</v>
      </c>
      <c r="R1800" t="s">
        <v>35</v>
      </c>
      <c r="S1800">
        <v>0</v>
      </c>
      <c r="T1800">
        <v>1</v>
      </c>
      <c r="U1800">
        <v>0</v>
      </c>
      <c r="V1800">
        <v>250000000</v>
      </c>
      <c r="W1800">
        <v>226008385</v>
      </c>
      <c r="X1800">
        <v>1236005118</v>
      </c>
      <c r="Y1800">
        <f>COUNTBLANK(Table134[[#This Row],[Budget]:[Gross_WW]])</f>
        <v>0</v>
      </c>
      <c r="Z1800" s="7">
        <v>1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1</v>
      </c>
      <c r="AG1800">
        <v>0</v>
      </c>
      <c r="AH1800">
        <f>((Table134[[#This Row],[Gross_WW]]-2*Table134[[#This Row],[Budget]])/(2*Table134[[#This Row],[Budget]]))*100</f>
        <v>147.20102360000001</v>
      </c>
      <c r="AI1800">
        <f>(0.555*Table134[[#This Row],[Gross_WW]]-Table134[[#This Row],[Budget]])/Table134[[#This Row],[Budget]]*100</f>
        <v>174.393136196</v>
      </c>
      <c r="AJ1800">
        <f>(Table134[[#This Row],[Gross_WW]]-VLOOKUP(C1800,  Table4[], 2, TRUE)*Table134[[#This Row],[Budget]])/(Table134[[#This Row],[Budget]]*VLOOKUP(C1800,  Table4[], 2, TRUE))</f>
        <v>3.9440204720000001</v>
      </c>
    </row>
    <row r="1801" spans="1:36" x14ac:dyDescent="0.2">
      <c r="A1801" t="s">
        <v>6891</v>
      </c>
      <c r="B1801" t="s">
        <v>6892</v>
      </c>
      <c r="C1801">
        <v>2009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5.2</v>
      </c>
      <c r="O1801">
        <v>93122</v>
      </c>
      <c r="P1801">
        <v>82</v>
      </c>
      <c r="Q1801" t="s">
        <v>6893</v>
      </c>
      <c r="R1801" t="s">
        <v>5604</v>
      </c>
      <c r="S1801">
        <v>0</v>
      </c>
      <c r="T1801">
        <v>0</v>
      </c>
      <c r="U1801">
        <v>1</v>
      </c>
      <c r="V1801">
        <v>40000000</v>
      </c>
      <c r="W1801">
        <v>66477700</v>
      </c>
      <c r="X1801">
        <v>186167139</v>
      </c>
      <c r="Y1801">
        <f>COUNTBLANK(Table134[[#This Row],[Budget]:[Gross_WW]])</f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1</v>
      </c>
      <c r="AG1801">
        <v>0</v>
      </c>
      <c r="AH1801">
        <f>((Table134[[#This Row],[Gross_WW]]-2*Table134[[#This Row],[Budget]])/(2*Table134[[#This Row],[Budget]]))*100</f>
        <v>132.70892375</v>
      </c>
      <c r="AI1801">
        <f>(0.555*Table134[[#This Row],[Gross_WW]]-Table134[[#This Row],[Budget]])/Table134[[#This Row],[Budget]]*100</f>
        <v>158.30690536250003</v>
      </c>
      <c r="AJ1801">
        <f>(Table134[[#This Row],[Gross_WW]]-VLOOKUP(C1801,  Table4[], 2, TRUE)*Table134[[#This Row],[Budget]])/(Table134[[#This Row],[Budget]]*VLOOKUP(C1801,  Table4[], 2, TRUE))</f>
        <v>6.7569641249999997</v>
      </c>
    </row>
    <row r="1802" spans="1:36" x14ac:dyDescent="0.2">
      <c r="A1802" t="s">
        <v>7484</v>
      </c>
      <c r="B1802" t="s">
        <v>7485</v>
      </c>
      <c r="C1802">
        <v>2016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6.7</v>
      </c>
      <c r="O1802">
        <v>58910</v>
      </c>
      <c r="P1802">
        <v>117</v>
      </c>
      <c r="Q1802" t="s">
        <v>7159</v>
      </c>
      <c r="R1802" t="s">
        <v>2671</v>
      </c>
      <c r="S1802">
        <v>1</v>
      </c>
      <c r="T1802">
        <v>0</v>
      </c>
      <c r="U1802">
        <v>0</v>
      </c>
      <c r="V1802">
        <v>80000000</v>
      </c>
      <c r="W1802">
        <v>27569558</v>
      </c>
      <c r="X1802">
        <v>52099090</v>
      </c>
      <c r="Y1802">
        <f>COUNTBLANK(Table134[[#This Row],[Budget]:[Gross_WW]])</f>
        <v>0</v>
      </c>
      <c r="Z1802" s="7">
        <v>0</v>
      </c>
      <c r="AA1802" s="7">
        <v>0</v>
      </c>
      <c r="AB1802" s="7">
        <v>1</v>
      </c>
      <c r="AC1802" s="7">
        <v>0</v>
      </c>
      <c r="AD1802" s="7">
        <v>0</v>
      </c>
      <c r="AE1802" s="7">
        <v>0</v>
      </c>
      <c r="AF1802" s="7">
        <v>0</v>
      </c>
      <c r="AG1802">
        <v>7</v>
      </c>
      <c r="AH1802">
        <f>((Table134[[#This Row],[Gross_WW]]-2*Table134[[#This Row],[Budget]])/(2*Table134[[#This Row],[Budget]]))*100</f>
        <v>-67.438068749999999</v>
      </c>
      <c r="AI1802">
        <f>(0.555*Table134[[#This Row],[Gross_WW]]-Table134[[#This Row],[Budget]])/Table134[[#This Row],[Budget]]*100</f>
        <v>-63.856256312499994</v>
      </c>
      <c r="AJ1802">
        <f>(Table134[[#This Row],[Gross_WW]]-VLOOKUP(C1802,  Table4[], 2, TRUE)*Table134[[#This Row],[Budget]])/(Table134[[#This Row],[Budget]]*VLOOKUP(C1802,  Table4[], 2, TRUE))</f>
        <v>-0.34876137499999998</v>
      </c>
    </row>
    <row r="1803" spans="1:36" x14ac:dyDescent="0.2">
      <c r="A1803" t="s">
        <v>7908</v>
      </c>
      <c r="B1803" t="s">
        <v>7909</v>
      </c>
      <c r="C1803">
        <v>2018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5.0999999999999996</v>
      </c>
      <c r="O1803">
        <v>48681</v>
      </c>
      <c r="P1803">
        <v>98</v>
      </c>
      <c r="Q1803" t="s">
        <v>7910</v>
      </c>
      <c r="R1803" t="s">
        <v>7221</v>
      </c>
      <c r="S1803">
        <v>0</v>
      </c>
      <c r="T1803">
        <v>1</v>
      </c>
      <c r="U1803">
        <v>0</v>
      </c>
      <c r="V1803">
        <v>13000000</v>
      </c>
      <c r="W1803">
        <v>69488745</v>
      </c>
      <c r="X1803">
        <v>137056262</v>
      </c>
      <c r="Y1803">
        <f>COUNTBLANK(Table134[[#This Row],[Budget]:[Gross_WW]])</f>
        <v>0</v>
      </c>
      <c r="Z1803" s="7">
        <v>1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1</v>
      </c>
      <c r="AG1803">
        <v>0</v>
      </c>
      <c r="AH1803">
        <f>((Table134[[#This Row],[Gross_WW]]-2*Table134[[#This Row],[Budget]])/(2*Table134[[#This Row],[Budget]]))*100</f>
        <v>427.13946923076918</v>
      </c>
      <c r="AI1803">
        <f>(0.555*Table134[[#This Row],[Gross_WW]]-Table134[[#This Row],[Budget]])/Table134[[#This Row],[Budget]]*100</f>
        <v>485.12481084615393</v>
      </c>
      <c r="AJ1803">
        <f>(Table134[[#This Row],[Gross_WW]]-VLOOKUP(C1803,  Table4[], 2, TRUE)*Table134[[#This Row],[Budget]])/(Table134[[#This Row],[Budget]]*VLOOKUP(C1803,  Table4[], 2, TRUE))</f>
        <v>9.542789384615384</v>
      </c>
    </row>
    <row r="1804" spans="1:36" x14ac:dyDescent="0.2">
      <c r="A1804" t="s">
        <v>6929</v>
      </c>
      <c r="B1804" t="s">
        <v>6930</v>
      </c>
      <c r="C1804">
        <v>2012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6.2</v>
      </c>
      <c r="O1804">
        <v>90475</v>
      </c>
      <c r="P1804">
        <v>124</v>
      </c>
      <c r="Q1804" t="s">
        <v>6595</v>
      </c>
      <c r="R1804" t="s">
        <v>35</v>
      </c>
      <c r="S1804">
        <v>0</v>
      </c>
      <c r="T1804">
        <v>1</v>
      </c>
      <c r="U1804">
        <v>0</v>
      </c>
      <c r="V1804">
        <v>30000000</v>
      </c>
      <c r="W1804">
        <v>28835528</v>
      </c>
      <c r="X1804">
        <v>54169363</v>
      </c>
      <c r="Y1804">
        <f>COUNTBLANK(Table134[[#This Row],[Budget]:[Gross_WW]])</f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7">
        <v>1</v>
      </c>
      <c r="AG1804">
        <v>0</v>
      </c>
      <c r="AH1804">
        <f>((Table134[[#This Row],[Gross_WW]]-2*Table134[[#This Row],[Budget]])/(2*Table134[[#This Row],[Budget]]))*100</f>
        <v>-9.7177283333333335</v>
      </c>
      <c r="AI1804">
        <f>(0.555*Table134[[#This Row],[Gross_WW]]-Table134[[#This Row],[Budget]])/Table134[[#This Row],[Budget]]*100</f>
        <v>0.21332155000001193</v>
      </c>
      <c r="AJ1804">
        <f>(Table134[[#This Row],[Gross_WW]]-VLOOKUP(C1804,  Table4[], 2, TRUE)*Table134[[#This Row],[Budget]])/(Table134[[#This Row],[Budget]]*VLOOKUP(C1804,  Table4[], 2, TRUE))</f>
        <v>0.80564543333333338</v>
      </c>
    </row>
    <row r="1805" spans="1:36" x14ac:dyDescent="0.2">
      <c r="A1805" t="s">
        <v>1100</v>
      </c>
      <c r="B1805" t="s">
        <v>1101</v>
      </c>
      <c r="C1805">
        <v>1950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7</v>
      </c>
      <c r="O1805">
        <v>3211</v>
      </c>
      <c r="P1805">
        <v>88</v>
      </c>
      <c r="Q1805" t="s">
        <v>891</v>
      </c>
      <c r="R1805" t="s">
        <v>1102</v>
      </c>
      <c r="S1805">
        <v>0</v>
      </c>
      <c r="T1805">
        <v>0</v>
      </c>
      <c r="U1805">
        <v>1</v>
      </c>
      <c r="V1805">
        <v>1600000</v>
      </c>
      <c r="X1805">
        <v>6713</v>
      </c>
      <c r="Y1805">
        <f>COUNTBLANK(Table134[[#This Row],[Budget]:[Gross_WW]])</f>
        <v>1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1</v>
      </c>
      <c r="AG1805">
        <v>0</v>
      </c>
      <c r="AH1805">
        <f>((Table134[[#This Row],[Gross_WW]]-2*Table134[[#This Row],[Budget]])/(2*Table134[[#This Row],[Budget]]))*100</f>
        <v>-99.790218750000008</v>
      </c>
      <c r="AI1805">
        <f>(0.555*Table134[[#This Row],[Gross_WW]]-Table134[[#This Row],[Budget]])/Table134[[#This Row],[Budget]]*100</f>
        <v>-99.767142812499998</v>
      </c>
      <c r="AJ1805">
        <f>(Table134[[#This Row],[Gross_WW]]-VLOOKUP(C1805,  Table4[], 2, TRUE)*Table134[[#This Row],[Budget]])/(Table134[[#This Row],[Budget]]*VLOOKUP(C1805,  Table4[], 2, TRUE))</f>
        <v>-0.97377734375000002</v>
      </c>
    </row>
    <row r="1806" spans="1:36" x14ac:dyDescent="0.2">
      <c r="A1806" t="s">
        <v>3970</v>
      </c>
      <c r="B1806" t="s">
        <v>3971</v>
      </c>
      <c r="C1806">
        <v>1994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4.9000000000000004</v>
      </c>
      <c r="O1806">
        <v>73029</v>
      </c>
      <c r="P1806">
        <v>91</v>
      </c>
      <c r="Q1806" t="s">
        <v>3502</v>
      </c>
      <c r="R1806" t="s">
        <v>35</v>
      </c>
      <c r="S1806">
        <v>0</v>
      </c>
      <c r="T1806">
        <v>1</v>
      </c>
      <c r="U1806">
        <v>0</v>
      </c>
      <c r="V1806">
        <v>46000000</v>
      </c>
      <c r="W1806">
        <v>130531208</v>
      </c>
      <c r="X1806">
        <v>341631208</v>
      </c>
      <c r="Y1806">
        <f>COUNTBLANK(Table134[[#This Row],[Budget]:[Gross_WW]])</f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1</v>
      </c>
      <c r="AG1806">
        <v>0</v>
      </c>
      <c r="AH1806">
        <f>((Table134[[#This Row],[Gross_WW]]-2*Table134[[#This Row],[Budget]])/(2*Table134[[#This Row],[Budget]]))*100</f>
        <v>271.33826956521739</v>
      </c>
      <c r="AI1806">
        <f>(0.555*Table134[[#This Row],[Gross_WW]]-Table134[[#This Row],[Budget]])/Table134[[#This Row],[Budget]]*100</f>
        <v>312.18547921739133</v>
      </c>
      <c r="AJ1806">
        <f>(Table134[[#This Row],[Gross_WW]]-VLOOKUP(C1806,  Table4[], 2, TRUE)*Table134[[#This Row],[Budget]])/(Table134[[#This Row],[Budget]]*VLOOKUP(C1806,  Table4[], 2, TRUE))</f>
        <v>15.879012252964428</v>
      </c>
    </row>
    <row r="1807" spans="1:36" x14ac:dyDescent="0.2">
      <c r="A1807" t="s">
        <v>5182</v>
      </c>
      <c r="B1807" t="s">
        <v>5183</v>
      </c>
      <c r="C1807">
        <v>2000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3.6</v>
      </c>
      <c r="O1807">
        <v>20578</v>
      </c>
      <c r="P1807">
        <v>90</v>
      </c>
      <c r="Q1807" t="s">
        <v>3502</v>
      </c>
      <c r="R1807" t="s">
        <v>35</v>
      </c>
      <c r="S1807">
        <v>0</v>
      </c>
      <c r="T1807">
        <v>1</v>
      </c>
      <c r="U1807">
        <v>0</v>
      </c>
      <c r="V1807">
        <v>83000000</v>
      </c>
      <c r="W1807">
        <v>35268275</v>
      </c>
      <c r="X1807">
        <v>59468275</v>
      </c>
      <c r="Y1807">
        <f>COUNTBLANK(Table134[[#This Row],[Budget]:[Gross_WW]])</f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1</v>
      </c>
      <c r="AG1807">
        <v>0</v>
      </c>
      <c r="AH1807">
        <f>((Table134[[#This Row],[Gross_WW]]-2*Table134[[#This Row],[Budget]])/(2*Table134[[#This Row],[Budget]]))*100</f>
        <v>-64.175737951807236</v>
      </c>
      <c r="AI1807">
        <f>(0.555*Table134[[#This Row],[Gross_WW]]-Table134[[#This Row],[Budget]])/Table134[[#This Row],[Budget]]*100</f>
        <v>-60.235069126506026</v>
      </c>
      <c r="AJ1807">
        <f>(Table134[[#This Row],[Gross_WW]]-VLOOKUP(C1807,  Table4[], 2, TRUE)*Table134[[#This Row],[Budget]])/(Table134[[#This Row],[Budget]]*VLOOKUP(C1807,  Table4[], 2, TRUE))</f>
        <v>0.19414206827309238</v>
      </c>
    </row>
    <row r="1808" spans="1:36" x14ac:dyDescent="0.2">
      <c r="A1808" t="s">
        <v>6188</v>
      </c>
      <c r="B1808" t="s">
        <v>6189</v>
      </c>
      <c r="C1808">
        <v>2006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7.2</v>
      </c>
      <c r="O1808">
        <v>221961</v>
      </c>
      <c r="P1808">
        <v>97</v>
      </c>
      <c r="Q1808" t="s">
        <v>6190</v>
      </c>
      <c r="R1808" t="s">
        <v>39</v>
      </c>
      <c r="S1808">
        <v>0</v>
      </c>
      <c r="T1808">
        <v>0</v>
      </c>
      <c r="U1808">
        <v>1</v>
      </c>
      <c r="V1808">
        <v>35000000</v>
      </c>
      <c r="W1808">
        <v>10144010</v>
      </c>
      <c r="X1808">
        <v>16468343</v>
      </c>
      <c r="Y1808">
        <f>COUNTBLANK(Table134[[#This Row],[Budget]:[Gross_WW]])</f>
        <v>0</v>
      </c>
      <c r="Z1808" s="7">
        <v>0</v>
      </c>
      <c r="AA1808" s="7">
        <v>0</v>
      </c>
      <c r="AB1808" s="7">
        <v>0</v>
      </c>
      <c r="AC1808" s="7">
        <v>0</v>
      </c>
      <c r="AD1808" s="7">
        <v>0</v>
      </c>
      <c r="AE1808" s="7">
        <v>0</v>
      </c>
      <c r="AF1808" s="7">
        <v>1</v>
      </c>
      <c r="AG1808">
        <v>0</v>
      </c>
      <c r="AH1808">
        <f>((Table134[[#This Row],[Gross_WW]]-2*Table134[[#This Row],[Budget]])/(2*Table134[[#This Row],[Budget]]))*100</f>
        <v>-76.473795714285714</v>
      </c>
      <c r="AI1808">
        <f>(0.555*Table134[[#This Row],[Gross_WW]]-Table134[[#This Row],[Budget]])/Table134[[#This Row],[Budget]]*100</f>
        <v>-73.885913242857143</v>
      </c>
      <c r="AJ1808">
        <f>(Table134[[#This Row],[Gross_WW]]-VLOOKUP(C1808,  Table4[], 2, TRUE)*Table134[[#This Row],[Budget]])/(Table134[[#This Row],[Budget]]*VLOOKUP(C1808,  Table4[], 2, TRUE))</f>
        <v>-0.21579319047619047</v>
      </c>
    </row>
    <row r="1809" spans="1:36" x14ac:dyDescent="0.2">
      <c r="A1809" t="s">
        <v>1039</v>
      </c>
      <c r="B1809" t="s">
        <v>1040</v>
      </c>
      <c r="C1809">
        <v>1949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7.1</v>
      </c>
      <c r="O1809">
        <v>8882</v>
      </c>
      <c r="P1809">
        <v>114</v>
      </c>
      <c r="Q1809" t="s">
        <v>1030</v>
      </c>
      <c r="R1809" t="s">
        <v>39</v>
      </c>
      <c r="S1809">
        <v>0</v>
      </c>
      <c r="T1809">
        <v>0</v>
      </c>
      <c r="U1809">
        <v>1</v>
      </c>
      <c r="V1809">
        <v>2375000</v>
      </c>
      <c r="Y1809">
        <f>COUNTBLANK(Table134[[#This Row],[Budget]:[Gross_WW]])</f>
        <v>2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1</v>
      </c>
      <c r="AG1809">
        <v>0</v>
      </c>
      <c r="AH1809">
        <f>((Table134[[#This Row],[Gross_WW]]-2*Table134[[#This Row],[Budget]])/(2*Table134[[#This Row],[Budget]]))*100</f>
        <v>-100</v>
      </c>
      <c r="AI1809">
        <f>(0.555*Table134[[#This Row],[Gross_WW]]-Table134[[#This Row],[Budget]])/Table134[[#This Row],[Budget]]*100</f>
        <v>-100</v>
      </c>
      <c r="AJ1809">
        <f>(Table134[[#This Row],[Gross_WW]]-VLOOKUP(C1809,  Table4[], 2, TRUE)*Table134[[#This Row],[Budget]])/(Table134[[#This Row],[Budget]]*VLOOKUP(C1809,  Table4[], 2, TRUE))</f>
        <v>-1</v>
      </c>
    </row>
    <row r="1810" spans="1:36" x14ac:dyDescent="0.2">
      <c r="A1810" t="s">
        <v>5452</v>
      </c>
      <c r="B1810" t="s">
        <v>5453</v>
      </c>
      <c r="C1810">
        <v>2002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6.5</v>
      </c>
      <c r="O1810">
        <v>31808</v>
      </c>
      <c r="P1810">
        <v>132</v>
      </c>
      <c r="Q1810" t="s">
        <v>5037</v>
      </c>
      <c r="R1810" t="s">
        <v>2483</v>
      </c>
      <c r="S1810">
        <v>1</v>
      </c>
      <c r="T1810">
        <v>0</v>
      </c>
      <c r="U1810">
        <v>0</v>
      </c>
      <c r="V1810">
        <v>35000000</v>
      </c>
      <c r="W1810">
        <v>18306166</v>
      </c>
      <c r="X1810">
        <v>29882645</v>
      </c>
      <c r="Y1810">
        <f>COUNTBLANK(Table134[[#This Row],[Budget]:[Gross_WW]])</f>
        <v>0</v>
      </c>
      <c r="Z1810" s="7">
        <v>0</v>
      </c>
      <c r="AA1810" s="7">
        <v>0</v>
      </c>
      <c r="AB1810" s="7">
        <v>1</v>
      </c>
      <c r="AC1810" s="7">
        <v>0</v>
      </c>
      <c r="AD1810" s="7">
        <v>1</v>
      </c>
      <c r="AE1810" s="7">
        <v>0</v>
      </c>
      <c r="AF1810" s="7">
        <v>0</v>
      </c>
      <c r="AG1810">
        <v>24</v>
      </c>
      <c r="AH1810">
        <f>((Table134[[#This Row],[Gross_WW]]-2*Table134[[#This Row],[Budget]])/(2*Table134[[#This Row],[Budget]]))*100</f>
        <v>-57.310507142857148</v>
      </c>
      <c r="AI1810">
        <f>(0.555*Table134[[#This Row],[Gross_WW]]-Table134[[#This Row],[Budget]])/Table134[[#This Row],[Budget]]*100</f>
        <v>-52.61466292857142</v>
      </c>
      <c r="AJ1810">
        <f>(Table134[[#This Row],[Gross_WW]]-VLOOKUP(C1810,  Table4[], 2, TRUE)*Table134[[#This Row],[Budget]])/(Table134[[#This Row],[Budget]]*VLOOKUP(C1810,  Table4[], 2, TRUE))</f>
        <v>0.42298309523809524</v>
      </c>
    </row>
    <row r="1811" spans="1:36" x14ac:dyDescent="0.2">
      <c r="A1811" t="s">
        <v>2536</v>
      </c>
      <c r="B1811" t="s">
        <v>2537</v>
      </c>
      <c r="C1811">
        <v>1981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6.9</v>
      </c>
      <c r="O1811">
        <v>3805</v>
      </c>
      <c r="P1811">
        <v>107</v>
      </c>
      <c r="Q1811" t="s">
        <v>2538</v>
      </c>
      <c r="R1811" t="s">
        <v>35</v>
      </c>
      <c r="S1811">
        <v>0</v>
      </c>
      <c r="T1811">
        <v>1</v>
      </c>
      <c r="U1811">
        <v>0</v>
      </c>
      <c r="V1811">
        <v>50427646</v>
      </c>
      <c r="Y1811">
        <f>COUNTBLANK(Table134[[#This Row],[Budget]:[Gross_WW]])</f>
        <v>2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1</v>
      </c>
      <c r="AG1811">
        <v>0</v>
      </c>
      <c r="AH1811">
        <f>((Table134[[#This Row],[Gross_WW]]-2*Table134[[#This Row],[Budget]])/(2*Table134[[#This Row],[Budget]]))*100</f>
        <v>-100</v>
      </c>
      <c r="AI1811">
        <f>(0.555*Table134[[#This Row],[Gross_WW]]-Table134[[#This Row],[Budget]])/Table134[[#This Row],[Budget]]*100</f>
        <v>-100</v>
      </c>
      <c r="AJ1811">
        <f>(Table134[[#This Row],[Gross_WW]]-VLOOKUP(C1811,  Table4[], 2, TRUE)*Table134[[#This Row],[Budget]])/(Table134[[#This Row],[Budget]]*VLOOKUP(C1811,  Table4[], 2, TRUE))</f>
        <v>-1</v>
      </c>
    </row>
    <row r="1812" spans="1:36" x14ac:dyDescent="0.2">
      <c r="A1812" t="s">
        <v>6966</v>
      </c>
      <c r="B1812" t="s">
        <v>6967</v>
      </c>
      <c r="C1812">
        <v>2009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5.9</v>
      </c>
      <c r="O1812">
        <v>71807</v>
      </c>
      <c r="P1812">
        <v>98</v>
      </c>
      <c r="Q1812" t="s">
        <v>6968</v>
      </c>
      <c r="R1812" t="s">
        <v>35</v>
      </c>
      <c r="S1812">
        <v>0</v>
      </c>
      <c r="T1812">
        <v>1</v>
      </c>
      <c r="U1812">
        <v>0</v>
      </c>
      <c r="V1812">
        <v>10000000</v>
      </c>
      <c r="W1812">
        <v>25486040</v>
      </c>
      <c r="X1812">
        <v>47719794</v>
      </c>
      <c r="Y1812">
        <f>COUNTBLANK(Table134[[#This Row],[Budget]:[Gross_WW]])</f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1</v>
      </c>
      <c r="AG1812">
        <v>0</v>
      </c>
      <c r="AH1812">
        <f>((Table134[[#This Row],[Gross_WW]]-2*Table134[[#This Row],[Budget]])/(2*Table134[[#This Row],[Budget]]))*100</f>
        <v>138.59897000000001</v>
      </c>
      <c r="AI1812">
        <f>(0.555*Table134[[#This Row],[Gross_WW]]-Table134[[#This Row],[Budget]])/Table134[[#This Row],[Budget]]*100</f>
        <v>164.84485670000001</v>
      </c>
      <c r="AJ1812">
        <f>(Table134[[#This Row],[Gross_WW]]-VLOOKUP(C1812,  Table4[], 2, TRUE)*Table134[[#This Row],[Budget]])/(Table134[[#This Row],[Budget]]*VLOOKUP(C1812,  Table4[], 2, TRUE))</f>
        <v>6.9532990000000003</v>
      </c>
    </row>
    <row r="1813" spans="1:36" x14ac:dyDescent="0.2">
      <c r="A1813" t="s">
        <v>2539</v>
      </c>
      <c r="B1813" t="s">
        <v>2540</v>
      </c>
      <c r="C1813">
        <v>1981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7.3</v>
      </c>
      <c r="O1813">
        <v>80904</v>
      </c>
      <c r="P1813">
        <v>83</v>
      </c>
      <c r="Q1813" t="s">
        <v>2541</v>
      </c>
      <c r="R1813" t="s">
        <v>538</v>
      </c>
      <c r="S1813">
        <v>1</v>
      </c>
      <c r="T1813">
        <v>0</v>
      </c>
      <c r="U1813">
        <v>0</v>
      </c>
      <c r="V1813">
        <v>12000000</v>
      </c>
      <c r="W1813">
        <v>63456988</v>
      </c>
      <c r="X1813">
        <v>63456988</v>
      </c>
      <c r="Y1813">
        <f>COUNTBLANK(Table134[[#This Row],[Budget]:[Gross_WW]])</f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1</v>
      </c>
      <c r="AG1813">
        <v>0</v>
      </c>
      <c r="AH1813">
        <f>((Table134[[#This Row],[Gross_WW]]-2*Table134[[#This Row],[Budget]])/(2*Table134[[#This Row],[Budget]]))*100</f>
        <v>164.40411666666668</v>
      </c>
      <c r="AI1813">
        <f>(0.555*Table134[[#This Row],[Gross_WW]]-Table134[[#This Row],[Budget]])/Table134[[#This Row],[Budget]]*100</f>
        <v>193.48856950000004</v>
      </c>
      <c r="AJ1813">
        <f>(Table134[[#This Row],[Gross_WW]]-VLOOKUP(C1813,  Table4[], 2, TRUE)*Table134[[#This Row],[Budget]])/(Table134[[#This Row],[Budget]]*VLOOKUP(C1813,  Table4[], 2, TRUE))</f>
        <v>10.495831159420289</v>
      </c>
    </row>
    <row r="1814" spans="1:36" x14ac:dyDescent="0.2">
      <c r="A1814" t="s">
        <v>4448</v>
      </c>
      <c r="B1814" t="s">
        <v>4449</v>
      </c>
      <c r="C1814">
        <v>1996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7.1</v>
      </c>
      <c r="O1814">
        <v>79191</v>
      </c>
      <c r="P1814">
        <v>110</v>
      </c>
      <c r="Q1814" t="s">
        <v>3988</v>
      </c>
      <c r="R1814" t="s">
        <v>35</v>
      </c>
      <c r="S1814">
        <v>0</v>
      </c>
      <c r="T1814">
        <v>1</v>
      </c>
      <c r="U1814">
        <v>0</v>
      </c>
      <c r="V1814">
        <v>30000000</v>
      </c>
      <c r="W1814">
        <v>16759216</v>
      </c>
      <c r="X1814">
        <v>29359216</v>
      </c>
      <c r="Y1814">
        <f>COUNTBLANK(Table134[[#This Row],[Budget]:[Gross_WW]])</f>
        <v>0</v>
      </c>
      <c r="Z1814" s="7">
        <v>0</v>
      </c>
      <c r="AA1814" s="7">
        <v>0</v>
      </c>
      <c r="AB1814" s="7">
        <v>0</v>
      </c>
      <c r="AC1814" s="7">
        <v>0</v>
      </c>
      <c r="AD1814" s="7">
        <v>0</v>
      </c>
      <c r="AE1814" s="7">
        <v>0</v>
      </c>
      <c r="AF1814" s="7">
        <v>1</v>
      </c>
      <c r="AG1814">
        <v>0</v>
      </c>
      <c r="AH1814">
        <f>((Table134[[#This Row],[Gross_WW]]-2*Table134[[#This Row],[Budget]])/(2*Table134[[#This Row],[Budget]]))*100</f>
        <v>-51.067973333333342</v>
      </c>
      <c r="AI1814">
        <f>(0.555*Table134[[#This Row],[Gross_WW]]-Table134[[#This Row],[Budget]])/Table134[[#This Row],[Budget]]*100</f>
        <v>-45.685450400000001</v>
      </c>
      <c r="AJ1814">
        <f>(Table134[[#This Row],[Gross_WW]]-VLOOKUP(C1814,  Table4[], 2, TRUE)*Table134[[#This Row],[Budget]])/(Table134[[#This Row],[Budget]]*VLOOKUP(C1814,  Table4[], 2, TRUE))</f>
        <v>1.2241830303030303</v>
      </c>
    </row>
    <row r="1815" spans="1:36" x14ac:dyDescent="0.2">
      <c r="A1815" t="s">
        <v>2395</v>
      </c>
      <c r="B1815" t="s">
        <v>2396</v>
      </c>
      <c r="C1815">
        <v>1979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6.4</v>
      </c>
      <c r="O1815">
        <v>8214</v>
      </c>
      <c r="P1815">
        <v>119</v>
      </c>
      <c r="Q1815" t="s">
        <v>1634</v>
      </c>
      <c r="R1815" t="s">
        <v>39</v>
      </c>
      <c r="S1815">
        <v>0</v>
      </c>
      <c r="T1815">
        <v>0</v>
      </c>
      <c r="U1815">
        <v>1</v>
      </c>
      <c r="V1815">
        <v>9000000</v>
      </c>
      <c r="W1815">
        <v>9346177</v>
      </c>
      <c r="X1815">
        <v>9346177</v>
      </c>
      <c r="Y1815">
        <f>COUNTBLANK(Table134[[#This Row],[Budget]:[Gross_WW]])</f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0</v>
      </c>
      <c r="AF1815" s="7">
        <v>1</v>
      </c>
      <c r="AG1815">
        <v>0</v>
      </c>
      <c r="AH1815">
        <f>((Table134[[#This Row],[Gross_WW]]-2*Table134[[#This Row],[Budget]])/(2*Table134[[#This Row],[Budget]]))*100</f>
        <v>-48.076794444444445</v>
      </c>
      <c r="AI1815">
        <f>(0.555*Table134[[#This Row],[Gross_WW]]-Table134[[#This Row],[Budget]])/Table134[[#This Row],[Budget]]*100</f>
        <v>-42.365241833333329</v>
      </c>
      <c r="AJ1815">
        <f>(Table134[[#This Row],[Gross_WW]]-VLOOKUP(C1815,  Table4[], 2, TRUE)*Table134[[#This Row],[Budget]])/(Table134[[#This Row],[Budget]]*VLOOKUP(C1815,  Table4[], 2, TRUE))</f>
        <v>1.7328002923976609</v>
      </c>
    </row>
    <row r="1816" spans="1:36" x14ac:dyDescent="0.2">
      <c r="A1816" t="s">
        <v>3794</v>
      </c>
      <c r="B1816" t="s">
        <v>3795</v>
      </c>
      <c r="C1816">
        <v>1993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7.8</v>
      </c>
      <c r="O1816">
        <v>255694</v>
      </c>
      <c r="P1816">
        <v>130</v>
      </c>
      <c r="Q1816" t="s">
        <v>3028</v>
      </c>
      <c r="R1816" t="s">
        <v>39</v>
      </c>
      <c r="S1816">
        <v>0</v>
      </c>
      <c r="T1816">
        <v>0</v>
      </c>
      <c r="U1816">
        <v>1</v>
      </c>
      <c r="V1816">
        <v>44000000</v>
      </c>
      <c r="W1816">
        <v>183875760</v>
      </c>
      <c r="X1816">
        <v>368875760</v>
      </c>
      <c r="Y1816">
        <f>COUNTBLANK(Table134[[#This Row],[Budget]:[Gross_WW]])</f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1</v>
      </c>
      <c r="AG1816">
        <v>0</v>
      </c>
      <c r="AH1816">
        <f>((Table134[[#This Row],[Gross_WW]]-2*Table134[[#This Row],[Budget]])/(2*Table134[[#This Row],[Budget]]))*100</f>
        <v>319.17700000000002</v>
      </c>
      <c r="AI1816">
        <f>(0.555*Table134[[#This Row],[Gross_WW]]-Table134[[#This Row],[Budget]])/Table134[[#This Row],[Budget]]*100</f>
        <v>365.28647000000001</v>
      </c>
      <c r="AJ1816">
        <f>(Table134[[#This Row],[Gross_WW]]-VLOOKUP(C1816,  Table4[], 2, TRUE)*Table134[[#This Row],[Budget]])/(Table134[[#This Row],[Budget]]*VLOOKUP(C1816,  Table4[], 2, TRUE))</f>
        <v>18.0535</v>
      </c>
    </row>
    <row r="1817" spans="1:36" x14ac:dyDescent="0.2">
      <c r="A1817" t="s">
        <v>7563</v>
      </c>
      <c r="B1817" t="s">
        <v>7564</v>
      </c>
      <c r="C1817">
        <v>2015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4.2</v>
      </c>
      <c r="O1817">
        <v>18620</v>
      </c>
      <c r="P1817">
        <v>81</v>
      </c>
      <c r="Q1817" t="s">
        <v>7565</v>
      </c>
      <c r="R1817" t="s">
        <v>5604</v>
      </c>
      <c r="S1817">
        <v>0</v>
      </c>
      <c r="T1817">
        <v>0</v>
      </c>
      <c r="U1817">
        <v>1</v>
      </c>
      <c r="V1817">
        <v>100000</v>
      </c>
      <c r="W1817">
        <v>22764410</v>
      </c>
      <c r="X1817">
        <v>42964410</v>
      </c>
      <c r="Y1817">
        <f>COUNTBLANK(Table134[[#This Row],[Budget]:[Gross_WW]])</f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1</v>
      </c>
      <c r="AG1817">
        <v>0</v>
      </c>
      <c r="AH1817">
        <f>((Table134[[#This Row],[Gross_WW]]-2*Table134[[#This Row],[Budget]])/(2*Table134[[#This Row],[Budget]]))*100</f>
        <v>21382.204999999998</v>
      </c>
      <c r="AI1817">
        <f>(0.555*Table134[[#This Row],[Gross_WW]]-Table134[[#This Row],[Budget]])/Table134[[#This Row],[Budget]]*100</f>
        <v>23745.247550000004</v>
      </c>
      <c r="AJ1817">
        <f>(Table134[[#This Row],[Gross_WW]]-VLOOKUP(C1817,  Table4[], 2, TRUE)*Table134[[#This Row],[Budget]])/(Table134[[#This Row],[Budget]]*VLOOKUP(C1817,  Table4[], 2, TRUE))</f>
        <v>428.64409999999998</v>
      </c>
    </row>
    <row r="1818" spans="1:36" x14ac:dyDescent="0.2">
      <c r="A1818" t="s">
        <v>2284</v>
      </c>
      <c r="B1818" t="s">
        <v>2285</v>
      </c>
      <c r="C1818">
        <v>1977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6.4</v>
      </c>
      <c r="O1818">
        <v>20049</v>
      </c>
      <c r="P1818">
        <v>109</v>
      </c>
      <c r="Q1818" t="s">
        <v>2004</v>
      </c>
      <c r="R1818" t="s">
        <v>39</v>
      </c>
      <c r="S1818">
        <v>0</v>
      </c>
      <c r="T1818">
        <v>0</v>
      </c>
      <c r="U1818">
        <v>1</v>
      </c>
      <c r="V1818">
        <v>5500000</v>
      </c>
      <c r="W1818">
        <v>26414658</v>
      </c>
      <c r="X1818">
        <v>26414658</v>
      </c>
      <c r="Y1818">
        <f>COUNTBLANK(Table134[[#This Row],[Budget]:[Gross_WW]])</f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0</v>
      </c>
      <c r="AF1818" s="7">
        <v>1</v>
      </c>
      <c r="AG1818">
        <v>0</v>
      </c>
      <c r="AH1818">
        <f>((Table134[[#This Row],[Gross_WW]]-2*Table134[[#This Row],[Budget]])/(2*Table134[[#This Row],[Budget]]))*100</f>
        <v>140.13325454545455</v>
      </c>
      <c r="AI1818">
        <f>(0.555*Table134[[#This Row],[Gross_WW]]-Table134[[#This Row],[Budget]])/Table134[[#This Row],[Budget]]*100</f>
        <v>166.54791254545458</v>
      </c>
      <c r="AJ1818">
        <f>(Table134[[#This Row],[Gross_WW]]-VLOOKUP(C1818,  Table4[], 2, TRUE)*Table134[[#This Row],[Budget]])/(Table134[[#This Row],[Budget]]*VLOOKUP(C1818,  Table4[], 2, TRUE))</f>
        <v>11.638592344497608</v>
      </c>
    </row>
    <row r="1819" spans="1:36" x14ac:dyDescent="0.2">
      <c r="A1819" t="s">
        <v>3976</v>
      </c>
      <c r="B1819" t="s">
        <v>3977</v>
      </c>
      <c r="C1819">
        <v>1994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5.8</v>
      </c>
      <c r="O1819">
        <v>16476</v>
      </c>
      <c r="P1819">
        <v>115</v>
      </c>
      <c r="Q1819" t="s">
        <v>3061</v>
      </c>
      <c r="R1819" t="s">
        <v>35</v>
      </c>
      <c r="S1819">
        <v>0</v>
      </c>
      <c r="T1819">
        <v>1</v>
      </c>
      <c r="U1819">
        <v>0</v>
      </c>
      <c r="V1819">
        <v>16094974</v>
      </c>
      <c r="Y1819">
        <f>COUNTBLANK(Table134[[#This Row],[Budget]:[Gross_WW]])</f>
        <v>2</v>
      </c>
      <c r="Z1819" s="7">
        <v>0</v>
      </c>
      <c r="AA1819" s="7">
        <v>0</v>
      </c>
      <c r="AB1819" s="7">
        <v>1</v>
      </c>
      <c r="AC1819" s="7">
        <v>0</v>
      </c>
      <c r="AD1819" s="7">
        <v>0</v>
      </c>
      <c r="AE1819" s="7">
        <v>0</v>
      </c>
      <c r="AF1819" s="7">
        <v>0</v>
      </c>
      <c r="AG1819">
        <v>14</v>
      </c>
      <c r="AH1819">
        <f>((Table134[[#This Row],[Gross_WW]]-2*Table134[[#This Row],[Budget]])/(2*Table134[[#This Row],[Budget]]))*100</f>
        <v>-100</v>
      </c>
      <c r="AI1819">
        <f>(0.555*Table134[[#This Row],[Gross_WW]]-Table134[[#This Row],[Budget]])/Table134[[#This Row],[Budget]]*100</f>
        <v>-100</v>
      </c>
      <c r="AJ1819">
        <f>(Table134[[#This Row],[Gross_WW]]-VLOOKUP(C1819,  Table4[], 2, TRUE)*Table134[[#This Row],[Budget]])/(Table134[[#This Row],[Budget]]*VLOOKUP(C1819,  Table4[], 2, TRUE))</f>
        <v>-1</v>
      </c>
    </row>
    <row r="1820" spans="1:36" x14ac:dyDescent="0.2">
      <c r="A1820" t="s">
        <v>1777</v>
      </c>
      <c r="B1820" t="s">
        <v>1778</v>
      </c>
      <c r="C1820">
        <v>1966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7.3</v>
      </c>
      <c r="O1820">
        <v>5529</v>
      </c>
      <c r="P1820">
        <v>90</v>
      </c>
      <c r="Q1820" t="s">
        <v>1779</v>
      </c>
      <c r="R1820" t="s">
        <v>35</v>
      </c>
      <c r="S1820">
        <v>0</v>
      </c>
      <c r="T1820">
        <v>1</v>
      </c>
      <c r="U1820">
        <v>0</v>
      </c>
      <c r="V1820">
        <v>700000</v>
      </c>
      <c r="Y1820">
        <f>COUNTBLANK(Table134[[#This Row],[Budget]:[Gross_WW]])</f>
        <v>2</v>
      </c>
      <c r="Z1820" s="7">
        <v>0</v>
      </c>
      <c r="AA1820" s="7">
        <v>0</v>
      </c>
      <c r="AB1820" s="7">
        <v>0</v>
      </c>
      <c r="AC1820" s="7">
        <v>0</v>
      </c>
      <c r="AD1820" s="7">
        <v>0</v>
      </c>
      <c r="AE1820" s="7">
        <v>0</v>
      </c>
      <c r="AF1820" s="7">
        <v>1</v>
      </c>
      <c r="AG1820">
        <v>0</v>
      </c>
      <c r="AH1820">
        <f>((Table134[[#This Row],[Gross_WW]]-2*Table134[[#This Row],[Budget]])/(2*Table134[[#This Row],[Budget]]))*100</f>
        <v>-100</v>
      </c>
      <c r="AI1820">
        <f>(0.555*Table134[[#This Row],[Gross_WW]]-Table134[[#This Row],[Budget]])/Table134[[#This Row],[Budget]]*100</f>
        <v>-100</v>
      </c>
      <c r="AJ1820">
        <f>(Table134[[#This Row],[Gross_WW]]-VLOOKUP(C1820,  Table4[], 2, TRUE)*Table134[[#This Row],[Budget]])/(Table134[[#This Row],[Budget]]*VLOOKUP(C1820,  Table4[], 2, TRUE))</f>
        <v>-1</v>
      </c>
    </row>
    <row r="1821" spans="1:36" x14ac:dyDescent="0.2">
      <c r="A1821" t="s">
        <v>7787</v>
      </c>
      <c r="B1821" t="s">
        <v>7788</v>
      </c>
      <c r="C1821">
        <v>2016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6.5</v>
      </c>
      <c r="O1821">
        <v>160783</v>
      </c>
      <c r="P1821">
        <v>112</v>
      </c>
      <c r="Q1821" t="s">
        <v>7599</v>
      </c>
      <c r="R1821" t="s">
        <v>7789</v>
      </c>
      <c r="S1821">
        <v>0</v>
      </c>
      <c r="T1821">
        <v>1</v>
      </c>
      <c r="U1821">
        <v>0</v>
      </c>
      <c r="V1821">
        <v>45000000</v>
      </c>
      <c r="W1821">
        <v>75395035</v>
      </c>
      <c r="X1821">
        <v>173185859</v>
      </c>
      <c r="Y1821">
        <f>COUNTBLANK(Table134[[#This Row],[Budget]:[Gross_WW]])</f>
        <v>0</v>
      </c>
      <c r="Z1821" s="7">
        <v>0</v>
      </c>
      <c r="AA1821" s="7">
        <v>0</v>
      </c>
      <c r="AB1821" s="7">
        <v>1</v>
      </c>
      <c r="AC1821" s="7">
        <v>0</v>
      </c>
      <c r="AD1821" s="7">
        <v>0</v>
      </c>
      <c r="AE1821" s="7">
        <v>0</v>
      </c>
      <c r="AF1821" s="7">
        <v>0</v>
      </c>
      <c r="AG1821">
        <v>1</v>
      </c>
      <c r="AH1821">
        <f>((Table134[[#This Row],[Gross_WW]]-2*Table134[[#This Row],[Budget]])/(2*Table134[[#This Row],[Budget]]))*100</f>
        <v>92.428732222222223</v>
      </c>
      <c r="AI1821">
        <f>(0.555*Table134[[#This Row],[Gross_WW]]-Table134[[#This Row],[Budget]])/Table134[[#This Row],[Budget]]*100</f>
        <v>113.59589276666668</v>
      </c>
      <c r="AJ1821">
        <f>(Table134[[#This Row],[Gross_WW]]-VLOOKUP(C1821,  Table4[], 2, TRUE)*Table134[[#This Row],[Budget]])/(Table134[[#This Row],[Budget]]*VLOOKUP(C1821,  Table4[], 2, TRUE))</f>
        <v>2.8485746444444446</v>
      </c>
    </row>
    <row r="1822" spans="1:36" x14ac:dyDescent="0.2">
      <c r="A1822" t="s">
        <v>3978</v>
      </c>
      <c r="B1822" t="s">
        <v>3979</v>
      </c>
      <c r="C1822">
        <v>1994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6.2</v>
      </c>
      <c r="O1822">
        <v>3191</v>
      </c>
      <c r="P1822">
        <v>109</v>
      </c>
      <c r="Q1822" t="s">
        <v>3980</v>
      </c>
      <c r="R1822" t="s">
        <v>3831</v>
      </c>
      <c r="S1822">
        <v>1</v>
      </c>
      <c r="T1822">
        <v>0</v>
      </c>
      <c r="U1822">
        <v>0</v>
      </c>
      <c r="V1822">
        <v>5000000</v>
      </c>
      <c r="W1822">
        <v>3291163</v>
      </c>
      <c r="X1822">
        <v>3291163</v>
      </c>
      <c r="Y1822">
        <f>COUNTBLANK(Table134[[#This Row],[Budget]:[Gross_WW]])</f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1</v>
      </c>
      <c r="AG1822">
        <v>0</v>
      </c>
      <c r="AH1822">
        <f>((Table134[[#This Row],[Gross_WW]]-2*Table134[[#This Row],[Budget]])/(2*Table134[[#This Row],[Budget]]))*100</f>
        <v>-67.088369999999998</v>
      </c>
      <c r="AI1822">
        <f>(0.555*Table134[[#This Row],[Gross_WW]]-Table134[[#This Row],[Budget]])/Table134[[#This Row],[Budget]]*100</f>
        <v>-63.468090700000005</v>
      </c>
      <c r="AJ1822">
        <f>(Table134[[#This Row],[Gross_WW]]-VLOOKUP(C1822,  Table4[], 2, TRUE)*Table134[[#This Row],[Budget]])/(Table134[[#This Row],[Budget]]*VLOOKUP(C1822,  Table4[], 2, TRUE))</f>
        <v>0.4959831818181818</v>
      </c>
    </row>
    <row r="1823" spans="1:36" x14ac:dyDescent="0.2">
      <c r="A1823" t="s">
        <v>4457</v>
      </c>
      <c r="B1823" t="s">
        <v>4458</v>
      </c>
      <c r="C1823">
        <v>1996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5.4</v>
      </c>
      <c r="O1823">
        <v>18170</v>
      </c>
      <c r="P1823">
        <v>91</v>
      </c>
      <c r="Q1823" t="s">
        <v>4459</v>
      </c>
      <c r="R1823" t="s">
        <v>39</v>
      </c>
      <c r="S1823">
        <v>0</v>
      </c>
      <c r="T1823">
        <v>0</v>
      </c>
      <c r="U1823">
        <v>1</v>
      </c>
      <c r="V1823">
        <v>45000000</v>
      </c>
      <c r="W1823">
        <v>20351264</v>
      </c>
      <c r="X1823">
        <v>20351264</v>
      </c>
      <c r="Y1823">
        <f>COUNTBLANK(Table134[[#This Row],[Budget]:[Gross_WW]])</f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1</v>
      </c>
      <c r="AG1823">
        <v>0</v>
      </c>
      <c r="AH1823">
        <f>((Table134[[#This Row],[Gross_WW]]-2*Table134[[#This Row],[Budget]])/(2*Table134[[#This Row],[Budget]]))*100</f>
        <v>-77.387484444444439</v>
      </c>
      <c r="AI1823">
        <f>(0.555*Table134[[#This Row],[Gross_WW]]-Table134[[#This Row],[Budget]])/Table134[[#This Row],[Budget]]*100</f>
        <v>-74.900107733333314</v>
      </c>
      <c r="AJ1823">
        <f>(Table134[[#This Row],[Gross_WW]]-VLOOKUP(C1823,  Table4[], 2, TRUE)*Table134[[#This Row],[Budget]])/(Table134[[#This Row],[Budget]]*VLOOKUP(C1823,  Table4[], 2, TRUE))</f>
        <v>2.7841616161616161E-2</v>
      </c>
    </row>
    <row r="1824" spans="1:36" x14ac:dyDescent="0.2">
      <c r="A1824" t="s">
        <v>7454</v>
      </c>
      <c r="B1824" t="s">
        <v>7455</v>
      </c>
      <c r="C1824">
        <v>2015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6.7</v>
      </c>
      <c r="O1824">
        <v>96659</v>
      </c>
      <c r="P1824">
        <v>93</v>
      </c>
      <c r="Q1824" t="s">
        <v>7456</v>
      </c>
      <c r="R1824" t="s">
        <v>4337</v>
      </c>
      <c r="S1824">
        <v>1</v>
      </c>
      <c r="T1824">
        <v>0</v>
      </c>
      <c r="U1824">
        <v>0</v>
      </c>
      <c r="V1824">
        <v>200000000</v>
      </c>
      <c r="W1824">
        <v>123087120</v>
      </c>
      <c r="X1824">
        <v>332207671</v>
      </c>
      <c r="Y1824">
        <f>COUNTBLANK(Table134[[#This Row],[Budget]:[Gross_WW]])</f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1</v>
      </c>
      <c r="AG1824">
        <v>0</v>
      </c>
      <c r="AH1824">
        <f>((Table134[[#This Row],[Gross_WW]]-2*Table134[[#This Row],[Budget]])/(2*Table134[[#This Row],[Budget]]))*100</f>
        <v>-16.948082249999999</v>
      </c>
      <c r="AI1824">
        <f>(0.555*Table134[[#This Row],[Gross_WW]]-Table134[[#This Row],[Budget]])/Table134[[#This Row],[Budget]]*100</f>
        <v>-7.8123712974999844</v>
      </c>
      <c r="AJ1824">
        <f>(Table134[[#This Row],[Gross_WW]]-VLOOKUP(C1824,  Table4[], 2, TRUE)*Table134[[#This Row],[Budget]])/(Table134[[#This Row],[Budget]]*VLOOKUP(C1824,  Table4[], 2, TRUE))</f>
        <v>0.66103835499999997</v>
      </c>
    </row>
    <row r="1825" spans="1:36" hidden="1" x14ac:dyDescent="0.2">
      <c r="A1825" t="s">
        <v>258</v>
      </c>
      <c r="B1825" t="s">
        <v>259</v>
      </c>
      <c r="C1825">
        <v>1935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7.5</v>
      </c>
      <c r="O1825">
        <v>1157</v>
      </c>
      <c r="P1825">
        <v>98</v>
      </c>
      <c r="Q1825" t="s">
        <v>152</v>
      </c>
      <c r="R1825" t="s">
        <v>35</v>
      </c>
      <c r="S1825">
        <v>0</v>
      </c>
      <c r="T1825">
        <v>1</v>
      </c>
      <c r="U1825">
        <v>0</v>
      </c>
      <c r="X1825">
        <v>7478</v>
      </c>
      <c r="Y1825">
        <f>COUNTBLANK(Table134[[#This Row],[Budget]:[Gross_WW]])</f>
        <v>2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>
        <v>5</v>
      </c>
      <c r="AH1825" t="e">
        <f>((Table134[[#This Row],[Gross_WW]]-2*Table134[[#This Row],[Budget]])/(2*Table134[[#This Row],[Budget]]))*100</f>
        <v>#DIV/0!</v>
      </c>
      <c r="AI1825" t="e">
        <f>(0.555*Table134[[#This Row],[Gross_WW]]-Table134[[#This Row],[Budget]])/Table134[[#This Row],[Budget]]*100</f>
        <v>#DIV/0!</v>
      </c>
      <c r="AJ1825" t="e">
        <f>(Table134[[#This Row],[Gross_WW]]-VLOOKUP(C1825,  Table4[], 2, TRUE)*Table134[[#This Row],[Budget]])/(Table134[[#This Row],[Budget]]*VLOOKUP(C1825,  Table4[], 2, TRUE))</f>
        <v>#DIV/0!</v>
      </c>
    </row>
    <row r="1826" spans="1:36" x14ac:dyDescent="0.2">
      <c r="A1826" t="s">
        <v>6345</v>
      </c>
      <c r="B1826" t="s">
        <v>6346</v>
      </c>
      <c r="C1826">
        <v>2006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6</v>
      </c>
      <c r="O1826">
        <v>23542</v>
      </c>
      <c r="P1826">
        <v>105</v>
      </c>
      <c r="Q1826" t="s">
        <v>3825</v>
      </c>
      <c r="R1826" t="s">
        <v>6347</v>
      </c>
      <c r="S1826">
        <v>0</v>
      </c>
      <c r="T1826">
        <v>0</v>
      </c>
      <c r="U1826">
        <v>1</v>
      </c>
      <c r="V1826">
        <v>32000000</v>
      </c>
      <c r="W1826">
        <v>1308696</v>
      </c>
      <c r="X1826">
        <v>5914908</v>
      </c>
      <c r="Y1826">
        <f>COUNTBLANK(Table134[[#This Row],[Budget]:[Gross_WW]])</f>
        <v>0</v>
      </c>
      <c r="Z1826" s="7">
        <v>0</v>
      </c>
      <c r="AA1826" s="7">
        <v>0</v>
      </c>
      <c r="AB1826" s="7">
        <v>1</v>
      </c>
      <c r="AC1826" s="7">
        <v>0</v>
      </c>
      <c r="AD1826" s="7">
        <v>0</v>
      </c>
      <c r="AE1826" s="7">
        <v>0</v>
      </c>
      <c r="AF1826" s="7">
        <v>0</v>
      </c>
      <c r="AG1826">
        <v>5</v>
      </c>
      <c r="AH1826">
        <f>((Table134[[#This Row],[Gross_WW]]-2*Table134[[#This Row],[Budget]])/(2*Table134[[#This Row],[Budget]]))*100</f>
        <v>-90.757956250000007</v>
      </c>
      <c r="AI1826">
        <f>(0.555*Table134[[#This Row],[Gross_WW]]-Table134[[#This Row],[Budget]])/Table134[[#This Row],[Budget]]*100</f>
        <v>-89.741331437499994</v>
      </c>
      <c r="AJ1826">
        <f>(Table134[[#This Row],[Gross_WW]]-VLOOKUP(C1826,  Table4[], 2, TRUE)*Table134[[#This Row],[Budget]])/(Table134[[#This Row],[Budget]]*VLOOKUP(C1826,  Table4[], 2, TRUE))</f>
        <v>-0.69193187499999997</v>
      </c>
    </row>
    <row r="1827" spans="1:36" x14ac:dyDescent="0.2">
      <c r="A1827" t="s">
        <v>3094</v>
      </c>
      <c r="B1827" t="s">
        <v>3095</v>
      </c>
      <c r="C1827">
        <v>1988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5.8</v>
      </c>
      <c r="O1827">
        <v>1444</v>
      </c>
      <c r="P1827">
        <v>103</v>
      </c>
      <c r="Q1827" t="s">
        <v>3012</v>
      </c>
      <c r="R1827" t="s">
        <v>2783</v>
      </c>
      <c r="S1827">
        <v>1</v>
      </c>
      <c r="T1827">
        <v>0</v>
      </c>
      <c r="U1827">
        <v>0</v>
      </c>
      <c r="V1827">
        <v>14000000</v>
      </c>
      <c r="W1827">
        <v>4764606</v>
      </c>
      <c r="X1827">
        <v>4764606</v>
      </c>
      <c r="Y1827">
        <f>COUNTBLANK(Table134[[#This Row],[Budget]:[Gross_WW]])</f>
        <v>0</v>
      </c>
      <c r="Z1827" s="7">
        <v>0</v>
      </c>
      <c r="AA1827" s="7">
        <v>0</v>
      </c>
      <c r="AB1827" s="7">
        <v>1</v>
      </c>
      <c r="AC1827" s="7">
        <v>0</v>
      </c>
      <c r="AD1827" s="7">
        <v>0</v>
      </c>
      <c r="AE1827" s="7">
        <v>0</v>
      </c>
      <c r="AF1827" s="7">
        <v>0</v>
      </c>
      <c r="AG1827">
        <v>2</v>
      </c>
      <c r="AH1827">
        <f>((Table134[[#This Row],[Gross_WW]]-2*Table134[[#This Row],[Budget]])/(2*Table134[[#This Row],[Budget]]))*100</f>
        <v>-82.983549999999994</v>
      </c>
      <c r="AI1827">
        <f>(0.555*Table134[[#This Row],[Gross_WW]]-Table134[[#This Row],[Budget]])/Table134[[#This Row],[Budget]]*100</f>
        <v>-81.111740499999996</v>
      </c>
      <c r="AJ1827">
        <f>(Table134[[#This Row],[Gross_WW]]-VLOOKUP(C1827,  Table4[], 2, TRUE)*Table134[[#This Row],[Budget]])/(Table134[[#This Row],[Budget]]*VLOOKUP(C1827,  Table4[], 2, TRUE))</f>
        <v>-0.26015434782608693</v>
      </c>
    </row>
    <row r="1828" spans="1:36" x14ac:dyDescent="0.2">
      <c r="A1828" t="s">
        <v>5885</v>
      </c>
      <c r="B1828" t="s">
        <v>5886</v>
      </c>
      <c r="C1828">
        <v>2006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6.7</v>
      </c>
      <c r="O1828">
        <v>96285</v>
      </c>
      <c r="P1828">
        <v>167</v>
      </c>
      <c r="Q1828" t="s">
        <v>5887</v>
      </c>
      <c r="R1828" t="s">
        <v>35</v>
      </c>
      <c r="S1828">
        <v>0</v>
      </c>
      <c r="T1828">
        <v>1</v>
      </c>
      <c r="U1828">
        <v>0</v>
      </c>
      <c r="V1828">
        <v>110000000</v>
      </c>
      <c r="W1828">
        <v>59952835</v>
      </c>
      <c r="X1828">
        <v>100266865</v>
      </c>
      <c r="Y1828">
        <f>COUNTBLANK(Table134[[#This Row],[Budget]:[Gross_WW]])</f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1</v>
      </c>
      <c r="AG1828">
        <v>0</v>
      </c>
      <c r="AH1828">
        <f>((Table134[[#This Row],[Gross_WW]]-2*Table134[[#This Row],[Budget]])/(2*Table134[[#This Row],[Budget]]))*100</f>
        <v>-54.424152272727277</v>
      </c>
      <c r="AI1828">
        <f>(0.555*Table134[[#This Row],[Gross_WW]]-Table134[[#This Row],[Budget]])/Table134[[#This Row],[Budget]]*100</f>
        <v>-49.410809022727271</v>
      </c>
      <c r="AJ1828">
        <f>(Table134[[#This Row],[Gross_WW]]-VLOOKUP(C1828,  Table4[], 2, TRUE)*Table134[[#This Row],[Budget]])/(Table134[[#This Row],[Budget]]*VLOOKUP(C1828,  Table4[], 2, TRUE))</f>
        <v>0.51919492424242419</v>
      </c>
    </row>
    <row r="1829" spans="1:36" x14ac:dyDescent="0.2">
      <c r="A1829" t="s">
        <v>2821</v>
      </c>
      <c r="B1829" t="s">
        <v>2822</v>
      </c>
      <c r="C1829">
        <v>1985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7.8</v>
      </c>
      <c r="O1829">
        <v>229526</v>
      </c>
      <c r="P1829">
        <v>114</v>
      </c>
      <c r="Q1829" t="s">
        <v>2364</v>
      </c>
      <c r="R1829" t="s">
        <v>39</v>
      </c>
      <c r="S1829">
        <v>0</v>
      </c>
      <c r="T1829">
        <v>0</v>
      </c>
      <c r="U1829">
        <v>1</v>
      </c>
      <c r="V1829">
        <v>19000000</v>
      </c>
      <c r="W1829">
        <v>62367596</v>
      </c>
      <c r="X1829">
        <v>62613569</v>
      </c>
      <c r="Y1829">
        <f>COUNTBLANK(Table134[[#This Row],[Budget]:[Gross_WW]])</f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1</v>
      </c>
      <c r="AG1829">
        <v>0</v>
      </c>
      <c r="AH1829">
        <f>((Table134[[#This Row],[Gross_WW]]-2*Table134[[#This Row],[Budget]])/(2*Table134[[#This Row],[Budget]]))*100</f>
        <v>64.772549999999995</v>
      </c>
      <c r="AI1829">
        <f>(0.555*Table134[[#This Row],[Gross_WW]]-Table134[[#This Row],[Budget]])/Table134[[#This Row],[Budget]]*100</f>
        <v>82.897530500000002</v>
      </c>
      <c r="AJ1829">
        <f>(Table134[[#This Row],[Gross_WW]]-VLOOKUP(C1829,  Table4[], 2, TRUE)*Table134[[#This Row],[Budget]])/(Table134[[#This Row],[Budget]]*VLOOKUP(C1829,  Table4[], 2, TRUE))</f>
        <v>6.1640239130434784</v>
      </c>
    </row>
    <row r="1830" spans="1:36" x14ac:dyDescent="0.2">
      <c r="A1830" t="s">
        <v>7066</v>
      </c>
      <c r="B1830" t="s">
        <v>7067</v>
      </c>
      <c r="C1830">
        <v>2013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7.2</v>
      </c>
      <c r="O1830">
        <v>455315</v>
      </c>
      <c r="P1830">
        <v>143</v>
      </c>
      <c r="Q1830" t="s">
        <v>7068</v>
      </c>
      <c r="R1830" t="s">
        <v>39</v>
      </c>
      <c r="S1830">
        <v>0</v>
      </c>
      <c r="T1830">
        <v>0</v>
      </c>
      <c r="U1830">
        <v>1</v>
      </c>
      <c r="V1830">
        <v>105000000</v>
      </c>
      <c r="W1830">
        <v>144840419</v>
      </c>
      <c r="X1830">
        <v>353641895</v>
      </c>
      <c r="Y1830">
        <f>COUNTBLANK(Table134[[#This Row],[Budget]:[Gross_WW]])</f>
        <v>0</v>
      </c>
      <c r="Z1830" s="7">
        <v>1</v>
      </c>
      <c r="AA1830" s="7">
        <v>0</v>
      </c>
      <c r="AB1830" s="7">
        <v>1</v>
      </c>
      <c r="AC1830" s="7">
        <v>0</v>
      </c>
      <c r="AD1830" s="7">
        <v>0</v>
      </c>
      <c r="AE1830" s="7">
        <v>0</v>
      </c>
      <c r="AF1830" s="7">
        <v>0</v>
      </c>
      <c r="AG1830">
        <v>88</v>
      </c>
      <c r="AH1830">
        <f>((Table134[[#This Row],[Gross_WW]]-2*Table134[[#This Row],[Budget]])/(2*Table134[[#This Row],[Budget]]))*100</f>
        <v>68.400902380952374</v>
      </c>
      <c r="AI1830">
        <f>(0.555*Table134[[#This Row],[Gross_WW]]-Table134[[#This Row],[Budget]])/Table134[[#This Row],[Budget]]*100</f>
        <v>86.925001642857168</v>
      </c>
      <c r="AJ1830">
        <f>(Table134[[#This Row],[Gross_WW]]-VLOOKUP(C1830,  Table4[], 2, TRUE)*Table134[[#This Row],[Budget]])/(Table134[[#This Row],[Budget]]*VLOOKUP(C1830,  Table4[], 2, TRUE))</f>
        <v>2.3680180476190476</v>
      </c>
    </row>
    <row r="1831" spans="1:36" x14ac:dyDescent="0.2">
      <c r="A1831" t="s">
        <v>580</v>
      </c>
      <c r="B1831" t="s">
        <v>581</v>
      </c>
      <c r="C1831">
        <v>1941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7.1</v>
      </c>
      <c r="O1831">
        <v>3264</v>
      </c>
      <c r="P1831">
        <v>108</v>
      </c>
      <c r="Q1831" t="s">
        <v>379</v>
      </c>
      <c r="R1831" t="s">
        <v>39</v>
      </c>
      <c r="S1831">
        <v>0</v>
      </c>
      <c r="T1831">
        <v>0</v>
      </c>
      <c r="U1831">
        <v>1</v>
      </c>
      <c r="V1831">
        <v>689000</v>
      </c>
      <c r="Y1831">
        <f>COUNTBLANK(Table134[[#This Row],[Budget]:[Gross_WW]])</f>
        <v>2</v>
      </c>
      <c r="Z1831" s="7">
        <v>0</v>
      </c>
      <c r="AA1831" s="7">
        <v>0</v>
      </c>
      <c r="AB1831" s="7">
        <v>1</v>
      </c>
      <c r="AC1831" s="7">
        <v>0</v>
      </c>
      <c r="AD1831" s="7">
        <v>0</v>
      </c>
      <c r="AE1831" s="7">
        <v>0</v>
      </c>
      <c r="AF1831" s="7">
        <v>0</v>
      </c>
      <c r="AG1831">
        <v>5</v>
      </c>
      <c r="AH1831">
        <f>((Table134[[#This Row],[Gross_WW]]-2*Table134[[#This Row],[Budget]])/(2*Table134[[#This Row],[Budget]]))*100</f>
        <v>-100</v>
      </c>
      <c r="AI1831">
        <f>(0.555*Table134[[#This Row],[Gross_WW]]-Table134[[#This Row],[Budget]])/Table134[[#This Row],[Budget]]*100</f>
        <v>-100</v>
      </c>
      <c r="AJ1831">
        <f>(Table134[[#This Row],[Gross_WW]]-VLOOKUP(C1831,  Table4[], 2, TRUE)*Table134[[#This Row],[Budget]])/(Table134[[#This Row],[Budget]]*VLOOKUP(C1831,  Table4[], 2, TRUE))</f>
        <v>-1</v>
      </c>
    </row>
    <row r="1832" spans="1:36" x14ac:dyDescent="0.2">
      <c r="A1832" t="s">
        <v>3098</v>
      </c>
      <c r="B1832" t="s">
        <v>3099</v>
      </c>
      <c r="C1832">
        <v>1988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6.7</v>
      </c>
      <c r="O1832">
        <v>37437</v>
      </c>
      <c r="P1832">
        <v>91</v>
      </c>
      <c r="Q1832" t="s">
        <v>3100</v>
      </c>
      <c r="R1832" t="s">
        <v>3101</v>
      </c>
      <c r="S1832">
        <v>0</v>
      </c>
      <c r="T1832">
        <v>1</v>
      </c>
      <c r="U1832">
        <v>0</v>
      </c>
      <c r="V1832">
        <v>24000000</v>
      </c>
      <c r="W1832">
        <v>41455230</v>
      </c>
      <c r="X1832">
        <v>43455230</v>
      </c>
      <c r="Y1832">
        <f>COUNTBLANK(Table134[[#This Row],[Budget]:[Gross_WW]])</f>
        <v>0</v>
      </c>
      <c r="Z1832" s="7">
        <v>0</v>
      </c>
      <c r="AA1832" s="7">
        <v>0</v>
      </c>
      <c r="AB1832" s="7">
        <v>0</v>
      </c>
      <c r="AC1832" s="7">
        <v>0</v>
      </c>
      <c r="AD1832" s="7">
        <v>0</v>
      </c>
      <c r="AE1832" s="7">
        <v>0</v>
      </c>
      <c r="AF1832" s="7">
        <v>1</v>
      </c>
      <c r="AG1832">
        <v>0</v>
      </c>
      <c r="AH1832">
        <f>((Table134[[#This Row],[Gross_WW]]-2*Table134[[#This Row],[Budget]])/(2*Table134[[#This Row],[Budget]]))*100</f>
        <v>-9.4682708333333334</v>
      </c>
      <c r="AI1832">
        <f>(0.555*Table134[[#This Row],[Gross_WW]]-Table134[[#This Row],[Budget]])/Table134[[#This Row],[Budget]]*100</f>
        <v>0.49021937500000934</v>
      </c>
      <c r="AJ1832">
        <f>(Table134[[#This Row],[Gross_WW]]-VLOOKUP(C1832,  Table4[], 2, TRUE)*Table134[[#This Row],[Budget]])/(Table134[[#This Row],[Budget]]*VLOOKUP(C1832,  Table4[], 2, TRUE))</f>
        <v>2.9361621376811593</v>
      </c>
    </row>
    <row r="1833" spans="1:36" x14ac:dyDescent="0.2">
      <c r="A1833" t="s">
        <v>1780</v>
      </c>
      <c r="B1833" t="s">
        <v>1781</v>
      </c>
      <c r="C1833">
        <v>1965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7.2</v>
      </c>
      <c r="O1833">
        <v>15394</v>
      </c>
      <c r="P1833">
        <v>160</v>
      </c>
      <c r="Q1833" t="s">
        <v>1553</v>
      </c>
      <c r="R1833" t="s">
        <v>39</v>
      </c>
      <c r="S1833">
        <v>0</v>
      </c>
      <c r="T1833">
        <v>0</v>
      </c>
      <c r="U1833">
        <v>1</v>
      </c>
      <c r="V1833">
        <v>12000000</v>
      </c>
      <c r="Y1833">
        <f>COUNTBLANK(Table134[[#This Row],[Budget]:[Gross_WW]])</f>
        <v>2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0</v>
      </c>
      <c r="AF1833" s="7">
        <v>1</v>
      </c>
      <c r="AG1833">
        <v>0</v>
      </c>
      <c r="AH1833">
        <f>((Table134[[#This Row],[Gross_WW]]-2*Table134[[#This Row],[Budget]])/(2*Table134[[#This Row],[Budget]]))*100</f>
        <v>-100</v>
      </c>
      <c r="AI1833">
        <f>(0.555*Table134[[#This Row],[Gross_WW]]-Table134[[#This Row],[Budget]])/Table134[[#This Row],[Budget]]*100</f>
        <v>-100</v>
      </c>
      <c r="AJ1833">
        <f>(Table134[[#This Row],[Gross_WW]]-VLOOKUP(C1833,  Table4[], 2, TRUE)*Table134[[#This Row],[Budget]])/(Table134[[#This Row],[Budget]]*VLOOKUP(C1833,  Table4[], 2, TRUE))</f>
        <v>-1</v>
      </c>
    </row>
    <row r="1834" spans="1:36" x14ac:dyDescent="0.2">
      <c r="A1834" t="s">
        <v>2202</v>
      </c>
      <c r="B1834" t="s">
        <v>2203</v>
      </c>
      <c r="C1834">
        <v>1975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6.7</v>
      </c>
      <c r="O1834">
        <v>5161</v>
      </c>
      <c r="P1834">
        <v>107</v>
      </c>
      <c r="Q1834" t="s">
        <v>1863</v>
      </c>
      <c r="R1834" t="s">
        <v>2204</v>
      </c>
      <c r="S1834">
        <v>0</v>
      </c>
      <c r="T1834">
        <v>1</v>
      </c>
      <c r="U1834">
        <v>0</v>
      </c>
      <c r="V1834">
        <v>20642922</v>
      </c>
      <c r="Y1834">
        <f>COUNTBLANK(Table134[[#This Row],[Budget]:[Gross_WW]])</f>
        <v>2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1</v>
      </c>
      <c r="AG1834">
        <v>0</v>
      </c>
      <c r="AH1834">
        <f>((Table134[[#This Row],[Gross_WW]]-2*Table134[[#This Row],[Budget]])/(2*Table134[[#This Row],[Budget]]))*100</f>
        <v>-100</v>
      </c>
      <c r="AI1834">
        <f>(0.555*Table134[[#This Row],[Gross_WW]]-Table134[[#This Row],[Budget]])/Table134[[#This Row],[Budget]]*100</f>
        <v>-100</v>
      </c>
      <c r="AJ1834">
        <f>(Table134[[#This Row],[Gross_WW]]-VLOOKUP(C1834,  Table4[], 2, TRUE)*Table134[[#This Row],[Budget]])/(Table134[[#This Row],[Budget]]*VLOOKUP(C1834,  Table4[], 2, TRUE))</f>
        <v>-1</v>
      </c>
    </row>
    <row r="1835" spans="1:36" x14ac:dyDescent="0.2">
      <c r="A1835" t="s">
        <v>7594</v>
      </c>
      <c r="B1835" t="s">
        <v>7595</v>
      </c>
      <c r="C1835">
        <v>2013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5.3</v>
      </c>
      <c r="O1835">
        <v>36145</v>
      </c>
      <c r="P1835">
        <v>100</v>
      </c>
      <c r="Q1835" t="s">
        <v>7512</v>
      </c>
      <c r="R1835" t="s">
        <v>7596</v>
      </c>
      <c r="S1835">
        <v>0</v>
      </c>
      <c r="T1835">
        <v>1</v>
      </c>
      <c r="U1835">
        <v>0</v>
      </c>
      <c r="V1835">
        <v>5000000</v>
      </c>
      <c r="W1835">
        <v>7192291</v>
      </c>
      <c r="X1835">
        <v>12666449</v>
      </c>
      <c r="Y1835">
        <f>COUNTBLANK(Table134[[#This Row],[Budget]:[Gross_WW]])</f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1</v>
      </c>
      <c r="AG1835">
        <v>0</v>
      </c>
      <c r="AH1835">
        <f>((Table134[[#This Row],[Gross_WW]]-2*Table134[[#This Row],[Budget]])/(2*Table134[[#This Row],[Budget]]))*100</f>
        <v>26.664490000000001</v>
      </c>
      <c r="AI1835">
        <f>(0.555*Table134[[#This Row],[Gross_WW]]-Table134[[#This Row],[Budget]])/Table134[[#This Row],[Budget]]*100</f>
        <v>40.597583900000004</v>
      </c>
      <c r="AJ1835">
        <f>(Table134[[#This Row],[Gross_WW]]-VLOOKUP(C1835,  Table4[], 2, TRUE)*Table134[[#This Row],[Budget]])/(Table134[[#This Row],[Budget]]*VLOOKUP(C1835,  Table4[], 2, TRUE))</f>
        <v>1.5332897999999999</v>
      </c>
    </row>
    <row r="1836" spans="1:36" x14ac:dyDescent="0.2">
      <c r="A1836" t="s">
        <v>4902</v>
      </c>
      <c r="B1836" t="s">
        <v>4903</v>
      </c>
      <c r="C1836">
        <v>1999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8.6</v>
      </c>
      <c r="O1836">
        <v>1081433</v>
      </c>
      <c r="P1836">
        <v>189</v>
      </c>
      <c r="Q1836" t="s">
        <v>4108</v>
      </c>
      <c r="R1836" t="s">
        <v>4109</v>
      </c>
      <c r="S1836">
        <v>0</v>
      </c>
      <c r="T1836">
        <v>0</v>
      </c>
      <c r="U1836">
        <v>1</v>
      </c>
      <c r="V1836">
        <v>60000000</v>
      </c>
      <c r="W1836">
        <v>136801374</v>
      </c>
      <c r="X1836">
        <v>286801374</v>
      </c>
      <c r="Y1836">
        <f>COUNTBLANK(Table134[[#This Row],[Budget]:[Gross_WW]])</f>
        <v>0</v>
      </c>
      <c r="Z1836" s="7">
        <v>0</v>
      </c>
      <c r="AA1836" s="7">
        <v>0</v>
      </c>
      <c r="AB1836" s="7">
        <v>1</v>
      </c>
      <c r="AC1836" s="7">
        <v>0</v>
      </c>
      <c r="AD1836" s="7">
        <v>0</v>
      </c>
      <c r="AE1836" s="7">
        <v>0</v>
      </c>
      <c r="AF1836" s="7">
        <v>0</v>
      </c>
      <c r="AG1836">
        <v>3</v>
      </c>
      <c r="AH1836">
        <f>((Table134[[#This Row],[Gross_WW]]-2*Table134[[#This Row],[Budget]])/(2*Table134[[#This Row],[Budget]]))*100</f>
        <v>139.00114500000001</v>
      </c>
      <c r="AI1836">
        <f>(0.555*Table134[[#This Row],[Gross_WW]]-Table134[[#This Row],[Budget]])/Table134[[#This Row],[Budget]]*100</f>
        <v>165.29127095000004</v>
      </c>
      <c r="AJ1836">
        <f>(Table134[[#This Row],[Gross_WW]]-VLOOKUP(C1836,  Table4[], 2, TRUE)*Table134[[#This Row],[Budget]])/(Table134[[#This Row],[Budget]]*VLOOKUP(C1836,  Table4[], 2, TRUE))</f>
        <v>9.8636884090909085</v>
      </c>
    </row>
    <row r="1837" spans="1:36" x14ac:dyDescent="0.2">
      <c r="A1837" t="s">
        <v>7644</v>
      </c>
      <c r="B1837" t="s">
        <v>7645</v>
      </c>
      <c r="C1837">
        <v>2018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6.3</v>
      </c>
      <c r="O1837">
        <v>43237</v>
      </c>
      <c r="P1837">
        <v>85</v>
      </c>
      <c r="Q1837" t="s">
        <v>7646</v>
      </c>
      <c r="R1837" t="s">
        <v>35</v>
      </c>
      <c r="S1837">
        <v>0</v>
      </c>
      <c r="T1837">
        <v>1</v>
      </c>
      <c r="U1837">
        <v>0</v>
      </c>
      <c r="V1837">
        <v>75000000</v>
      </c>
      <c r="W1837">
        <v>270620950</v>
      </c>
      <c r="X1837">
        <v>511595957</v>
      </c>
      <c r="Y1837">
        <f>COUNTBLANK(Table134[[#This Row],[Budget]:[Gross_WW]])</f>
        <v>0</v>
      </c>
      <c r="Z1837" s="7">
        <v>0</v>
      </c>
      <c r="AA1837" s="7">
        <v>0</v>
      </c>
      <c r="AB1837" s="7">
        <v>1</v>
      </c>
      <c r="AC1837" s="7">
        <v>0</v>
      </c>
      <c r="AD1837" s="7">
        <v>1</v>
      </c>
      <c r="AE1837" s="7">
        <v>0</v>
      </c>
      <c r="AF1837" s="7">
        <v>0</v>
      </c>
      <c r="AG1837">
        <v>18</v>
      </c>
      <c r="AH1837">
        <f>((Table134[[#This Row],[Gross_WW]]-2*Table134[[#This Row],[Budget]])/(2*Table134[[#This Row],[Budget]]))*100</f>
        <v>241.06397133333334</v>
      </c>
      <c r="AI1837">
        <f>(0.555*Table134[[#This Row],[Gross_WW]]-Table134[[#This Row],[Budget]])/Table134[[#This Row],[Budget]]*100</f>
        <v>278.58100818000008</v>
      </c>
      <c r="AJ1837">
        <f>(Table134[[#This Row],[Gross_WW]]-VLOOKUP(C1837,  Table4[], 2, TRUE)*Table134[[#This Row],[Budget]])/(Table134[[#This Row],[Budget]]*VLOOKUP(C1837,  Table4[], 2, TRUE))</f>
        <v>5.821279426666667</v>
      </c>
    </row>
    <row r="1838" spans="1:36" x14ac:dyDescent="0.2">
      <c r="A1838" t="s">
        <v>3317</v>
      </c>
      <c r="B1838" t="s">
        <v>3318</v>
      </c>
      <c r="C1838">
        <v>1990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5.4</v>
      </c>
      <c r="O1838">
        <v>4781</v>
      </c>
      <c r="P1838">
        <v>92</v>
      </c>
      <c r="Q1838" t="s">
        <v>2101</v>
      </c>
      <c r="R1838" t="s">
        <v>35</v>
      </c>
      <c r="S1838">
        <v>0</v>
      </c>
      <c r="T1838">
        <v>1</v>
      </c>
      <c r="U1838">
        <v>0</v>
      </c>
      <c r="V1838">
        <v>17037887</v>
      </c>
      <c r="Y1838">
        <f>COUNTBLANK(Table134[[#This Row],[Budget]:[Gross_WW]])</f>
        <v>2</v>
      </c>
      <c r="Z1838" s="7">
        <v>0</v>
      </c>
      <c r="AA1838" s="7">
        <v>0</v>
      </c>
      <c r="AB1838" s="7">
        <v>1</v>
      </c>
      <c r="AC1838" s="7">
        <v>0</v>
      </c>
      <c r="AD1838" s="7">
        <v>0</v>
      </c>
      <c r="AE1838" s="7">
        <v>0</v>
      </c>
      <c r="AF1838" s="7">
        <v>0</v>
      </c>
      <c r="AG1838">
        <v>3</v>
      </c>
      <c r="AH1838">
        <f>((Table134[[#This Row],[Gross_WW]]-2*Table134[[#This Row],[Budget]])/(2*Table134[[#This Row],[Budget]]))*100</f>
        <v>-100</v>
      </c>
      <c r="AI1838">
        <f>(0.555*Table134[[#This Row],[Gross_WW]]-Table134[[#This Row],[Budget]])/Table134[[#This Row],[Budget]]*100</f>
        <v>-100</v>
      </c>
      <c r="AJ1838">
        <f>(Table134[[#This Row],[Gross_WW]]-VLOOKUP(C1838,  Table4[], 2, TRUE)*Table134[[#This Row],[Budget]])/(Table134[[#This Row],[Budget]]*VLOOKUP(C1838,  Table4[], 2, TRUE))</f>
        <v>-1</v>
      </c>
    </row>
    <row r="1839" spans="1:36" x14ac:dyDescent="0.2">
      <c r="A1839" t="s">
        <v>6146</v>
      </c>
      <c r="B1839" t="s">
        <v>3318</v>
      </c>
      <c r="C1839">
        <v>2006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6.9</v>
      </c>
      <c r="O1839">
        <v>85182</v>
      </c>
      <c r="P1839">
        <v>139</v>
      </c>
      <c r="Q1839" t="s">
        <v>3028</v>
      </c>
      <c r="R1839" t="s">
        <v>2783</v>
      </c>
      <c r="S1839">
        <v>1</v>
      </c>
      <c r="T1839">
        <v>0</v>
      </c>
      <c r="U1839">
        <v>0</v>
      </c>
      <c r="V1839">
        <v>70000000</v>
      </c>
      <c r="W1839">
        <v>55011732</v>
      </c>
      <c r="X1839">
        <v>94973540</v>
      </c>
      <c r="Y1839">
        <f>COUNTBLANK(Table134[[#This Row],[Budget]:[Gross_WW]])</f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1</v>
      </c>
      <c r="AG1839">
        <v>0</v>
      </c>
      <c r="AH1839">
        <f>((Table134[[#This Row],[Gross_WW]]-2*Table134[[#This Row],[Budget]])/(2*Table134[[#This Row],[Budget]]))*100</f>
        <v>-32.161757142857148</v>
      </c>
      <c r="AI1839">
        <f>(0.555*Table134[[#This Row],[Gross_WW]]-Table134[[#This Row],[Budget]])/Table134[[#This Row],[Budget]]*100</f>
        <v>-24.699550428571424</v>
      </c>
      <c r="AJ1839">
        <f>(Table134[[#This Row],[Gross_WW]]-VLOOKUP(C1839,  Table4[], 2, TRUE)*Table134[[#This Row],[Budget]])/(Table134[[#This Row],[Budget]]*VLOOKUP(C1839,  Table4[], 2, TRUE))</f>
        <v>1.261274761904762</v>
      </c>
    </row>
    <row r="1840" spans="1:36" s="9" customFormat="1" x14ac:dyDescent="0.2">
      <c r="A1840" s="9" t="s">
        <v>3602</v>
      </c>
      <c r="B1840" s="9" t="s">
        <v>3603</v>
      </c>
      <c r="C1840" s="9">
        <v>1992</v>
      </c>
      <c r="D1840" s="9">
        <v>0</v>
      </c>
      <c r="E1840" s="9">
        <v>0</v>
      </c>
      <c r="F1840" s="9">
        <v>0</v>
      </c>
      <c r="G1840" s="9">
        <v>0</v>
      </c>
      <c r="H1840" s="9">
        <v>0</v>
      </c>
      <c r="I1840" s="9">
        <v>0</v>
      </c>
      <c r="J1840" s="9">
        <v>0</v>
      </c>
      <c r="K1840" s="9">
        <v>1</v>
      </c>
      <c r="L1840" s="9">
        <v>0</v>
      </c>
      <c r="M1840" s="9">
        <v>0</v>
      </c>
      <c r="N1840" s="9">
        <v>5.0999999999999996</v>
      </c>
      <c r="O1840" s="9">
        <v>1531</v>
      </c>
      <c r="P1840" s="9">
        <v>89</v>
      </c>
      <c r="Q1840" s="9" t="s">
        <v>3604</v>
      </c>
      <c r="R1840" s="9" t="s">
        <v>3605</v>
      </c>
      <c r="S1840" s="9">
        <v>1</v>
      </c>
      <c r="T1840" s="9">
        <v>0</v>
      </c>
      <c r="U1840" s="9">
        <v>0</v>
      </c>
      <c r="V1840" s="9">
        <v>13000000</v>
      </c>
      <c r="W1840" s="9">
        <v>3721911</v>
      </c>
      <c r="X1840" s="9">
        <v>3721911</v>
      </c>
      <c r="Y1840" s="9">
        <f>COUNTBLANK(Table134[[#This Row],[Budget]:[Gross_WW]])</f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1</v>
      </c>
      <c r="AG1840" s="9">
        <v>0</v>
      </c>
      <c r="AH1840" s="9">
        <f>((Table134[[#This Row],[Gross_WW]]-2*Table134[[#This Row],[Budget]])/(2*Table134[[#This Row],[Budget]]))*100</f>
        <v>-85.684957692307691</v>
      </c>
      <c r="AI1840" s="9">
        <f>(0.555*Table134[[#This Row],[Gross_WW]]-Table134[[#This Row],[Budget]])/Table134[[#This Row],[Budget]]*100</f>
        <v>-84.110303038461538</v>
      </c>
      <c r="AJ1840">
        <f>(Table134[[#This Row],[Gross_WW]]-VLOOKUP(C1840,  Table4[], 2, TRUE)*Table134[[#This Row],[Budget]])/(Table134[[#This Row],[Budget]]*VLOOKUP(C1840,  Table4[], 2, TRUE))</f>
        <v>-0.34931625874125877</v>
      </c>
    </row>
    <row r="1841" spans="1:36" x14ac:dyDescent="0.2">
      <c r="A1841" t="s">
        <v>5645</v>
      </c>
      <c r="B1841" t="s">
        <v>5646</v>
      </c>
      <c r="C1841">
        <v>2002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5.3</v>
      </c>
      <c r="O1841">
        <v>14572</v>
      </c>
      <c r="P1841">
        <v>94</v>
      </c>
      <c r="Q1841" t="s">
        <v>5647</v>
      </c>
      <c r="R1841" t="s">
        <v>35</v>
      </c>
      <c r="S1841">
        <v>0</v>
      </c>
      <c r="T1841">
        <v>1</v>
      </c>
      <c r="U1841">
        <v>0</v>
      </c>
      <c r="V1841">
        <v>11000000</v>
      </c>
      <c r="W1841">
        <v>3095506</v>
      </c>
      <c r="X1841">
        <v>24128852</v>
      </c>
      <c r="Y1841">
        <f>COUNTBLANK(Table134[[#This Row],[Budget]:[Gross_WW]])</f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1</v>
      </c>
      <c r="AG1841">
        <v>0</v>
      </c>
      <c r="AH1841">
        <f>((Table134[[#This Row],[Gross_WW]]-2*Table134[[#This Row],[Budget]])/(2*Table134[[#This Row],[Budget]]))*100</f>
        <v>9.6766000000000005</v>
      </c>
      <c r="AI1841">
        <f>(0.555*Table134[[#This Row],[Gross_WW]]-Table134[[#This Row],[Budget]])/Table134[[#This Row],[Budget]]*100</f>
        <v>21.741026000000012</v>
      </c>
      <c r="AJ1841">
        <f>(Table134[[#This Row],[Gross_WW]]-VLOOKUP(C1841,  Table4[], 2, TRUE)*Table134[[#This Row],[Budget]])/(Table134[[#This Row],[Budget]]*VLOOKUP(C1841,  Table4[], 2, TRUE))</f>
        <v>2.6558866666666665</v>
      </c>
    </row>
    <row r="1842" spans="1:36" x14ac:dyDescent="0.2">
      <c r="A1842" t="s">
        <v>3606</v>
      </c>
      <c r="B1842" t="s">
        <v>3607</v>
      </c>
      <c r="C1842">
        <v>1992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6.6</v>
      </c>
      <c r="O1842">
        <v>36366</v>
      </c>
      <c r="P1842">
        <v>110</v>
      </c>
      <c r="Q1842" t="s">
        <v>3608</v>
      </c>
      <c r="R1842" t="s">
        <v>3273</v>
      </c>
      <c r="S1842">
        <v>1</v>
      </c>
      <c r="T1842">
        <v>0</v>
      </c>
      <c r="U1842">
        <v>0</v>
      </c>
      <c r="V1842">
        <v>11700000</v>
      </c>
      <c r="W1842">
        <v>88036683</v>
      </c>
      <c r="X1842">
        <v>88036683</v>
      </c>
      <c r="Y1842">
        <f>COUNTBLANK(Table134[[#This Row],[Budget]:[Gross_WW]])</f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1</v>
      </c>
      <c r="AG1842">
        <v>0</v>
      </c>
      <c r="AH1842">
        <f>((Table134[[#This Row],[Gross_WW]]-2*Table134[[#This Row],[Budget]])/(2*Table134[[#This Row],[Budget]]))*100</f>
        <v>276.22514102564099</v>
      </c>
      <c r="AI1842">
        <f>(0.555*Table134[[#This Row],[Gross_WW]]-Table134[[#This Row],[Budget]])/Table134[[#This Row],[Budget]]*100</f>
        <v>317.60990653846159</v>
      </c>
      <c r="AJ1842">
        <f>(Table134[[#This Row],[Gross_WW]]-VLOOKUP(C1842,  Table4[], 2, TRUE)*Table134[[#This Row],[Budget]])/(Table134[[#This Row],[Budget]]*VLOOKUP(C1842,  Table4[], 2, TRUE))</f>
        <v>16.101142773892775</v>
      </c>
    </row>
    <row r="1843" spans="1:36" x14ac:dyDescent="0.2">
      <c r="A1843" t="s">
        <v>6863</v>
      </c>
      <c r="B1843" t="s">
        <v>6864</v>
      </c>
      <c r="C1843">
        <v>2009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7.7</v>
      </c>
      <c r="O1843">
        <v>693751</v>
      </c>
      <c r="P1843">
        <v>100</v>
      </c>
      <c r="Q1843" t="s">
        <v>6865</v>
      </c>
      <c r="R1843" t="s">
        <v>39</v>
      </c>
      <c r="S1843">
        <v>0</v>
      </c>
      <c r="T1843">
        <v>0</v>
      </c>
      <c r="U1843">
        <v>1</v>
      </c>
      <c r="V1843">
        <v>35000000</v>
      </c>
      <c r="W1843">
        <v>277322503</v>
      </c>
      <c r="X1843">
        <v>469310836</v>
      </c>
      <c r="Y1843">
        <f>COUNTBLANK(Table134[[#This Row],[Budget]:[Gross_WW]])</f>
        <v>0</v>
      </c>
      <c r="Z1843" s="7">
        <v>1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1</v>
      </c>
      <c r="AG1843">
        <v>0</v>
      </c>
      <c r="AH1843">
        <f>((Table134[[#This Row],[Gross_WW]]-2*Table134[[#This Row],[Budget]])/(2*Table134[[#This Row],[Budget]]))*100</f>
        <v>570.44405142857147</v>
      </c>
      <c r="AI1843">
        <f>(0.555*Table134[[#This Row],[Gross_WW]]-Table134[[#This Row],[Budget]])/Table134[[#This Row],[Budget]]*100</f>
        <v>644.19289708571432</v>
      </c>
      <c r="AJ1843">
        <f>(Table134[[#This Row],[Gross_WW]]-VLOOKUP(C1843,  Table4[], 2, TRUE)*Table134[[#This Row],[Budget]])/(Table134[[#This Row],[Budget]]*VLOOKUP(C1843,  Table4[], 2, TRUE))</f>
        <v>21.348135047619049</v>
      </c>
    </row>
    <row r="1844" spans="1:36" x14ac:dyDescent="0.2">
      <c r="A1844" t="s">
        <v>7126</v>
      </c>
      <c r="B1844" t="s">
        <v>7127</v>
      </c>
      <c r="C1844">
        <v>2011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6.4</v>
      </c>
      <c r="O1844">
        <v>448349</v>
      </c>
      <c r="P1844">
        <v>102</v>
      </c>
      <c r="Q1844" t="s">
        <v>6865</v>
      </c>
      <c r="R1844" t="s">
        <v>39</v>
      </c>
      <c r="S1844">
        <v>0</v>
      </c>
      <c r="T1844">
        <v>0</v>
      </c>
      <c r="U1844">
        <v>1</v>
      </c>
      <c r="V1844">
        <v>80000000</v>
      </c>
      <c r="W1844">
        <v>254464305</v>
      </c>
      <c r="X1844">
        <v>586764305</v>
      </c>
      <c r="Y1844">
        <f>COUNTBLANK(Table134[[#This Row],[Budget]:[Gross_WW]])</f>
        <v>0</v>
      </c>
      <c r="Z1844" s="7">
        <v>1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1</v>
      </c>
      <c r="AG1844">
        <v>0</v>
      </c>
      <c r="AH1844">
        <f>((Table134[[#This Row],[Gross_WW]]-2*Table134[[#This Row],[Budget]])/(2*Table134[[#This Row],[Budget]]))*100</f>
        <v>266.72769062500004</v>
      </c>
      <c r="AI1844">
        <f>(0.555*Table134[[#This Row],[Gross_WW]]-Table134[[#This Row],[Budget]])/Table134[[#This Row],[Budget]]*100</f>
        <v>307.06773659375006</v>
      </c>
      <c r="AJ1844">
        <f>(Table134[[#This Row],[Gross_WW]]-VLOOKUP(C1844,  Table4[], 2, TRUE)*Table134[[#This Row],[Budget]])/(Table134[[#This Row],[Budget]]*VLOOKUP(C1844,  Table4[], 2, TRUE))</f>
        <v>6.3345538125000003</v>
      </c>
    </row>
    <row r="1845" spans="1:36" x14ac:dyDescent="0.2">
      <c r="A1845" t="s">
        <v>7440</v>
      </c>
      <c r="B1845" t="s">
        <v>7441</v>
      </c>
      <c r="C1845">
        <v>2013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5.8</v>
      </c>
      <c r="O1845">
        <v>282638</v>
      </c>
      <c r="P1845">
        <v>100</v>
      </c>
      <c r="Q1845" t="s">
        <v>6865</v>
      </c>
      <c r="R1845" t="s">
        <v>7316</v>
      </c>
      <c r="S1845">
        <v>0</v>
      </c>
      <c r="T1845">
        <v>0</v>
      </c>
      <c r="U1845">
        <v>1</v>
      </c>
      <c r="V1845">
        <v>103000000</v>
      </c>
      <c r="W1845">
        <v>112200072</v>
      </c>
      <c r="X1845">
        <v>362000072</v>
      </c>
      <c r="Y1845">
        <f>COUNTBLANK(Table134[[#This Row],[Budget]:[Gross_WW]])</f>
        <v>0</v>
      </c>
      <c r="Z1845" s="7">
        <v>1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1</v>
      </c>
      <c r="AG1845">
        <v>0</v>
      </c>
      <c r="AH1845">
        <f>((Table134[[#This Row],[Gross_WW]]-2*Table134[[#This Row],[Budget]])/(2*Table134[[#This Row],[Budget]]))*100</f>
        <v>75.728190291262138</v>
      </c>
      <c r="AI1845">
        <f>(0.555*Table134[[#This Row],[Gross_WW]]-Table134[[#This Row],[Budget]])/Table134[[#This Row],[Budget]]*100</f>
        <v>95.058291223300984</v>
      </c>
      <c r="AJ1845">
        <f>(Table134[[#This Row],[Gross_WW]]-VLOOKUP(C1845,  Table4[], 2, TRUE)*Table134[[#This Row],[Budget]])/(Table134[[#This Row],[Budget]]*VLOOKUP(C1845,  Table4[], 2, TRUE))</f>
        <v>2.5145638058252429</v>
      </c>
    </row>
    <row r="1846" spans="1:36" x14ac:dyDescent="0.2">
      <c r="A1846" t="s">
        <v>3453</v>
      </c>
      <c r="B1846" t="s">
        <v>671</v>
      </c>
      <c r="C1846">
        <v>1991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6.4</v>
      </c>
      <c r="O1846">
        <v>17669</v>
      </c>
      <c r="P1846">
        <v>111</v>
      </c>
      <c r="Q1846" t="s">
        <v>2229</v>
      </c>
      <c r="R1846" t="s">
        <v>35</v>
      </c>
      <c r="S1846">
        <v>0</v>
      </c>
      <c r="T1846">
        <v>1</v>
      </c>
      <c r="U1846">
        <v>0</v>
      </c>
      <c r="V1846">
        <v>25895485</v>
      </c>
      <c r="Y1846">
        <f>COUNTBLANK(Table134[[#This Row],[Budget]:[Gross_WW]])</f>
        <v>2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1</v>
      </c>
      <c r="AG1846">
        <v>0</v>
      </c>
      <c r="AH1846">
        <f>((Table134[[#This Row],[Gross_WW]]-2*Table134[[#This Row],[Budget]])/(2*Table134[[#This Row],[Budget]]))*100</f>
        <v>-100</v>
      </c>
      <c r="AI1846">
        <f>(0.555*Table134[[#This Row],[Gross_WW]]-Table134[[#This Row],[Budget]])/Table134[[#This Row],[Budget]]*100</f>
        <v>-100</v>
      </c>
      <c r="AJ1846">
        <f>(Table134[[#This Row],[Gross_WW]]-VLOOKUP(C1846,  Table4[], 2, TRUE)*Table134[[#This Row],[Budget]])/(Table134[[#This Row],[Budget]]*VLOOKUP(C1846,  Table4[], 2, TRUE))</f>
        <v>-1</v>
      </c>
    </row>
    <row r="1847" spans="1:36" x14ac:dyDescent="0.2">
      <c r="A1847" t="s">
        <v>1892</v>
      </c>
      <c r="B1847" t="s">
        <v>1893</v>
      </c>
      <c r="C1847">
        <v>1968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7.6</v>
      </c>
      <c r="O1847">
        <v>3438</v>
      </c>
      <c r="P1847">
        <v>123</v>
      </c>
      <c r="Q1847" t="s">
        <v>1799</v>
      </c>
      <c r="R1847" t="s">
        <v>1832</v>
      </c>
      <c r="S1847">
        <v>0</v>
      </c>
      <c r="T1847">
        <v>0</v>
      </c>
      <c r="U1847">
        <v>1</v>
      </c>
      <c r="V1847">
        <v>2000000</v>
      </c>
      <c r="Y1847">
        <f>COUNTBLANK(Table134[[#This Row],[Budget]:[Gross_WW]])</f>
        <v>2</v>
      </c>
      <c r="Z1847" s="7">
        <v>0</v>
      </c>
      <c r="AA1847" s="7">
        <v>0</v>
      </c>
      <c r="AB1847" s="7">
        <v>1</v>
      </c>
      <c r="AC1847" s="7">
        <v>0</v>
      </c>
      <c r="AD1847" s="7">
        <v>0</v>
      </c>
      <c r="AE1847" s="7">
        <v>0</v>
      </c>
      <c r="AF1847" s="7">
        <v>0</v>
      </c>
      <c r="AG1847">
        <v>28</v>
      </c>
      <c r="AH1847">
        <f>((Table134[[#This Row],[Gross_WW]]-2*Table134[[#This Row],[Budget]])/(2*Table134[[#This Row],[Budget]]))*100</f>
        <v>-100</v>
      </c>
      <c r="AI1847">
        <f>(0.555*Table134[[#This Row],[Gross_WW]]-Table134[[#This Row],[Budget]])/Table134[[#This Row],[Budget]]*100</f>
        <v>-100</v>
      </c>
      <c r="AJ1847">
        <f>(Table134[[#This Row],[Gross_WW]]-VLOOKUP(C1847,  Table4[], 2, TRUE)*Table134[[#This Row],[Budget]])/(Table134[[#This Row],[Budget]]*VLOOKUP(C1847,  Table4[], 2, TRUE))</f>
        <v>-1</v>
      </c>
    </row>
    <row r="1848" spans="1:36" x14ac:dyDescent="0.2">
      <c r="A1848" t="s">
        <v>6160</v>
      </c>
      <c r="B1848" t="s">
        <v>6161</v>
      </c>
      <c r="C1848">
        <v>2007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5.8</v>
      </c>
      <c r="O1848">
        <v>82440</v>
      </c>
      <c r="P1848">
        <v>116</v>
      </c>
      <c r="Q1848" t="s">
        <v>5282</v>
      </c>
      <c r="R1848" t="s">
        <v>4856</v>
      </c>
      <c r="S1848">
        <v>0</v>
      </c>
      <c r="T1848">
        <v>1</v>
      </c>
      <c r="U1848">
        <v>0</v>
      </c>
      <c r="V1848">
        <v>60000000</v>
      </c>
      <c r="W1848">
        <v>36787257</v>
      </c>
      <c r="X1848">
        <v>128453183</v>
      </c>
      <c r="Y1848">
        <f>COUNTBLANK(Table134[[#This Row],[Budget]:[Gross_WW]])</f>
        <v>0</v>
      </c>
      <c r="Z1848" s="7">
        <v>0</v>
      </c>
      <c r="AA1848" s="7">
        <v>0</v>
      </c>
      <c r="AB1848" s="7">
        <v>1</v>
      </c>
      <c r="AC1848" s="7">
        <v>0</v>
      </c>
      <c r="AD1848" s="7">
        <v>1</v>
      </c>
      <c r="AE1848" s="7">
        <v>0</v>
      </c>
      <c r="AF1848" s="7">
        <v>0</v>
      </c>
      <c r="AG1848">
        <v>35</v>
      </c>
      <c r="AH1848">
        <f>((Table134[[#This Row],[Gross_WW]]-2*Table134[[#This Row],[Budget]])/(2*Table134[[#This Row],[Budget]]))*100</f>
        <v>7.0443191666666669</v>
      </c>
      <c r="AI1848">
        <f>(0.555*Table134[[#This Row],[Gross_WW]]-Table134[[#This Row],[Budget]])/Table134[[#This Row],[Budget]]*100</f>
        <v>18.819194275000019</v>
      </c>
      <c r="AJ1848">
        <f>(Table134[[#This Row],[Gross_WW]]-VLOOKUP(C1848,  Table4[], 2, TRUE)*Table134[[#This Row],[Budget]])/(Table134[[#This Row],[Budget]]*VLOOKUP(C1848,  Table4[], 2, TRUE))</f>
        <v>2.5681439722222223</v>
      </c>
    </row>
    <row r="1849" spans="1:36" hidden="1" x14ac:dyDescent="0.2">
      <c r="A1849" t="s">
        <v>4906</v>
      </c>
      <c r="B1849" t="s">
        <v>4907</v>
      </c>
      <c r="C1849">
        <v>1998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6.2</v>
      </c>
      <c r="O1849">
        <v>4013</v>
      </c>
      <c r="P1849">
        <v>114</v>
      </c>
      <c r="Q1849" t="s">
        <v>2912</v>
      </c>
      <c r="R1849" t="s">
        <v>4708</v>
      </c>
      <c r="S1849">
        <v>0</v>
      </c>
      <c r="T1849">
        <v>1</v>
      </c>
      <c r="U1849">
        <v>0</v>
      </c>
      <c r="W1849">
        <v>166082</v>
      </c>
      <c r="X1849">
        <v>166082</v>
      </c>
      <c r="Y1849">
        <f>COUNTBLANK(Table134[[#This Row],[Budget]:[Gross_WW]])</f>
        <v>1</v>
      </c>
      <c r="Z1849" s="7">
        <v>0</v>
      </c>
      <c r="AA1849" s="7">
        <v>0</v>
      </c>
      <c r="AB1849" s="7">
        <v>1</v>
      </c>
      <c r="AC1849" s="7">
        <v>0</v>
      </c>
      <c r="AD1849" s="7">
        <v>0</v>
      </c>
      <c r="AE1849" s="7">
        <v>0</v>
      </c>
      <c r="AF1849" s="7">
        <v>0</v>
      </c>
      <c r="AG1849">
        <v>36</v>
      </c>
      <c r="AH1849" t="e">
        <f>((Table134[[#This Row],[Gross_WW]]-2*Table134[[#This Row],[Budget]])/(2*Table134[[#This Row],[Budget]]))*100</f>
        <v>#DIV/0!</v>
      </c>
      <c r="AI1849" t="e">
        <f>(0.555*Table134[[#This Row],[Gross_WW]]-Table134[[#This Row],[Budget]])/Table134[[#This Row],[Budget]]*100</f>
        <v>#DIV/0!</v>
      </c>
      <c r="AJ1849" t="e">
        <f>(Table134[[#This Row],[Gross_WW]]-VLOOKUP(C1849,  Table4[], 2, TRUE)*Table134[[#This Row],[Budget]])/(Table134[[#This Row],[Budget]]*VLOOKUP(C1849,  Table4[], 2, TRUE))</f>
        <v>#DIV/0!</v>
      </c>
    </row>
    <row r="1850" spans="1:36" x14ac:dyDescent="0.2">
      <c r="A1850" t="s">
        <v>1322</v>
      </c>
      <c r="B1850" t="s">
        <v>1323</v>
      </c>
      <c r="C1850">
        <v>1954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6.8</v>
      </c>
      <c r="O1850">
        <v>5151</v>
      </c>
      <c r="P1850">
        <v>147</v>
      </c>
      <c r="Q1850" t="s">
        <v>79</v>
      </c>
      <c r="R1850" t="s">
        <v>1195</v>
      </c>
      <c r="S1850">
        <v>0</v>
      </c>
      <c r="T1850">
        <v>0</v>
      </c>
      <c r="U1850">
        <v>1</v>
      </c>
      <c r="V1850">
        <v>1470000</v>
      </c>
      <c r="Y1850">
        <f>COUNTBLANK(Table134[[#This Row],[Budget]:[Gross_WW]])</f>
        <v>2</v>
      </c>
      <c r="Z1850" s="7">
        <v>0</v>
      </c>
      <c r="AA1850" s="7">
        <v>0</v>
      </c>
      <c r="AB1850" s="7">
        <v>1</v>
      </c>
      <c r="AC1850" s="7">
        <v>0</v>
      </c>
      <c r="AD1850" s="7">
        <v>0</v>
      </c>
      <c r="AE1850" s="7">
        <v>0</v>
      </c>
      <c r="AF1850" s="7">
        <v>0</v>
      </c>
      <c r="AG1850">
        <v>1</v>
      </c>
      <c r="AH1850">
        <f>((Table134[[#This Row],[Gross_WW]]-2*Table134[[#This Row],[Budget]])/(2*Table134[[#This Row],[Budget]]))*100</f>
        <v>-100</v>
      </c>
      <c r="AI1850">
        <f>(0.555*Table134[[#This Row],[Gross_WW]]-Table134[[#This Row],[Budget]])/Table134[[#This Row],[Budget]]*100</f>
        <v>-100</v>
      </c>
      <c r="AJ1850">
        <f>(Table134[[#This Row],[Gross_WW]]-VLOOKUP(C1850,  Table4[], 2, TRUE)*Table134[[#This Row],[Budget]])/(Table134[[#This Row],[Budget]]*VLOOKUP(C1850,  Table4[], 2, TRUE))</f>
        <v>-1</v>
      </c>
    </row>
    <row r="1851" spans="1:36" x14ac:dyDescent="0.2">
      <c r="A1851" t="s">
        <v>2205</v>
      </c>
      <c r="B1851" t="s">
        <v>2206</v>
      </c>
      <c r="C1851">
        <v>1975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6.3</v>
      </c>
      <c r="O1851">
        <v>4903</v>
      </c>
      <c r="P1851">
        <v>125</v>
      </c>
      <c r="Q1851" t="s">
        <v>1284</v>
      </c>
      <c r="R1851" t="s">
        <v>2207</v>
      </c>
      <c r="S1851">
        <v>0</v>
      </c>
      <c r="T1851">
        <v>1</v>
      </c>
      <c r="U1851">
        <v>0</v>
      </c>
      <c r="V1851">
        <v>15000000</v>
      </c>
      <c r="Y1851">
        <f>COUNTBLANK(Table134[[#This Row],[Budget]:[Gross_WW]])</f>
        <v>2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1</v>
      </c>
      <c r="AG1851">
        <v>0</v>
      </c>
      <c r="AH1851">
        <f>((Table134[[#This Row],[Gross_WW]]-2*Table134[[#This Row],[Budget]])/(2*Table134[[#This Row],[Budget]]))*100</f>
        <v>-100</v>
      </c>
      <c r="AI1851">
        <f>(0.555*Table134[[#This Row],[Gross_WW]]-Table134[[#This Row],[Budget]])/Table134[[#This Row],[Budget]]*100</f>
        <v>-100</v>
      </c>
      <c r="AJ1851">
        <f>(Table134[[#This Row],[Gross_WW]]-VLOOKUP(C1851,  Table4[], 2, TRUE)*Table134[[#This Row],[Budget]])/(Table134[[#This Row],[Budget]]*VLOOKUP(C1851,  Table4[], 2, TRUE))</f>
        <v>-1</v>
      </c>
    </row>
    <row r="1852" spans="1:36" x14ac:dyDescent="0.2">
      <c r="A1852" t="s">
        <v>1993</v>
      </c>
      <c r="B1852" t="s">
        <v>1994</v>
      </c>
      <c r="C1852">
        <v>1971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7</v>
      </c>
      <c r="O1852">
        <v>2732</v>
      </c>
      <c r="P1852">
        <v>90</v>
      </c>
      <c r="Q1852" t="s">
        <v>1995</v>
      </c>
      <c r="R1852" t="s">
        <v>1996</v>
      </c>
      <c r="S1852">
        <v>0</v>
      </c>
      <c r="T1852">
        <v>1</v>
      </c>
      <c r="U1852">
        <v>0</v>
      </c>
      <c r="V1852">
        <v>820000</v>
      </c>
      <c r="Y1852">
        <f>COUNTBLANK(Table134[[#This Row],[Budget]:[Gross_WW]])</f>
        <v>2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1</v>
      </c>
      <c r="AG1852">
        <v>0</v>
      </c>
      <c r="AH1852">
        <f>((Table134[[#This Row],[Gross_WW]]-2*Table134[[#This Row],[Budget]])/(2*Table134[[#This Row],[Budget]]))*100</f>
        <v>-100</v>
      </c>
      <c r="AI1852">
        <f>(0.555*Table134[[#This Row],[Gross_WW]]-Table134[[#This Row],[Budget]])/Table134[[#This Row],[Budget]]*100</f>
        <v>-100</v>
      </c>
      <c r="AJ1852">
        <f>(Table134[[#This Row],[Gross_WW]]-VLOOKUP(C1852,  Table4[], 2, TRUE)*Table134[[#This Row],[Budget]])/(Table134[[#This Row],[Budget]]*VLOOKUP(C1852,  Table4[], 2, TRUE))</f>
        <v>-1</v>
      </c>
    </row>
    <row r="1853" spans="1:36" x14ac:dyDescent="0.2">
      <c r="A1853" t="s">
        <v>5990</v>
      </c>
      <c r="B1853" t="s">
        <v>5991</v>
      </c>
      <c r="C1853">
        <v>2005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6.8</v>
      </c>
      <c r="O1853">
        <v>181951</v>
      </c>
      <c r="P1853">
        <v>109</v>
      </c>
      <c r="Q1853" t="s">
        <v>5992</v>
      </c>
      <c r="R1853" t="s">
        <v>2783</v>
      </c>
      <c r="S1853">
        <v>1</v>
      </c>
      <c r="T1853">
        <v>0</v>
      </c>
      <c r="U1853">
        <v>0</v>
      </c>
      <c r="V1853">
        <v>50000000</v>
      </c>
      <c r="W1853">
        <v>51085416</v>
      </c>
      <c r="X1853">
        <v>104478416</v>
      </c>
      <c r="Y1853">
        <f>COUNTBLANK(Table134[[#This Row],[Budget]:[Gross_WW]])</f>
        <v>0</v>
      </c>
      <c r="Z1853" s="7">
        <v>0</v>
      </c>
      <c r="AA1853" s="7">
        <v>0</v>
      </c>
      <c r="AB1853" s="7">
        <v>1</v>
      </c>
      <c r="AC1853" s="7">
        <v>0</v>
      </c>
      <c r="AD1853" s="7">
        <v>0</v>
      </c>
      <c r="AE1853" s="7">
        <v>0</v>
      </c>
      <c r="AF1853" s="7">
        <v>0</v>
      </c>
      <c r="AG1853">
        <v>27</v>
      </c>
      <c r="AH1853">
        <f>((Table134[[#This Row],[Gross_WW]]-2*Table134[[#This Row],[Budget]])/(2*Table134[[#This Row],[Budget]]))*100</f>
        <v>4.4784160000000002</v>
      </c>
      <c r="AI1853">
        <f>(0.555*Table134[[#This Row],[Gross_WW]]-Table134[[#This Row],[Budget]])/Table134[[#This Row],[Budget]]*100</f>
        <v>15.971041760000004</v>
      </c>
      <c r="AJ1853">
        <f>(Table134[[#This Row],[Gross_WW]]-VLOOKUP(C1853,  Table4[], 2, TRUE)*Table134[[#This Row],[Budget]])/(Table134[[#This Row],[Budget]]*VLOOKUP(C1853,  Table4[], 2, TRUE))</f>
        <v>2.4826138666666666</v>
      </c>
    </row>
    <row r="1854" spans="1:36" x14ac:dyDescent="0.2">
      <c r="A1854" t="s">
        <v>6392</v>
      </c>
      <c r="B1854" t="s">
        <v>6393</v>
      </c>
      <c r="C1854">
        <v>2006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6.7</v>
      </c>
      <c r="O1854">
        <v>15775</v>
      </c>
      <c r="P1854">
        <v>116</v>
      </c>
      <c r="Q1854" t="s">
        <v>3483</v>
      </c>
      <c r="R1854" t="s">
        <v>3859</v>
      </c>
      <c r="S1854">
        <v>1</v>
      </c>
      <c r="T1854">
        <v>0</v>
      </c>
      <c r="U1854">
        <v>0</v>
      </c>
      <c r="V1854">
        <v>25000000</v>
      </c>
      <c r="W1854">
        <v>7164995</v>
      </c>
      <c r="X1854">
        <v>11772461</v>
      </c>
      <c r="Y1854">
        <f>COUNTBLANK(Table134[[#This Row],[Budget]:[Gross_WW]])</f>
        <v>0</v>
      </c>
      <c r="Z1854" s="7">
        <v>0</v>
      </c>
      <c r="AA1854" s="7">
        <v>0</v>
      </c>
      <c r="AB1854" s="7">
        <v>1</v>
      </c>
      <c r="AC1854" s="7">
        <v>0</v>
      </c>
      <c r="AD1854" s="7">
        <v>0</v>
      </c>
      <c r="AE1854" s="7">
        <v>0</v>
      </c>
      <c r="AF1854" s="7">
        <v>0</v>
      </c>
      <c r="AG1854">
        <v>25</v>
      </c>
      <c r="AH1854">
        <f>((Table134[[#This Row],[Gross_WW]]-2*Table134[[#This Row],[Budget]])/(2*Table134[[#This Row],[Budget]]))*100</f>
        <v>-76.455078</v>
      </c>
      <c r="AI1854">
        <f>(0.555*Table134[[#This Row],[Gross_WW]]-Table134[[#This Row],[Budget]])/Table134[[#This Row],[Budget]]*100</f>
        <v>-73.865136579999998</v>
      </c>
      <c r="AJ1854">
        <f>(Table134[[#This Row],[Gross_WW]]-VLOOKUP(C1854,  Table4[], 2, TRUE)*Table134[[#This Row],[Budget]])/(Table134[[#This Row],[Budget]]*VLOOKUP(C1854,  Table4[], 2, TRUE))</f>
        <v>-0.21516926666666666</v>
      </c>
    </row>
    <row r="1855" spans="1:36" x14ac:dyDescent="0.2">
      <c r="A1855" t="s">
        <v>6692</v>
      </c>
      <c r="B1855" t="s">
        <v>6693</v>
      </c>
      <c r="C1855">
        <v>2012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7.8</v>
      </c>
      <c r="O1855">
        <v>737393</v>
      </c>
      <c r="P1855">
        <v>169</v>
      </c>
      <c r="Q1855" t="s">
        <v>3988</v>
      </c>
      <c r="R1855" t="s">
        <v>620</v>
      </c>
      <c r="S1855">
        <v>0</v>
      </c>
      <c r="T1855">
        <v>0</v>
      </c>
      <c r="U1855">
        <v>1</v>
      </c>
      <c r="V1855">
        <v>180000000</v>
      </c>
      <c r="W1855">
        <v>303003568</v>
      </c>
      <c r="X1855">
        <v>1017003568</v>
      </c>
      <c r="Y1855">
        <f>COUNTBLANK(Table134[[#This Row],[Budget]:[Gross_WW]])</f>
        <v>0</v>
      </c>
      <c r="Z1855" s="7">
        <v>1</v>
      </c>
      <c r="AA1855" s="7">
        <v>0</v>
      </c>
      <c r="AB1855" s="7">
        <v>1</v>
      </c>
      <c r="AC1855" s="7">
        <v>0</v>
      </c>
      <c r="AD1855" s="7">
        <v>0</v>
      </c>
      <c r="AE1855" s="7">
        <v>0</v>
      </c>
      <c r="AF1855" s="7">
        <v>0</v>
      </c>
      <c r="AG1855">
        <v>75</v>
      </c>
      <c r="AH1855">
        <f>((Table134[[#This Row],[Gross_WW]]-2*Table134[[#This Row],[Budget]])/(2*Table134[[#This Row],[Budget]]))*100</f>
        <v>182.50099111111112</v>
      </c>
      <c r="AI1855">
        <f>(0.555*Table134[[#This Row],[Gross_WW]]-Table134[[#This Row],[Budget]])/Table134[[#This Row],[Budget]]*100</f>
        <v>213.57610013333334</v>
      </c>
      <c r="AJ1855">
        <f>(Table134[[#This Row],[Gross_WW]]-VLOOKUP(C1855,  Table4[], 2, TRUE)*Table134[[#This Row],[Budget]])/(Table134[[#This Row],[Budget]]*VLOOKUP(C1855,  Table4[], 2, TRUE))</f>
        <v>4.6500198222222222</v>
      </c>
    </row>
    <row r="1856" spans="1:36" x14ac:dyDescent="0.2">
      <c r="A1856" t="s">
        <v>7566</v>
      </c>
      <c r="B1856" t="s">
        <v>7567</v>
      </c>
      <c r="C1856">
        <v>2014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7.4</v>
      </c>
      <c r="O1856">
        <v>456079</v>
      </c>
      <c r="P1856">
        <v>144</v>
      </c>
      <c r="Q1856" t="s">
        <v>3988</v>
      </c>
      <c r="R1856" t="s">
        <v>5604</v>
      </c>
      <c r="S1856">
        <v>0</v>
      </c>
      <c r="T1856">
        <v>0</v>
      </c>
      <c r="U1856">
        <v>1</v>
      </c>
      <c r="V1856">
        <v>250000000</v>
      </c>
      <c r="W1856">
        <v>255119788</v>
      </c>
      <c r="X1856">
        <v>956019788</v>
      </c>
      <c r="Y1856">
        <f>COUNTBLANK(Table134[[#This Row],[Budget]:[Gross_WW]])</f>
        <v>0</v>
      </c>
      <c r="Z1856" s="7">
        <v>1</v>
      </c>
      <c r="AA1856" s="7">
        <v>0</v>
      </c>
      <c r="AB1856" s="7">
        <v>1</v>
      </c>
      <c r="AC1856" s="7">
        <v>0</v>
      </c>
      <c r="AD1856" s="7">
        <v>0</v>
      </c>
      <c r="AE1856" s="7">
        <v>0</v>
      </c>
      <c r="AF1856" s="7">
        <v>0</v>
      </c>
      <c r="AG1856">
        <v>77</v>
      </c>
      <c r="AH1856">
        <f>((Table134[[#This Row],[Gross_WW]]-2*Table134[[#This Row],[Budget]])/(2*Table134[[#This Row],[Budget]]))*100</f>
        <v>91.203957599999995</v>
      </c>
      <c r="AI1856">
        <f>(0.555*Table134[[#This Row],[Gross_WW]]-Table134[[#This Row],[Budget]])/Table134[[#This Row],[Budget]]*100</f>
        <v>112.236392936</v>
      </c>
      <c r="AJ1856">
        <f>(Table134[[#This Row],[Gross_WW]]-VLOOKUP(C1856,  Table4[], 2, TRUE)*Table134[[#This Row],[Budget]])/(Table134[[#This Row],[Budget]]*VLOOKUP(C1856,  Table4[], 2, TRUE))</f>
        <v>2.8240791519999999</v>
      </c>
    </row>
    <row r="1857" spans="1:36" x14ac:dyDescent="0.2">
      <c r="A1857" t="s">
        <v>6909</v>
      </c>
      <c r="B1857" t="s">
        <v>6910</v>
      </c>
      <c r="C1857">
        <v>2013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7.8</v>
      </c>
      <c r="O1857">
        <v>582843</v>
      </c>
      <c r="P1857">
        <v>161</v>
      </c>
      <c r="Q1857" t="s">
        <v>3988</v>
      </c>
      <c r="R1857" t="s">
        <v>620</v>
      </c>
      <c r="S1857">
        <v>0</v>
      </c>
      <c r="T1857">
        <v>0</v>
      </c>
      <c r="U1857">
        <v>1</v>
      </c>
      <c r="V1857">
        <v>225000000</v>
      </c>
      <c r="W1857">
        <v>258366855</v>
      </c>
      <c r="X1857">
        <v>958366855</v>
      </c>
      <c r="Y1857">
        <f>COUNTBLANK(Table134[[#This Row],[Budget]:[Gross_WW]])</f>
        <v>0</v>
      </c>
      <c r="Z1857" s="7">
        <v>1</v>
      </c>
      <c r="AA1857" s="7">
        <v>0</v>
      </c>
      <c r="AB1857" s="7">
        <v>1</v>
      </c>
      <c r="AC1857" s="7">
        <v>0</v>
      </c>
      <c r="AD1857" s="7">
        <v>0</v>
      </c>
      <c r="AE1857" s="7">
        <v>0</v>
      </c>
      <c r="AF1857" s="7">
        <v>0</v>
      </c>
      <c r="AG1857">
        <v>76</v>
      </c>
      <c r="AH1857">
        <f>((Table134[[#This Row],[Gross_WW]]-2*Table134[[#This Row],[Budget]])/(2*Table134[[#This Row],[Budget]]))*100</f>
        <v>112.97041222222222</v>
      </c>
      <c r="AI1857">
        <f>(0.555*Table134[[#This Row],[Gross_WW]]-Table134[[#This Row],[Budget]])/Table134[[#This Row],[Budget]]*100</f>
        <v>136.39715756666669</v>
      </c>
      <c r="AJ1857">
        <f>(Table134[[#This Row],[Gross_WW]]-VLOOKUP(C1857,  Table4[], 2, TRUE)*Table134[[#This Row],[Budget]])/(Table134[[#This Row],[Budget]]*VLOOKUP(C1857,  Table4[], 2, TRUE))</f>
        <v>3.2594082444444443</v>
      </c>
    </row>
    <row r="1858" spans="1:36" x14ac:dyDescent="0.2">
      <c r="A1858" t="s">
        <v>6382</v>
      </c>
      <c r="B1858" t="s">
        <v>6383</v>
      </c>
      <c r="C1858">
        <v>2006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6.9</v>
      </c>
      <c r="O1858">
        <v>232061</v>
      </c>
      <c r="P1858">
        <v>136</v>
      </c>
      <c r="Q1858" t="s">
        <v>5856</v>
      </c>
      <c r="R1858" t="s">
        <v>2273</v>
      </c>
      <c r="S1858">
        <v>0</v>
      </c>
      <c r="T1858">
        <v>1</v>
      </c>
      <c r="U1858">
        <v>0</v>
      </c>
      <c r="V1858">
        <v>85000000</v>
      </c>
      <c r="W1858">
        <v>63224849</v>
      </c>
      <c r="X1858">
        <v>205841885</v>
      </c>
      <c r="Y1858">
        <f>COUNTBLANK(Table134[[#This Row],[Budget]:[Gross_WW]])</f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0</v>
      </c>
      <c r="AF1858" s="7">
        <v>1</v>
      </c>
      <c r="AG1858">
        <v>0</v>
      </c>
      <c r="AH1858">
        <f>((Table134[[#This Row],[Gross_WW]]-2*Table134[[#This Row],[Budget]])/(2*Table134[[#This Row],[Budget]]))*100</f>
        <v>21.083461764705884</v>
      </c>
      <c r="AI1858">
        <f>(0.555*Table134[[#This Row],[Gross_WW]]-Table134[[#This Row],[Budget]])/Table134[[#This Row],[Budget]]*100</f>
        <v>34.402642558823544</v>
      </c>
      <c r="AJ1858">
        <f>(Table134[[#This Row],[Gross_WW]]-VLOOKUP(C1858,  Table4[], 2, TRUE)*Table134[[#This Row],[Budget]])/(Table134[[#This Row],[Budget]]*VLOOKUP(C1858,  Table4[], 2, TRUE))</f>
        <v>3.0361153921568627</v>
      </c>
    </row>
    <row r="1859" spans="1:36" x14ac:dyDescent="0.2">
      <c r="A1859" t="s">
        <v>4691</v>
      </c>
      <c r="B1859" t="s">
        <v>4692</v>
      </c>
      <c r="C1859">
        <v>1998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6.6</v>
      </c>
      <c r="O1859">
        <v>37809</v>
      </c>
      <c r="P1859">
        <v>169</v>
      </c>
      <c r="Q1859" t="s">
        <v>3118</v>
      </c>
      <c r="R1859" t="s">
        <v>2783</v>
      </c>
      <c r="S1859">
        <v>1</v>
      </c>
      <c r="T1859">
        <v>0</v>
      </c>
      <c r="U1859">
        <v>0</v>
      </c>
      <c r="V1859">
        <v>60000000</v>
      </c>
      <c r="W1859">
        <v>75383563</v>
      </c>
      <c r="X1859">
        <v>186883563</v>
      </c>
      <c r="Y1859">
        <f>COUNTBLANK(Table134[[#This Row],[Budget]:[Gross_WW]])</f>
        <v>0</v>
      </c>
      <c r="Z1859" s="7">
        <v>0</v>
      </c>
      <c r="AA1859" s="7">
        <v>0</v>
      </c>
      <c r="AB1859" s="7">
        <v>1</v>
      </c>
      <c r="AC1859" s="7">
        <v>0</v>
      </c>
      <c r="AD1859" s="7">
        <v>0</v>
      </c>
      <c r="AE1859" s="7">
        <v>0</v>
      </c>
      <c r="AF1859" s="7">
        <v>0</v>
      </c>
      <c r="AG1859">
        <v>3</v>
      </c>
      <c r="AH1859">
        <f>((Table134[[#This Row],[Gross_WW]]-2*Table134[[#This Row],[Budget]])/(2*Table134[[#This Row],[Budget]]))*100</f>
        <v>55.736302500000001</v>
      </c>
      <c r="AI1859">
        <f>(0.555*Table134[[#This Row],[Gross_WW]]-Table134[[#This Row],[Budget]])/Table134[[#This Row],[Budget]]*100</f>
        <v>72.867295775000002</v>
      </c>
      <c r="AJ1859">
        <f>(Table134[[#This Row],[Gross_WW]]-VLOOKUP(C1859,  Table4[], 2, TRUE)*Table134[[#This Row],[Budget]])/(Table134[[#This Row],[Budget]]*VLOOKUP(C1859,  Table4[], 2, TRUE))</f>
        <v>6.0789228409090912</v>
      </c>
    </row>
    <row r="1860" spans="1:36" x14ac:dyDescent="0.2">
      <c r="A1860" t="s">
        <v>5721</v>
      </c>
      <c r="B1860" t="s">
        <v>5722</v>
      </c>
      <c r="C1860">
        <v>2002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5.5</v>
      </c>
      <c r="O1860">
        <v>87193</v>
      </c>
      <c r="P1860">
        <v>104</v>
      </c>
      <c r="Q1860" t="s">
        <v>5723</v>
      </c>
      <c r="R1860" t="s">
        <v>2783</v>
      </c>
      <c r="S1860">
        <v>1</v>
      </c>
      <c r="T1860">
        <v>0</v>
      </c>
      <c r="U1860">
        <v>0</v>
      </c>
      <c r="V1860">
        <v>35081594</v>
      </c>
      <c r="Y1860">
        <f>COUNTBLANK(Table134[[#This Row],[Budget]:[Gross_WW]])</f>
        <v>2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1</v>
      </c>
      <c r="AG1860">
        <v>0</v>
      </c>
      <c r="AH1860">
        <f>((Table134[[#This Row],[Gross_WW]]-2*Table134[[#This Row],[Budget]])/(2*Table134[[#This Row],[Budget]]))*100</f>
        <v>-100</v>
      </c>
      <c r="AI1860">
        <f>(0.555*Table134[[#This Row],[Gross_WW]]-Table134[[#This Row],[Budget]])/Table134[[#This Row],[Budget]]*100</f>
        <v>-100</v>
      </c>
      <c r="AJ1860">
        <f>(Table134[[#This Row],[Gross_WW]]-VLOOKUP(C1860,  Table4[], 2, TRUE)*Table134[[#This Row],[Budget]])/(Table134[[#This Row],[Budget]]*VLOOKUP(C1860,  Table4[], 2, TRUE))</f>
        <v>-1</v>
      </c>
    </row>
    <row r="1861" spans="1:36" x14ac:dyDescent="0.2">
      <c r="A1861" t="s">
        <v>5607</v>
      </c>
      <c r="B1861" t="s">
        <v>5608</v>
      </c>
      <c r="C1861">
        <v>2002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7.5</v>
      </c>
      <c r="O1861">
        <v>120432</v>
      </c>
      <c r="P1861">
        <v>110</v>
      </c>
      <c r="Q1861" t="s">
        <v>5495</v>
      </c>
      <c r="R1861" t="s">
        <v>2483</v>
      </c>
      <c r="S1861">
        <v>1</v>
      </c>
      <c r="T1861">
        <v>0</v>
      </c>
      <c r="U1861">
        <v>0</v>
      </c>
      <c r="V1861">
        <v>25000000</v>
      </c>
      <c r="W1861">
        <v>41675994</v>
      </c>
      <c r="X1861">
        <v>108846072</v>
      </c>
      <c r="Y1861">
        <f>COUNTBLANK(Table134[[#This Row],[Budget]:[Gross_WW]])</f>
        <v>0</v>
      </c>
      <c r="Z1861" s="7">
        <v>0</v>
      </c>
      <c r="AA1861" s="7">
        <v>0</v>
      </c>
      <c r="AB1861" s="7">
        <v>1</v>
      </c>
      <c r="AC1861" s="7">
        <v>0</v>
      </c>
      <c r="AD1861" s="7">
        <v>0</v>
      </c>
      <c r="AE1861" s="7">
        <v>0</v>
      </c>
      <c r="AF1861" s="7">
        <v>0</v>
      </c>
      <c r="AG1861">
        <v>4</v>
      </c>
      <c r="AH1861">
        <f>((Table134[[#This Row],[Gross_WW]]-2*Table134[[#This Row],[Budget]])/(2*Table134[[#This Row],[Budget]]))*100</f>
        <v>117.69214400000001</v>
      </c>
      <c r="AI1861">
        <f>(0.555*Table134[[#This Row],[Gross_WW]]-Table134[[#This Row],[Budget]])/Table134[[#This Row],[Budget]]*100</f>
        <v>141.63827984000002</v>
      </c>
      <c r="AJ1861">
        <f>(Table134[[#This Row],[Gross_WW]]-VLOOKUP(C1861,  Table4[], 2, TRUE)*Table134[[#This Row],[Budget]])/(Table134[[#This Row],[Budget]]*VLOOKUP(C1861,  Table4[], 2, TRUE))</f>
        <v>6.2564048000000003</v>
      </c>
    </row>
    <row r="1862" spans="1:36" x14ac:dyDescent="0.2">
      <c r="A1862" t="s">
        <v>7847</v>
      </c>
      <c r="B1862" t="s">
        <v>7848</v>
      </c>
      <c r="C1862">
        <v>2017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5.6</v>
      </c>
      <c r="O1862">
        <v>38107</v>
      </c>
      <c r="P1862">
        <v>88</v>
      </c>
      <c r="Q1862" t="s">
        <v>7849</v>
      </c>
      <c r="R1862" t="s">
        <v>6472</v>
      </c>
      <c r="S1862">
        <v>0</v>
      </c>
      <c r="T1862">
        <v>0</v>
      </c>
      <c r="U1862">
        <v>1</v>
      </c>
      <c r="V1862">
        <v>40000000</v>
      </c>
      <c r="W1862">
        <v>25584504</v>
      </c>
      <c r="X1862">
        <v>34184504</v>
      </c>
      <c r="Y1862">
        <f>COUNTBLANK(Table134[[#This Row],[Budget]:[Gross_WW]])</f>
        <v>0</v>
      </c>
      <c r="Z1862" s="7">
        <v>1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  <c r="AF1862" s="7">
        <v>1</v>
      </c>
      <c r="AG1862">
        <v>0</v>
      </c>
      <c r="AH1862">
        <f>((Table134[[#This Row],[Gross_WW]]-2*Table134[[#This Row],[Budget]])/(2*Table134[[#This Row],[Budget]]))*100</f>
        <v>-57.269369999999995</v>
      </c>
      <c r="AI1862">
        <f>(0.555*Table134[[#This Row],[Gross_WW]]-Table134[[#This Row],[Budget]])/Table134[[#This Row],[Budget]]*100</f>
        <v>-52.569000699999989</v>
      </c>
      <c r="AJ1862">
        <f>(Table134[[#This Row],[Gross_WW]]-VLOOKUP(C1862,  Table4[], 2, TRUE)*Table134[[#This Row],[Budget]])/(Table134[[#This Row],[Budget]]*VLOOKUP(C1862,  Table4[], 2, TRUE))</f>
        <v>-0.1453874</v>
      </c>
    </row>
    <row r="1863" spans="1:36" x14ac:dyDescent="0.2">
      <c r="A1863" t="s">
        <v>515</v>
      </c>
      <c r="B1863" t="s">
        <v>516</v>
      </c>
      <c r="C1863">
        <v>1940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7</v>
      </c>
      <c r="O1863">
        <v>919</v>
      </c>
      <c r="P1863">
        <v>89</v>
      </c>
      <c r="Q1863" t="s">
        <v>346</v>
      </c>
      <c r="R1863" t="s">
        <v>35</v>
      </c>
      <c r="S1863">
        <v>0</v>
      </c>
      <c r="T1863">
        <v>1</v>
      </c>
      <c r="U1863">
        <v>0</v>
      </c>
      <c r="V1863">
        <v>178000</v>
      </c>
      <c r="Y1863">
        <f>COUNTBLANK(Table134[[#This Row],[Budget]:[Gross_WW]])</f>
        <v>2</v>
      </c>
      <c r="Z1863" s="7">
        <v>0</v>
      </c>
      <c r="AA1863" s="7">
        <v>0</v>
      </c>
      <c r="AB1863" s="7">
        <v>1</v>
      </c>
      <c r="AC1863" s="7">
        <v>0</v>
      </c>
      <c r="AD1863" s="7">
        <v>0</v>
      </c>
      <c r="AE1863" s="7">
        <v>0</v>
      </c>
      <c r="AF1863" s="7">
        <v>0</v>
      </c>
      <c r="AG1863">
        <v>89</v>
      </c>
      <c r="AH1863">
        <f>((Table134[[#This Row],[Gross_WW]]-2*Table134[[#This Row],[Budget]])/(2*Table134[[#This Row],[Budget]]))*100</f>
        <v>-100</v>
      </c>
      <c r="AI1863">
        <f>(0.555*Table134[[#This Row],[Gross_WW]]-Table134[[#This Row],[Budget]])/Table134[[#This Row],[Budget]]*100</f>
        <v>-100</v>
      </c>
      <c r="AJ1863">
        <f>(Table134[[#This Row],[Gross_WW]]-VLOOKUP(C1863,  Table4[], 2, TRUE)*Table134[[#This Row],[Budget]])/(Table134[[#This Row],[Budget]]*VLOOKUP(C1863,  Table4[], 2, TRUE))</f>
        <v>-1</v>
      </c>
    </row>
    <row r="1864" spans="1:36" x14ac:dyDescent="0.2">
      <c r="A1864" t="s">
        <v>4693</v>
      </c>
      <c r="B1864" t="s">
        <v>4694</v>
      </c>
      <c r="C1864">
        <v>1997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6.6</v>
      </c>
      <c r="O1864">
        <v>7414</v>
      </c>
      <c r="P1864">
        <v>85</v>
      </c>
      <c r="Q1864" t="s">
        <v>4695</v>
      </c>
      <c r="R1864" t="s">
        <v>4696</v>
      </c>
      <c r="S1864">
        <v>1</v>
      </c>
      <c r="T1864">
        <v>0</v>
      </c>
      <c r="U1864">
        <v>0</v>
      </c>
      <c r="V1864">
        <v>1500000</v>
      </c>
      <c r="W1864">
        <v>626057</v>
      </c>
      <c r="X1864">
        <v>626057</v>
      </c>
      <c r="Y1864">
        <f>COUNTBLANK(Table134[[#This Row],[Budget]:[Gross_WW]])</f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>
        <v>7</v>
      </c>
      <c r="AH1864">
        <f>((Table134[[#This Row],[Gross_WW]]-2*Table134[[#This Row],[Budget]])/(2*Table134[[#This Row],[Budget]]))*100</f>
        <v>-79.131433333333334</v>
      </c>
      <c r="AI1864">
        <f>(0.555*Table134[[#This Row],[Gross_WW]]-Table134[[#This Row],[Budget]])/Table134[[#This Row],[Budget]]*100</f>
        <v>-76.835891000000004</v>
      </c>
      <c r="AJ1864">
        <f>(Table134[[#This Row],[Gross_WW]]-VLOOKUP(C1864,  Table4[], 2, TRUE)*Table134[[#This Row],[Budget]])/(Table134[[#This Row],[Budget]]*VLOOKUP(C1864,  Table4[], 2, TRUE))</f>
        <v>-5.1428787878787879E-2</v>
      </c>
    </row>
    <row r="1865" spans="1:36" x14ac:dyDescent="0.2">
      <c r="A1865" t="s">
        <v>165</v>
      </c>
      <c r="B1865" t="s">
        <v>166</v>
      </c>
      <c r="C1865">
        <v>1933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6.5</v>
      </c>
      <c r="O1865">
        <v>533</v>
      </c>
      <c r="P1865">
        <v>68</v>
      </c>
      <c r="Q1865" t="s">
        <v>126</v>
      </c>
      <c r="R1865" t="s">
        <v>39</v>
      </c>
      <c r="S1865">
        <v>0</v>
      </c>
      <c r="T1865">
        <v>0</v>
      </c>
      <c r="U1865">
        <v>1</v>
      </c>
      <c r="V1865">
        <v>211000</v>
      </c>
      <c r="Y1865">
        <f>COUNTBLANK(Table134[[#This Row],[Budget]:[Gross_WW]])</f>
        <v>2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1</v>
      </c>
      <c r="AG1865">
        <v>0</v>
      </c>
      <c r="AH1865">
        <f>((Table134[[#This Row],[Gross_WW]]-2*Table134[[#This Row],[Budget]])/(2*Table134[[#This Row],[Budget]]))*100</f>
        <v>-100</v>
      </c>
      <c r="AI1865">
        <f>(0.555*Table134[[#This Row],[Gross_WW]]-Table134[[#This Row],[Budget]])/Table134[[#This Row],[Budget]]*100</f>
        <v>-100</v>
      </c>
      <c r="AJ1865">
        <f>(Table134[[#This Row],[Gross_WW]]-VLOOKUP(C1865,  Table4[], 2, TRUE)*Table134[[#This Row],[Budget]])/(Table134[[#This Row],[Budget]]*VLOOKUP(C1865,  Table4[], 2, TRUE))</f>
        <v>-1</v>
      </c>
    </row>
    <row r="1866" spans="1:36" x14ac:dyDescent="0.2">
      <c r="A1866" t="s">
        <v>7510</v>
      </c>
      <c r="B1866" t="s">
        <v>7511</v>
      </c>
      <c r="C1866">
        <v>2018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6</v>
      </c>
      <c r="O1866">
        <v>40212</v>
      </c>
      <c r="P1866">
        <v>105</v>
      </c>
      <c r="Q1866" t="s">
        <v>7512</v>
      </c>
      <c r="R1866" t="s">
        <v>4856</v>
      </c>
      <c r="S1866">
        <v>0</v>
      </c>
      <c r="T1866">
        <v>1</v>
      </c>
      <c r="U1866">
        <v>0</v>
      </c>
      <c r="V1866">
        <v>42000000</v>
      </c>
      <c r="W1866">
        <v>68549695</v>
      </c>
      <c r="X1866">
        <v>131457147</v>
      </c>
      <c r="Y1866">
        <f>COUNTBLANK(Table134[[#This Row],[Budget]:[Gross_WW]])</f>
        <v>0</v>
      </c>
      <c r="Z1866" s="7">
        <v>0</v>
      </c>
      <c r="AA1866" s="7">
        <v>0</v>
      </c>
      <c r="AB1866" s="7">
        <v>1</v>
      </c>
      <c r="AC1866" s="7">
        <v>0</v>
      </c>
      <c r="AD1866" s="7">
        <v>0</v>
      </c>
      <c r="AE1866" s="7">
        <v>0</v>
      </c>
      <c r="AF1866" s="7">
        <v>0</v>
      </c>
      <c r="AG1866">
        <v>45</v>
      </c>
      <c r="AH1866">
        <f>((Table134[[#This Row],[Gross_WW]]-2*Table134[[#This Row],[Budget]])/(2*Table134[[#This Row],[Budget]]))*100</f>
        <v>56.496603571428572</v>
      </c>
      <c r="AI1866">
        <f>(0.555*Table134[[#This Row],[Gross_WW]]-Table134[[#This Row],[Budget]])/Table134[[#This Row],[Budget]]*100</f>
        <v>73.711229964285735</v>
      </c>
      <c r="AJ1866">
        <f>(Table134[[#This Row],[Gross_WW]]-VLOOKUP(C1866,  Table4[], 2, TRUE)*Table134[[#This Row],[Budget]])/(Table134[[#This Row],[Budget]]*VLOOKUP(C1866,  Table4[], 2, TRUE))</f>
        <v>2.1299320714285712</v>
      </c>
    </row>
    <row r="1867" spans="1:36" x14ac:dyDescent="0.2">
      <c r="A1867" t="s">
        <v>3998</v>
      </c>
      <c r="B1867" t="s">
        <v>3999</v>
      </c>
      <c r="C1867">
        <v>1994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7.2</v>
      </c>
      <c r="O1867">
        <v>74748</v>
      </c>
      <c r="P1867">
        <v>111</v>
      </c>
      <c r="Q1867" t="s">
        <v>3402</v>
      </c>
      <c r="R1867" t="s">
        <v>2533</v>
      </c>
      <c r="S1867">
        <v>0</v>
      </c>
      <c r="T1867">
        <v>0</v>
      </c>
      <c r="U1867">
        <v>1</v>
      </c>
      <c r="V1867">
        <v>40000000</v>
      </c>
      <c r="W1867">
        <v>2816518</v>
      </c>
      <c r="X1867">
        <v>2816518</v>
      </c>
      <c r="Y1867">
        <f>COUNTBLANK(Table134[[#This Row],[Budget]:[Gross_WW]])</f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1</v>
      </c>
      <c r="AG1867">
        <v>0</v>
      </c>
      <c r="AH1867">
        <f>((Table134[[#This Row],[Gross_WW]]-2*Table134[[#This Row],[Budget]])/(2*Table134[[#This Row],[Budget]]))*100</f>
        <v>-96.479352500000005</v>
      </c>
      <c r="AI1867">
        <f>(0.555*Table134[[#This Row],[Gross_WW]]-Table134[[#This Row],[Budget]])/Table134[[#This Row],[Budget]]*100</f>
        <v>-96.092081274999998</v>
      </c>
      <c r="AJ1867">
        <f>(Table134[[#This Row],[Gross_WW]]-VLOOKUP(C1867,  Table4[], 2, TRUE)*Table134[[#This Row],[Budget]])/(Table134[[#This Row],[Budget]]*VLOOKUP(C1867,  Table4[], 2, TRUE))</f>
        <v>-0.83997056818181814</v>
      </c>
    </row>
    <row r="1868" spans="1:36" x14ac:dyDescent="0.2">
      <c r="A1868" t="s">
        <v>7698</v>
      </c>
      <c r="B1868" t="s">
        <v>7699</v>
      </c>
      <c r="C1868">
        <v>2014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7.3</v>
      </c>
      <c r="O1868">
        <v>73112</v>
      </c>
      <c r="P1868">
        <v>122</v>
      </c>
      <c r="Q1868" t="s">
        <v>3483</v>
      </c>
      <c r="R1868" t="s">
        <v>2714</v>
      </c>
      <c r="S1868">
        <v>0</v>
      </c>
      <c r="T1868">
        <v>1</v>
      </c>
      <c r="U1868">
        <v>0</v>
      </c>
      <c r="V1868">
        <v>22000000</v>
      </c>
      <c r="W1868">
        <v>54240821</v>
      </c>
      <c r="X1868">
        <v>89514453</v>
      </c>
      <c r="Y1868">
        <f>COUNTBLANK(Table134[[#This Row],[Budget]:[Gross_WW]])</f>
        <v>0</v>
      </c>
      <c r="Z1868" s="7">
        <v>0</v>
      </c>
      <c r="AA1868" s="7">
        <v>0</v>
      </c>
      <c r="AB1868" s="7">
        <v>1</v>
      </c>
      <c r="AC1868" s="7">
        <v>0</v>
      </c>
      <c r="AD1868" s="7">
        <v>0</v>
      </c>
      <c r="AE1868" s="7">
        <v>0</v>
      </c>
      <c r="AF1868" s="7">
        <v>0</v>
      </c>
      <c r="AG1868">
        <v>4</v>
      </c>
      <c r="AH1868">
        <f>((Table134[[#This Row],[Gross_WW]]-2*Table134[[#This Row],[Budget]])/(2*Table134[[#This Row],[Budget]]))*100</f>
        <v>103.44193863636364</v>
      </c>
      <c r="AI1868">
        <f>(0.555*Table134[[#This Row],[Gross_WW]]-Table134[[#This Row],[Budget]])/Table134[[#This Row],[Budget]]*100</f>
        <v>125.82055188636367</v>
      </c>
      <c r="AJ1868">
        <f>(Table134[[#This Row],[Gross_WW]]-VLOOKUP(C1868,  Table4[], 2, TRUE)*Table134[[#This Row],[Budget]])/(Table134[[#This Row],[Budget]]*VLOOKUP(C1868,  Table4[], 2, TRUE))</f>
        <v>3.0688387727272728</v>
      </c>
    </row>
    <row r="1869" spans="1:36" x14ac:dyDescent="0.2">
      <c r="A1869" t="s">
        <v>4243</v>
      </c>
      <c r="B1869" t="s">
        <v>4244</v>
      </c>
      <c r="C1869">
        <v>1995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6</v>
      </c>
      <c r="O1869">
        <v>4591</v>
      </c>
      <c r="P1869">
        <v>110</v>
      </c>
      <c r="Q1869" t="s">
        <v>4245</v>
      </c>
      <c r="R1869" t="s">
        <v>35</v>
      </c>
      <c r="S1869">
        <v>0</v>
      </c>
      <c r="T1869">
        <v>1</v>
      </c>
      <c r="U1869">
        <v>0</v>
      </c>
      <c r="V1869">
        <v>25000000</v>
      </c>
      <c r="W1869">
        <v>6609661</v>
      </c>
      <c r="X1869">
        <v>6609661</v>
      </c>
      <c r="Y1869">
        <f>COUNTBLANK(Table134[[#This Row],[Budget]:[Gross_WW]])</f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0</v>
      </c>
      <c r="AF1869" s="7">
        <v>1</v>
      </c>
      <c r="AG1869">
        <v>0</v>
      </c>
      <c r="AH1869">
        <f>((Table134[[#This Row],[Gross_WW]]-2*Table134[[#This Row],[Budget]])/(2*Table134[[#This Row],[Budget]]))*100</f>
        <v>-86.780677999999995</v>
      </c>
      <c r="AI1869">
        <f>(0.555*Table134[[#This Row],[Gross_WW]]-Table134[[#This Row],[Budget]])/Table134[[#This Row],[Budget]]*100</f>
        <v>-85.326552579999998</v>
      </c>
      <c r="AJ1869">
        <f>(Table134[[#This Row],[Gross_WW]]-VLOOKUP(C1869,  Table4[], 2, TRUE)*Table134[[#This Row],[Budget]])/(Table134[[#This Row],[Budget]]*VLOOKUP(C1869,  Table4[], 2, TRUE))</f>
        <v>-0.39912172727272727</v>
      </c>
    </row>
    <row r="1870" spans="1:36" x14ac:dyDescent="0.2">
      <c r="A1870" t="s">
        <v>7585</v>
      </c>
      <c r="B1870" t="s">
        <v>7586</v>
      </c>
      <c r="C1870">
        <v>2016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6.1</v>
      </c>
      <c r="O1870">
        <v>93297</v>
      </c>
      <c r="P1870">
        <v>114</v>
      </c>
      <c r="Q1870" t="s">
        <v>7587</v>
      </c>
      <c r="R1870" t="s">
        <v>35</v>
      </c>
      <c r="S1870">
        <v>0</v>
      </c>
      <c r="T1870">
        <v>1</v>
      </c>
      <c r="U1870">
        <v>0</v>
      </c>
      <c r="V1870">
        <v>115000000</v>
      </c>
      <c r="W1870">
        <v>48390190</v>
      </c>
      <c r="X1870">
        <v>164989338</v>
      </c>
      <c r="Y1870">
        <f>COUNTBLANK(Table134[[#This Row],[Budget]:[Gross_WW]])</f>
        <v>0</v>
      </c>
      <c r="Z1870" s="7">
        <v>1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1</v>
      </c>
      <c r="AG1870">
        <v>0</v>
      </c>
      <c r="AH1870">
        <f>((Table134[[#This Row],[Gross_WW]]-2*Table134[[#This Row],[Budget]])/(2*Table134[[#This Row],[Budget]]))*100</f>
        <v>-28.265505217391308</v>
      </c>
      <c r="AI1870">
        <f>(0.555*Table134[[#This Row],[Gross_WW]]-Table134[[#This Row],[Budget]])/Table134[[#This Row],[Budget]]*100</f>
        <v>-20.374710791304345</v>
      </c>
      <c r="AJ1870">
        <f>(Table134[[#This Row],[Gross_WW]]-VLOOKUP(C1870,  Table4[], 2, TRUE)*Table134[[#This Row],[Budget]])/(Table134[[#This Row],[Budget]]*VLOOKUP(C1870,  Table4[], 2, TRUE))</f>
        <v>0.43468989565217392</v>
      </c>
    </row>
    <row r="1871" spans="1:36" x14ac:dyDescent="0.2">
      <c r="A1871" t="s">
        <v>5261</v>
      </c>
      <c r="B1871" t="s">
        <v>5262</v>
      </c>
      <c r="C1871">
        <v>1999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7.6</v>
      </c>
      <c r="O1871">
        <v>88739</v>
      </c>
      <c r="P1871">
        <v>146</v>
      </c>
      <c r="Q1871" t="s">
        <v>1721</v>
      </c>
      <c r="R1871" t="s">
        <v>5263</v>
      </c>
      <c r="S1871">
        <v>0</v>
      </c>
      <c r="T1871">
        <v>1</v>
      </c>
      <c r="U1871">
        <v>0</v>
      </c>
      <c r="V1871">
        <v>50000000</v>
      </c>
      <c r="W1871">
        <v>50699241</v>
      </c>
      <c r="X1871">
        <v>73956241</v>
      </c>
      <c r="Y1871">
        <f>COUNTBLANK(Table134[[#This Row],[Budget]:[Gross_WW]])</f>
        <v>0</v>
      </c>
      <c r="Z1871" s="7">
        <v>0</v>
      </c>
      <c r="AA1871" s="7">
        <v>0</v>
      </c>
      <c r="AB1871" s="7">
        <v>1</v>
      </c>
      <c r="AC1871" s="7">
        <v>0</v>
      </c>
      <c r="AD1871" s="7">
        <v>0</v>
      </c>
      <c r="AE1871" s="7">
        <v>1</v>
      </c>
      <c r="AF1871" s="7">
        <v>0</v>
      </c>
      <c r="AG1871">
        <v>8</v>
      </c>
      <c r="AH1871">
        <f>((Table134[[#This Row],[Gross_WW]]-2*Table134[[#This Row],[Budget]])/(2*Table134[[#This Row],[Budget]]))*100</f>
        <v>-26.043759000000001</v>
      </c>
      <c r="AI1871">
        <f>(0.555*Table134[[#This Row],[Gross_WW]]-Table134[[#This Row],[Budget]])/Table134[[#This Row],[Budget]]*100</f>
        <v>-17.908572489999994</v>
      </c>
      <c r="AJ1871">
        <f>(Table134[[#This Row],[Gross_WW]]-VLOOKUP(C1871,  Table4[], 2, TRUE)*Table134[[#This Row],[Budget]])/(Table134[[#This Row],[Budget]]*VLOOKUP(C1871,  Table4[], 2, TRUE))</f>
        <v>2.3616473181818183</v>
      </c>
    </row>
    <row r="1872" spans="1:36" x14ac:dyDescent="0.2">
      <c r="A1872" t="s">
        <v>6116</v>
      </c>
      <c r="B1872" t="s">
        <v>6117</v>
      </c>
      <c r="C1872">
        <v>2005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6.3</v>
      </c>
      <c r="O1872">
        <v>22798</v>
      </c>
      <c r="P1872">
        <v>92</v>
      </c>
      <c r="Q1872" t="s">
        <v>2449</v>
      </c>
      <c r="R1872" t="s">
        <v>5459</v>
      </c>
      <c r="S1872">
        <v>0</v>
      </c>
      <c r="T1872">
        <v>1</v>
      </c>
      <c r="U1872">
        <v>0</v>
      </c>
      <c r="V1872">
        <v>16000000</v>
      </c>
      <c r="W1872">
        <v>9016782</v>
      </c>
      <c r="X1872">
        <v>10156968</v>
      </c>
      <c r="Y1872">
        <f>COUNTBLANK(Table134[[#This Row],[Budget]:[Gross_WW]])</f>
        <v>0</v>
      </c>
      <c r="Z1872" s="7">
        <v>0</v>
      </c>
      <c r="AA1872" s="7">
        <v>0</v>
      </c>
      <c r="AB1872" s="7">
        <v>1</v>
      </c>
      <c r="AC1872" s="7">
        <v>0</v>
      </c>
      <c r="AD1872" s="7">
        <v>0</v>
      </c>
      <c r="AE1872" s="7">
        <v>0</v>
      </c>
      <c r="AF1872" s="7">
        <v>0</v>
      </c>
      <c r="AG1872">
        <v>5</v>
      </c>
      <c r="AH1872">
        <f>((Table134[[#This Row],[Gross_WW]]-2*Table134[[#This Row],[Budget]])/(2*Table134[[#This Row],[Budget]]))*100</f>
        <v>-68.259475000000009</v>
      </c>
      <c r="AI1872">
        <f>(0.555*Table134[[#This Row],[Gross_WW]]-Table134[[#This Row],[Budget]])/Table134[[#This Row],[Budget]]*100</f>
        <v>-64.76801725</v>
      </c>
      <c r="AJ1872">
        <f>(Table134[[#This Row],[Gross_WW]]-VLOOKUP(C1872,  Table4[], 2, TRUE)*Table134[[#This Row],[Budget]])/(Table134[[#This Row],[Budget]]*VLOOKUP(C1872,  Table4[], 2, TRUE))</f>
        <v>5.80175E-2</v>
      </c>
    </row>
    <row r="1873" spans="1:36" x14ac:dyDescent="0.2">
      <c r="A1873" t="s">
        <v>5765</v>
      </c>
      <c r="B1873" t="s">
        <v>5766</v>
      </c>
      <c r="C1873">
        <v>2003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5.7</v>
      </c>
      <c r="O1873">
        <v>15895</v>
      </c>
      <c r="P1873">
        <v>98</v>
      </c>
      <c r="Q1873" t="s">
        <v>5767</v>
      </c>
      <c r="R1873" t="s">
        <v>5328</v>
      </c>
      <c r="S1873">
        <v>0</v>
      </c>
      <c r="T1873">
        <v>0</v>
      </c>
      <c r="U1873">
        <v>1</v>
      </c>
      <c r="V1873">
        <v>40000000</v>
      </c>
      <c r="W1873">
        <v>20453431</v>
      </c>
      <c r="X1873">
        <v>26891849</v>
      </c>
      <c r="Y1873">
        <f>COUNTBLANK(Table134[[#This Row],[Budget]:[Gross_WW]])</f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1</v>
      </c>
      <c r="AE1873" s="7">
        <v>0</v>
      </c>
      <c r="AF1873" s="7">
        <v>0</v>
      </c>
      <c r="AG1873">
        <v>24</v>
      </c>
      <c r="AH1873">
        <f>((Table134[[#This Row],[Gross_WW]]-2*Table134[[#This Row],[Budget]])/(2*Table134[[#This Row],[Budget]]))*100</f>
        <v>-66.385188749999998</v>
      </c>
      <c r="AI1873">
        <f>(0.555*Table134[[#This Row],[Gross_WW]]-Table134[[#This Row],[Budget]])/Table134[[#This Row],[Budget]]*100</f>
        <v>-62.687559512500002</v>
      </c>
      <c r="AJ1873">
        <f>(Table134[[#This Row],[Gross_WW]]-VLOOKUP(C1873,  Table4[], 2, TRUE)*Table134[[#This Row],[Budget]])/(Table134[[#This Row],[Budget]]*VLOOKUP(C1873,  Table4[], 2, TRUE))</f>
        <v>0.12049370833333334</v>
      </c>
    </row>
    <row r="1874" spans="1:36" x14ac:dyDescent="0.2">
      <c r="A1874" t="s">
        <v>6581</v>
      </c>
      <c r="B1874" t="s">
        <v>6582</v>
      </c>
      <c r="C1874">
        <v>2013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5.9</v>
      </c>
      <c r="O1874">
        <v>69244</v>
      </c>
      <c r="P1874">
        <v>100</v>
      </c>
      <c r="Q1874" t="s">
        <v>6583</v>
      </c>
      <c r="R1874" t="s">
        <v>5604</v>
      </c>
      <c r="S1874">
        <v>0</v>
      </c>
      <c r="T1874">
        <v>0</v>
      </c>
      <c r="U1874">
        <v>1</v>
      </c>
      <c r="V1874">
        <v>30000000</v>
      </c>
      <c r="W1874">
        <v>22537881</v>
      </c>
      <c r="X1874">
        <v>27437881</v>
      </c>
      <c r="Y1874">
        <f>COUNTBLANK(Table134[[#This Row],[Budget]:[Gross_WW]])</f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1</v>
      </c>
      <c r="AG1874">
        <v>0</v>
      </c>
      <c r="AH1874">
        <f>((Table134[[#This Row],[Gross_WW]]-2*Table134[[#This Row],[Budget]])/(2*Table134[[#This Row],[Budget]]))*100</f>
        <v>-54.270198333333333</v>
      </c>
      <c r="AI1874">
        <f>(0.555*Table134[[#This Row],[Gross_WW]]-Table134[[#This Row],[Budget]])/Table134[[#This Row],[Budget]]*100</f>
        <v>-49.239920149999996</v>
      </c>
      <c r="AJ1874">
        <f>(Table134[[#This Row],[Gross_WW]]-VLOOKUP(C1874,  Table4[], 2, TRUE)*Table134[[#This Row],[Budget]])/(Table134[[#This Row],[Budget]]*VLOOKUP(C1874,  Table4[], 2, TRUE))</f>
        <v>-8.5403966666666664E-2</v>
      </c>
    </row>
    <row r="1875" spans="1:36" x14ac:dyDescent="0.2">
      <c r="A1875" t="s">
        <v>2555</v>
      </c>
      <c r="B1875" t="s">
        <v>2556</v>
      </c>
      <c r="C1875">
        <v>1981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5.5</v>
      </c>
      <c r="O1875">
        <v>4216</v>
      </c>
      <c r="P1875">
        <v>88</v>
      </c>
      <c r="Q1875" t="s">
        <v>2557</v>
      </c>
      <c r="R1875" t="s">
        <v>2558</v>
      </c>
      <c r="S1875">
        <v>0</v>
      </c>
      <c r="T1875">
        <v>1</v>
      </c>
      <c r="U1875">
        <v>0</v>
      </c>
      <c r="V1875">
        <v>20259961</v>
      </c>
      <c r="Y1875">
        <f>COUNTBLANK(Table134[[#This Row],[Budget]:[Gross_WW]])</f>
        <v>2</v>
      </c>
      <c r="Z1875" s="7">
        <v>0</v>
      </c>
      <c r="AA1875" s="7">
        <v>0</v>
      </c>
      <c r="AB1875" s="7">
        <v>1</v>
      </c>
      <c r="AC1875" s="7">
        <v>0</v>
      </c>
      <c r="AD1875" s="7">
        <v>1</v>
      </c>
      <c r="AE1875" s="7">
        <v>0</v>
      </c>
      <c r="AF1875" s="7">
        <v>0</v>
      </c>
      <c r="AG1875">
        <v>24</v>
      </c>
      <c r="AH1875">
        <f>((Table134[[#This Row],[Gross_WW]]-2*Table134[[#This Row],[Budget]])/(2*Table134[[#This Row],[Budget]]))*100</f>
        <v>-100</v>
      </c>
      <c r="AI1875">
        <f>(0.555*Table134[[#This Row],[Gross_WW]]-Table134[[#This Row],[Budget]])/Table134[[#This Row],[Budget]]*100</f>
        <v>-100</v>
      </c>
      <c r="AJ1875">
        <f>(Table134[[#This Row],[Gross_WW]]-VLOOKUP(C1875,  Table4[], 2, TRUE)*Table134[[#This Row],[Budget]])/(Table134[[#This Row],[Budget]]*VLOOKUP(C1875,  Table4[], 2, TRUE))</f>
        <v>-1</v>
      </c>
    </row>
    <row r="1876" spans="1:36" x14ac:dyDescent="0.2">
      <c r="A1876" t="s">
        <v>5780</v>
      </c>
      <c r="B1876" t="s">
        <v>5781</v>
      </c>
      <c r="C1876">
        <v>2004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8</v>
      </c>
      <c r="O1876">
        <v>631260</v>
      </c>
      <c r="P1876">
        <v>115</v>
      </c>
      <c r="Q1876" t="s">
        <v>5052</v>
      </c>
      <c r="R1876" t="s">
        <v>4337</v>
      </c>
      <c r="S1876">
        <v>1</v>
      </c>
      <c r="T1876">
        <v>0</v>
      </c>
      <c r="U1876">
        <v>0</v>
      </c>
      <c r="V1876">
        <v>92000000</v>
      </c>
      <c r="W1876">
        <v>261441092</v>
      </c>
      <c r="X1876">
        <v>631606713</v>
      </c>
      <c r="Y1876">
        <f>COUNTBLANK(Table134[[#This Row],[Budget]:[Gross_WW]])</f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1</v>
      </c>
      <c r="AG1876">
        <v>0</v>
      </c>
      <c r="AH1876">
        <f>((Table134[[#This Row],[Gross_WW]]-2*Table134[[#This Row],[Budget]])/(2*Table134[[#This Row],[Budget]]))*100</f>
        <v>243.26451793478259</v>
      </c>
      <c r="AI1876">
        <f>(0.555*Table134[[#This Row],[Gross_WW]]-Table134[[#This Row],[Budget]])/Table134[[#This Row],[Budget]]*100</f>
        <v>281.0236149076087</v>
      </c>
      <c r="AJ1876">
        <f>(Table134[[#This Row],[Gross_WW]]-VLOOKUP(C1876,  Table4[], 2, TRUE)*Table134[[#This Row],[Budget]])/(Table134[[#This Row],[Budget]]*VLOOKUP(C1876,  Table4[], 2, TRUE))</f>
        <v>10.442150597826087</v>
      </c>
    </row>
    <row r="1877" spans="1:36" x14ac:dyDescent="0.2">
      <c r="A1877" t="s">
        <v>6878</v>
      </c>
      <c r="B1877" t="s">
        <v>6879</v>
      </c>
      <c r="C1877">
        <v>2009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6.4</v>
      </c>
      <c r="O1877">
        <v>61662</v>
      </c>
      <c r="P1877">
        <v>108</v>
      </c>
      <c r="Q1877" t="s">
        <v>3825</v>
      </c>
      <c r="R1877" t="s">
        <v>39</v>
      </c>
      <c r="S1877">
        <v>0</v>
      </c>
      <c r="T1877">
        <v>0</v>
      </c>
      <c r="U1877">
        <v>1</v>
      </c>
      <c r="V1877">
        <v>22000000</v>
      </c>
      <c r="W1877">
        <v>33316821</v>
      </c>
      <c r="X1877">
        <v>41771168</v>
      </c>
      <c r="Y1877">
        <f>COUNTBLANK(Table134[[#This Row],[Budget]:[Gross_WW]])</f>
        <v>0</v>
      </c>
      <c r="Z1877" s="7">
        <v>0</v>
      </c>
      <c r="AA1877" s="7">
        <v>0</v>
      </c>
      <c r="AB1877" s="7">
        <v>1</v>
      </c>
      <c r="AC1877" s="7">
        <v>0</v>
      </c>
      <c r="AD1877" s="7">
        <v>0</v>
      </c>
      <c r="AE1877" s="7">
        <v>1</v>
      </c>
      <c r="AF1877" s="7">
        <v>0</v>
      </c>
      <c r="AG1877">
        <v>9</v>
      </c>
      <c r="AH1877">
        <f>((Table134[[#This Row],[Gross_WW]]-2*Table134[[#This Row],[Budget]])/(2*Table134[[#This Row],[Budget]]))*100</f>
        <v>-5.0655272727272731</v>
      </c>
      <c r="AI1877">
        <f>(0.555*Table134[[#This Row],[Gross_WW]]-Table134[[#This Row],[Budget]])/Table134[[#This Row],[Budget]]*100</f>
        <v>5.3772647272727365</v>
      </c>
      <c r="AJ1877">
        <f>(Table134[[#This Row],[Gross_WW]]-VLOOKUP(C1877,  Table4[], 2, TRUE)*Table134[[#This Row],[Budget]])/(Table134[[#This Row],[Budget]]*VLOOKUP(C1877,  Table4[], 2, TRUE))</f>
        <v>2.1644824242424243</v>
      </c>
    </row>
    <row r="1878" spans="1:36" x14ac:dyDescent="0.2">
      <c r="A1878" t="s">
        <v>4006</v>
      </c>
      <c r="B1878" t="s">
        <v>4007</v>
      </c>
      <c r="C1878">
        <v>1994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6.5</v>
      </c>
      <c r="O1878">
        <v>1289</v>
      </c>
      <c r="P1878">
        <v>110</v>
      </c>
      <c r="Q1878" t="s">
        <v>4008</v>
      </c>
      <c r="R1878" t="s">
        <v>2783</v>
      </c>
      <c r="S1878">
        <v>1</v>
      </c>
      <c r="T1878">
        <v>0</v>
      </c>
      <c r="U1878">
        <v>0</v>
      </c>
      <c r="V1878">
        <v>8880705</v>
      </c>
      <c r="Y1878">
        <f>COUNTBLANK(Table134[[#This Row],[Budget]:[Gross_WW]])</f>
        <v>2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1</v>
      </c>
      <c r="AG1878">
        <v>0</v>
      </c>
      <c r="AH1878">
        <f>((Table134[[#This Row],[Gross_WW]]-2*Table134[[#This Row],[Budget]])/(2*Table134[[#This Row],[Budget]]))*100</f>
        <v>-100</v>
      </c>
      <c r="AI1878">
        <f>(0.555*Table134[[#This Row],[Gross_WW]]-Table134[[#This Row],[Budget]])/Table134[[#This Row],[Budget]]*100</f>
        <v>-100</v>
      </c>
      <c r="AJ1878">
        <f>(Table134[[#This Row],[Gross_WW]]-VLOOKUP(C1878,  Table4[], 2, TRUE)*Table134[[#This Row],[Budget]])/(Table134[[#This Row],[Budget]]*VLOOKUP(C1878,  Table4[], 2, TRUE))</f>
        <v>-1</v>
      </c>
    </row>
    <row r="1879" spans="1:36" s="9" customFormat="1" hidden="1" x14ac:dyDescent="0.2">
      <c r="A1879" s="9" t="s">
        <v>3699</v>
      </c>
      <c r="B1879" s="9" t="s">
        <v>3700</v>
      </c>
      <c r="C1879" s="9">
        <v>1993</v>
      </c>
      <c r="D1879" s="9">
        <v>0</v>
      </c>
      <c r="E1879" s="9">
        <v>0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1</v>
      </c>
      <c r="M1879" s="9">
        <v>0</v>
      </c>
      <c r="N1879" s="9">
        <v>5.6</v>
      </c>
      <c r="O1879" s="9">
        <v>1429</v>
      </c>
      <c r="P1879" s="9">
        <v>119</v>
      </c>
      <c r="Q1879" s="9" t="s">
        <v>2436</v>
      </c>
      <c r="R1879" s="9" t="s">
        <v>3701</v>
      </c>
      <c r="S1879" s="9">
        <v>1</v>
      </c>
      <c r="T1879" s="9">
        <v>0</v>
      </c>
      <c r="U1879" s="9">
        <v>0</v>
      </c>
      <c r="W1879" s="9">
        <v>525955</v>
      </c>
      <c r="X1879" s="9">
        <v>525955</v>
      </c>
      <c r="Y1879" s="9">
        <f>COUNTBLANK(Table134[[#This Row],[Budget]:[Gross_WW]])</f>
        <v>1</v>
      </c>
      <c r="Z1879" s="10">
        <v>0</v>
      </c>
      <c r="AA1879" s="10">
        <v>0</v>
      </c>
      <c r="AB1879" s="10">
        <v>1</v>
      </c>
      <c r="AC1879" s="10">
        <v>0</v>
      </c>
      <c r="AD1879" s="10">
        <v>0</v>
      </c>
      <c r="AE1879" s="10">
        <v>0</v>
      </c>
      <c r="AF1879" s="10">
        <v>0</v>
      </c>
      <c r="AG1879" s="9">
        <v>3</v>
      </c>
      <c r="AH1879" s="9" t="e">
        <f>((Table134[[#This Row],[Gross_WW]]-2*Table134[[#This Row],[Budget]])/(2*Table134[[#This Row],[Budget]]))*100</f>
        <v>#DIV/0!</v>
      </c>
      <c r="AI1879" s="9" t="e">
        <f>(0.555*Table134[[#This Row],[Gross_WW]]-Table134[[#This Row],[Budget]])/Table134[[#This Row],[Budget]]*100</f>
        <v>#DIV/0!</v>
      </c>
      <c r="AJ1879" t="e">
        <f>(Table134[[#This Row],[Gross_WW]]-VLOOKUP(C1879,  Table4[], 2, TRUE)*Table134[[#This Row],[Budget]])/(Table134[[#This Row],[Budget]]*VLOOKUP(C1879,  Table4[], 2, TRUE))</f>
        <v>#DIV/0!</v>
      </c>
    </row>
    <row r="1880" spans="1:36" x14ac:dyDescent="0.2">
      <c r="A1880" t="s">
        <v>5117</v>
      </c>
      <c r="B1880" t="s">
        <v>5118</v>
      </c>
      <c r="C1880">
        <v>1999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7.8</v>
      </c>
      <c r="O1880">
        <v>154450</v>
      </c>
      <c r="P1880">
        <v>157</v>
      </c>
      <c r="Q1880" t="s">
        <v>4239</v>
      </c>
      <c r="R1880" t="s">
        <v>2783</v>
      </c>
      <c r="S1880">
        <v>1</v>
      </c>
      <c r="T1880">
        <v>0</v>
      </c>
      <c r="U1880">
        <v>0</v>
      </c>
      <c r="V1880">
        <v>90000000</v>
      </c>
      <c r="W1880">
        <v>29089912</v>
      </c>
      <c r="X1880">
        <v>60289912</v>
      </c>
      <c r="Y1880">
        <f>COUNTBLANK(Table134[[#This Row],[Budget]:[Gross_WW]])</f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1</v>
      </c>
      <c r="AG1880">
        <v>0</v>
      </c>
      <c r="AH1880">
        <f>((Table134[[#This Row],[Gross_WW]]-2*Table134[[#This Row],[Budget]])/(2*Table134[[#This Row],[Budget]]))*100</f>
        <v>-66.505604444444444</v>
      </c>
      <c r="AI1880">
        <f>(0.555*Table134[[#This Row],[Gross_WW]]-Table134[[#This Row],[Budget]])/Table134[[#This Row],[Budget]]*100</f>
        <v>-62.821220933333336</v>
      </c>
      <c r="AJ1880">
        <f>(Table134[[#This Row],[Gross_WW]]-VLOOKUP(C1880,  Table4[], 2, TRUE)*Table134[[#This Row],[Budget]])/(Table134[[#This Row],[Budget]]*VLOOKUP(C1880,  Table4[], 2, TRUE))</f>
        <v>0.5224725252525253</v>
      </c>
    </row>
    <row r="1881" spans="1:36" x14ac:dyDescent="0.2">
      <c r="A1881" t="s">
        <v>1048</v>
      </c>
      <c r="B1881" t="s">
        <v>1049</v>
      </c>
      <c r="C1881">
        <v>1949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6.8</v>
      </c>
      <c r="O1881">
        <v>2909</v>
      </c>
      <c r="P1881">
        <v>102</v>
      </c>
      <c r="Q1881" t="s">
        <v>331</v>
      </c>
      <c r="R1881" t="s">
        <v>39</v>
      </c>
      <c r="S1881">
        <v>0</v>
      </c>
      <c r="T1881">
        <v>0</v>
      </c>
      <c r="U1881">
        <v>1</v>
      </c>
      <c r="V1881">
        <v>2873000</v>
      </c>
      <c r="Y1881">
        <f>COUNTBLANK(Table134[[#This Row],[Budget]:[Gross_WW]])</f>
        <v>2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1</v>
      </c>
      <c r="AG1881">
        <v>0</v>
      </c>
      <c r="AH1881">
        <f>((Table134[[#This Row],[Gross_WW]]-2*Table134[[#This Row],[Budget]])/(2*Table134[[#This Row],[Budget]]))*100</f>
        <v>-100</v>
      </c>
      <c r="AI1881">
        <f>(0.555*Table134[[#This Row],[Gross_WW]]-Table134[[#This Row],[Budget]])/Table134[[#This Row],[Budget]]*100</f>
        <v>-100</v>
      </c>
      <c r="AJ1881">
        <f>(Table134[[#This Row],[Gross_WW]]-VLOOKUP(C1881,  Table4[], 2, TRUE)*Table134[[#This Row],[Budget]])/(Table134[[#This Row],[Budget]]*VLOOKUP(C1881,  Table4[], 2, TRUE))</f>
        <v>-1</v>
      </c>
    </row>
    <row r="1882" spans="1:36" x14ac:dyDescent="0.2">
      <c r="A1882" t="s">
        <v>7573</v>
      </c>
      <c r="B1882" t="s">
        <v>7574</v>
      </c>
      <c r="C1882">
        <v>2015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7.1</v>
      </c>
      <c r="O1882">
        <v>204614</v>
      </c>
      <c r="P1882">
        <v>121</v>
      </c>
      <c r="Q1882" t="s">
        <v>5856</v>
      </c>
      <c r="R1882" t="s">
        <v>7575</v>
      </c>
      <c r="S1882">
        <v>0</v>
      </c>
      <c r="T1882">
        <v>0</v>
      </c>
      <c r="U1882">
        <v>1</v>
      </c>
      <c r="V1882">
        <v>35000000</v>
      </c>
      <c r="W1882">
        <v>75764672</v>
      </c>
      <c r="X1882">
        <v>194564672</v>
      </c>
      <c r="Y1882">
        <f>COUNTBLANK(Table134[[#This Row],[Budget]:[Gross_WW]])</f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1</v>
      </c>
      <c r="AG1882">
        <v>0</v>
      </c>
      <c r="AH1882">
        <f>((Table134[[#This Row],[Gross_WW]]-2*Table134[[#This Row],[Budget]])/(2*Table134[[#This Row],[Budget]]))*100</f>
        <v>177.94953142857145</v>
      </c>
      <c r="AI1882">
        <f>(0.555*Table134[[#This Row],[Gross_WW]]-Table134[[#This Row],[Budget]])/Table134[[#This Row],[Budget]]*100</f>
        <v>208.52397988571431</v>
      </c>
      <c r="AJ1882">
        <f>(Table134[[#This Row],[Gross_WW]]-VLOOKUP(C1882,  Table4[], 2, TRUE)*Table134[[#This Row],[Budget]])/(Table134[[#This Row],[Budget]]*VLOOKUP(C1882,  Table4[], 2, TRUE))</f>
        <v>4.5589906285714283</v>
      </c>
    </row>
    <row r="1883" spans="1:36" x14ac:dyDescent="0.2">
      <c r="A1883" t="s">
        <v>6012</v>
      </c>
      <c r="B1883" t="s">
        <v>6013</v>
      </c>
      <c r="C1883">
        <v>2005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6.4</v>
      </c>
      <c r="O1883">
        <v>94975</v>
      </c>
      <c r="P1883">
        <v>128</v>
      </c>
      <c r="Q1883" t="s">
        <v>2049</v>
      </c>
      <c r="R1883" t="s">
        <v>35</v>
      </c>
      <c r="S1883">
        <v>0</v>
      </c>
      <c r="T1883">
        <v>1</v>
      </c>
      <c r="U1883">
        <v>0</v>
      </c>
      <c r="V1883">
        <v>80000000</v>
      </c>
      <c r="W1883">
        <v>72708161</v>
      </c>
      <c r="X1883">
        <v>162944923</v>
      </c>
      <c r="Y1883">
        <f>COUNTBLANK(Table134[[#This Row],[Budget]:[Gross_WW]])</f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1</v>
      </c>
      <c r="AG1883">
        <v>0</v>
      </c>
      <c r="AH1883">
        <f>((Table134[[#This Row],[Gross_WW]]-2*Table134[[#This Row],[Budget]])/(2*Table134[[#This Row],[Budget]]))*100</f>
        <v>1.840576875</v>
      </c>
      <c r="AI1883">
        <f>(0.555*Table134[[#This Row],[Gross_WW]]-Table134[[#This Row],[Budget]])/Table134[[#This Row],[Budget]]*100</f>
        <v>13.043040331249999</v>
      </c>
      <c r="AJ1883">
        <f>(Table134[[#This Row],[Gross_WW]]-VLOOKUP(C1883,  Table4[], 2, TRUE)*Table134[[#This Row],[Budget]])/(Table134[[#This Row],[Budget]]*VLOOKUP(C1883,  Table4[], 2, TRUE))</f>
        <v>2.3946858958333332</v>
      </c>
    </row>
    <row r="1884" spans="1:36" x14ac:dyDescent="0.2">
      <c r="A1884" t="s">
        <v>6243</v>
      </c>
      <c r="B1884" t="s">
        <v>6244</v>
      </c>
      <c r="C1884">
        <v>2007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5.9</v>
      </c>
      <c r="O1884">
        <v>72841</v>
      </c>
      <c r="P1884">
        <v>99</v>
      </c>
      <c r="Q1884" t="s">
        <v>6245</v>
      </c>
      <c r="R1884" t="s">
        <v>39</v>
      </c>
      <c r="S1884">
        <v>0</v>
      </c>
      <c r="T1884">
        <v>0</v>
      </c>
      <c r="U1884">
        <v>1</v>
      </c>
      <c r="V1884">
        <v>80000000</v>
      </c>
      <c r="W1884">
        <v>15074191</v>
      </c>
      <c r="X1884">
        <v>40170558</v>
      </c>
      <c r="Y1884">
        <f>COUNTBLANK(Table134[[#This Row],[Budget]:[Gross_WW]])</f>
        <v>0</v>
      </c>
      <c r="Z1884" s="7">
        <v>0</v>
      </c>
      <c r="AA1884" s="7">
        <v>0</v>
      </c>
      <c r="AB1884" s="7">
        <v>1</v>
      </c>
      <c r="AC1884" s="7">
        <v>0</v>
      </c>
      <c r="AD1884" s="7">
        <v>1</v>
      </c>
      <c r="AE1884" s="7">
        <v>0</v>
      </c>
      <c r="AF1884" s="7">
        <v>0</v>
      </c>
      <c r="AG1884">
        <v>51</v>
      </c>
      <c r="AH1884">
        <f>((Table134[[#This Row],[Gross_WW]]-2*Table134[[#This Row],[Budget]])/(2*Table134[[#This Row],[Budget]]))*100</f>
        <v>-74.893401249999997</v>
      </c>
      <c r="AI1884">
        <f>(0.555*Table134[[#This Row],[Gross_WW]]-Table134[[#This Row],[Budget]])/Table134[[#This Row],[Budget]]*100</f>
        <v>-72.13167538750001</v>
      </c>
      <c r="AJ1884">
        <f>(Table134[[#This Row],[Gross_WW]]-VLOOKUP(C1884,  Table4[], 2, TRUE)*Table134[[#This Row],[Budget]])/(Table134[[#This Row],[Budget]]*VLOOKUP(C1884,  Table4[], 2, TRUE))</f>
        <v>-0.163113375</v>
      </c>
    </row>
    <row r="1885" spans="1:36" x14ac:dyDescent="0.2">
      <c r="A1885" t="s">
        <v>6821</v>
      </c>
      <c r="B1885" t="s">
        <v>6822</v>
      </c>
      <c r="C1885">
        <v>2009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6.4</v>
      </c>
      <c r="O1885">
        <v>116306</v>
      </c>
      <c r="P1885">
        <v>100</v>
      </c>
      <c r="Q1885" t="s">
        <v>6823</v>
      </c>
      <c r="R1885" t="s">
        <v>39</v>
      </c>
      <c r="S1885">
        <v>0</v>
      </c>
      <c r="T1885">
        <v>0</v>
      </c>
      <c r="U1885">
        <v>1</v>
      </c>
      <c r="V1885">
        <v>18500000</v>
      </c>
      <c r="W1885">
        <v>18451251</v>
      </c>
      <c r="X1885">
        <v>32406507</v>
      </c>
      <c r="Y1885">
        <f>COUNTBLANK(Table134[[#This Row],[Budget]:[Gross_WW]])</f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1</v>
      </c>
      <c r="AG1885">
        <v>0</v>
      </c>
      <c r="AH1885">
        <f>((Table134[[#This Row],[Gross_WW]]-2*Table134[[#This Row],[Budget]])/(2*Table134[[#This Row],[Budget]]))*100</f>
        <v>-12.414845945945945</v>
      </c>
      <c r="AI1885">
        <f>(0.555*Table134[[#This Row],[Gross_WW]]-Table134[[#This Row],[Budget]])/Table134[[#This Row],[Budget]]*100</f>
        <v>-2.7804789999999913</v>
      </c>
      <c r="AJ1885">
        <f>(Table134[[#This Row],[Gross_WW]]-VLOOKUP(C1885,  Table4[], 2, TRUE)*Table134[[#This Row],[Budget]])/(Table134[[#This Row],[Budget]]*VLOOKUP(C1885,  Table4[], 2, TRUE))</f>
        <v>1.9195051351351351</v>
      </c>
    </row>
    <row r="1886" spans="1:36" x14ac:dyDescent="0.2">
      <c r="A1886" t="s">
        <v>6277</v>
      </c>
      <c r="B1886" t="s">
        <v>6278</v>
      </c>
      <c r="C1886">
        <v>2007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6.2</v>
      </c>
      <c r="O1886">
        <v>34164</v>
      </c>
      <c r="P1886">
        <v>102</v>
      </c>
      <c r="Q1886" t="s">
        <v>6279</v>
      </c>
      <c r="R1886" t="s">
        <v>3273</v>
      </c>
      <c r="S1886">
        <v>1</v>
      </c>
      <c r="T1886">
        <v>0</v>
      </c>
      <c r="U1886">
        <v>0</v>
      </c>
      <c r="V1886">
        <v>30000000</v>
      </c>
      <c r="W1886">
        <v>20578909</v>
      </c>
      <c r="X1886">
        <v>26810113</v>
      </c>
      <c r="Y1886">
        <f>COUNTBLANK(Table134[[#This Row],[Budget]:[Gross_WW]])</f>
        <v>0</v>
      </c>
      <c r="Z1886" s="7">
        <v>0</v>
      </c>
      <c r="AA1886" s="7">
        <v>0</v>
      </c>
      <c r="AB1886" s="7">
        <v>1</v>
      </c>
      <c r="AC1886" s="7">
        <v>0</v>
      </c>
      <c r="AD1886" s="7">
        <v>1</v>
      </c>
      <c r="AE1886" s="7">
        <v>0</v>
      </c>
      <c r="AF1886" s="7">
        <v>0</v>
      </c>
      <c r="AG1886">
        <v>5</v>
      </c>
      <c r="AH1886">
        <f>((Table134[[#This Row],[Gross_WW]]-2*Table134[[#This Row],[Budget]])/(2*Table134[[#This Row],[Budget]]))*100</f>
        <v>-55.316478333333329</v>
      </c>
      <c r="AI1886">
        <f>(0.555*Table134[[#This Row],[Gross_WW]]-Table134[[#This Row],[Budget]])/Table134[[#This Row],[Budget]]*100</f>
        <v>-50.401290949999996</v>
      </c>
      <c r="AJ1886">
        <f>(Table134[[#This Row],[Gross_WW]]-VLOOKUP(C1886,  Table4[], 2, TRUE)*Table134[[#This Row],[Budget]])/(Table134[[#This Row],[Budget]]*VLOOKUP(C1886,  Table4[], 2, TRUE))</f>
        <v>0.48945072222222225</v>
      </c>
    </row>
    <row r="1887" spans="1:36" x14ac:dyDescent="0.2">
      <c r="A1887" t="s">
        <v>167</v>
      </c>
      <c r="B1887" t="s">
        <v>168</v>
      </c>
      <c r="C1887">
        <v>1933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7.7</v>
      </c>
      <c r="O1887">
        <v>28318</v>
      </c>
      <c r="P1887">
        <v>71</v>
      </c>
      <c r="Q1887" t="s">
        <v>66</v>
      </c>
      <c r="R1887" t="s">
        <v>35</v>
      </c>
      <c r="S1887">
        <v>0</v>
      </c>
      <c r="T1887">
        <v>1</v>
      </c>
      <c r="U1887">
        <v>0</v>
      </c>
      <c r="V1887">
        <v>26744</v>
      </c>
      <c r="Y1887">
        <f>COUNTBLANK(Table134[[#This Row],[Budget]:[Gross_WW]])</f>
        <v>2</v>
      </c>
      <c r="Z1887" s="7">
        <v>1</v>
      </c>
      <c r="AA1887" s="7">
        <v>0</v>
      </c>
      <c r="AB1887" s="7">
        <v>1</v>
      </c>
      <c r="AC1887" s="7">
        <v>0</v>
      </c>
      <c r="AD1887" s="7">
        <v>0</v>
      </c>
      <c r="AE1887" s="7">
        <v>0</v>
      </c>
      <c r="AF1887" s="7">
        <v>0</v>
      </c>
      <c r="AG1887">
        <v>36</v>
      </c>
      <c r="AH1887">
        <f>((Table134[[#This Row],[Gross_WW]]-2*Table134[[#This Row],[Budget]])/(2*Table134[[#This Row],[Budget]]))*100</f>
        <v>-100</v>
      </c>
      <c r="AI1887">
        <f>(0.555*Table134[[#This Row],[Gross_WW]]-Table134[[#This Row],[Budget]])/Table134[[#This Row],[Budget]]*100</f>
        <v>-100</v>
      </c>
      <c r="AJ1887">
        <f>(Table134[[#This Row],[Gross_WW]]-VLOOKUP(C1887,  Table4[], 2, TRUE)*Table134[[#This Row],[Budget]])/(Table134[[#This Row],[Budget]]*VLOOKUP(C1887,  Table4[], 2, TRUE))</f>
        <v>-1</v>
      </c>
    </row>
    <row r="1888" spans="1:36" x14ac:dyDescent="0.2">
      <c r="A1888" t="s">
        <v>517</v>
      </c>
      <c r="B1888" t="s">
        <v>518</v>
      </c>
      <c r="C1888">
        <v>1940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6.6</v>
      </c>
      <c r="O1888">
        <v>3297</v>
      </c>
      <c r="P1888">
        <v>81</v>
      </c>
      <c r="Q1888" t="s">
        <v>346</v>
      </c>
      <c r="R1888" t="s">
        <v>35</v>
      </c>
      <c r="S1888">
        <v>0</v>
      </c>
      <c r="T1888">
        <v>1</v>
      </c>
      <c r="U1888">
        <v>0</v>
      </c>
      <c r="V1888">
        <v>281743</v>
      </c>
      <c r="Y1888">
        <f>COUNTBLANK(Table134[[#This Row],[Budget]:[Gross_WW]])</f>
        <v>2</v>
      </c>
      <c r="Z1888" s="7">
        <v>1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1</v>
      </c>
      <c r="AG1888">
        <v>0</v>
      </c>
      <c r="AH1888">
        <f>((Table134[[#This Row],[Gross_WW]]-2*Table134[[#This Row],[Budget]])/(2*Table134[[#This Row],[Budget]]))*100</f>
        <v>-100</v>
      </c>
      <c r="AI1888">
        <f>(0.555*Table134[[#This Row],[Gross_WW]]-Table134[[#This Row],[Budget]])/Table134[[#This Row],[Budget]]*100</f>
        <v>-100</v>
      </c>
      <c r="AJ1888">
        <f>(Table134[[#This Row],[Gross_WW]]-VLOOKUP(C1888,  Table4[], 2, TRUE)*Table134[[#This Row],[Budget]])/(Table134[[#This Row],[Budget]]*VLOOKUP(C1888,  Table4[], 2, TRUE))</f>
        <v>-1</v>
      </c>
    </row>
    <row r="1889" spans="1:36" x14ac:dyDescent="0.2">
      <c r="A1889" t="s">
        <v>521</v>
      </c>
      <c r="B1889" t="s">
        <v>522</v>
      </c>
      <c r="C1889">
        <v>1940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6.1</v>
      </c>
      <c r="O1889">
        <v>2038</v>
      </c>
      <c r="P1889">
        <v>72</v>
      </c>
      <c r="Q1889" t="s">
        <v>523</v>
      </c>
      <c r="R1889" t="s">
        <v>35</v>
      </c>
      <c r="S1889">
        <v>0</v>
      </c>
      <c r="T1889">
        <v>1</v>
      </c>
      <c r="U1889">
        <v>0</v>
      </c>
      <c r="V1889">
        <v>269062</v>
      </c>
      <c r="Y1889">
        <f>COUNTBLANK(Table134[[#This Row],[Budget]:[Gross_WW]])</f>
        <v>2</v>
      </c>
      <c r="Z1889" s="7">
        <v>1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1</v>
      </c>
      <c r="AG1889">
        <v>0</v>
      </c>
      <c r="AH1889">
        <f>((Table134[[#This Row],[Gross_WW]]-2*Table134[[#This Row],[Budget]])/(2*Table134[[#This Row],[Budget]]))*100</f>
        <v>-100</v>
      </c>
      <c r="AI1889">
        <f>(0.555*Table134[[#This Row],[Gross_WW]]-Table134[[#This Row],[Budget]])/Table134[[#This Row],[Budget]]*100</f>
        <v>-100</v>
      </c>
      <c r="AJ1889">
        <f>(Table134[[#This Row],[Gross_WW]]-VLOOKUP(C1889,  Table4[], 2, TRUE)*Table134[[#This Row],[Budget]])/(Table134[[#This Row],[Budget]]*VLOOKUP(C1889,  Table4[], 2, TRUE))</f>
        <v>-1</v>
      </c>
    </row>
    <row r="1890" spans="1:36" x14ac:dyDescent="0.2">
      <c r="A1890" t="s">
        <v>5050</v>
      </c>
      <c r="B1890" t="s">
        <v>5051</v>
      </c>
      <c r="C1890">
        <v>1999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8</v>
      </c>
      <c r="O1890">
        <v>164625</v>
      </c>
      <c r="P1890">
        <v>86</v>
      </c>
      <c r="Q1890" t="s">
        <v>5052</v>
      </c>
      <c r="R1890" t="s">
        <v>39</v>
      </c>
      <c r="S1890">
        <v>0</v>
      </c>
      <c r="T1890">
        <v>0</v>
      </c>
      <c r="U1890">
        <v>1</v>
      </c>
      <c r="V1890">
        <v>70000000</v>
      </c>
      <c r="W1890">
        <v>23159305</v>
      </c>
      <c r="X1890">
        <v>23179225</v>
      </c>
      <c r="Y1890">
        <f>COUNTBLANK(Table134[[#This Row],[Budget]:[Gross_WW]])</f>
        <v>0</v>
      </c>
      <c r="Z1890" s="7">
        <v>0</v>
      </c>
      <c r="AA1890" s="7">
        <v>0</v>
      </c>
      <c r="AB1890" s="7">
        <v>1</v>
      </c>
      <c r="AC1890" s="7">
        <v>0</v>
      </c>
      <c r="AD1890" s="7">
        <v>0</v>
      </c>
      <c r="AE1890" s="7">
        <v>0</v>
      </c>
      <c r="AF1890" s="7">
        <v>0</v>
      </c>
      <c r="AG1890">
        <v>31</v>
      </c>
      <c r="AH1890">
        <f>((Table134[[#This Row],[Gross_WW]]-2*Table134[[#This Row],[Budget]])/(2*Table134[[#This Row],[Budget]]))*100</f>
        <v>-83.443410714285719</v>
      </c>
      <c r="AI1890">
        <f>(0.555*Table134[[#This Row],[Gross_WW]]-Table134[[#This Row],[Budget]])/Table134[[#This Row],[Budget]]*100</f>
        <v>-81.622185892857146</v>
      </c>
      <c r="AJ1890">
        <f>(Table134[[#This Row],[Gross_WW]]-VLOOKUP(C1890,  Table4[], 2, TRUE)*Table134[[#This Row],[Budget]])/(Table134[[#This Row],[Budget]]*VLOOKUP(C1890,  Table4[], 2, TRUE))</f>
        <v>-0.24742775974025974</v>
      </c>
    </row>
    <row r="1891" spans="1:36" x14ac:dyDescent="0.2">
      <c r="A1891" t="s">
        <v>2461</v>
      </c>
      <c r="B1891" t="s">
        <v>2462</v>
      </c>
      <c r="C1891">
        <v>1980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5.3</v>
      </c>
      <c r="O1891">
        <v>3666</v>
      </c>
      <c r="P1891">
        <v>109</v>
      </c>
      <c r="Q1891" t="s">
        <v>2028</v>
      </c>
      <c r="R1891" t="s">
        <v>35</v>
      </c>
      <c r="S1891">
        <v>0</v>
      </c>
      <c r="T1891">
        <v>1</v>
      </c>
      <c r="U1891">
        <v>0</v>
      </c>
      <c r="V1891">
        <v>22000000</v>
      </c>
      <c r="W1891">
        <v>15716828</v>
      </c>
      <c r="X1891">
        <v>15716828</v>
      </c>
      <c r="Y1891">
        <f>COUNTBLANK(Table134[[#This Row],[Budget]:[Gross_WW]])</f>
        <v>0</v>
      </c>
      <c r="Z1891" s="7">
        <v>0</v>
      </c>
      <c r="AA1891" s="7">
        <v>0</v>
      </c>
      <c r="AB1891" s="7">
        <v>1</v>
      </c>
      <c r="AC1891" s="7">
        <v>0</v>
      </c>
      <c r="AD1891" s="7">
        <v>0</v>
      </c>
      <c r="AE1891" s="7">
        <v>0</v>
      </c>
      <c r="AF1891" s="7">
        <v>0</v>
      </c>
      <c r="AG1891">
        <v>1</v>
      </c>
      <c r="AH1891">
        <f>((Table134[[#This Row],[Gross_WW]]-2*Table134[[#This Row],[Budget]])/(2*Table134[[#This Row],[Budget]]))*100</f>
        <v>-64.279936363636352</v>
      </c>
      <c r="AI1891">
        <f>(0.555*Table134[[#This Row],[Gross_WW]]-Table134[[#This Row],[Budget]])/Table134[[#This Row],[Budget]]*100</f>
        <v>-60.350729363636354</v>
      </c>
      <c r="AJ1891">
        <f>(Table134[[#This Row],[Gross_WW]]-VLOOKUP(C1891,  Table4[], 2, TRUE)*Table134[[#This Row],[Budget]])/(Table134[[#This Row],[Budget]]*VLOOKUP(C1891,  Table4[], 2, TRUE))</f>
        <v>0.55304624505928857</v>
      </c>
    </row>
    <row r="1892" spans="1:36" x14ac:dyDescent="0.2">
      <c r="A1892" t="s">
        <v>6115</v>
      </c>
      <c r="B1892" t="s">
        <v>2462</v>
      </c>
      <c r="C1892">
        <v>2005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6.8</v>
      </c>
      <c r="O1892">
        <v>294172</v>
      </c>
      <c r="P1892">
        <v>136</v>
      </c>
      <c r="Q1892" t="s">
        <v>4528</v>
      </c>
      <c r="R1892" t="s">
        <v>4856</v>
      </c>
      <c r="S1892">
        <v>0</v>
      </c>
      <c r="T1892">
        <v>0</v>
      </c>
      <c r="U1892">
        <v>1</v>
      </c>
      <c r="V1892">
        <v>126000000</v>
      </c>
      <c r="W1892">
        <v>35818913</v>
      </c>
      <c r="X1892">
        <v>162949164</v>
      </c>
      <c r="Y1892">
        <f>COUNTBLANK(Table134[[#This Row],[Budget]:[Gross_WW]])</f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1</v>
      </c>
      <c r="AG1892">
        <v>0</v>
      </c>
      <c r="AH1892">
        <f>((Table134[[#This Row],[Gross_WW]]-2*Table134[[#This Row],[Budget]])/(2*Table134[[#This Row],[Budget]]))*100</f>
        <v>-35.337633333333336</v>
      </c>
      <c r="AI1892">
        <f>(0.555*Table134[[#This Row],[Gross_WW]]-Table134[[#This Row],[Budget]])/Table134[[#This Row],[Budget]]*100</f>
        <v>-28.224772999999992</v>
      </c>
      <c r="AJ1892">
        <f>(Table134[[#This Row],[Gross_WW]]-VLOOKUP(C1892,  Table4[], 2, TRUE)*Table134[[#This Row],[Budget]])/(Table134[[#This Row],[Budget]]*VLOOKUP(C1892,  Table4[], 2, TRUE))</f>
        <v>1.1554122222222223</v>
      </c>
    </row>
    <row r="1893" spans="1:36" x14ac:dyDescent="0.2">
      <c r="A1893" t="s">
        <v>2154</v>
      </c>
      <c r="B1893" t="s">
        <v>2155</v>
      </c>
      <c r="C1893">
        <v>1974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6.3</v>
      </c>
      <c r="O1893">
        <v>2267</v>
      </c>
      <c r="P1893">
        <v>93</v>
      </c>
      <c r="Q1893" t="s">
        <v>557</v>
      </c>
      <c r="R1893" t="s">
        <v>376</v>
      </c>
      <c r="S1893">
        <v>1</v>
      </c>
      <c r="T1893">
        <v>0</v>
      </c>
      <c r="U1893">
        <v>0</v>
      </c>
      <c r="V1893">
        <v>8000000</v>
      </c>
      <c r="Y1893">
        <f>COUNTBLANK(Table134[[#This Row],[Budget]:[Gross_WW]])</f>
        <v>2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1</v>
      </c>
      <c r="AG1893">
        <v>0</v>
      </c>
      <c r="AH1893">
        <f>((Table134[[#This Row],[Gross_WW]]-2*Table134[[#This Row],[Budget]])/(2*Table134[[#This Row],[Budget]]))*100</f>
        <v>-100</v>
      </c>
      <c r="AI1893">
        <f>(0.555*Table134[[#This Row],[Gross_WW]]-Table134[[#This Row],[Budget]])/Table134[[#This Row],[Budget]]*100</f>
        <v>-100</v>
      </c>
      <c r="AJ1893">
        <f>(Table134[[#This Row],[Gross_WW]]-VLOOKUP(C1893,  Table4[], 2, TRUE)*Table134[[#This Row],[Budget]])/(Table134[[#This Row],[Budget]]*VLOOKUP(C1893,  Table4[], 2, TRUE))</f>
        <v>-1</v>
      </c>
    </row>
    <row r="1894" spans="1:36" x14ac:dyDescent="0.2">
      <c r="A1894" t="s">
        <v>5782</v>
      </c>
      <c r="B1894" t="s">
        <v>5783</v>
      </c>
      <c r="C1894">
        <v>2003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7</v>
      </c>
      <c r="O1894">
        <v>331986</v>
      </c>
      <c r="P1894">
        <v>111</v>
      </c>
      <c r="Q1894" t="s">
        <v>4936</v>
      </c>
      <c r="R1894" t="s">
        <v>2483</v>
      </c>
      <c r="S1894">
        <v>0</v>
      </c>
      <c r="T1894">
        <v>1</v>
      </c>
      <c r="U1894">
        <v>0</v>
      </c>
      <c r="V1894">
        <v>60000000</v>
      </c>
      <c r="W1894">
        <v>106128601</v>
      </c>
      <c r="X1894">
        <v>176070171</v>
      </c>
      <c r="Y1894">
        <f>COUNTBLANK(Table134[[#This Row],[Budget]:[Gross_WW]])</f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1</v>
      </c>
      <c r="AE1894" s="7">
        <v>0</v>
      </c>
      <c r="AF1894" s="7">
        <v>0</v>
      </c>
      <c r="AG1894">
        <v>34</v>
      </c>
      <c r="AH1894">
        <f>((Table134[[#This Row],[Gross_WW]]-2*Table134[[#This Row],[Budget]])/(2*Table134[[#This Row],[Budget]]))*100</f>
        <v>46.725142499999997</v>
      </c>
      <c r="AI1894">
        <f>(0.555*Table134[[#This Row],[Gross_WW]]-Table134[[#This Row],[Budget]])/Table134[[#This Row],[Budget]]*100</f>
        <v>62.864908175000004</v>
      </c>
      <c r="AJ1894">
        <f>(Table134[[#This Row],[Gross_WW]]-VLOOKUP(C1894,  Table4[], 2, TRUE)*Table134[[#This Row],[Budget]])/(Table134[[#This Row],[Budget]]*VLOOKUP(C1894,  Table4[], 2, TRUE))</f>
        <v>3.8908380833333331</v>
      </c>
    </row>
    <row r="1895" spans="1:36" x14ac:dyDescent="0.2">
      <c r="A1895" t="s">
        <v>4699</v>
      </c>
      <c r="B1895" t="s">
        <v>4700</v>
      </c>
      <c r="C1895">
        <v>1997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6.4</v>
      </c>
      <c r="O1895">
        <v>103095</v>
      </c>
      <c r="P1895">
        <v>124</v>
      </c>
      <c r="Q1895" t="s">
        <v>3336</v>
      </c>
      <c r="R1895" t="s">
        <v>35</v>
      </c>
      <c r="S1895">
        <v>0</v>
      </c>
      <c r="T1895">
        <v>1</v>
      </c>
      <c r="U1895">
        <v>0</v>
      </c>
      <c r="V1895">
        <v>60000000</v>
      </c>
      <c r="W1895">
        <v>54930280</v>
      </c>
      <c r="X1895">
        <v>159330280</v>
      </c>
      <c r="Y1895">
        <f>COUNTBLANK(Table134[[#This Row],[Budget]:[Gross_WW]])</f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1</v>
      </c>
      <c r="AG1895">
        <v>0</v>
      </c>
      <c r="AH1895">
        <f>((Table134[[#This Row],[Gross_WW]]-2*Table134[[#This Row],[Budget]])/(2*Table134[[#This Row],[Budget]]))*100</f>
        <v>32.775233333333333</v>
      </c>
      <c r="AI1895">
        <f>(0.555*Table134[[#This Row],[Gross_WW]]-Table134[[#This Row],[Budget]])/Table134[[#This Row],[Budget]]*100</f>
        <v>47.380509000000011</v>
      </c>
      <c r="AJ1895">
        <f>(Table134[[#This Row],[Gross_WW]]-VLOOKUP(C1895,  Table4[], 2, TRUE)*Table134[[#This Row],[Budget]])/(Table134[[#This Row],[Budget]]*VLOOKUP(C1895,  Table4[], 2, TRUE))</f>
        <v>5.0352378787878784</v>
      </c>
    </row>
    <row r="1896" spans="1:36" x14ac:dyDescent="0.2">
      <c r="A1896" t="s">
        <v>5976</v>
      </c>
      <c r="B1896" t="s">
        <v>5977</v>
      </c>
      <c r="C1896">
        <v>2005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7.1</v>
      </c>
      <c r="O1896">
        <v>106047</v>
      </c>
      <c r="P1896">
        <v>103</v>
      </c>
      <c r="Q1896" t="s">
        <v>5978</v>
      </c>
      <c r="R1896" t="s">
        <v>5979</v>
      </c>
      <c r="S1896">
        <v>0</v>
      </c>
      <c r="T1896">
        <v>0</v>
      </c>
      <c r="U1896">
        <v>1</v>
      </c>
      <c r="V1896">
        <v>29000000</v>
      </c>
      <c r="W1896">
        <v>6303762</v>
      </c>
      <c r="X1896">
        <v>21733230</v>
      </c>
      <c r="Y1896">
        <f>COUNTBLANK(Table134[[#This Row],[Budget]:[Gross_WW]])</f>
        <v>0</v>
      </c>
      <c r="Z1896" s="7">
        <v>0</v>
      </c>
      <c r="AA1896" s="7">
        <v>0</v>
      </c>
      <c r="AB1896" s="7">
        <v>1</v>
      </c>
      <c r="AC1896" s="7">
        <v>0</v>
      </c>
      <c r="AD1896" s="7">
        <v>0</v>
      </c>
      <c r="AE1896" s="7">
        <v>0</v>
      </c>
      <c r="AF1896" s="7">
        <v>0</v>
      </c>
      <c r="AG1896">
        <v>90</v>
      </c>
      <c r="AH1896">
        <f>((Table134[[#This Row],[Gross_WW]]-2*Table134[[#This Row],[Budget]])/(2*Table134[[#This Row],[Budget]]))*100</f>
        <v>-62.528913793103449</v>
      </c>
      <c r="AI1896">
        <f>(0.555*Table134[[#This Row],[Gross_WW]]-Table134[[#This Row],[Budget]])/Table134[[#This Row],[Budget]]*100</f>
        <v>-58.407094310344831</v>
      </c>
      <c r="AJ1896">
        <f>(Table134[[#This Row],[Gross_WW]]-VLOOKUP(C1896,  Table4[], 2, TRUE)*Table134[[#This Row],[Budget]])/(Table134[[#This Row],[Budget]]*VLOOKUP(C1896,  Table4[], 2, TRUE))</f>
        <v>0.24903620689655173</v>
      </c>
    </row>
    <row r="1897" spans="1:36" x14ac:dyDescent="0.2">
      <c r="A1897" t="s">
        <v>2400</v>
      </c>
      <c r="B1897" t="s">
        <v>2401</v>
      </c>
      <c r="C1897">
        <v>1979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7.2</v>
      </c>
      <c r="O1897">
        <v>50966</v>
      </c>
      <c r="P1897">
        <v>94</v>
      </c>
      <c r="Q1897" t="s">
        <v>2301</v>
      </c>
      <c r="R1897" t="s">
        <v>35</v>
      </c>
      <c r="S1897">
        <v>0</v>
      </c>
      <c r="T1897">
        <v>1</v>
      </c>
      <c r="U1897">
        <v>0</v>
      </c>
      <c r="V1897">
        <v>73691419</v>
      </c>
      <c r="Y1897">
        <f>COUNTBLANK(Table134[[#This Row],[Budget]:[Gross_WW]])</f>
        <v>2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1</v>
      </c>
      <c r="AG1897">
        <v>0</v>
      </c>
      <c r="AH1897">
        <f>((Table134[[#This Row],[Gross_WW]]-2*Table134[[#This Row],[Budget]])/(2*Table134[[#This Row],[Budget]]))*100</f>
        <v>-100</v>
      </c>
      <c r="AI1897">
        <f>(0.555*Table134[[#This Row],[Gross_WW]]-Table134[[#This Row],[Budget]])/Table134[[#This Row],[Budget]]*100</f>
        <v>-100</v>
      </c>
      <c r="AJ1897">
        <f>(Table134[[#This Row],[Gross_WW]]-VLOOKUP(C1897,  Table4[], 2, TRUE)*Table134[[#This Row],[Budget]])/(Table134[[#This Row],[Budget]]*VLOOKUP(C1897,  Table4[], 2, TRUE))</f>
        <v>-1</v>
      </c>
    </row>
    <row r="1898" spans="1:36" x14ac:dyDescent="0.2">
      <c r="A1898" t="s">
        <v>4012</v>
      </c>
      <c r="B1898" t="s">
        <v>4013</v>
      </c>
      <c r="C1898">
        <v>1995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4.8</v>
      </c>
      <c r="O1898">
        <v>2401</v>
      </c>
      <c r="P1898">
        <v>82</v>
      </c>
      <c r="Q1898" t="s">
        <v>4014</v>
      </c>
      <c r="R1898" t="s">
        <v>3921</v>
      </c>
      <c r="S1898">
        <v>1</v>
      </c>
      <c r="T1898">
        <v>0</v>
      </c>
      <c r="U1898">
        <v>0</v>
      </c>
      <c r="V1898">
        <v>7000000</v>
      </c>
      <c r="W1898">
        <v>7557877</v>
      </c>
      <c r="X1898">
        <v>7557877</v>
      </c>
      <c r="Y1898">
        <f>COUNTBLANK(Table134[[#This Row],[Budget]:[Gross_WW]])</f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1</v>
      </c>
      <c r="AG1898">
        <v>0</v>
      </c>
      <c r="AH1898">
        <f>((Table134[[#This Row],[Gross_WW]]-2*Table134[[#This Row],[Budget]])/(2*Table134[[#This Row],[Budget]]))*100</f>
        <v>-46.015164285714292</v>
      </c>
      <c r="AI1898">
        <f>(0.555*Table134[[#This Row],[Gross_WW]]-Table134[[#This Row],[Budget]])/Table134[[#This Row],[Budget]]*100</f>
        <v>-40.076832357142848</v>
      </c>
      <c r="AJ1898">
        <f>(Table134[[#This Row],[Gross_WW]]-VLOOKUP(C1898,  Table4[], 2, TRUE)*Table134[[#This Row],[Budget]])/(Table134[[#This Row],[Budget]]*VLOOKUP(C1898,  Table4[], 2, TRUE))</f>
        <v>1.4538561688311689</v>
      </c>
    </row>
    <row r="1899" spans="1:36" x14ac:dyDescent="0.2">
      <c r="A1899" t="s">
        <v>4253</v>
      </c>
      <c r="B1899" t="s">
        <v>4254</v>
      </c>
      <c r="C1899">
        <v>1995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6.5</v>
      </c>
      <c r="O1899">
        <v>879</v>
      </c>
      <c r="P1899">
        <v>91</v>
      </c>
      <c r="Q1899" t="s">
        <v>4117</v>
      </c>
      <c r="R1899" t="s">
        <v>4255</v>
      </c>
      <c r="S1899">
        <v>1</v>
      </c>
      <c r="T1899">
        <v>0</v>
      </c>
      <c r="U1899">
        <v>0</v>
      </c>
      <c r="V1899">
        <v>5955</v>
      </c>
      <c r="W1899">
        <v>14381</v>
      </c>
      <c r="X1899">
        <v>14381</v>
      </c>
      <c r="Y1899">
        <f>COUNTBLANK(Table134[[#This Row],[Budget]:[Gross_WW]])</f>
        <v>0</v>
      </c>
      <c r="Z1899" s="7">
        <v>0</v>
      </c>
      <c r="AA1899" s="7">
        <v>0</v>
      </c>
      <c r="AB1899" s="7">
        <v>1</v>
      </c>
      <c r="AC1899" s="7">
        <v>0</v>
      </c>
      <c r="AD1899" s="7">
        <v>0</v>
      </c>
      <c r="AE1899" s="7">
        <v>0</v>
      </c>
      <c r="AF1899" s="7">
        <v>0</v>
      </c>
      <c r="AG1899">
        <v>24</v>
      </c>
      <c r="AH1899">
        <f>((Table134[[#This Row],[Gross_WW]]-2*Table134[[#This Row],[Budget]])/(2*Table134[[#This Row],[Budget]]))*100</f>
        <v>20.747271200671705</v>
      </c>
      <c r="AI1899">
        <f>(0.555*Table134[[#This Row],[Gross_WW]]-Table134[[#This Row],[Budget]])/Table134[[#This Row],[Budget]]*100</f>
        <v>34.029471032745604</v>
      </c>
      <c r="AJ1899">
        <f>(Table134[[#This Row],[Gross_WW]]-VLOOKUP(C1899,  Table4[], 2, TRUE)*Table134[[#This Row],[Budget]])/(Table134[[#This Row],[Budget]]*VLOOKUP(C1899,  Table4[], 2, TRUE))</f>
        <v>4.4885123273032592</v>
      </c>
    </row>
    <row r="1900" spans="1:36" x14ac:dyDescent="0.2">
      <c r="A1900" t="s">
        <v>3814</v>
      </c>
      <c r="B1900" t="s">
        <v>3815</v>
      </c>
      <c r="C1900">
        <v>1993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7.7</v>
      </c>
      <c r="O1900">
        <v>14510</v>
      </c>
      <c r="P1900">
        <v>139</v>
      </c>
      <c r="Q1900" t="s">
        <v>3816</v>
      </c>
      <c r="R1900" t="s">
        <v>3273</v>
      </c>
      <c r="S1900">
        <v>1</v>
      </c>
      <c r="T1900">
        <v>0</v>
      </c>
      <c r="U1900">
        <v>0</v>
      </c>
      <c r="V1900">
        <v>11000000</v>
      </c>
      <c r="W1900">
        <v>32901136</v>
      </c>
      <c r="X1900">
        <v>32901136</v>
      </c>
      <c r="Y1900">
        <f>COUNTBLANK(Table134[[#This Row],[Budget]:[Gross_WW]])</f>
        <v>0</v>
      </c>
      <c r="Z1900" s="7">
        <v>0</v>
      </c>
      <c r="AA1900" s="7">
        <v>0</v>
      </c>
      <c r="AB1900" s="7">
        <v>1</v>
      </c>
      <c r="AC1900" s="7">
        <v>0</v>
      </c>
      <c r="AD1900" s="7">
        <v>0</v>
      </c>
      <c r="AE1900" s="7">
        <v>0</v>
      </c>
      <c r="AF1900" s="7">
        <v>0</v>
      </c>
      <c r="AG1900">
        <v>4</v>
      </c>
      <c r="AH1900">
        <f>((Table134[[#This Row],[Gross_WW]]-2*Table134[[#This Row],[Budget]])/(2*Table134[[#This Row],[Budget]]))*100</f>
        <v>49.550618181818187</v>
      </c>
      <c r="AI1900">
        <f>(0.555*Table134[[#This Row],[Gross_WW]]-Table134[[#This Row],[Budget]])/Table134[[#This Row],[Budget]]*100</f>
        <v>66.001186181818184</v>
      </c>
      <c r="AJ1900">
        <f>(Table134[[#This Row],[Gross_WW]]-VLOOKUP(C1900,  Table4[], 2, TRUE)*Table134[[#This Row],[Budget]])/(Table134[[#This Row],[Budget]]*VLOOKUP(C1900,  Table4[], 2, TRUE))</f>
        <v>5.7977553719008261</v>
      </c>
    </row>
    <row r="1901" spans="1:36" x14ac:dyDescent="0.2">
      <c r="A1901" t="s">
        <v>7431</v>
      </c>
      <c r="B1901" t="s">
        <v>7432</v>
      </c>
      <c r="C1901">
        <v>2014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7.4</v>
      </c>
      <c r="O1901">
        <v>169663</v>
      </c>
      <c r="P1901">
        <v>141</v>
      </c>
      <c r="Q1901" t="s">
        <v>5715</v>
      </c>
      <c r="R1901" t="s">
        <v>39</v>
      </c>
      <c r="S1901">
        <v>0</v>
      </c>
      <c r="T1901">
        <v>0</v>
      </c>
      <c r="U1901">
        <v>1</v>
      </c>
      <c r="V1901">
        <v>50000000</v>
      </c>
      <c r="W1901">
        <v>47119388</v>
      </c>
      <c r="X1901">
        <v>84419388</v>
      </c>
      <c r="Y1901">
        <f>COUNTBLANK(Table134[[#This Row],[Budget]:[Gross_WW]])</f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1</v>
      </c>
      <c r="AG1901">
        <v>0</v>
      </c>
      <c r="AH1901">
        <f>((Table134[[#This Row],[Gross_WW]]-2*Table134[[#This Row],[Budget]])/(2*Table134[[#This Row],[Budget]]))*100</f>
        <v>-15.580611999999999</v>
      </c>
      <c r="AI1901">
        <f>(0.555*Table134[[#This Row],[Gross_WW]]-Table134[[#This Row],[Budget]])/Table134[[#This Row],[Budget]]*100</f>
        <v>-6.2944793199999935</v>
      </c>
      <c r="AJ1901">
        <f>(Table134[[#This Row],[Gross_WW]]-VLOOKUP(C1901,  Table4[], 2, TRUE)*Table134[[#This Row],[Budget]])/(Table134[[#This Row],[Budget]]*VLOOKUP(C1901,  Table4[], 2, TRUE))</f>
        <v>0.68838776000000002</v>
      </c>
    </row>
    <row r="1902" spans="1:36" x14ac:dyDescent="0.2">
      <c r="A1902" t="s">
        <v>7712</v>
      </c>
      <c r="B1902" t="s">
        <v>7713</v>
      </c>
      <c r="C1902">
        <v>2016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7.4</v>
      </c>
      <c r="O1902">
        <v>250554</v>
      </c>
      <c r="P1902">
        <v>106</v>
      </c>
      <c r="Q1902" t="s">
        <v>6169</v>
      </c>
      <c r="R1902" t="s">
        <v>7714</v>
      </c>
      <c r="S1902">
        <v>1</v>
      </c>
      <c r="T1902">
        <v>0</v>
      </c>
      <c r="U1902">
        <v>0</v>
      </c>
      <c r="V1902">
        <v>175000000</v>
      </c>
      <c r="W1902">
        <v>364001123</v>
      </c>
      <c r="X1902">
        <v>966550600</v>
      </c>
      <c r="Y1902">
        <f>COUNTBLANK(Table134[[#This Row],[Budget]:[Gross_WW]])</f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1</v>
      </c>
      <c r="AG1902">
        <v>0</v>
      </c>
      <c r="AH1902">
        <f>((Table134[[#This Row],[Gross_WW]]-2*Table134[[#This Row],[Budget]])/(2*Table134[[#This Row],[Budget]]))*100</f>
        <v>176.15731428571428</v>
      </c>
      <c r="AI1902">
        <f>(0.555*Table134[[#This Row],[Gross_WW]]-Table134[[#This Row],[Budget]])/Table134[[#This Row],[Budget]]*100</f>
        <v>206.5346188571429</v>
      </c>
      <c r="AJ1902">
        <f>(Table134[[#This Row],[Gross_WW]]-VLOOKUP(C1902,  Table4[], 2, TRUE)*Table134[[#This Row],[Budget]])/(Table134[[#This Row],[Budget]]*VLOOKUP(C1902,  Table4[], 2, TRUE))</f>
        <v>4.5231462857142857</v>
      </c>
    </row>
    <row r="1903" spans="1:36" x14ac:dyDescent="0.2">
      <c r="A1903" t="s">
        <v>5663</v>
      </c>
      <c r="B1903" t="s">
        <v>5664</v>
      </c>
      <c r="C1903">
        <v>2003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5.4</v>
      </c>
      <c r="O1903">
        <v>14333</v>
      </c>
      <c r="P1903">
        <v>72</v>
      </c>
      <c r="Q1903" t="s">
        <v>5665</v>
      </c>
      <c r="R1903" t="s">
        <v>3301</v>
      </c>
      <c r="S1903">
        <v>1</v>
      </c>
      <c r="T1903">
        <v>0</v>
      </c>
      <c r="U1903">
        <v>0</v>
      </c>
      <c r="V1903">
        <v>20000000</v>
      </c>
      <c r="W1903">
        <v>47901582</v>
      </c>
      <c r="X1903">
        <v>186303759</v>
      </c>
      <c r="Y1903">
        <f>COUNTBLANK(Table134[[#This Row],[Budget]:[Gross_WW]])</f>
        <v>0</v>
      </c>
      <c r="Z1903" s="7">
        <v>1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1</v>
      </c>
      <c r="AG1903">
        <v>0</v>
      </c>
      <c r="AH1903">
        <f>((Table134[[#This Row],[Gross_WW]]-2*Table134[[#This Row],[Budget]])/(2*Table134[[#This Row],[Budget]]))*100</f>
        <v>365.75939750000003</v>
      </c>
      <c r="AI1903">
        <f>(0.555*Table134[[#This Row],[Gross_WW]]-Table134[[#This Row],[Budget]])/Table134[[#This Row],[Budget]]*100</f>
        <v>416.99293122500001</v>
      </c>
      <c r="AJ1903">
        <f>(Table134[[#This Row],[Gross_WW]]-VLOOKUP(C1903,  Table4[], 2, TRUE)*Table134[[#This Row],[Budget]])/(Table134[[#This Row],[Budget]]*VLOOKUP(C1903,  Table4[], 2, TRUE))</f>
        <v>14.52531325</v>
      </c>
    </row>
    <row r="1904" spans="1:36" x14ac:dyDescent="0.2">
      <c r="A1904" t="s">
        <v>6647</v>
      </c>
      <c r="B1904" t="s">
        <v>6648</v>
      </c>
      <c r="C1904">
        <v>2010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7</v>
      </c>
      <c r="O1904">
        <v>122945</v>
      </c>
      <c r="P1904">
        <v>106</v>
      </c>
      <c r="Q1904" t="s">
        <v>5110</v>
      </c>
      <c r="R1904" t="s">
        <v>5459</v>
      </c>
      <c r="S1904">
        <v>0</v>
      </c>
      <c r="T1904">
        <v>1</v>
      </c>
      <c r="U1904">
        <v>0</v>
      </c>
      <c r="V1904">
        <v>4000000</v>
      </c>
      <c r="W1904">
        <v>20811365</v>
      </c>
      <c r="X1904">
        <v>34758951</v>
      </c>
      <c r="Y1904">
        <f>COUNTBLANK(Table134[[#This Row],[Budget]:[Gross_WW]])</f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0</v>
      </c>
      <c r="AF1904" s="7">
        <v>1</v>
      </c>
      <c r="AG1904">
        <v>0</v>
      </c>
      <c r="AH1904">
        <f>((Table134[[#This Row],[Gross_WW]]-2*Table134[[#This Row],[Budget]])/(2*Table134[[#This Row],[Budget]]))*100</f>
        <v>334.48688750000002</v>
      </c>
      <c r="AI1904">
        <f>(0.555*Table134[[#This Row],[Gross_WW]]-Table134[[#This Row],[Budget]])/Table134[[#This Row],[Budget]]*100</f>
        <v>382.28044512500009</v>
      </c>
      <c r="AJ1904">
        <f>(Table134[[#This Row],[Gross_WW]]-VLOOKUP(C1904,  Table4[], 2, TRUE)*Table134[[#This Row],[Budget]])/(Table134[[#This Row],[Budget]]*VLOOKUP(C1904,  Table4[], 2, TRUE))</f>
        <v>7.6897377499999999</v>
      </c>
    </row>
    <row r="1905" spans="1:36" hidden="1" x14ac:dyDescent="0.2">
      <c r="A1905" t="s">
        <v>900</v>
      </c>
      <c r="B1905" t="s">
        <v>901</v>
      </c>
      <c r="C1905">
        <v>1946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7.8</v>
      </c>
      <c r="O1905">
        <v>18024</v>
      </c>
      <c r="P1905">
        <v>103</v>
      </c>
      <c r="Q1905" t="s">
        <v>757</v>
      </c>
      <c r="R1905" t="s">
        <v>902</v>
      </c>
      <c r="S1905">
        <v>0</v>
      </c>
      <c r="T1905">
        <v>1</v>
      </c>
      <c r="U1905">
        <v>0</v>
      </c>
      <c r="X1905">
        <v>58222</v>
      </c>
      <c r="Y1905">
        <f>COUNTBLANK(Table134[[#This Row],[Budget]:[Gross_WW]])</f>
        <v>2</v>
      </c>
      <c r="Z1905" s="7">
        <v>0</v>
      </c>
      <c r="AA1905" s="7">
        <v>0</v>
      </c>
      <c r="AB1905" s="7">
        <v>1</v>
      </c>
      <c r="AC1905" s="7">
        <v>0</v>
      </c>
      <c r="AD1905" s="7">
        <v>0</v>
      </c>
      <c r="AE1905" s="7">
        <v>0</v>
      </c>
      <c r="AF1905" s="7">
        <v>0</v>
      </c>
      <c r="AG1905">
        <v>19</v>
      </c>
      <c r="AH1905" t="e">
        <f>((Table134[[#This Row],[Gross_WW]]-2*Table134[[#This Row],[Budget]])/(2*Table134[[#This Row],[Budget]]))*100</f>
        <v>#DIV/0!</v>
      </c>
      <c r="AI1905" t="e">
        <f>(0.555*Table134[[#This Row],[Gross_WW]]-Table134[[#This Row],[Budget]])/Table134[[#This Row],[Budget]]*100</f>
        <v>#DIV/0!</v>
      </c>
      <c r="AJ1905" t="e">
        <f>(Table134[[#This Row],[Gross_WW]]-VLOOKUP(C1905,  Table4[], 2, TRUE)*Table134[[#This Row],[Budget]])/(Table134[[#This Row],[Budget]]*VLOOKUP(C1905,  Table4[], 2, TRUE))</f>
        <v>#DIV/0!</v>
      </c>
    </row>
    <row r="1906" spans="1:36" x14ac:dyDescent="0.2">
      <c r="A1906" t="s">
        <v>1425</v>
      </c>
      <c r="B1906" t="s">
        <v>1426</v>
      </c>
      <c r="C1906">
        <v>1956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7.4</v>
      </c>
      <c r="O1906">
        <v>22964</v>
      </c>
      <c r="P1906">
        <v>133</v>
      </c>
      <c r="Q1906" t="s">
        <v>315</v>
      </c>
      <c r="R1906" t="s">
        <v>1427</v>
      </c>
      <c r="S1906">
        <v>0</v>
      </c>
      <c r="T1906">
        <v>0</v>
      </c>
      <c r="U1906">
        <v>1</v>
      </c>
      <c r="V1906">
        <v>4550000</v>
      </c>
      <c r="Y1906">
        <f>COUNTBLANK(Table134[[#This Row],[Budget]:[Gross_WW]])</f>
        <v>2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>
        <v>4</v>
      </c>
      <c r="AH1906">
        <f>((Table134[[#This Row],[Gross_WW]]-2*Table134[[#This Row],[Budget]])/(2*Table134[[#This Row],[Budget]]))*100</f>
        <v>-100</v>
      </c>
      <c r="AI1906">
        <f>(0.555*Table134[[#This Row],[Gross_WW]]-Table134[[#This Row],[Budget]])/Table134[[#This Row],[Budget]]*100</f>
        <v>-100</v>
      </c>
      <c r="AJ1906">
        <f>(Table134[[#This Row],[Gross_WW]]-VLOOKUP(C1906,  Table4[], 2, TRUE)*Table134[[#This Row],[Budget]])/(Table134[[#This Row],[Budget]]*VLOOKUP(C1906,  Table4[], 2, TRUE))</f>
        <v>-1</v>
      </c>
    </row>
    <row r="1907" spans="1:36" x14ac:dyDescent="0.2">
      <c r="A1907" t="s">
        <v>6267</v>
      </c>
      <c r="B1907" t="s">
        <v>6268</v>
      </c>
      <c r="C1907">
        <v>2007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7</v>
      </c>
      <c r="O1907">
        <v>114752</v>
      </c>
      <c r="P1907">
        <v>110</v>
      </c>
      <c r="Q1907" t="s">
        <v>5821</v>
      </c>
      <c r="R1907" t="s">
        <v>35</v>
      </c>
      <c r="S1907">
        <v>0</v>
      </c>
      <c r="T1907">
        <v>1</v>
      </c>
      <c r="U1907">
        <v>0</v>
      </c>
      <c r="V1907">
        <v>70000000</v>
      </c>
      <c r="W1907">
        <v>47536778</v>
      </c>
      <c r="X1907">
        <v>87019158</v>
      </c>
      <c r="Y1907">
        <f>COUNTBLANK(Table134[[#This Row],[Budget]:[Gross_WW]])</f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1</v>
      </c>
      <c r="AG1907">
        <v>0</v>
      </c>
      <c r="AH1907">
        <f>((Table134[[#This Row],[Gross_WW]]-2*Table134[[#This Row],[Budget]])/(2*Table134[[#This Row],[Budget]]))*100</f>
        <v>-37.84345857142857</v>
      </c>
      <c r="AI1907">
        <f>(0.555*Table134[[#This Row],[Gross_WW]]-Table134[[#This Row],[Budget]])/Table134[[#This Row],[Budget]]*100</f>
        <v>-31.006239014285708</v>
      </c>
      <c r="AJ1907">
        <f>(Table134[[#This Row],[Gross_WW]]-VLOOKUP(C1907,  Table4[], 2, TRUE)*Table134[[#This Row],[Budget]])/(Table134[[#This Row],[Budget]]*VLOOKUP(C1907,  Table4[], 2, TRUE))</f>
        <v>1.0718847142857142</v>
      </c>
    </row>
    <row r="1908" spans="1:36" s="9" customFormat="1" x14ac:dyDescent="0.2">
      <c r="A1908" s="9" t="s">
        <v>5851</v>
      </c>
      <c r="B1908" s="9" t="s">
        <v>5852</v>
      </c>
      <c r="C1908" s="9">
        <v>2004</v>
      </c>
      <c r="D1908" s="9">
        <v>0</v>
      </c>
      <c r="E1908" s="9">
        <v>0</v>
      </c>
      <c r="F1908" s="9">
        <v>0</v>
      </c>
      <c r="G1908" s="9">
        <v>0</v>
      </c>
      <c r="H1908" s="9">
        <v>0</v>
      </c>
      <c r="I1908" s="9">
        <v>0</v>
      </c>
      <c r="J1908" s="9">
        <v>0</v>
      </c>
      <c r="K1908" s="9">
        <v>0</v>
      </c>
      <c r="L1908" s="9">
        <v>1</v>
      </c>
      <c r="M1908" s="9">
        <v>0</v>
      </c>
      <c r="N1908" s="9">
        <v>6.2</v>
      </c>
      <c r="O1908" s="9">
        <v>96386</v>
      </c>
      <c r="P1908" s="9">
        <v>104</v>
      </c>
      <c r="Q1908" s="9" t="s">
        <v>5853</v>
      </c>
      <c r="R1908" s="9" t="s">
        <v>2783</v>
      </c>
      <c r="S1908" s="9">
        <v>1</v>
      </c>
      <c r="T1908" s="9">
        <v>0</v>
      </c>
      <c r="U1908" s="9">
        <v>0</v>
      </c>
      <c r="V1908" s="9">
        <v>35000000</v>
      </c>
      <c r="W1908" s="9">
        <v>39799191</v>
      </c>
      <c r="X1908" s="9">
        <v>76665191</v>
      </c>
      <c r="Y1908" s="9">
        <f>COUNTBLANK(Table134[[#This Row],[Budget]:[Gross_WW]])</f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1</v>
      </c>
      <c r="AE1908" s="9">
        <v>0</v>
      </c>
      <c r="AF1908" s="9">
        <v>0</v>
      </c>
      <c r="AG1908" s="9">
        <v>49</v>
      </c>
      <c r="AH1908" s="9">
        <f>((Table134[[#This Row],[Gross_WW]]-2*Table134[[#This Row],[Budget]])/(2*Table134[[#This Row],[Budget]]))*100</f>
        <v>9.5217014285714292</v>
      </c>
      <c r="AI1908" s="9">
        <f>(0.555*Table134[[#This Row],[Gross_WW]]-Table134[[#This Row],[Budget]])/Table134[[#This Row],[Budget]]*100</f>
        <v>21.569088585714294</v>
      </c>
      <c r="AJ1908">
        <f>(Table134[[#This Row],[Gross_WW]]-VLOOKUP(C1908,  Table4[], 2, TRUE)*Table134[[#This Row],[Budget]])/(Table134[[#This Row],[Budget]]*VLOOKUP(C1908,  Table4[], 2, TRUE))</f>
        <v>2.6507233809523809</v>
      </c>
    </row>
    <row r="1909" spans="1:36" s="9" customFormat="1" x14ac:dyDescent="0.2">
      <c r="A1909" s="9" t="s">
        <v>6170</v>
      </c>
      <c r="B1909" s="9" t="s">
        <v>6171</v>
      </c>
      <c r="C1909" s="9">
        <v>2006</v>
      </c>
      <c r="D1909" s="9">
        <v>0</v>
      </c>
      <c r="E1909" s="9">
        <v>0</v>
      </c>
      <c r="F1909" s="9">
        <v>0</v>
      </c>
      <c r="G1909" s="9">
        <v>0</v>
      </c>
      <c r="H1909" s="9">
        <v>0</v>
      </c>
      <c r="I1909" s="9">
        <v>0</v>
      </c>
      <c r="J1909" s="9">
        <v>1</v>
      </c>
      <c r="K1909" s="9">
        <v>0</v>
      </c>
      <c r="L1909" s="9">
        <v>0</v>
      </c>
      <c r="M1909" s="9">
        <v>0</v>
      </c>
      <c r="N1909" s="9">
        <v>6.8</v>
      </c>
      <c r="O1909" s="9">
        <v>134590</v>
      </c>
      <c r="P1909" s="9">
        <v>99</v>
      </c>
      <c r="Q1909" s="9" t="s">
        <v>6172</v>
      </c>
      <c r="R1909" s="9" t="s">
        <v>39</v>
      </c>
      <c r="S1909" s="9">
        <v>0</v>
      </c>
      <c r="T1909" s="9">
        <v>0</v>
      </c>
      <c r="U1909" s="9">
        <v>1</v>
      </c>
      <c r="V1909" s="9">
        <v>40000000</v>
      </c>
      <c r="W1909" s="9">
        <v>52330111</v>
      </c>
      <c r="X1909" s="9">
        <v>114830111</v>
      </c>
      <c r="Y1909" s="9">
        <f>COUNTBLANK(Table134[[#This Row],[Budget]:[Gross_WW]])</f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1</v>
      </c>
      <c r="AE1909" s="10">
        <v>0</v>
      </c>
      <c r="AF1909" s="10">
        <v>0</v>
      </c>
      <c r="AG1909" s="9">
        <v>6</v>
      </c>
      <c r="AH1909" s="9">
        <f>((Table134[[#This Row],[Gross_WW]]-2*Table134[[#This Row],[Budget]])/(2*Table134[[#This Row],[Budget]]))*100</f>
        <v>43.537638749999999</v>
      </c>
      <c r="AI1909" s="9">
        <f>(0.555*Table134[[#This Row],[Gross_WW]]-Table134[[#This Row],[Budget]])/Table134[[#This Row],[Budget]]*100</f>
        <v>59.326779012500012</v>
      </c>
      <c r="AJ1909">
        <f>(Table134[[#This Row],[Gross_WW]]-VLOOKUP(C1909,  Table4[], 2, TRUE)*Table134[[#This Row],[Budget]])/(Table134[[#This Row],[Budget]]*VLOOKUP(C1909,  Table4[], 2, TRUE))</f>
        <v>3.7845879583333333</v>
      </c>
    </row>
    <row r="1910" spans="1:36" s="9" customFormat="1" x14ac:dyDescent="0.2">
      <c r="A1910" s="9" t="s">
        <v>3107</v>
      </c>
      <c r="B1910" s="9" t="s">
        <v>3108</v>
      </c>
      <c r="C1910" s="9">
        <v>1988</v>
      </c>
      <c r="D1910" s="9">
        <v>0</v>
      </c>
      <c r="E1910" s="9">
        <v>0</v>
      </c>
      <c r="F1910" s="9">
        <v>0</v>
      </c>
      <c r="G1910" s="9">
        <v>0</v>
      </c>
      <c r="H1910" s="9">
        <v>0</v>
      </c>
      <c r="I1910" s="9">
        <v>1</v>
      </c>
      <c r="J1910" s="9">
        <v>0</v>
      </c>
      <c r="K1910" s="9">
        <v>0</v>
      </c>
      <c r="L1910" s="9">
        <v>0</v>
      </c>
      <c r="M1910" s="9">
        <v>0</v>
      </c>
      <c r="N1910" s="9">
        <v>7.4</v>
      </c>
      <c r="O1910" s="9">
        <v>76500</v>
      </c>
      <c r="P1910" s="9">
        <v>69</v>
      </c>
      <c r="Q1910" s="9" t="s">
        <v>2874</v>
      </c>
      <c r="R1910" s="9" t="s">
        <v>35</v>
      </c>
      <c r="S1910" s="9">
        <v>0</v>
      </c>
      <c r="T1910" s="9">
        <v>1</v>
      </c>
      <c r="U1910" s="9">
        <v>0</v>
      </c>
      <c r="V1910" s="9">
        <v>12500000</v>
      </c>
      <c r="W1910" s="9">
        <v>48092846</v>
      </c>
      <c r="X1910" s="9">
        <v>84576957</v>
      </c>
      <c r="Y1910" s="9">
        <f>COUNTBLANK(Table134[[#This Row],[Budget]:[Gross_WW]])</f>
        <v>0</v>
      </c>
      <c r="Z1910" s="11">
        <v>0</v>
      </c>
      <c r="AA1910" s="11">
        <v>0</v>
      </c>
      <c r="AB1910" s="11">
        <v>0</v>
      </c>
      <c r="AC1910" s="11">
        <v>0</v>
      </c>
      <c r="AD1910" s="11">
        <v>0</v>
      </c>
      <c r="AE1910" s="11">
        <v>0</v>
      </c>
      <c r="AF1910" s="11">
        <v>1</v>
      </c>
      <c r="AG1910" s="9">
        <v>0</v>
      </c>
      <c r="AH1910" s="9">
        <f>((Table134[[#This Row],[Gross_WW]]-2*Table134[[#This Row],[Budget]])/(2*Table134[[#This Row],[Budget]]))*100</f>
        <v>238.307828</v>
      </c>
      <c r="AI1910" s="9">
        <f>(0.555*Table134[[#This Row],[Gross_WW]]-Table134[[#This Row],[Budget]])/Table134[[#This Row],[Budget]]*100</f>
        <v>275.52168908000004</v>
      </c>
      <c r="AJ1910">
        <f>(Table134[[#This Row],[Gross_WW]]-VLOOKUP(C1910,  Table4[], 2, TRUE)*Table134[[#This Row],[Budget]])/(Table134[[#This Row],[Budget]]*VLOOKUP(C1910,  Table4[], 2, TRUE))</f>
        <v>13.709035999999999</v>
      </c>
    </row>
    <row r="1911" spans="1:36" s="9" customFormat="1" x14ac:dyDescent="0.2">
      <c r="A1911" s="9" t="s">
        <v>3466</v>
      </c>
      <c r="B1911" s="9" t="s">
        <v>3467</v>
      </c>
      <c r="C1911" s="9">
        <v>1991</v>
      </c>
      <c r="D1911" s="9">
        <v>0</v>
      </c>
      <c r="E1911" s="9">
        <v>0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1</v>
      </c>
      <c r="M1911" s="9">
        <v>0</v>
      </c>
      <c r="N1911" s="9">
        <v>7</v>
      </c>
      <c r="O1911" s="9">
        <v>89565</v>
      </c>
      <c r="P1911" s="9">
        <v>105</v>
      </c>
      <c r="Q1911" s="9" t="s">
        <v>3468</v>
      </c>
      <c r="R1911" s="9" t="s">
        <v>3430</v>
      </c>
      <c r="S1911" s="9">
        <v>0</v>
      </c>
      <c r="T1911" s="9">
        <v>0</v>
      </c>
      <c r="U1911" s="9">
        <v>1</v>
      </c>
      <c r="V1911" s="9">
        <v>29000000</v>
      </c>
      <c r="W1911" s="9">
        <v>59509925</v>
      </c>
      <c r="X1911" s="9">
        <v>59509925</v>
      </c>
      <c r="Y1911" s="9">
        <f>COUNTBLANK(Table134[[#This Row],[Budget]:[Gross_WW]])</f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1</v>
      </c>
      <c r="AG1911" s="9">
        <v>0</v>
      </c>
      <c r="AH1911" s="9">
        <f>((Table134[[#This Row],[Gross_WW]]-2*Table134[[#This Row],[Budget]])/(2*Table134[[#This Row],[Budget]]))*100</f>
        <v>2.6033189655172415</v>
      </c>
      <c r="AI1911" s="9">
        <f>(0.555*Table134[[#This Row],[Gross_WW]]-Table134[[#This Row],[Budget]])/Table134[[#This Row],[Budget]]*100</f>
        <v>13.889684051724153</v>
      </c>
      <c r="AJ1911">
        <f>(Table134[[#This Row],[Gross_WW]]-VLOOKUP(C1911,  Table4[], 2, TRUE)*Table134[[#This Row],[Budget]])/(Table134[[#This Row],[Budget]]*VLOOKUP(C1911,  Table4[], 2, TRUE))</f>
        <v>3.6637872257053292</v>
      </c>
    </row>
    <row r="1912" spans="1:36" s="9" customFormat="1" x14ac:dyDescent="0.2">
      <c r="A1912" s="9" t="s">
        <v>4918</v>
      </c>
      <c r="B1912" s="9" t="s">
        <v>4919</v>
      </c>
      <c r="C1912" s="9">
        <v>1998</v>
      </c>
      <c r="D1912" s="9">
        <v>0</v>
      </c>
      <c r="E1912" s="9">
        <v>0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1</v>
      </c>
      <c r="M1912" s="9">
        <v>0</v>
      </c>
      <c r="N1912" s="9">
        <v>6.7</v>
      </c>
      <c r="O1912" s="9">
        <v>11696</v>
      </c>
      <c r="P1912" s="9">
        <v>113</v>
      </c>
      <c r="Q1912" s="9" t="s">
        <v>4920</v>
      </c>
      <c r="R1912" s="9" t="s">
        <v>4109</v>
      </c>
      <c r="S1912" s="9">
        <v>0</v>
      </c>
      <c r="T1912" s="9">
        <v>0</v>
      </c>
      <c r="U1912" s="9">
        <v>1</v>
      </c>
      <c r="V1912" s="9">
        <v>8000000</v>
      </c>
      <c r="W1912" s="9">
        <v>3020601</v>
      </c>
      <c r="X1912" s="9">
        <v>3020601</v>
      </c>
      <c r="Y1912" s="9">
        <f>COUNTBLANK(Table134[[#This Row],[Budget]:[Gross_WW]])</f>
        <v>0</v>
      </c>
      <c r="Z1912" s="11">
        <v>1</v>
      </c>
      <c r="AA1912" s="11">
        <v>0</v>
      </c>
      <c r="AB1912" s="11">
        <v>0</v>
      </c>
      <c r="AC1912" s="11">
        <v>0</v>
      </c>
      <c r="AD1912" s="11">
        <v>0</v>
      </c>
      <c r="AE1912" s="11">
        <v>0</v>
      </c>
      <c r="AF1912" s="11">
        <v>1</v>
      </c>
      <c r="AG1912" s="9">
        <v>0</v>
      </c>
      <c r="AH1912" s="9">
        <f>((Table134[[#This Row],[Gross_WW]]-2*Table134[[#This Row],[Budget]])/(2*Table134[[#This Row],[Budget]]))*100</f>
        <v>-81.121243750000005</v>
      </c>
      <c r="AI1912" s="9">
        <f>(0.555*Table134[[#This Row],[Gross_WW]]-Table134[[#This Row],[Budget]])/Table134[[#This Row],[Budget]]*100</f>
        <v>-79.044580562500002</v>
      </c>
      <c r="AJ1912">
        <f>(Table134[[#This Row],[Gross_WW]]-VLOOKUP(C1912,  Table4[], 2, TRUE)*Table134[[#This Row],[Budget]])/(Table134[[#This Row],[Budget]]*VLOOKUP(C1912,  Table4[], 2, TRUE))</f>
        <v>-0.1418747159090909</v>
      </c>
    </row>
    <row r="1913" spans="1:36" s="9" customFormat="1" x14ac:dyDescent="0.2">
      <c r="A1913" s="9" t="s">
        <v>2465</v>
      </c>
      <c r="B1913" s="9" t="s">
        <v>2466</v>
      </c>
      <c r="C1913" s="9">
        <v>1980</v>
      </c>
      <c r="D1913" s="9">
        <v>0</v>
      </c>
      <c r="E1913" s="9">
        <v>0</v>
      </c>
      <c r="F1913" s="9">
        <v>0</v>
      </c>
      <c r="G1913" s="9">
        <v>1</v>
      </c>
      <c r="H1913" s="9">
        <v>0</v>
      </c>
      <c r="I1913" s="9">
        <v>1</v>
      </c>
      <c r="J1913" s="9">
        <v>0</v>
      </c>
      <c r="K1913" s="9">
        <v>0</v>
      </c>
      <c r="L1913" s="9">
        <v>0</v>
      </c>
      <c r="M1913" s="9">
        <v>0</v>
      </c>
      <c r="N1913" s="9">
        <v>5.8</v>
      </c>
      <c r="O1913" s="9">
        <v>1173</v>
      </c>
      <c r="P1913" s="9">
        <v>97</v>
      </c>
      <c r="Q1913" s="9" t="s">
        <v>2000</v>
      </c>
      <c r="R1913" s="9" t="s">
        <v>376</v>
      </c>
      <c r="S1913" s="9">
        <v>1</v>
      </c>
      <c r="T1913" s="9">
        <v>0</v>
      </c>
      <c r="U1913" s="9">
        <v>0</v>
      </c>
      <c r="V1913" s="9">
        <v>6000000</v>
      </c>
      <c r="W1913" s="9">
        <v>11000000</v>
      </c>
      <c r="X1913" s="9">
        <v>11000000</v>
      </c>
      <c r="Y1913" s="9">
        <f>COUNTBLANK(Table134[[#This Row],[Budget]:[Gross_WW]])</f>
        <v>0</v>
      </c>
      <c r="Z1913" s="11">
        <v>0</v>
      </c>
      <c r="AA1913" s="11">
        <v>0</v>
      </c>
      <c r="AB1913" s="11">
        <v>1</v>
      </c>
      <c r="AC1913" s="11">
        <v>0</v>
      </c>
      <c r="AD1913" s="11">
        <v>0</v>
      </c>
      <c r="AE1913" s="11">
        <v>0</v>
      </c>
      <c r="AF1913" s="11">
        <v>0</v>
      </c>
      <c r="AH1913" s="9">
        <f>((Table134[[#This Row],[Gross_WW]]-2*Table134[[#This Row],[Budget]])/(2*Table134[[#This Row],[Budget]]))*100</f>
        <v>-8.3333333333333321</v>
      </c>
      <c r="AI1913" s="9">
        <f>(0.555*Table134[[#This Row],[Gross_WW]]-Table134[[#This Row],[Budget]])/Table134[[#This Row],[Budget]]*100</f>
        <v>1.7500000000000155</v>
      </c>
      <c r="AJ1913">
        <f>(Table134[[#This Row],[Gross_WW]]-VLOOKUP(C1913,  Table4[], 2, TRUE)*Table134[[#This Row],[Budget]])/(Table134[[#This Row],[Budget]]*VLOOKUP(C1913,  Table4[], 2, TRUE))</f>
        <v>2.9855072463768115</v>
      </c>
    </row>
    <row r="1914" spans="1:36" s="9" customFormat="1" x14ac:dyDescent="0.2">
      <c r="A1914" s="9" t="s">
        <v>5800</v>
      </c>
      <c r="B1914" s="9" t="s">
        <v>5801</v>
      </c>
      <c r="C1914" s="9">
        <v>2003</v>
      </c>
      <c r="D1914" s="9">
        <v>0</v>
      </c>
      <c r="E1914" s="9">
        <v>0</v>
      </c>
      <c r="F1914" s="9">
        <v>0</v>
      </c>
      <c r="G1914" s="9">
        <v>0</v>
      </c>
      <c r="H1914" s="9">
        <v>0</v>
      </c>
      <c r="I1914" s="9">
        <v>0</v>
      </c>
      <c r="J1914" s="9">
        <v>0</v>
      </c>
      <c r="K1914" s="9">
        <v>0</v>
      </c>
      <c r="L1914" s="9">
        <v>1</v>
      </c>
      <c r="M1914" s="9">
        <v>0</v>
      </c>
      <c r="N1914" s="9">
        <v>7.7</v>
      </c>
      <c r="O1914" s="9">
        <v>383987</v>
      </c>
      <c r="P1914" s="9">
        <v>154</v>
      </c>
      <c r="Q1914" s="9" t="s">
        <v>3619</v>
      </c>
      <c r="R1914" s="9" t="s">
        <v>39</v>
      </c>
      <c r="S1914" s="9">
        <v>0</v>
      </c>
      <c r="T1914" s="9">
        <v>0</v>
      </c>
      <c r="U1914" s="9">
        <v>1</v>
      </c>
      <c r="V1914" s="9">
        <v>140000000</v>
      </c>
      <c r="W1914" s="9">
        <v>111127263</v>
      </c>
      <c r="X1914" s="9">
        <v>454627263</v>
      </c>
      <c r="Y1914" s="9">
        <f>COUNTBLANK(Table134[[#This Row],[Budget]:[Gross_WW]])</f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1</v>
      </c>
      <c r="AG1914" s="9">
        <v>0</v>
      </c>
      <c r="AH1914" s="9">
        <f>((Table134[[#This Row],[Gross_WW]]-2*Table134[[#This Row],[Budget]])/(2*Table134[[#This Row],[Budget]]))*100</f>
        <v>62.366879642857143</v>
      </c>
      <c r="AI1914" s="9">
        <f>(0.555*Table134[[#This Row],[Gross_WW]]-Table134[[#This Row],[Budget]])/Table134[[#This Row],[Budget]]*100</f>
        <v>80.227236403571453</v>
      </c>
      <c r="AJ1914">
        <f>(Table134[[#This Row],[Gross_WW]]-VLOOKUP(C1914,  Table4[], 2, TRUE)*Table134[[#This Row],[Budget]])/(Table134[[#This Row],[Budget]]*VLOOKUP(C1914,  Table4[], 2, TRUE))</f>
        <v>4.4122293214285717</v>
      </c>
    </row>
    <row r="1915" spans="1:36" s="9" customFormat="1" x14ac:dyDescent="0.2">
      <c r="A1915" s="9" t="s">
        <v>7016</v>
      </c>
      <c r="B1915" s="9" t="s">
        <v>7017</v>
      </c>
      <c r="C1915" s="9">
        <v>2010</v>
      </c>
      <c r="D1915" s="9">
        <v>0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J1915" s="9">
        <v>1</v>
      </c>
      <c r="K1915" s="9">
        <v>0</v>
      </c>
      <c r="L1915" s="9">
        <v>0</v>
      </c>
      <c r="M1915" s="9">
        <v>0</v>
      </c>
      <c r="N1915" s="9">
        <v>6</v>
      </c>
      <c r="O1915" s="9">
        <v>78193</v>
      </c>
      <c r="P1915" s="9">
        <v>107</v>
      </c>
      <c r="Q1915" s="9" t="s">
        <v>7018</v>
      </c>
      <c r="R1915" s="9" t="s">
        <v>2783</v>
      </c>
      <c r="S1915" s="9">
        <v>1</v>
      </c>
      <c r="T1915" s="9">
        <v>0</v>
      </c>
      <c r="U1915" s="9">
        <v>0</v>
      </c>
      <c r="V1915" s="9">
        <v>20000000</v>
      </c>
      <c r="W1915" s="9">
        <v>62950384</v>
      </c>
      <c r="X1915" s="9">
        <v>89137047</v>
      </c>
      <c r="Y1915" s="9">
        <f>COUNTBLANK(Table134[[#This Row],[Budget]:[Gross_WW]])</f>
        <v>0</v>
      </c>
      <c r="Z1915" s="9">
        <v>0</v>
      </c>
      <c r="AA1915" s="9">
        <v>0</v>
      </c>
      <c r="AB1915" s="9">
        <v>1</v>
      </c>
      <c r="AC1915" s="9">
        <v>0</v>
      </c>
      <c r="AD1915" s="9">
        <v>0</v>
      </c>
      <c r="AE1915" s="9">
        <v>0</v>
      </c>
      <c r="AF1915" s="9">
        <v>0</v>
      </c>
      <c r="AG1915" s="9">
        <v>1</v>
      </c>
      <c r="AH1915" s="9">
        <f>((Table134[[#This Row],[Gross_WW]]-2*Table134[[#This Row],[Budget]])/(2*Table134[[#This Row],[Budget]]))*100</f>
        <v>122.8426175</v>
      </c>
      <c r="AI1915" s="9">
        <f>(0.555*Table134[[#This Row],[Gross_WW]]-Table134[[#This Row],[Budget]])/Table134[[#This Row],[Budget]]*100</f>
        <v>147.35530542499998</v>
      </c>
      <c r="AJ1915">
        <f>(Table134[[#This Row],[Gross_WW]]-VLOOKUP(C1915,  Table4[], 2, TRUE)*Table134[[#This Row],[Budget]])/(Table134[[#This Row],[Budget]]*VLOOKUP(C1915,  Table4[], 2, TRUE))</f>
        <v>3.4568523500000001</v>
      </c>
    </row>
    <row r="1916" spans="1:36" s="9" customFormat="1" x14ac:dyDescent="0.2">
      <c r="A1916" s="9" t="s">
        <v>2754</v>
      </c>
      <c r="B1916" s="9" t="s">
        <v>2755</v>
      </c>
      <c r="C1916" s="9">
        <v>1984</v>
      </c>
      <c r="D1916" s="9">
        <v>0</v>
      </c>
      <c r="E1916" s="9">
        <v>0</v>
      </c>
      <c r="F1916" s="9">
        <v>0</v>
      </c>
      <c r="G1916" s="9">
        <v>0</v>
      </c>
      <c r="H1916" s="9">
        <v>0</v>
      </c>
      <c r="I1916" s="9">
        <v>0</v>
      </c>
      <c r="J1916" s="9">
        <v>1</v>
      </c>
      <c r="K1916" s="9">
        <v>0</v>
      </c>
      <c r="L1916" s="9">
        <v>0</v>
      </c>
      <c r="M1916" s="9">
        <v>0</v>
      </c>
      <c r="N1916" s="9">
        <v>6.8</v>
      </c>
      <c r="O1916" s="9">
        <v>36694</v>
      </c>
      <c r="P1916" s="9">
        <v>101</v>
      </c>
      <c r="Q1916" s="9" t="s">
        <v>2756</v>
      </c>
      <c r="R1916" s="9" t="s">
        <v>2757</v>
      </c>
      <c r="S1916" s="9">
        <v>0</v>
      </c>
      <c r="T1916" s="9">
        <v>1</v>
      </c>
      <c r="U1916" s="9">
        <v>0</v>
      </c>
      <c r="V1916" s="9">
        <v>15000000</v>
      </c>
      <c r="W1916" s="9">
        <v>28733290</v>
      </c>
      <c r="X1916" s="9">
        <v>28733290</v>
      </c>
      <c r="Y1916" s="9">
        <f>COUNTBLANK(Table134[[#This Row],[Budget]:[Gross_WW]])</f>
        <v>0</v>
      </c>
      <c r="Z1916" s="11">
        <v>0</v>
      </c>
      <c r="AA1916" s="11">
        <v>0</v>
      </c>
      <c r="AB1916" s="11">
        <v>0</v>
      </c>
      <c r="AC1916" s="11">
        <v>0</v>
      </c>
      <c r="AD1916" s="11">
        <v>0</v>
      </c>
      <c r="AE1916" s="11">
        <v>0</v>
      </c>
      <c r="AF1916" s="11">
        <v>1</v>
      </c>
      <c r="AG1916" s="9">
        <v>0</v>
      </c>
      <c r="AH1916" s="9">
        <f>((Table134[[#This Row],[Gross_WW]]-2*Table134[[#This Row],[Budget]])/(2*Table134[[#This Row],[Budget]]))*100</f>
        <v>-4.2223666666666668</v>
      </c>
      <c r="AI1916" s="9">
        <f>(0.555*Table134[[#This Row],[Gross_WW]]-Table134[[#This Row],[Budget]])/Table134[[#This Row],[Budget]]*100</f>
        <v>6.3131730000000079</v>
      </c>
      <c r="AJ1916">
        <f>(Table134[[#This Row],[Gross_WW]]-VLOOKUP(C1916,  Table4[], 2, TRUE)*Table134[[#This Row],[Budget]])/(Table134[[#This Row],[Budget]]*VLOOKUP(C1916,  Table4[], 2, TRUE))</f>
        <v>3.1642449275362319</v>
      </c>
    </row>
    <row r="1917" spans="1:36" s="9" customFormat="1" x14ac:dyDescent="0.2">
      <c r="A1917" s="9" t="s">
        <v>1632</v>
      </c>
      <c r="B1917" s="9" t="s">
        <v>1633</v>
      </c>
      <c r="C1917" s="9">
        <v>1961</v>
      </c>
      <c r="D1917" s="9">
        <v>0</v>
      </c>
      <c r="E1917" s="9">
        <v>0</v>
      </c>
      <c r="F1917" s="9">
        <v>0</v>
      </c>
      <c r="G1917" s="9">
        <v>0</v>
      </c>
      <c r="H1917" s="9">
        <v>0</v>
      </c>
      <c r="I1917" s="9">
        <v>0</v>
      </c>
      <c r="J1917" s="9">
        <v>0</v>
      </c>
      <c r="K1917" s="9">
        <v>0</v>
      </c>
      <c r="L1917" s="9">
        <v>0</v>
      </c>
      <c r="M1917" s="9">
        <v>1</v>
      </c>
      <c r="N1917" s="9">
        <v>6.7</v>
      </c>
      <c r="O1917" s="9">
        <v>2608</v>
      </c>
      <c r="P1917" s="9">
        <v>112</v>
      </c>
      <c r="Q1917" s="9" t="s">
        <v>1634</v>
      </c>
      <c r="R1917" s="9" t="s">
        <v>1635</v>
      </c>
      <c r="S1917" s="9">
        <v>0</v>
      </c>
      <c r="T1917" s="9">
        <v>1</v>
      </c>
      <c r="U1917" s="9">
        <v>0</v>
      </c>
      <c r="V1917" s="9">
        <v>3500000</v>
      </c>
      <c r="Y1917" s="9">
        <f>COUNTBLANK(Table134[[#This Row],[Budget]:[Gross_WW]])</f>
        <v>2</v>
      </c>
      <c r="Z1917" s="10">
        <v>0</v>
      </c>
      <c r="AA1917" s="10">
        <v>0</v>
      </c>
      <c r="AB1917" s="10">
        <v>1</v>
      </c>
      <c r="AC1917" s="10">
        <v>0</v>
      </c>
      <c r="AD1917" s="10">
        <v>0</v>
      </c>
      <c r="AE1917" s="10">
        <v>0</v>
      </c>
      <c r="AF1917" s="10">
        <v>0</v>
      </c>
      <c r="AG1917" s="9">
        <v>4</v>
      </c>
      <c r="AH1917" s="9">
        <f>((Table134[[#This Row],[Gross_WW]]-2*Table134[[#This Row],[Budget]])/(2*Table134[[#This Row],[Budget]]))*100</f>
        <v>-100</v>
      </c>
      <c r="AI1917" s="9">
        <f>(0.555*Table134[[#This Row],[Gross_WW]]-Table134[[#This Row],[Budget]])/Table134[[#This Row],[Budget]]*100</f>
        <v>-100</v>
      </c>
      <c r="AJ1917" s="9">
        <f>(Table134[[#This Row],[Gross_WW]]-VLOOKUP(C1917,  Table4[], 2, TRUE)*Table134[[#This Row],[Budget]])/(Table134[[#This Row],[Budget]]*VLOOKUP(C1917,  Table4[], 2, TRUE))</f>
        <v>-1</v>
      </c>
    </row>
    <row r="1918" spans="1:36" hidden="1" x14ac:dyDescent="0.2">
      <c r="A1918" t="s">
        <v>1274</v>
      </c>
      <c r="B1918" t="s">
        <v>1275</v>
      </c>
      <c r="C1918">
        <v>1952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6.3</v>
      </c>
      <c r="O1918">
        <v>1009</v>
      </c>
      <c r="P1918">
        <v>83</v>
      </c>
      <c r="Q1918" t="s">
        <v>474</v>
      </c>
      <c r="R1918" t="s">
        <v>945</v>
      </c>
      <c r="S1918">
        <v>0</v>
      </c>
      <c r="T1918">
        <v>1</v>
      </c>
      <c r="U1918">
        <v>0</v>
      </c>
      <c r="W1918">
        <v>1300000</v>
      </c>
      <c r="Y1918">
        <f>COUNTBLANK(Table134[[#This Row],[Budget]:[Gross_WW]])</f>
        <v>2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1</v>
      </c>
      <c r="AG1918">
        <v>0</v>
      </c>
      <c r="AH1918" t="e">
        <f>((Table134[[#This Row],[Gross_WW]]-2*Table134[[#This Row],[Budget]])/(2*Table134[[#This Row],[Budget]]))*100</f>
        <v>#DIV/0!</v>
      </c>
      <c r="AI1918" t="e">
        <f>(0.555*Table134[[#This Row],[Gross_WW]]-Table134[[#This Row],[Budget]])/Table134[[#This Row],[Budget]]*100</f>
        <v>#DIV/0!</v>
      </c>
      <c r="AJ1918" t="e">
        <f>(Table134[[#This Row],[Gross_WW]]-VLOOKUP(C1918,  Table4[], 2, TRUE)*Table134[[#This Row],[Budget]])/(Table134[[#This Row],[Budget]]*VLOOKUP(C1918,  Table4[], 2, TRUE))</f>
        <v>#DIV/0!</v>
      </c>
    </row>
    <row r="1919" spans="1:36" x14ac:dyDescent="0.2">
      <c r="A1919" t="s">
        <v>1509</v>
      </c>
      <c r="B1919" t="s">
        <v>1510</v>
      </c>
      <c r="C1919">
        <v>1958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6.5</v>
      </c>
      <c r="O1919">
        <v>3662</v>
      </c>
      <c r="P1919">
        <v>102</v>
      </c>
      <c r="Q1919" t="s">
        <v>1511</v>
      </c>
      <c r="R1919" t="s">
        <v>1512</v>
      </c>
      <c r="S1919">
        <v>0</v>
      </c>
      <c r="T1919">
        <v>0</v>
      </c>
      <c r="U1919">
        <v>1</v>
      </c>
      <c r="V1919">
        <v>700000</v>
      </c>
      <c r="X1919">
        <v>5066</v>
      </c>
      <c r="Y1919">
        <f>COUNTBLANK(Table134[[#This Row],[Budget]:[Gross_WW]])</f>
        <v>1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1</v>
      </c>
      <c r="AG1919">
        <v>0</v>
      </c>
      <c r="AH1919">
        <f>((Table134[[#This Row],[Gross_WW]]-2*Table134[[#This Row],[Budget]])/(2*Table134[[#This Row],[Budget]]))*100</f>
        <v>-99.638142857142853</v>
      </c>
      <c r="AI1919">
        <f>(0.555*Table134[[#This Row],[Gross_WW]]-Table134[[#This Row],[Budget]])/Table134[[#This Row],[Budget]]*100</f>
        <v>-99.59833857142857</v>
      </c>
      <c r="AJ1919">
        <f>(Table134[[#This Row],[Gross_WW]]-VLOOKUP(C1919,  Table4[], 2, TRUE)*Table134[[#This Row],[Budget]])/(Table134[[#This Row],[Budget]]*VLOOKUP(C1919,  Table4[], 2, TRUE))</f>
        <v>-0.95476785714285717</v>
      </c>
    </row>
    <row r="1920" spans="1:36" x14ac:dyDescent="0.2">
      <c r="A1920" t="s">
        <v>2402</v>
      </c>
      <c r="B1920" t="s">
        <v>2403</v>
      </c>
      <c r="C1920">
        <v>1978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5.7</v>
      </c>
      <c r="O1920">
        <v>2393</v>
      </c>
      <c r="P1920">
        <v>102</v>
      </c>
      <c r="Q1920" t="s">
        <v>2404</v>
      </c>
      <c r="R1920" t="s">
        <v>2001</v>
      </c>
      <c r="S1920">
        <v>0</v>
      </c>
      <c r="T1920">
        <v>1</v>
      </c>
      <c r="U1920">
        <v>0</v>
      </c>
      <c r="V1920">
        <v>11364985</v>
      </c>
      <c r="Y1920">
        <f>COUNTBLANK(Table134[[#This Row],[Budget]:[Gross_WW]])</f>
        <v>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f>((Table134[[#This Row],[Gross_WW]]-2*Table134[[#This Row],[Budget]])/(2*Table134[[#This Row],[Budget]]))*100</f>
        <v>-100</v>
      </c>
      <c r="AI1920">
        <f>(0.555*Table134[[#This Row],[Gross_WW]]-Table134[[#This Row],[Budget]])/Table134[[#This Row],[Budget]]*100</f>
        <v>-100</v>
      </c>
      <c r="AJ1920">
        <f>(Table134[[#This Row],[Gross_WW]]-VLOOKUP(C1920,  Table4[], 2, TRUE)*Table134[[#This Row],[Budget]])/(Table134[[#This Row],[Budget]]*VLOOKUP(C1920,  Table4[], 2, TRUE))</f>
        <v>-1</v>
      </c>
    </row>
    <row r="1921" spans="1:36" x14ac:dyDescent="0.2">
      <c r="A1921" t="s">
        <v>6705</v>
      </c>
      <c r="B1921" t="s">
        <v>6706</v>
      </c>
      <c r="C1921">
        <v>2016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6.2</v>
      </c>
      <c r="O1921">
        <v>157381</v>
      </c>
      <c r="P1921">
        <v>110</v>
      </c>
      <c r="Q1921" t="s">
        <v>6011</v>
      </c>
      <c r="R1921" t="s">
        <v>5000</v>
      </c>
      <c r="S1921">
        <v>0</v>
      </c>
      <c r="T1921">
        <v>0</v>
      </c>
      <c r="U1921">
        <v>1</v>
      </c>
      <c r="V1921">
        <v>180000000</v>
      </c>
      <c r="W1921">
        <v>126643061</v>
      </c>
      <c r="X1921">
        <v>356700357</v>
      </c>
      <c r="Y1921">
        <f>COUNTBLANK(Table134[[#This Row],[Budget]:[Gross_WW]])</f>
        <v>0</v>
      </c>
      <c r="Z1921" s="7">
        <v>1</v>
      </c>
      <c r="AA1921" s="7">
        <v>0</v>
      </c>
      <c r="AB1921" s="7">
        <v>1</v>
      </c>
      <c r="AC1921" s="7">
        <v>0</v>
      </c>
      <c r="AD1921" s="7">
        <v>0</v>
      </c>
      <c r="AE1921" s="7">
        <v>0</v>
      </c>
      <c r="AF1921" s="7">
        <v>0</v>
      </c>
      <c r="AG1921">
        <v>50</v>
      </c>
      <c r="AH1921">
        <f>((Table134[[#This Row],[Gross_WW]]-2*Table134[[#This Row],[Budget]])/(2*Table134[[#This Row],[Budget]]))*100</f>
        <v>-0.91656749999999998</v>
      </c>
      <c r="AI1921">
        <f>(0.555*Table134[[#This Row],[Gross_WW]]-Table134[[#This Row],[Budget]])/Table134[[#This Row],[Budget]]*100</f>
        <v>9.9826100750000126</v>
      </c>
      <c r="AJ1921">
        <f>(Table134[[#This Row],[Gross_WW]]-VLOOKUP(C1921,  Table4[], 2, TRUE)*Table134[[#This Row],[Budget]])/(Table134[[#This Row],[Budget]]*VLOOKUP(C1921,  Table4[], 2, TRUE))</f>
        <v>0.98166865000000003</v>
      </c>
    </row>
    <row r="1922" spans="1:36" x14ac:dyDescent="0.2">
      <c r="A1922" t="s">
        <v>7821</v>
      </c>
      <c r="B1922" t="s">
        <v>7822</v>
      </c>
      <c r="C1922">
        <v>2017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7.3</v>
      </c>
      <c r="O1922">
        <v>124944</v>
      </c>
      <c r="P1922">
        <v>104</v>
      </c>
      <c r="Q1922" t="s">
        <v>7823</v>
      </c>
      <c r="R1922" t="s">
        <v>4813</v>
      </c>
      <c r="S1922">
        <v>0</v>
      </c>
      <c r="T1922">
        <v>0</v>
      </c>
      <c r="U1922">
        <v>1</v>
      </c>
      <c r="V1922">
        <v>80000000</v>
      </c>
      <c r="W1922">
        <v>175750384</v>
      </c>
      <c r="X1922">
        <v>311950384</v>
      </c>
      <c r="Y1922">
        <f>COUNTBLANK(Table134[[#This Row],[Budget]:[Gross_WW]])</f>
        <v>0</v>
      </c>
      <c r="Z1922" s="7">
        <v>1</v>
      </c>
      <c r="AA1922" s="7">
        <v>0</v>
      </c>
      <c r="AB1922" s="7">
        <v>0</v>
      </c>
      <c r="AC1922" s="7">
        <v>0</v>
      </c>
      <c r="AD1922" s="7">
        <v>0</v>
      </c>
      <c r="AE1922" s="7">
        <v>0</v>
      </c>
      <c r="AF1922" s="7">
        <v>1</v>
      </c>
      <c r="AG1922">
        <v>0</v>
      </c>
      <c r="AH1922">
        <f>((Table134[[#This Row],[Gross_WW]]-2*Table134[[#This Row],[Budget]])/(2*Table134[[#This Row],[Budget]]))*100</f>
        <v>94.968989999999991</v>
      </c>
      <c r="AI1922">
        <f>(0.555*Table134[[#This Row],[Gross_WW]]-Table134[[#This Row],[Budget]])/Table134[[#This Row],[Budget]]*100</f>
        <v>116.4155789</v>
      </c>
      <c r="AJ1922">
        <f>(Table134[[#This Row],[Gross_WW]]-VLOOKUP(C1922,  Table4[], 2, TRUE)*Table134[[#This Row],[Budget]])/(Table134[[#This Row],[Budget]]*VLOOKUP(C1922,  Table4[], 2, TRUE))</f>
        <v>2.8993798000000002</v>
      </c>
    </row>
    <row r="1923" spans="1:36" x14ac:dyDescent="0.2">
      <c r="A1923" t="s">
        <v>7214</v>
      </c>
      <c r="B1923" t="s">
        <v>7215</v>
      </c>
      <c r="C1923">
        <v>2014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7.7</v>
      </c>
      <c r="O1923">
        <v>314944</v>
      </c>
      <c r="P1923">
        <v>100</v>
      </c>
      <c r="Q1923" t="s">
        <v>7216</v>
      </c>
      <c r="R1923" t="s">
        <v>39</v>
      </c>
      <c r="S1923">
        <v>0</v>
      </c>
      <c r="T1923">
        <v>0</v>
      </c>
      <c r="U1923">
        <v>1</v>
      </c>
      <c r="V1923">
        <v>60000000</v>
      </c>
      <c r="W1923">
        <v>257760692</v>
      </c>
      <c r="X1923">
        <v>468060692</v>
      </c>
      <c r="Y1923">
        <f>COUNTBLANK(Table134[[#This Row],[Budget]:[Gross_WW]])</f>
        <v>0</v>
      </c>
      <c r="Z1923" s="7">
        <v>1</v>
      </c>
      <c r="AA1923" s="7">
        <v>0</v>
      </c>
      <c r="AB1923" s="7">
        <v>0</v>
      </c>
      <c r="AC1923" s="7">
        <v>0</v>
      </c>
      <c r="AD1923" s="7">
        <v>0</v>
      </c>
      <c r="AE1923" s="7">
        <v>0</v>
      </c>
      <c r="AF1923" s="7">
        <v>1</v>
      </c>
      <c r="AG1923">
        <v>0</v>
      </c>
      <c r="AH1923">
        <f>((Table134[[#This Row],[Gross_WW]]-2*Table134[[#This Row],[Budget]])/(2*Table134[[#This Row],[Budget]]))*100</f>
        <v>290.05057666666664</v>
      </c>
      <c r="AI1923">
        <f>(0.555*Table134[[#This Row],[Gross_WW]]-Table134[[#This Row],[Budget]])/Table134[[#This Row],[Budget]]*100</f>
        <v>332.95614010000008</v>
      </c>
      <c r="AJ1923">
        <f>(Table134[[#This Row],[Gross_WW]]-VLOOKUP(C1923,  Table4[], 2, TRUE)*Table134[[#This Row],[Budget]])/(Table134[[#This Row],[Budget]]*VLOOKUP(C1923,  Table4[], 2, TRUE))</f>
        <v>6.801011533333333</v>
      </c>
    </row>
    <row r="1924" spans="1:36" x14ac:dyDescent="0.2">
      <c r="A1924" t="s">
        <v>7708</v>
      </c>
      <c r="B1924" t="s">
        <v>7709</v>
      </c>
      <c r="C1924">
        <v>2017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6</v>
      </c>
      <c r="O1924">
        <v>20974</v>
      </c>
      <c r="P1924">
        <v>101</v>
      </c>
      <c r="Q1924" t="s">
        <v>7710</v>
      </c>
      <c r="R1924" t="s">
        <v>7711</v>
      </c>
      <c r="S1924">
        <v>0</v>
      </c>
      <c r="T1924">
        <v>0</v>
      </c>
      <c r="U1924">
        <v>1</v>
      </c>
      <c r="V1924">
        <v>70000000</v>
      </c>
      <c r="W1924">
        <v>59281555</v>
      </c>
      <c r="X1924">
        <v>123081555</v>
      </c>
      <c r="Y1924">
        <f>COUNTBLANK(Table134[[#This Row],[Budget]:[Gross_WW]])</f>
        <v>0</v>
      </c>
      <c r="Z1924" s="4">
        <v>1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1</v>
      </c>
      <c r="AG1924">
        <v>0</v>
      </c>
      <c r="AH1924">
        <f>((Table134[[#This Row],[Gross_WW]]-2*Table134[[#This Row],[Budget]])/(2*Table134[[#This Row],[Budget]]))*100</f>
        <v>-12.084603571428572</v>
      </c>
      <c r="AI1924">
        <f>(0.555*Table134[[#This Row],[Gross_WW]]-Table134[[#This Row],[Budget]])/Table134[[#This Row],[Budget]]*100</f>
        <v>-2.4139099642857058</v>
      </c>
      <c r="AJ1924">
        <f>(Table134[[#This Row],[Gross_WW]]-VLOOKUP(C1924,  Table4[], 2, TRUE)*Table134[[#This Row],[Budget]])/(Table134[[#This Row],[Budget]]*VLOOKUP(C1924,  Table4[], 2, TRUE))</f>
        <v>0.75830792857142859</v>
      </c>
    </row>
    <row r="1925" spans="1:36" hidden="1" x14ac:dyDescent="0.2">
      <c r="A1925" t="s">
        <v>528</v>
      </c>
      <c r="B1925" t="s">
        <v>529</v>
      </c>
      <c r="C1925">
        <v>1940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7.6</v>
      </c>
      <c r="O1925">
        <v>11073</v>
      </c>
      <c r="P1925">
        <v>95</v>
      </c>
      <c r="Q1925" t="s">
        <v>152</v>
      </c>
      <c r="R1925" t="s">
        <v>39</v>
      </c>
      <c r="S1925">
        <v>0</v>
      </c>
      <c r="T1925">
        <v>0</v>
      </c>
      <c r="U1925">
        <v>1</v>
      </c>
      <c r="X1925">
        <v>16455</v>
      </c>
      <c r="Y1925">
        <f>COUNTBLANK(Table134[[#This Row],[Budget]:[Gross_WW]])</f>
        <v>2</v>
      </c>
      <c r="Z1925" s="7">
        <v>0</v>
      </c>
      <c r="AA1925" s="7">
        <v>0</v>
      </c>
      <c r="AB1925" s="7">
        <v>0</v>
      </c>
      <c r="AC1925" s="7">
        <v>0</v>
      </c>
      <c r="AD1925" s="7">
        <v>1</v>
      </c>
      <c r="AE1925" s="7">
        <v>0</v>
      </c>
      <c r="AF1925" s="7">
        <v>0</v>
      </c>
      <c r="AG1925">
        <v>11</v>
      </c>
      <c r="AH1925" t="e">
        <f>((Table134[[#This Row],[Gross_WW]]-2*Table134[[#This Row],[Budget]])/(2*Table134[[#This Row],[Budget]]))*100</f>
        <v>#DIV/0!</v>
      </c>
      <c r="AI1925" t="e">
        <f>(0.555*Table134[[#This Row],[Gross_WW]]-Table134[[#This Row],[Budget]])/Table134[[#This Row],[Budget]]*100</f>
        <v>#DIV/0!</v>
      </c>
      <c r="AJ1925" t="e">
        <f>(Table134[[#This Row],[Gross_WW]]-VLOOKUP(C1925,  Table4[], 2, TRUE)*Table134[[#This Row],[Budget]])/(Table134[[#This Row],[Budget]]*VLOOKUP(C1925,  Table4[], 2, TRUE))</f>
        <v>#DIV/0!</v>
      </c>
    </row>
    <row r="1926" spans="1:36" x14ac:dyDescent="0.2">
      <c r="A1926" t="s">
        <v>5954</v>
      </c>
      <c r="B1926" t="s">
        <v>5955</v>
      </c>
      <c r="C1926">
        <v>2004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7.3</v>
      </c>
      <c r="O1926">
        <v>172484</v>
      </c>
      <c r="P1926">
        <v>119</v>
      </c>
      <c r="Q1926" t="s">
        <v>5046</v>
      </c>
      <c r="R1926" t="s">
        <v>2783</v>
      </c>
      <c r="S1926">
        <v>1</v>
      </c>
      <c r="T1926">
        <v>0</v>
      </c>
      <c r="U1926">
        <v>0</v>
      </c>
      <c r="V1926">
        <v>50000000</v>
      </c>
      <c r="W1926">
        <v>24020403</v>
      </c>
      <c r="X1926">
        <v>34808403</v>
      </c>
      <c r="Y1926">
        <f>COUNTBLANK(Table134[[#This Row],[Budget]:[Gross_WW]])</f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1</v>
      </c>
      <c r="AG1926">
        <v>0</v>
      </c>
      <c r="AH1926">
        <f>((Table134[[#This Row],[Gross_WW]]-2*Table134[[#This Row],[Budget]])/(2*Table134[[#This Row],[Budget]]))*100</f>
        <v>-65.191597000000002</v>
      </c>
      <c r="AI1926">
        <f>(0.555*Table134[[#This Row],[Gross_WW]]-Table134[[#This Row],[Budget]])/Table134[[#This Row],[Budget]]*100</f>
        <v>-61.362672669999995</v>
      </c>
      <c r="AJ1926">
        <f>(Table134[[#This Row],[Gross_WW]]-VLOOKUP(C1926,  Table4[], 2, TRUE)*Table134[[#This Row],[Budget]])/(Table134[[#This Row],[Budget]]*VLOOKUP(C1926,  Table4[], 2, TRUE))</f>
        <v>0.16028010000000001</v>
      </c>
    </row>
    <row r="1927" spans="1:36" x14ac:dyDescent="0.2">
      <c r="A1927" t="s">
        <v>5696</v>
      </c>
      <c r="B1927" t="s">
        <v>5697</v>
      </c>
      <c r="C1927">
        <v>2003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7.6</v>
      </c>
      <c r="O1927">
        <v>104900</v>
      </c>
      <c r="P1927">
        <v>130</v>
      </c>
      <c r="Q1927" t="s">
        <v>2630</v>
      </c>
      <c r="R1927" t="s">
        <v>35</v>
      </c>
      <c r="S1927">
        <v>0</v>
      </c>
      <c r="T1927">
        <v>1</v>
      </c>
      <c r="U1927">
        <v>0</v>
      </c>
      <c r="V1927">
        <v>38000000</v>
      </c>
      <c r="W1927">
        <v>19955598</v>
      </c>
      <c r="X1927">
        <v>38955598</v>
      </c>
      <c r="Y1927">
        <f>COUNTBLANK(Table134[[#This Row],[Budget]:[Gross_WW]])</f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1</v>
      </c>
      <c r="AG1927">
        <v>0</v>
      </c>
      <c r="AH1927">
        <f>((Table134[[#This Row],[Gross_WW]]-2*Table134[[#This Row],[Budget]])/(2*Table134[[#This Row],[Budget]]))*100</f>
        <v>-48.742634210526312</v>
      </c>
      <c r="AI1927">
        <f>(0.555*Table134[[#This Row],[Gross_WW]]-Table134[[#This Row],[Budget]])/Table134[[#This Row],[Budget]]*100</f>
        <v>-43.10432397368421</v>
      </c>
      <c r="AJ1927">
        <f>(Table134[[#This Row],[Gross_WW]]-VLOOKUP(C1927,  Table4[], 2, TRUE)*Table134[[#This Row],[Budget]])/(Table134[[#This Row],[Budget]]*VLOOKUP(C1927,  Table4[], 2, TRUE))</f>
        <v>0.70857885964912282</v>
      </c>
    </row>
    <row r="1928" spans="1:36" x14ac:dyDescent="0.2">
      <c r="A1928" t="s">
        <v>4020</v>
      </c>
      <c r="B1928" t="s">
        <v>4021</v>
      </c>
      <c r="C1928">
        <v>1994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6.3</v>
      </c>
      <c r="O1928">
        <v>41205</v>
      </c>
      <c r="P1928">
        <v>82</v>
      </c>
      <c r="Q1928" t="s">
        <v>4022</v>
      </c>
      <c r="R1928" t="s">
        <v>35</v>
      </c>
      <c r="S1928">
        <v>0</v>
      </c>
      <c r="T1928">
        <v>1</v>
      </c>
      <c r="U1928">
        <v>0</v>
      </c>
      <c r="V1928">
        <v>23000000</v>
      </c>
      <c r="W1928">
        <v>52125282</v>
      </c>
      <c r="X1928">
        <v>67308282</v>
      </c>
      <c r="Y1928">
        <f>COUNTBLANK(Table134[[#This Row],[Budget]:[Gross_WW]])</f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50</v>
      </c>
      <c r="AH1928">
        <f>((Table134[[#This Row],[Gross_WW]]-2*Table134[[#This Row],[Budget]])/(2*Table134[[#This Row],[Budget]]))*100</f>
        <v>46.322352173913046</v>
      </c>
      <c r="AI1928">
        <f>(0.555*Table134[[#This Row],[Gross_WW]]-Table134[[#This Row],[Budget]])/Table134[[#This Row],[Budget]]*100</f>
        <v>62.417810913043503</v>
      </c>
      <c r="AJ1928">
        <f>(Table134[[#This Row],[Gross_WW]]-VLOOKUP(C1928,  Table4[], 2, TRUE)*Table134[[#This Row],[Budget]])/(Table134[[#This Row],[Budget]]*VLOOKUP(C1928,  Table4[], 2, TRUE))</f>
        <v>5.6510160079051381</v>
      </c>
    </row>
    <row r="1929" spans="1:36" x14ac:dyDescent="0.2">
      <c r="A1929" t="s">
        <v>6944</v>
      </c>
      <c r="B1929" t="s">
        <v>6945</v>
      </c>
      <c r="C1929">
        <v>2013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6.4</v>
      </c>
      <c r="O1929">
        <v>214941</v>
      </c>
      <c r="P1929">
        <v>150</v>
      </c>
      <c r="Q1929" t="s">
        <v>6946</v>
      </c>
      <c r="R1929" t="s">
        <v>2671</v>
      </c>
      <c r="S1929">
        <v>1</v>
      </c>
      <c r="T1929">
        <v>0</v>
      </c>
      <c r="U1929">
        <v>0</v>
      </c>
      <c r="V1929">
        <v>215000000</v>
      </c>
      <c r="W1929">
        <v>89302115</v>
      </c>
      <c r="X1929">
        <v>260502115</v>
      </c>
      <c r="Y1929">
        <f>COUNTBLANK(Table134[[#This Row],[Budget]:[Gross_WW]])</f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1</v>
      </c>
      <c r="AE1929" s="7">
        <v>0</v>
      </c>
      <c r="AF1929" s="7">
        <v>0</v>
      </c>
      <c r="AG1929">
        <v>32</v>
      </c>
      <c r="AH1929">
        <f>((Table134[[#This Row],[Gross_WW]]-2*Table134[[#This Row],[Budget]])/(2*Table134[[#This Row],[Budget]]))*100</f>
        <v>-39.418112790697677</v>
      </c>
      <c r="AI1929">
        <f>(0.555*Table134[[#This Row],[Gross_WW]]-Table134[[#This Row],[Budget]])/Table134[[#This Row],[Budget]]*100</f>
        <v>-32.754105197674413</v>
      </c>
      <c r="AJ1929">
        <f>(Table134[[#This Row],[Gross_WW]]-VLOOKUP(C1929,  Table4[], 2, TRUE)*Table134[[#This Row],[Budget]])/(Table134[[#This Row],[Budget]]*VLOOKUP(C1929,  Table4[], 2, TRUE))</f>
        <v>0.2116377441860465</v>
      </c>
    </row>
    <row r="1930" spans="1:36" x14ac:dyDescent="0.2">
      <c r="A1930" t="s">
        <v>2758</v>
      </c>
      <c r="B1930" t="s">
        <v>2759</v>
      </c>
      <c r="C1930">
        <v>1984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6.3</v>
      </c>
      <c r="O1930">
        <v>6372</v>
      </c>
      <c r="P1930">
        <v>90</v>
      </c>
      <c r="Q1930" t="s">
        <v>1866</v>
      </c>
      <c r="R1930" t="s">
        <v>35</v>
      </c>
      <c r="S1930">
        <v>0</v>
      </c>
      <c r="T1930">
        <v>1</v>
      </c>
      <c r="U1930">
        <v>0</v>
      </c>
      <c r="V1930">
        <v>5718573</v>
      </c>
      <c r="Y1930">
        <f>COUNTBLANK(Table134[[#This Row],[Budget]:[Gross_WW]])</f>
        <v>2</v>
      </c>
      <c r="Z1930" s="7">
        <v>0</v>
      </c>
      <c r="AA1930" s="7">
        <v>0</v>
      </c>
      <c r="AB1930" s="7">
        <v>1</v>
      </c>
      <c r="AC1930" s="7">
        <v>0</v>
      </c>
      <c r="AD1930" s="7">
        <v>0</v>
      </c>
      <c r="AE1930" s="7">
        <v>0</v>
      </c>
      <c r="AF1930" s="7">
        <v>0</v>
      </c>
      <c r="AG1930">
        <v>6</v>
      </c>
      <c r="AH1930">
        <f>((Table134[[#This Row],[Gross_WW]]-2*Table134[[#This Row],[Budget]])/(2*Table134[[#This Row],[Budget]]))*100</f>
        <v>-100</v>
      </c>
      <c r="AI1930">
        <f>(0.555*Table134[[#This Row],[Gross_WW]]-Table134[[#This Row],[Budget]])/Table134[[#This Row],[Budget]]*100</f>
        <v>-100</v>
      </c>
      <c r="AJ1930">
        <f>(Table134[[#This Row],[Gross_WW]]-VLOOKUP(C1930,  Table4[], 2, TRUE)*Table134[[#This Row],[Budget]])/(Table134[[#This Row],[Budget]]*VLOOKUP(C1930,  Table4[], 2, TRUE))</f>
        <v>-1</v>
      </c>
    </row>
    <row r="1931" spans="1:36" x14ac:dyDescent="0.2">
      <c r="A1931" t="s">
        <v>6246</v>
      </c>
      <c r="B1931" t="s">
        <v>6247</v>
      </c>
      <c r="C1931">
        <v>2007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7</v>
      </c>
      <c r="O1931">
        <v>55587</v>
      </c>
      <c r="P1931">
        <v>99</v>
      </c>
      <c r="Q1931" t="s">
        <v>6248</v>
      </c>
      <c r="R1931" t="s">
        <v>3859</v>
      </c>
      <c r="S1931">
        <v>1</v>
      </c>
      <c r="T1931">
        <v>0</v>
      </c>
      <c r="U1931">
        <v>0</v>
      </c>
      <c r="V1931">
        <v>16000000</v>
      </c>
      <c r="W1931">
        <v>4600585</v>
      </c>
      <c r="X1931">
        <v>5371181</v>
      </c>
      <c r="Y1931">
        <f>COUNTBLANK(Table134[[#This Row],[Budget]:[Gross_WW]])</f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1</v>
      </c>
      <c r="AG1931">
        <v>0</v>
      </c>
      <c r="AH1931">
        <f>((Table134[[#This Row],[Gross_WW]]-2*Table134[[#This Row],[Budget]])/(2*Table134[[#This Row],[Budget]]))*100</f>
        <v>-83.215059374999996</v>
      </c>
      <c r="AI1931">
        <f>(0.555*Table134[[#This Row],[Gross_WW]]-Table134[[#This Row],[Budget]])/Table134[[#This Row],[Budget]]*100</f>
        <v>-81.368715906250003</v>
      </c>
      <c r="AJ1931">
        <f>(Table134[[#This Row],[Gross_WW]]-VLOOKUP(C1931,  Table4[], 2, TRUE)*Table134[[#This Row],[Budget]])/(Table134[[#This Row],[Budget]]*VLOOKUP(C1931,  Table4[], 2, TRUE))</f>
        <v>-0.44050197916666667</v>
      </c>
    </row>
    <row r="1932" spans="1:36" x14ac:dyDescent="0.2">
      <c r="A1932" t="s">
        <v>7202</v>
      </c>
      <c r="B1932" t="s">
        <v>7203</v>
      </c>
      <c r="C1932">
        <v>2012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6.4</v>
      </c>
      <c r="O1932">
        <v>93818</v>
      </c>
      <c r="P1932">
        <v>86</v>
      </c>
      <c r="Q1932" t="s">
        <v>7204</v>
      </c>
      <c r="R1932" t="s">
        <v>35</v>
      </c>
      <c r="S1932">
        <v>0</v>
      </c>
      <c r="T1932">
        <v>1</v>
      </c>
      <c r="U1932">
        <v>0</v>
      </c>
      <c r="V1932">
        <v>70000000</v>
      </c>
      <c r="W1932">
        <v>214030500</v>
      </c>
      <c r="X1932">
        <v>348840316</v>
      </c>
      <c r="Y1932">
        <f>COUNTBLANK(Table134[[#This Row],[Budget]:[Gross_WW]])</f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41</v>
      </c>
      <c r="AH1932">
        <f>((Table134[[#This Row],[Gross_WW]]-2*Table134[[#This Row],[Budget]])/(2*Table134[[#This Row],[Budget]]))*100</f>
        <v>149.17165428571428</v>
      </c>
      <c r="AI1932">
        <f>(0.555*Table134[[#This Row],[Gross_WW]]-Table134[[#This Row],[Budget]])/Table134[[#This Row],[Budget]]*100</f>
        <v>176.58053625714288</v>
      </c>
      <c r="AJ1932">
        <f>(Table134[[#This Row],[Gross_WW]]-VLOOKUP(C1932,  Table4[], 2, TRUE)*Table134[[#This Row],[Budget]])/(Table134[[#This Row],[Budget]]*VLOOKUP(C1932,  Table4[], 2, TRUE))</f>
        <v>3.9834330857142857</v>
      </c>
    </row>
    <row r="1933" spans="1:36" x14ac:dyDescent="0.2">
      <c r="A1933" t="s">
        <v>6482</v>
      </c>
      <c r="B1933" t="s">
        <v>6483</v>
      </c>
      <c r="C1933">
        <v>2010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6.3</v>
      </c>
      <c r="O1933">
        <v>88169</v>
      </c>
      <c r="P1933">
        <v>97</v>
      </c>
      <c r="Q1933" t="s">
        <v>6484</v>
      </c>
      <c r="R1933" t="s">
        <v>39</v>
      </c>
      <c r="S1933">
        <v>0</v>
      </c>
      <c r="T1933">
        <v>0</v>
      </c>
      <c r="U1933">
        <v>1</v>
      </c>
      <c r="V1933">
        <v>25000000</v>
      </c>
      <c r="W1933">
        <v>23591432</v>
      </c>
      <c r="X1933">
        <v>29397654</v>
      </c>
      <c r="Y1933">
        <f>COUNTBLANK(Table134[[#This Row],[Budget]:[Gross_WW]])</f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4</v>
      </c>
      <c r="AH1933">
        <f>((Table134[[#This Row],[Gross_WW]]-2*Table134[[#This Row],[Budget]])/(2*Table134[[#This Row],[Budget]]))*100</f>
        <v>-41.204692000000001</v>
      </c>
      <c r="AI1933">
        <f>(0.555*Table134[[#This Row],[Gross_WW]]-Table134[[#This Row],[Budget]])/Table134[[#This Row],[Budget]]*100</f>
        <v>-34.737208119999998</v>
      </c>
      <c r="AJ1933">
        <f>(Table134[[#This Row],[Gross_WW]]-VLOOKUP(C1933,  Table4[], 2, TRUE)*Table134[[#This Row],[Budget]])/(Table134[[#This Row],[Budget]]*VLOOKUP(C1933,  Table4[], 2, TRUE))</f>
        <v>0.17590616000000001</v>
      </c>
    </row>
    <row r="1934" spans="1:36" hidden="1" x14ac:dyDescent="0.2">
      <c r="A1934" t="s">
        <v>2981</v>
      </c>
      <c r="B1934" t="s">
        <v>2982</v>
      </c>
      <c r="C1934">
        <v>1987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7.3</v>
      </c>
      <c r="O1934">
        <v>117318</v>
      </c>
      <c r="P1934">
        <v>97</v>
      </c>
      <c r="Q1934" t="s">
        <v>2557</v>
      </c>
      <c r="R1934" t="s">
        <v>39</v>
      </c>
      <c r="S1934">
        <v>0</v>
      </c>
      <c r="T1934">
        <v>0</v>
      </c>
      <c r="U1934">
        <v>1</v>
      </c>
      <c r="W1934">
        <v>32222567</v>
      </c>
      <c r="X1934">
        <v>32302949</v>
      </c>
      <c r="Y1934">
        <f>COUNTBLANK(Table134[[#This Row],[Budget]:[Gross_WW]])</f>
        <v>1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1</v>
      </c>
      <c r="AG1934">
        <v>0</v>
      </c>
      <c r="AH1934" t="e">
        <f>((Table134[[#This Row],[Gross_WW]]-2*Table134[[#This Row],[Budget]])/(2*Table134[[#This Row],[Budget]]))*100</f>
        <v>#DIV/0!</v>
      </c>
      <c r="AI1934" t="e">
        <f>(0.555*Table134[[#This Row],[Gross_WW]]-Table134[[#This Row],[Budget]])/Table134[[#This Row],[Budget]]*100</f>
        <v>#DIV/0!</v>
      </c>
      <c r="AJ1934" t="e">
        <f>(Table134[[#This Row],[Gross_WW]]-VLOOKUP(C1934,  Table4[], 2, TRUE)*Table134[[#This Row],[Budget]])/(Table134[[#This Row],[Budget]]*VLOOKUP(C1934,  Table4[], 2, TRUE))</f>
        <v>#DIV/0!</v>
      </c>
    </row>
    <row r="1935" spans="1:36" x14ac:dyDescent="0.2">
      <c r="A1935" t="s">
        <v>4716</v>
      </c>
      <c r="B1935" t="s">
        <v>4717</v>
      </c>
      <c r="C1935">
        <v>1997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6.6</v>
      </c>
      <c r="O1935">
        <v>361947</v>
      </c>
      <c r="P1935">
        <v>129</v>
      </c>
      <c r="Q1935" t="s">
        <v>2168</v>
      </c>
      <c r="R1935" t="s">
        <v>35</v>
      </c>
      <c r="S1935">
        <v>0</v>
      </c>
      <c r="T1935">
        <v>1</v>
      </c>
      <c r="U1935">
        <v>0</v>
      </c>
      <c r="V1935">
        <v>73000000</v>
      </c>
      <c r="W1935">
        <v>229086679</v>
      </c>
      <c r="X1935">
        <v>618638999</v>
      </c>
      <c r="Y1935">
        <f>COUNTBLANK(Table134[[#This Row],[Budget]:[Gross_WW]])</f>
        <v>0</v>
      </c>
      <c r="Z1935" s="7">
        <v>1</v>
      </c>
      <c r="AA1935" s="7">
        <v>0</v>
      </c>
      <c r="AB1935" s="7">
        <v>1</v>
      </c>
      <c r="AC1935" s="7">
        <v>0</v>
      </c>
      <c r="AD1935" s="7">
        <v>0</v>
      </c>
      <c r="AE1935" s="7">
        <v>0</v>
      </c>
      <c r="AF1935" s="7">
        <v>0</v>
      </c>
      <c r="AG1935">
        <v>2</v>
      </c>
      <c r="AH1935">
        <f>((Table134[[#This Row],[Gross_WW]]-2*Table134[[#This Row],[Budget]])/(2*Table134[[#This Row],[Budget]]))*100</f>
        <v>323.72534178082191</v>
      </c>
      <c r="AI1935">
        <f>(0.555*Table134[[#This Row],[Gross_WW]]-Table134[[#This Row],[Budget]])/Table134[[#This Row],[Budget]]*100</f>
        <v>370.33512937671242</v>
      </c>
      <c r="AJ1935">
        <f>(Table134[[#This Row],[Gross_WW]]-VLOOKUP(C1935,  Table4[], 2, TRUE)*Table134[[#This Row],[Budget]])/(Table134[[#This Row],[Budget]]*VLOOKUP(C1935,  Table4[], 2, TRUE))</f>
        <v>18.260242808219179</v>
      </c>
    </row>
    <row r="1936" spans="1:36" x14ac:dyDescent="0.2">
      <c r="A1936" t="s">
        <v>1930</v>
      </c>
      <c r="B1936" t="s">
        <v>1931</v>
      </c>
      <c r="C1936">
        <v>1968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6.5</v>
      </c>
      <c r="O1936">
        <v>13548</v>
      </c>
      <c r="P1936">
        <v>108</v>
      </c>
      <c r="Q1936" t="s">
        <v>557</v>
      </c>
      <c r="R1936" t="s">
        <v>376</v>
      </c>
      <c r="S1936">
        <v>1</v>
      </c>
      <c r="T1936">
        <v>0</v>
      </c>
      <c r="U1936">
        <v>0</v>
      </c>
      <c r="V1936">
        <v>51264000</v>
      </c>
      <c r="Y1936">
        <f>COUNTBLANK(Table134[[#This Row],[Budget]:[Gross_WW]])</f>
        <v>2</v>
      </c>
      <c r="Z1936" s="7">
        <v>1</v>
      </c>
      <c r="AA1936" s="7">
        <v>0</v>
      </c>
      <c r="AB1936" s="7">
        <v>1</v>
      </c>
      <c r="AC1936" s="7">
        <v>0</v>
      </c>
      <c r="AD1936" s="7">
        <v>0</v>
      </c>
      <c r="AE1936" s="7">
        <v>0</v>
      </c>
      <c r="AF1936" s="7">
        <v>0</v>
      </c>
      <c r="AG1936">
        <v>7</v>
      </c>
      <c r="AH1936">
        <f>((Table134[[#This Row],[Gross_WW]]-2*Table134[[#This Row],[Budget]])/(2*Table134[[#This Row],[Budget]]))*100</f>
        <v>-100</v>
      </c>
      <c r="AI1936">
        <f>(0.555*Table134[[#This Row],[Gross_WW]]-Table134[[#This Row],[Budget]])/Table134[[#This Row],[Budget]]*100</f>
        <v>-100</v>
      </c>
      <c r="AJ1936">
        <f>(Table134[[#This Row],[Gross_WW]]-VLOOKUP(C1936,  Table4[], 2, TRUE)*Table134[[#This Row],[Budget]])/(Table134[[#This Row],[Budget]]*VLOOKUP(C1936,  Table4[], 2, TRUE))</f>
        <v>-1</v>
      </c>
    </row>
    <row r="1937" spans="1:36" x14ac:dyDescent="0.2">
      <c r="A1937" t="s">
        <v>7047</v>
      </c>
      <c r="B1937" t="s">
        <v>7048</v>
      </c>
      <c r="C1937">
        <v>2012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6.5</v>
      </c>
      <c r="O1937">
        <v>97943</v>
      </c>
      <c r="P1937">
        <v>101</v>
      </c>
      <c r="Q1937" t="s">
        <v>4974</v>
      </c>
      <c r="R1937" t="s">
        <v>39</v>
      </c>
      <c r="S1937">
        <v>0</v>
      </c>
      <c r="T1937">
        <v>0</v>
      </c>
      <c r="U1937">
        <v>1</v>
      </c>
      <c r="V1937">
        <v>25000000</v>
      </c>
      <c r="W1937">
        <v>60457138</v>
      </c>
      <c r="X1937">
        <v>99357138</v>
      </c>
      <c r="Y1937">
        <f>COUNTBLANK(Table134[[#This Row],[Budget]:[Gross_WW]])</f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4</v>
      </c>
      <c r="AH1937">
        <f>((Table134[[#This Row],[Gross_WW]]-2*Table134[[#This Row],[Budget]])/(2*Table134[[#This Row],[Budget]]))*100</f>
        <v>98.714275999999998</v>
      </c>
      <c r="AI1937">
        <f>(0.555*Table134[[#This Row],[Gross_WW]]-Table134[[#This Row],[Budget]])/Table134[[#This Row],[Budget]]*100</f>
        <v>120.57284636000001</v>
      </c>
      <c r="AJ1937">
        <f>(Table134[[#This Row],[Gross_WW]]-VLOOKUP(C1937,  Table4[], 2, TRUE)*Table134[[#This Row],[Budget]])/(Table134[[#This Row],[Budget]]*VLOOKUP(C1937,  Table4[], 2, TRUE))</f>
        <v>2.97428552</v>
      </c>
    </row>
    <row r="1938" spans="1:36" x14ac:dyDescent="0.2">
      <c r="A1938" t="s">
        <v>2408</v>
      </c>
      <c r="B1938" t="s">
        <v>2409</v>
      </c>
      <c r="C1938">
        <v>1979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5.6</v>
      </c>
      <c r="O1938">
        <v>2546</v>
      </c>
      <c r="P1938">
        <v>112</v>
      </c>
      <c r="Q1938" t="s">
        <v>2410</v>
      </c>
      <c r="R1938" t="s">
        <v>2213</v>
      </c>
      <c r="S1938">
        <v>0</v>
      </c>
      <c r="T1938">
        <v>0</v>
      </c>
      <c r="U1938">
        <v>1</v>
      </c>
      <c r="V1938">
        <v>42800000</v>
      </c>
      <c r="Y1938">
        <f>COUNTBLANK(Table134[[#This Row],[Budget]:[Gross_WW]])</f>
        <v>2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1</v>
      </c>
      <c r="AG1938">
        <v>0</v>
      </c>
      <c r="AH1938">
        <f>((Table134[[#This Row],[Gross_WW]]-2*Table134[[#This Row],[Budget]])/(2*Table134[[#This Row],[Budget]]))*100</f>
        <v>-100</v>
      </c>
      <c r="AI1938">
        <f>(0.555*Table134[[#This Row],[Gross_WW]]-Table134[[#This Row],[Budget]])/Table134[[#This Row],[Budget]]*100</f>
        <v>-100</v>
      </c>
      <c r="AJ1938">
        <f>(Table134[[#This Row],[Gross_WW]]-VLOOKUP(C1938,  Table4[], 2, TRUE)*Table134[[#This Row],[Budget]])/(Table134[[#This Row],[Budget]]*VLOOKUP(C1938,  Table4[], 2, TRUE))</f>
        <v>-1</v>
      </c>
    </row>
    <row r="1939" spans="1:36" x14ac:dyDescent="0.2">
      <c r="A1939" t="s">
        <v>5582</v>
      </c>
      <c r="B1939" t="s">
        <v>5583</v>
      </c>
      <c r="C1939">
        <v>2001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6.9</v>
      </c>
      <c r="O1939">
        <v>51008</v>
      </c>
      <c r="P1939">
        <v>152</v>
      </c>
      <c r="Q1939" t="s">
        <v>4108</v>
      </c>
      <c r="R1939" t="s">
        <v>4109</v>
      </c>
      <c r="S1939">
        <v>0</v>
      </c>
      <c r="T1939">
        <v>0</v>
      </c>
      <c r="U1939">
        <v>1</v>
      </c>
      <c r="V1939">
        <v>72000000</v>
      </c>
      <c r="W1939">
        <v>27807266</v>
      </c>
      <c r="X1939">
        <v>37317558</v>
      </c>
      <c r="Y1939">
        <f>COUNTBLANK(Table134[[#This Row],[Budget]:[Gross_WW]])</f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1</v>
      </c>
      <c r="AG1939">
        <v>0</v>
      </c>
      <c r="AH1939">
        <f>((Table134[[#This Row],[Gross_WW]]-2*Table134[[#This Row],[Budget]])/(2*Table134[[#This Row],[Budget]]))*100</f>
        <v>-74.085029166666672</v>
      </c>
      <c r="AI1939">
        <f>(0.555*Table134[[#This Row],[Gross_WW]]-Table134[[#This Row],[Budget]])/Table134[[#This Row],[Budget]]*100</f>
        <v>-71.23438237500001</v>
      </c>
      <c r="AJ1939">
        <f>(Table134[[#This Row],[Gross_WW]]-VLOOKUP(C1939,  Table4[], 2, TRUE)*Table134[[#This Row],[Budget]])/(Table134[[#This Row],[Budget]]*VLOOKUP(C1939,  Table4[], 2, TRUE))</f>
        <v>-0.13616763888888889</v>
      </c>
    </row>
    <row r="1940" spans="1:36" x14ac:dyDescent="0.2">
      <c r="A1940" t="s">
        <v>599</v>
      </c>
      <c r="B1940" t="s">
        <v>600</v>
      </c>
      <c r="C1940">
        <v>1941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8</v>
      </c>
      <c r="O1940">
        <v>144558</v>
      </c>
      <c r="P1940">
        <v>100</v>
      </c>
      <c r="Q1940" t="s">
        <v>601</v>
      </c>
      <c r="R1940" t="s">
        <v>39</v>
      </c>
      <c r="S1940">
        <v>0</v>
      </c>
      <c r="T1940">
        <v>0</v>
      </c>
      <c r="U1940">
        <v>1</v>
      </c>
      <c r="V1940">
        <v>375000</v>
      </c>
      <c r="X1940">
        <v>1255</v>
      </c>
      <c r="Y1940">
        <f>COUNTBLANK(Table134[[#This Row],[Budget]:[Gross_WW]])</f>
        <v>1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11</v>
      </c>
      <c r="AH1940">
        <f>((Table134[[#This Row],[Gross_WW]]-2*Table134[[#This Row],[Budget]])/(2*Table134[[#This Row],[Budget]]))*100</f>
        <v>-99.832666666666668</v>
      </c>
      <c r="AI1940">
        <f>(0.555*Table134[[#This Row],[Gross_WW]]-Table134[[#This Row],[Budget]])/Table134[[#This Row],[Budget]]*100</f>
        <v>-99.814260000000004</v>
      </c>
      <c r="AJ1940">
        <f>(Table134[[#This Row],[Gross_WW]]-VLOOKUP(C1940,  Table4[], 2, TRUE)*Table134[[#This Row],[Budget]])/(Table134[[#This Row],[Budget]]*VLOOKUP(C1940,  Table4[], 2, TRUE))</f>
        <v>-0.9742564102564103</v>
      </c>
    </row>
    <row r="1941" spans="1:36" x14ac:dyDescent="0.2">
      <c r="A1941" t="s">
        <v>3628</v>
      </c>
      <c r="B1941" t="s">
        <v>3629</v>
      </c>
      <c r="C1941">
        <v>1992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6.4</v>
      </c>
      <c r="O1941">
        <v>4907</v>
      </c>
      <c r="P1941">
        <v>104</v>
      </c>
      <c r="Q1941" t="s">
        <v>3630</v>
      </c>
      <c r="R1941" t="s">
        <v>3631</v>
      </c>
      <c r="S1941">
        <v>0</v>
      </c>
      <c r="T1941">
        <v>0</v>
      </c>
      <c r="U1941">
        <v>1</v>
      </c>
      <c r="V1941">
        <v>15500000</v>
      </c>
      <c r="W1941">
        <v>6742168</v>
      </c>
      <c r="X1941">
        <v>6742168</v>
      </c>
      <c r="Y1941">
        <f>COUNTBLANK(Table134[[#This Row],[Budget]:[Gross_WW]])</f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3</v>
      </c>
      <c r="AH1941">
        <f>((Table134[[#This Row],[Gross_WW]]-2*Table134[[#This Row],[Budget]])/(2*Table134[[#This Row],[Budget]]))*100</f>
        <v>-78.251070967741924</v>
      </c>
      <c r="AI1941">
        <f>(0.555*Table134[[#This Row],[Gross_WW]]-Table134[[#This Row],[Budget]])/Table134[[#This Row],[Budget]]*100</f>
        <v>-75.858688774193553</v>
      </c>
      <c r="AJ1941">
        <f>(Table134[[#This Row],[Gross_WW]]-VLOOKUP(C1941,  Table4[], 2, TRUE)*Table134[[#This Row],[Budget]])/(Table134[[#This Row],[Budget]]*VLOOKUP(C1941,  Table4[], 2, TRUE))</f>
        <v>-1.1412316715542522E-2</v>
      </c>
    </row>
    <row r="1942" spans="1:36" x14ac:dyDescent="0.2">
      <c r="A1942" t="s">
        <v>1212</v>
      </c>
      <c r="B1942" t="s">
        <v>1213</v>
      </c>
      <c r="C1942">
        <v>1953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6</v>
      </c>
      <c r="O1942">
        <v>514</v>
      </c>
      <c r="P1942">
        <v>82</v>
      </c>
      <c r="Q1942" t="s">
        <v>1181</v>
      </c>
      <c r="R1942" t="s">
        <v>39</v>
      </c>
      <c r="S1942">
        <v>0</v>
      </c>
      <c r="T1942">
        <v>0</v>
      </c>
      <c r="U1942">
        <v>1</v>
      </c>
      <c r="V1942">
        <v>2000000</v>
      </c>
      <c r="Y1942">
        <f>COUNTBLANK(Table134[[#This Row],[Budget]:[Gross_WW]])</f>
        <v>2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1</v>
      </c>
      <c r="AG1942">
        <v>0</v>
      </c>
      <c r="AH1942">
        <f>((Table134[[#This Row],[Gross_WW]]-2*Table134[[#This Row],[Budget]])/(2*Table134[[#This Row],[Budget]]))*100</f>
        <v>-100</v>
      </c>
      <c r="AI1942">
        <f>(0.555*Table134[[#This Row],[Gross_WW]]-Table134[[#This Row],[Budget]])/Table134[[#This Row],[Budget]]*100</f>
        <v>-100</v>
      </c>
      <c r="AJ1942">
        <f>(Table134[[#This Row],[Gross_WW]]-VLOOKUP(C1942,  Table4[], 2, TRUE)*Table134[[#This Row],[Budget]])/(Table134[[#This Row],[Budget]]*VLOOKUP(C1942,  Table4[], 2, TRUE))</f>
        <v>-1</v>
      </c>
    </row>
    <row r="1943" spans="1:36" hidden="1" x14ac:dyDescent="0.2">
      <c r="A1943" t="s">
        <v>1276</v>
      </c>
      <c r="B1943" t="s">
        <v>1277</v>
      </c>
      <c r="C1943">
        <v>1953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6.5</v>
      </c>
      <c r="O1943">
        <v>1568</v>
      </c>
      <c r="P1943">
        <v>79</v>
      </c>
      <c r="Q1943" t="s">
        <v>1148</v>
      </c>
      <c r="R1943" t="s">
        <v>945</v>
      </c>
      <c r="S1943">
        <v>0</v>
      </c>
      <c r="T1943">
        <v>1</v>
      </c>
      <c r="U1943">
        <v>0</v>
      </c>
      <c r="W1943">
        <v>1150000</v>
      </c>
      <c r="Y1943">
        <f>COUNTBLANK(Table134[[#This Row],[Budget]:[Gross_WW]])</f>
        <v>2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1</v>
      </c>
      <c r="AG1943">
        <v>0</v>
      </c>
      <c r="AH1943" t="e">
        <f>((Table134[[#This Row],[Gross_WW]]-2*Table134[[#This Row],[Budget]])/(2*Table134[[#This Row],[Budget]]))*100</f>
        <v>#DIV/0!</v>
      </c>
      <c r="AI1943" t="e">
        <f>(0.555*Table134[[#This Row],[Gross_WW]]-Table134[[#This Row],[Budget]])/Table134[[#This Row],[Budget]]*100</f>
        <v>#DIV/0!</v>
      </c>
      <c r="AJ1943" t="e">
        <f>(Table134[[#This Row],[Gross_WW]]-VLOOKUP(C1943,  Table4[], 2, TRUE)*Table134[[#This Row],[Budget]])/(Table134[[#This Row],[Budget]]*VLOOKUP(C1943,  Table4[], 2, TRUE))</f>
        <v>#DIV/0!</v>
      </c>
    </row>
    <row r="1944" spans="1:36" x14ac:dyDescent="0.2">
      <c r="A1944" t="s">
        <v>7320</v>
      </c>
      <c r="B1944" t="s">
        <v>7321</v>
      </c>
      <c r="C1944">
        <v>2015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7.3</v>
      </c>
      <c r="O1944">
        <v>254320</v>
      </c>
      <c r="P1944">
        <v>116</v>
      </c>
      <c r="Q1944" t="s">
        <v>6739</v>
      </c>
      <c r="R1944" t="s">
        <v>39</v>
      </c>
      <c r="S1944">
        <v>0</v>
      </c>
      <c r="T1944">
        <v>0</v>
      </c>
      <c r="U1944">
        <v>1</v>
      </c>
      <c r="V1944">
        <v>75000000</v>
      </c>
      <c r="W1944">
        <v>45445109</v>
      </c>
      <c r="X1944">
        <v>107045109</v>
      </c>
      <c r="Y1944">
        <f>COUNTBLANK(Table134[[#This Row],[Budget]:[Gross_WW]])</f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1</v>
      </c>
      <c r="AG1944">
        <v>0</v>
      </c>
      <c r="AH1944">
        <f>((Table134[[#This Row],[Gross_WW]]-2*Table134[[#This Row],[Budget]])/(2*Table134[[#This Row],[Budget]]))*100</f>
        <v>-28.636593999999999</v>
      </c>
      <c r="AI1944">
        <f>(0.555*Table134[[#This Row],[Gross_WW]]-Table134[[#This Row],[Budget]])/Table134[[#This Row],[Budget]]*100</f>
        <v>-20.786619339999994</v>
      </c>
      <c r="AJ1944">
        <f>(Table134[[#This Row],[Gross_WW]]-VLOOKUP(C1944,  Table4[], 2, TRUE)*Table134[[#This Row],[Budget]])/(Table134[[#This Row],[Budget]]*VLOOKUP(C1944,  Table4[], 2, TRUE))</f>
        <v>0.42726811999999997</v>
      </c>
    </row>
    <row r="1945" spans="1:36" x14ac:dyDescent="0.2">
      <c r="A1945" t="s">
        <v>602</v>
      </c>
      <c r="B1945" t="s">
        <v>603</v>
      </c>
      <c r="C1945">
        <v>1942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7.6</v>
      </c>
      <c r="O1945">
        <v>6419</v>
      </c>
      <c r="P1945">
        <v>112</v>
      </c>
      <c r="Q1945" t="s">
        <v>198</v>
      </c>
      <c r="R1945" t="s">
        <v>39</v>
      </c>
      <c r="S1945">
        <v>0</v>
      </c>
      <c r="T1945">
        <v>0</v>
      </c>
      <c r="U1945">
        <v>1</v>
      </c>
      <c r="V1945">
        <v>1050000</v>
      </c>
      <c r="Y1945">
        <f>COUNTBLANK(Table134[[#This Row],[Budget]:[Gross_WW]])</f>
        <v>2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0</v>
      </c>
      <c r="AG1945">
        <v>3</v>
      </c>
      <c r="AH1945">
        <f>((Table134[[#This Row],[Gross_WW]]-2*Table134[[#This Row],[Budget]])/(2*Table134[[#This Row],[Budget]]))*100</f>
        <v>-100</v>
      </c>
      <c r="AI1945">
        <f>(0.555*Table134[[#This Row],[Gross_WW]]-Table134[[#This Row],[Budget]])/Table134[[#This Row],[Budget]]*100</f>
        <v>-100</v>
      </c>
      <c r="AJ1945">
        <f>(Table134[[#This Row],[Gross_WW]]-VLOOKUP(C1945,  Table4[], 2, TRUE)*Table134[[#This Row],[Budget]])/(Table134[[#This Row],[Budget]]*VLOOKUP(C1945,  Table4[], 2, TRUE))</f>
        <v>-1</v>
      </c>
    </row>
    <row r="1946" spans="1:36" x14ac:dyDescent="0.2">
      <c r="A1946" t="s">
        <v>4835</v>
      </c>
      <c r="B1946" t="s">
        <v>4836</v>
      </c>
      <c r="C1946">
        <v>1997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6.7</v>
      </c>
      <c r="O1946">
        <v>29017</v>
      </c>
      <c r="P1946">
        <v>94</v>
      </c>
      <c r="Q1946" t="s">
        <v>4837</v>
      </c>
      <c r="R1946" t="s">
        <v>39</v>
      </c>
      <c r="S1946">
        <v>0</v>
      </c>
      <c r="T1946">
        <v>0</v>
      </c>
      <c r="U1946">
        <v>1</v>
      </c>
      <c r="V1946">
        <v>20000000</v>
      </c>
      <c r="W1946">
        <v>13717039</v>
      </c>
      <c r="X1946">
        <v>13717039</v>
      </c>
      <c r="Y1946">
        <f>COUNTBLANK(Table134[[#This Row],[Budget]:[Gross_WW]])</f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22</v>
      </c>
      <c r="AH1946">
        <f>((Table134[[#This Row],[Gross_WW]]-2*Table134[[#This Row],[Budget]])/(2*Table134[[#This Row],[Budget]]))*100</f>
        <v>-65.707402500000001</v>
      </c>
      <c r="AI1946">
        <f>(0.555*Table134[[#This Row],[Gross_WW]]-Table134[[#This Row],[Budget]])/Table134[[#This Row],[Budget]]*100</f>
        <v>-61.935216775000001</v>
      </c>
      <c r="AJ1946">
        <f>(Table134[[#This Row],[Gross_WW]]-VLOOKUP(C1946,  Table4[], 2, TRUE)*Table134[[#This Row],[Budget]])/(Table134[[#This Row],[Budget]]*VLOOKUP(C1946,  Table4[], 2, TRUE))</f>
        <v>0.55875443181818185</v>
      </c>
    </row>
    <row r="1947" spans="1:36" x14ac:dyDescent="0.2">
      <c r="A1947" t="s">
        <v>6991</v>
      </c>
      <c r="B1947" t="s">
        <v>6992</v>
      </c>
      <c r="C1947">
        <v>2012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5.4</v>
      </c>
      <c r="O1947">
        <v>59281</v>
      </c>
      <c r="P1947">
        <v>95</v>
      </c>
      <c r="Q1947" t="s">
        <v>6993</v>
      </c>
      <c r="R1947" t="s">
        <v>6994</v>
      </c>
      <c r="S1947">
        <v>0</v>
      </c>
      <c r="T1947">
        <v>1</v>
      </c>
      <c r="U1947">
        <v>0</v>
      </c>
      <c r="V1947">
        <v>15000000</v>
      </c>
      <c r="W1947">
        <v>15634090</v>
      </c>
      <c r="X1947">
        <v>20546518</v>
      </c>
      <c r="Y1947">
        <f>COUNTBLANK(Table134[[#This Row],[Budget]:[Gross_WW]])</f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1</v>
      </c>
      <c r="AG1947">
        <v>0</v>
      </c>
      <c r="AH1947">
        <f>((Table134[[#This Row],[Gross_WW]]-2*Table134[[#This Row],[Budget]])/(2*Table134[[#This Row],[Budget]]))*100</f>
        <v>-31.511606666666669</v>
      </c>
      <c r="AI1947">
        <f>(0.555*Table134[[#This Row],[Gross_WW]]-Table134[[#This Row],[Budget]])/Table134[[#This Row],[Budget]]*100</f>
        <v>-23.9778834</v>
      </c>
      <c r="AJ1947">
        <f>(Table134[[#This Row],[Gross_WW]]-VLOOKUP(C1947,  Table4[], 2, TRUE)*Table134[[#This Row],[Budget]])/(Table134[[#This Row],[Budget]]*VLOOKUP(C1947,  Table4[], 2, TRUE))</f>
        <v>0.36976786666666667</v>
      </c>
    </row>
    <row r="1948" spans="1:36" x14ac:dyDescent="0.2">
      <c r="A1948" t="s">
        <v>2659</v>
      </c>
      <c r="B1948" t="s">
        <v>2660</v>
      </c>
      <c r="C1948">
        <v>1983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6.4</v>
      </c>
      <c r="O1948">
        <v>23251</v>
      </c>
      <c r="P1948">
        <v>93</v>
      </c>
      <c r="Q1948" t="s">
        <v>2301</v>
      </c>
      <c r="R1948" t="s">
        <v>2613</v>
      </c>
      <c r="S1948">
        <v>0</v>
      </c>
      <c r="T1948">
        <v>0</v>
      </c>
      <c r="U1948">
        <v>1</v>
      </c>
      <c r="V1948">
        <v>10353438</v>
      </c>
      <c r="Y1948">
        <f>COUNTBLANK(Table134[[#This Row],[Budget]:[Gross_WW]])</f>
        <v>2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1</v>
      </c>
      <c r="AG1948">
        <v>0</v>
      </c>
      <c r="AH1948">
        <f>((Table134[[#This Row],[Gross_WW]]-2*Table134[[#This Row],[Budget]])/(2*Table134[[#This Row],[Budget]]))*100</f>
        <v>-100</v>
      </c>
      <c r="AI1948">
        <f>(0.555*Table134[[#This Row],[Gross_WW]]-Table134[[#This Row],[Budget]])/Table134[[#This Row],[Budget]]*100</f>
        <v>-100</v>
      </c>
      <c r="AJ1948">
        <f>(Table134[[#This Row],[Gross_WW]]-VLOOKUP(C1948,  Table4[], 2, TRUE)*Table134[[#This Row],[Budget]])/(Table134[[#This Row],[Budget]]*VLOOKUP(C1948,  Table4[], 2, TRUE))</f>
        <v>-1</v>
      </c>
    </row>
    <row r="1949" spans="1:36" x14ac:dyDescent="0.2">
      <c r="A1949" t="s">
        <v>3840</v>
      </c>
      <c r="B1949" t="s">
        <v>3841</v>
      </c>
      <c r="C1949">
        <v>1993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6.7</v>
      </c>
      <c r="O1949">
        <v>26831</v>
      </c>
      <c r="P1949">
        <v>115</v>
      </c>
      <c r="Q1949" t="s">
        <v>3842</v>
      </c>
      <c r="R1949" t="s">
        <v>3843</v>
      </c>
      <c r="S1949">
        <v>0</v>
      </c>
      <c r="T1949">
        <v>0</v>
      </c>
      <c r="U1949">
        <v>1</v>
      </c>
      <c r="V1949">
        <v>24760338</v>
      </c>
      <c r="Y1949">
        <f>COUNTBLANK(Table134[[#This Row],[Budget]:[Gross_WW]])</f>
        <v>2</v>
      </c>
      <c r="Z1949" s="7">
        <v>0</v>
      </c>
      <c r="AA1949" s="7">
        <v>0</v>
      </c>
      <c r="AB1949" s="7">
        <v>1</v>
      </c>
      <c r="AC1949" s="7">
        <v>0</v>
      </c>
      <c r="AD1949" s="7">
        <v>0</v>
      </c>
      <c r="AE1949" s="7">
        <v>0</v>
      </c>
      <c r="AF1949" s="7">
        <v>0</v>
      </c>
      <c r="AG1949">
        <v>21</v>
      </c>
      <c r="AH1949">
        <f>((Table134[[#This Row],[Gross_WW]]-2*Table134[[#This Row],[Budget]])/(2*Table134[[#This Row],[Budget]]))*100</f>
        <v>-100</v>
      </c>
      <c r="AI1949">
        <f>(0.555*Table134[[#This Row],[Gross_WW]]-Table134[[#This Row],[Budget]])/Table134[[#This Row],[Budget]]*100</f>
        <v>-100</v>
      </c>
      <c r="AJ1949">
        <f>(Table134[[#This Row],[Gross_WW]]-VLOOKUP(C1949,  Table4[], 2, TRUE)*Table134[[#This Row],[Budget]])/(Table134[[#This Row],[Budget]]*VLOOKUP(C1949,  Table4[], 2, TRUE))</f>
        <v>-1</v>
      </c>
    </row>
    <row r="1950" spans="1:36" x14ac:dyDescent="0.2">
      <c r="A1950" t="s">
        <v>3469</v>
      </c>
      <c r="B1950" t="s">
        <v>3470</v>
      </c>
      <c r="C1950">
        <v>1991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5.8</v>
      </c>
      <c r="O1950">
        <v>4985</v>
      </c>
      <c r="P1950">
        <v>115</v>
      </c>
      <c r="Q1950" t="s">
        <v>3471</v>
      </c>
      <c r="R1950" t="s">
        <v>3273</v>
      </c>
      <c r="S1950">
        <v>1</v>
      </c>
      <c r="T1950">
        <v>0</v>
      </c>
      <c r="U1950">
        <v>0</v>
      </c>
      <c r="V1950">
        <v>26000000</v>
      </c>
      <c r="W1950">
        <v>12454768</v>
      </c>
      <c r="X1950">
        <v>12454768</v>
      </c>
      <c r="Y1950">
        <f>COUNTBLANK(Table134[[#This Row],[Budget]:[Gross_WW]])</f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1</v>
      </c>
      <c r="AG1950">
        <v>0</v>
      </c>
      <c r="AH1950">
        <f>((Table134[[#This Row],[Gross_WW]]-2*Table134[[#This Row],[Budget]])/(2*Table134[[#This Row],[Budget]]))*100</f>
        <v>-76.048523076923075</v>
      </c>
      <c r="AI1950">
        <f>(0.555*Table134[[#This Row],[Gross_WW]]-Table134[[#This Row],[Budget]])/Table134[[#This Row],[Budget]]*100</f>
        <v>-73.413860615384607</v>
      </c>
      <c r="AJ1950">
        <f>(Table134[[#This Row],[Gross_WW]]-VLOOKUP(C1950,  Table4[], 2, TRUE)*Table134[[#This Row],[Budget]])/(Table134[[#This Row],[Budget]]*VLOOKUP(C1950,  Table4[], 2, TRUE))</f>
        <v>8.8703496503496501E-2</v>
      </c>
    </row>
    <row r="1951" spans="1:36" x14ac:dyDescent="0.2">
      <c r="A1951" t="s">
        <v>5967</v>
      </c>
      <c r="B1951" t="s">
        <v>5968</v>
      </c>
      <c r="C1951">
        <v>2005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6.7</v>
      </c>
      <c r="O1951">
        <v>43196</v>
      </c>
      <c r="P1951">
        <v>96</v>
      </c>
      <c r="Q1951" t="s">
        <v>5969</v>
      </c>
      <c r="R1951" t="s">
        <v>5970</v>
      </c>
      <c r="S1951">
        <v>1</v>
      </c>
      <c r="T1951">
        <v>0</v>
      </c>
      <c r="U1951">
        <v>0</v>
      </c>
      <c r="V1951">
        <v>12500000</v>
      </c>
      <c r="W1951">
        <v>12594698</v>
      </c>
      <c r="X1951">
        <v>17356268</v>
      </c>
      <c r="Y1951">
        <f>COUNTBLANK(Table134[[#This Row],[Budget]:[Gross_WW]])</f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1</v>
      </c>
      <c r="AG1951">
        <v>0</v>
      </c>
      <c r="AH1951">
        <f>((Table134[[#This Row],[Gross_WW]]-2*Table134[[#This Row],[Budget]])/(2*Table134[[#This Row],[Budget]]))*100</f>
        <v>-30.574928</v>
      </c>
      <c r="AI1951">
        <f>(0.555*Table134[[#This Row],[Gross_WW]]-Table134[[#This Row],[Budget]])/Table134[[#This Row],[Budget]]*100</f>
        <v>-22.938170079999999</v>
      </c>
      <c r="AJ1951">
        <f>(Table134[[#This Row],[Gross_WW]]-VLOOKUP(C1951,  Table4[], 2, TRUE)*Table134[[#This Row],[Budget]])/(Table134[[#This Row],[Budget]]*VLOOKUP(C1951,  Table4[], 2, TRUE))</f>
        <v>1.3141690666666668</v>
      </c>
    </row>
    <row r="1952" spans="1:36" x14ac:dyDescent="0.2">
      <c r="A1952" t="s">
        <v>5076</v>
      </c>
      <c r="B1952" t="s">
        <v>5077</v>
      </c>
      <c r="C1952">
        <v>1999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8.6999999999999993</v>
      </c>
      <c r="O1952">
        <v>1593419</v>
      </c>
      <c r="P1952">
        <v>136</v>
      </c>
      <c r="Q1952" t="s">
        <v>5078</v>
      </c>
      <c r="R1952" t="s">
        <v>39</v>
      </c>
      <c r="S1952">
        <v>0</v>
      </c>
      <c r="T1952">
        <v>0</v>
      </c>
      <c r="U1952">
        <v>1</v>
      </c>
      <c r="V1952">
        <v>63000000</v>
      </c>
      <c r="W1952">
        <v>171479930</v>
      </c>
      <c r="X1952">
        <v>465343787</v>
      </c>
      <c r="Y1952">
        <f>COUNTBLANK(Table134[[#This Row],[Budget]:[Gross_WW]])</f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1</v>
      </c>
      <c r="AG1952">
        <v>0</v>
      </c>
      <c r="AH1952">
        <f>((Table134[[#This Row],[Gross_WW]]-2*Table134[[#This Row],[Budget]])/(2*Table134[[#This Row],[Budget]]))*100</f>
        <v>269.32046587301585</v>
      </c>
      <c r="AI1952">
        <f>(0.555*Table134[[#This Row],[Gross_WW]]-Table134[[#This Row],[Budget]])/Table134[[#This Row],[Budget]]*100</f>
        <v>309.94571711904769</v>
      </c>
      <c r="AJ1952">
        <f>(Table134[[#This Row],[Gross_WW]]-VLOOKUP(C1952,  Table4[], 2, TRUE)*Table134[[#This Row],[Budget]])/(Table134[[#This Row],[Budget]]*VLOOKUP(C1952,  Table4[], 2, TRUE))</f>
        <v>15.787293903318904</v>
      </c>
    </row>
    <row r="1953" spans="1:36" x14ac:dyDescent="0.2">
      <c r="A1953" t="s">
        <v>5428</v>
      </c>
      <c r="B1953" t="s">
        <v>5429</v>
      </c>
      <c r="C1953">
        <v>2003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7.2</v>
      </c>
      <c r="O1953">
        <v>496696</v>
      </c>
      <c r="P1953">
        <v>138</v>
      </c>
      <c r="Q1953" t="s">
        <v>5078</v>
      </c>
      <c r="R1953" t="s">
        <v>39</v>
      </c>
      <c r="S1953">
        <v>0</v>
      </c>
      <c r="T1953">
        <v>0</v>
      </c>
      <c r="U1953">
        <v>1</v>
      </c>
      <c r="V1953">
        <v>150000000</v>
      </c>
      <c r="W1953">
        <v>281576461</v>
      </c>
      <c r="X1953">
        <v>741846459</v>
      </c>
      <c r="Y1953">
        <f>COUNTBLANK(Table134[[#This Row],[Budget]:[Gross_WW]])</f>
        <v>0</v>
      </c>
      <c r="Z1953" s="4">
        <v>1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1</v>
      </c>
      <c r="AG1953">
        <v>0</v>
      </c>
      <c r="AH1953">
        <f>((Table134[[#This Row],[Gross_WW]]-2*Table134[[#This Row],[Budget]])/(2*Table134[[#This Row],[Budget]]))*100</f>
        <v>147.28215299999999</v>
      </c>
      <c r="AI1953">
        <f>(0.555*Table134[[#This Row],[Gross_WW]]-Table134[[#This Row],[Budget]])/Table134[[#This Row],[Budget]]*100</f>
        <v>174.48318983000004</v>
      </c>
      <c r="AJ1953">
        <f>(Table134[[#This Row],[Gross_WW]]-VLOOKUP(C1953,  Table4[], 2, TRUE)*Table134[[#This Row],[Budget]])/(Table134[[#This Row],[Budget]]*VLOOKUP(C1953,  Table4[], 2, TRUE))</f>
        <v>7.2427384333333329</v>
      </c>
    </row>
    <row r="1954" spans="1:36" x14ac:dyDescent="0.2">
      <c r="A1954" t="s">
        <v>5466</v>
      </c>
      <c r="B1954" t="s">
        <v>5467</v>
      </c>
      <c r="C1954">
        <v>2003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6.8</v>
      </c>
      <c r="O1954">
        <v>431346</v>
      </c>
      <c r="P1954">
        <v>129</v>
      </c>
      <c r="Q1954" t="s">
        <v>5078</v>
      </c>
      <c r="R1954" t="s">
        <v>39</v>
      </c>
      <c r="S1954">
        <v>0</v>
      </c>
      <c r="T1954">
        <v>0</v>
      </c>
      <c r="U1954">
        <v>1</v>
      </c>
      <c r="V1954">
        <v>150000000</v>
      </c>
      <c r="W1954">
        <v>139313948</v>
      </c>
      <c r="X1954">
        <v>427344031</v>
      </c>
      <c r="Y1954">
        <f>COUNTBLANK(Table134[[#This Row],[Budget]:[Gross_WW]])</f>
        <v>0</v>
      </c>
      <c r="Z1954" s="4">
        <v>1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1</v>
      </c>
      <c r="AG1954">
        <v>0</v>
      </c>
      <c r="AH1954">
        <f>((Table134[[#This Row],[Gross_WW]]-2*Table134[[#This Row],[Budget]])/(2*Table134[[#This Row],[Budget]]))*100</f>
        <v>42.448010333333336</v>
      </c>
      <c r="AI1954">
        <f>(0.555*Table134[[#This Row],[Gross_WW]]-Table134[[#This Row],[Budget]])/Table134[[#This Row],[Budget]]*100</f>
        <v>58.117291470000012</v>
      </c>
      <c r="AJ1954">
        <f>(Table134[[#This Row],[Gross_WW]]-VLOOKUP(C1954,  Table4[], 2, TRUE)*Table134[[#This Row],[Budget]])/(Table134[[#This Row],[Budget]]*VLOOKUP(C1954,  Table4[], 2, TRUE))</f>
        <v>3.7482670111111109</v>
      </c>
    </row>
    <row r="1955" spans="1:36" x14ac:dyDescent="0.2">
      <c r="A1955" t="s">
        <v>179</v>
      </c>
      <c r="B1955" t="s">
        <v>180</v>
      </c>
      <c r="C1955">
        <v>1933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7</v>
      </c>
      <c r="O1955">
        <v>1317</v>
      </c>
      <c r="P1955">
        <v>90</v>
      </c>
      <c r="Q1955" t="s">
        <v>38</v>
      </c>
      <c r="R1955" t="s">
        <v>39</v>
      </c>
      <c r="S1955">
        <v>0</v>
      </c>
      <c r="T1955">
        <v>0</v>
      </c>
      <c r="U1955">
        <v>1</v>
      </c>
      <c r="V1955">
        <v>229000</v>
      </c>
      <c r="Y1955">
        <f>COUNTBLANK(Table134[[#This Row],[Budget]:[Gross_WW]])</f>
        <v>2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1</v>
      </c>
      <c r="AG1955">
        <v>0</v>
      </c>
      <c r="AH1955">
        <f>((Table134[[#This Row],[Gross_WW]]-2*Table134[[#This Row],[Budget]])/(2*Table134[[#This Row],[Budget]]))*100</f>
        <v>-100</v>
      </c>
      <c r="AI1955">
        <f>(0.555*Table134[[#This Row],[Gross_WW]]-Table134[[#This Row],[Budget]])/Table134[[#This Row],[Budget]]*100</f>
        <v>-100</v>
      </c>
      <c r="AJ1955">
        <f>(Table134[[#This Row],[Gross_WW]]-VLOOKUP(C1955,  Table4[], 2, TRUE)*Table134[[#This Row],[Budget]])/(Table134[[#This Row],[Budget]]*VLOOKUP(C1955,  Table4[], 2, TRUE))</f>
        <v>-1</v>
      </c>
    </row>
    <row r="1956" spans="1:36" x14ac:dyDescent="0.2">
      <c r="A1956" t="s">
        <v>2661</v>
      </c>
      <c r="B1956" t="s">
        <v>2662</v>
      </c>
      <c r="C1956">
        <v>1983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7.6</v>
      </c>
      <c r="O1956">
        <v>109589</v>
      </c>
      <c r="P1956">
        <v>107</v>
      </c>
      <c r="Q1956" t="s">
        <v>2663</v>
      </c>
      <c r="R1956" t="s">
        <v>2664</v>
      </c>
      <c r="S1956">
        <v>0</v>
      </c>
      <c r="T1956">
        <v>1</v>
      </c>
      <c r="U1956">
        <v>0</v>
      </c>
      <c r="V1956">
        <v>9000000</v>
      </c>
      <c r="W1956">
        <v>14929552</v>
      </c>
      <c r="X1956">
        <v>14949697</v>
      </c>
      <c r="Y1956">
        <f>COUNTBLANK(Table134[[#This Row],[Budget]:[Gross_WW]])</f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1</v>
      </c>
      <c r="AG1956">
        <v>0</v>
      </c>
      <c r="AH1956">
        <f>((Table134[[#This Row],[Gross_WW]]-2*Table134[[#This Row],[Budget]])/(2*Table134[[#This Row],[Budget]]))*100</f>
        <v>-16.946127777777779</v>
      </c>
      <c r="AI1956">
        <f>(0.555*Table134[[#This Row],[Gross_WW]]-Table134[[#This Row],[Budget]])/Table134[[#This Row],[Budget]]*100</f>
        <v>-7.8102018333333234</v>
      </c>
      <c r="AJ1956">
        <f>(Table134[[#This Row],[Gross_WW]]-VLOOKUP(C1956,  Table4[], 2, TRUE)*Table134[[#This Row],[Budget]])/(Table134[[#This Row],[Budget]]*VLOOKUP(C1956,  Table4[], 2, TRUE))</f>
        <v>2.611037922705314</v>
      </c>
    </row>
    <row r="1957" spans="1:36" x14ac:dyDescent="0.2">
      <c r="A1957" t="s">
        <v>7867</v>
      </c>
      <c r="B1957" t="s">
        <v>7868</v>
      </c>
      <c r="C1957">
        <v>2018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5.7</v>
      </c>
      <c r="O1957">
        <v>132525</v>
      </c>
      <c r="P1957">
        <v>113</v>
      </c>
      <c r="Q1957" t="s">
        <v>3542</v>
      </c>
      <c r="R1957" t="s">
        <v>7869</v>
      </c>
      <c r="S1957">
        <v>0</v>
      </c>
      <c r="T1957">
        <v>0</v>
      </c>
      <c r="U1957">
        <v>1</v>
      </c>
      <c r="V1957">
        <v>130000000</v>
      </c>
      <c r="W1957">
        <v>145443742</v>
      </c>
      <c r="X1957">
        <v>530243742</v>
      </c>
      <c r="Y1957">
        <f>COUNTBLANK(Table134[[#This Row],[Budget]:[Gross_WW]])</f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1</v>
      </c>
      <c r="AG1957">
        <v>0</v>
      </c>
      <c r="AH1957">
        <f>((Table134[[#This Row],[Gross_WW]]-2*Table134[[#This Row],[Budget]])/(2*Table134[[#This Row],[Budget]]))*100</f>
        <v>103.93990076923076</v>
      </c>
      <c r="AI1957">
        <f>(0.555*Table134[[#This Row],[Gross_WW]]-Table134[[#This Row],[Budget]])/Table134[[#This Row],[Budget]]*100</f>
        <v>126.37328985384615</v>
      </c>
      <c r="AJ1957">
        <f>(Table134[[#This Row],[Gross_WW]]-VLOOKUP(C1957,  Table4[], 2, TRUE)*Table134[[#This Row],[Budget]])/(Table134[[#This Row],[Budget]]*VLOOKUP(C1957,  Table4[], 2, TRUE))</f>
        <v>3.0787980153846153</v>
      </c>
    </row>
    <row r="1958" spans="1:36" hidden="1" x14ac:dyDescent="0.2">
      <c r="A1958" t="s">
        <v>4729</v>
      </c>
      <c r="B1958" t="s">
        <v>4730</v>
      </c>
      <c r="C1958">
        <v>1998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7.3</v>
      </c>
      <c r="O1958">
        <v>12013</v>
      </c>
      <c r="P1958">
        <v>100</v>
      </c>
      <c r="Q1958" t="s">
        <v>4223</v>
      </c>
      <c r="R1958" t="s">
        <v>4731</v>
      </c>
      <c r="S1958">
        <v>1</v>
      </c>
      <c r="T1958">
        <v>0</v>
      </c>
      <c r="U1958">
        <v>0</v>
      </c>
      <c r="W1958">
        <v>2652246</v>
      </c>
      <c r="X1958">
        <v>2652246</v>
      </c>
      <c r="Y1958">
        <f>COUNTBLANK(Table134[[#This Row],[Budget]:[Gross_WW]])</f>
        <v>1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5</v>
      </c>
      <c r="AH1958" t="e">
        <f>((Table134[[#This Row],[Gross_WW]]-2*Table134[[#This Row],[Budget]])/(2*Table134[[#This Row],[Budget]]))*100</f>
        <v>#DIV/0!</v>
      </c>
      <c r="AI1958" t="e">
        <f>(0.555*Table134[[#This Row],[Gross_WW]]-Table134[[#This Row],[Budget]])/Table134[[#This Row],[Budget]]*100</f>
        <v>#DIV/0!</v>
      </c>
      <c r="AJ1958" t="e">
        <f>(Table134[[#This Row],[Gross_WW]]-VLOOKUP(C1958,  Table4[], 2, TRUE)*Table134[[#This Row],[Budget]])/(Table134[[#This Row],[Budget]]*VLOOKUP(C1958,  Table4[], 2, TRUE))</f>
        <v>#DIV/0!</v>
      </c>
    </row>
    <row r="1959" spans="1:36" x14ac:dyDescent="0.2">
      <c r="A1959" t="s">
        <v>3116</v>
      </c>
      <c r="B1959" t="s">
        <v>3117</v>
      </c>
      <c r="C1959">
        <v>1988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6.8</v>
      </c>
      <c r="O1959">
        <v>5777</v>
      </c>
      <c r="P1959">
        <v>117</v>
      </c>
      <c r="Q1959" t="s">
        <v>3118</v>
      </c>
      <c r="R1959" t="s">
        <v>3119</v>
      </c>
      <c r="S1959">
        <v>0</v>
      </c>
      <c r="T1959">
        <v>1</v>
      </c>
      <c r="U1959">
        <v>0</v>
      </c>
      <c r="V1959">
        <v>22000000</v>
      </c>
      <c r="W1959">
        <v>13825794</v>
      </c>
      <c r="X1959">
        <v>13825794</v>
      </c>
      <c r="Y1959">
        <f>COUNTBLANK(Table134[[#This Row],[Budget]:[Gross_WW]])</f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14</v>
      </c>
      <c r="AH1959">
        <f>((Table134[[#This Row],[Gross_WW]]-2*Table134[[#This Row],[Budget]])/(2*Table134[[#This Row],[Budget]]))*100</f>
        <v>-68.577740909090906</v>
      </c>
      <c r="AI1959">
        <f>(0.555*Table134[[#This Row],[Gross_WW]]-Table134[[#This Row],[Budget]])/Table134[[#This Row],[Budget]]*100</f>
        <v>-65.121292409090898</v>
      </c>
      <c r="AJ1959">
        <f>(Table134[[#This Row],[Gross_WW]]-VLOOKUP(C1959,  Table4[], 2, TRUE)*Table134[[#This Row],[Budget]])/(Table134[[#This Row],[Budget]]*VLOOKUP(C1959,  Table4[], 2, TRUE))</f>
        <v>0.36618517786561267</v>
      </c>
    </row>
    <row r="1960" spans="1:36" x14ac:dyDescent="0.2">
      <c r="A1960" t="s">
        <v>1430</v>
      </c>
      <c r="B1960" t="s">
        <v>1431</v>
      </c>
      <c r="C1960">
        <v>1956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5</v>
      </c>
      <c r="O1960">
        <v>2952</v>
      </c>
      <c r="P1960">
        <v>77</v>
      </c>
      <c r="Q1960" t="s">
        <v>1432</v>
      </c>
      <c r="R1960" t="s">
        <v>945</v>
      </c>
      <c r="S1960">
        <v>0</v>
      </c>
      <c r="T1960">
        <v>1</v>
      </c>
      <c r="U1960">
        <v>0</v>
      </c>
      <c r="V1960">
        <v>200000</v>
      </c>
      <c r="Y1960">
        <f>COUNTBLANK(Table134[[#This Row],[Budget]:[Gross_WW]])</f>
        <v>2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1</v>
      </c>
      <c r="AG1960">
        <v>0</v>
      </c>
      <c r="AH1960">
        <f>((Table134[[#This Row],[Gross_WW]]-2*Table134[[#This Row],[Budget]])/(2*Table134[[#This Row],[Budget]]))*100</f>
        <v>-100</v>
      </c>
      <c r="AI1960">
        <f>(0.555*Table134[[#This Row],[Gross_WW]]-Table134[[#This Row],[Budget]])/Table134[[#This Row],[Budget]]*100</f>
        <v>-100</v>
      </c>
      <c r="AJ1960">
        <f>(Table134[[#This Row],[Gross_WW]]-VLOOKUP(C1960,  Table4[], 2, TRUE)*Table134[[#This Row],[Budget]])/(Table134[[#This Row],[Budget]]*VLOOKUP(C1960,  Table4[], 2, TRUE))</f>
        <v>-1</v>
      </c>
    </row>
    <row r="1961" spans="1:36" x14ac:dyDescent="0.2">
      <c r="A1961" t="s">
        <v>2906</v>
      </c>
      <c r="B1961" t="s">
        <v>2907</v>
      </c>
      <c r="C1961">
        <v>1986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6.4</v>
      </c>
      <c r="O1961">
        <v>48794</v>
      </c>
      <c r="P1961">
        <v>91</v>
      </c>
      <c r="Q1961" t="s">
        <v>2729</v>
      </c>
      <c r="R1961" t="s">
        <v>2714</v>
      </c>
      <c r="S1961">
        <v>0</v>
      </c>
      <c r="T1961">
        <v>1</v>
      </c>
      <c r="U1961">
        <v>0</v>
      </c>
      <c r="V1961">
        <v>10000000</v>
      </c>
      <c r="W1961">
        <v>37499651</v>
      </c>
      <c r="X1961">
        <v>54999651</v>
      </c>
      <c r="Y1961">
        <f>COUNTBLANK(Table134[[#This Row],[Budget]:[Gross_WW]])</f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38</v>
      </c>
      <c r="AH1961">
        <f>((Table134[[#This Row],[Gross_WW]]-2*Table134[[#This Row],[Budget]])/(2*Table134[[#This Row],[Budget]]))*100</f>
        <v>174.998255</v>
      </c>
      <c r="AI1961">
        <f>(0.555*Table134[[#This Row],[Gross_WW]]-Table134[[#This Row],[Budget]])/Table134[[#This Row],[Budget]]*100</f>
        <v>205.24806305000004</v>
      </c>
      <c r="AJ1961">
        <f>(Table134[[#This Row],[Gross_WW]]-VLOOKUP(C1961,  Table4[], 2, TRUE)*Table134[[#This Row],[Budget]])/(Table134[[#This Row],[Budget]]*VLOOKUP(C1961,  Table4[], 2, TRUE))</f>
        <v>10.956445869565217</v>
      </c>
    </row>
    <row r="1962" spans="1:36" x14ac:dyDescent="0.2">
      <c r="A1962" t="s">
        <v>1755</v>
      </c>
      <c r="B1962" t="s">
        <v>1756</v>
      </c>
      <c r="C1962">
        <v>1964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6.7</v>
      </c>
      <c r="O1962">
        <v>1991</v>
      </c>
      <c r="P1962">
        <v>118</v>
      </c>
      <c r="Q1962" t="s">
        <v>1471</v>
      </c>
      <c r="R1962" t="s">
        <v>376</v>
      </c>
      <c r="S1962">
        <v>1</v>
      </c>
      <c r="T1962">
        <v>0</v>
      </c>
      <c r="U1962">
        <v>0</v>
      </c>
      <c r="V1962">
        <v>5000000</v>
      </c>
      <c r="Y1962">
        <f>COUNTBLANK(Table134[[#This Row],[Budget]:[Gross_WW]])</f>
        <v>2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1</v>
      </c>
      <c r="AG1962">
        <v>0</v>
      </c>
      <c r="AH1962">
        <f>((Table134[[#This Row],[Gross_WW]]-2*Table134[[#This Row],[Budget]])/(2*Table134[[#This Row],[Budget]]))*100</f>
        <v>-100</v>
      </c>
      <c r="AI1962">
        <f>(0.555*Table134[[#This Row],[Gross_WW]]-Table134[[#This Row],[Budget]])/Table134[[#This Row],[Budget]]*100</f>
        <v>-100</v>
      </c>
      <c r="AJ1962">
        <f>(Table134[[#This Row],[Gross_WW]]-VLOOKUP(C1962,  Table4[], 2, TRUE)*Table134[[#This Row],[Budget]])/(Table134[[#This Row],[Budget]]*VLOOKUP(C1962,  Table4[], 2, TRUE))</f>
        <v>-1</v>
      </c>
    </row>
    <row r="1963" spans="1:36" x14ac:dyDescent="0.2">
      <c r="A1963" t="s">
        <v>2908</v>
      </c>
      <c r="B1963" t="s">
        <v>2909</v>
      </c>
      <c r="C1963">
        <v>1986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6.6</v>
      </c>
      <c r="O1963">
        <v>25558</v>
      </c>
      <c r="P1963">
        <v>117</v>
      </c>
      <c r="Q1963" t="s">
        <v>2910</v>
      </c>
      <c r="R1963" t="s">
        <v>2911</v>
      </c>
      <c r="S1963">
        <v>0</v>
      </c>
      <c r="T1963">
        <v>0</v>
      </c>
      <c r="U1963">
        <v>1</v>
      </c>
      <c r="V1963">
        <v>25000000</v>
      </c>
      <c r="W1963">
        <v>14302779</v>
      </c>
      <c r="X1963">
        <v>14302779</v>
      </c>
      <c r="Y1963">
        <f>COUNTBLANK(Table134[[#This Row],[Budget]:[Gross_WW]])</f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5</v>
      </c>
      <c r="AH1963">
        <f>((Table134[[#This Row],[Gross_WW]]-2*Table134[[#This Row],[Budget]])/(2*Table134[[#This Row],[Budget]]))*100</f>
        <v>-71.394441999999998</v>
      </c>
      <c r="AI1963">
        <f>(0.555*Table134[[#This Row],[Gross_WW]]-Table134[[#This Row],[Budget]])/Table134[[#This Row],[Budget]]*100</f>
        <v>-68.247830620000002</v>
      </c>
      <c r="AJ1963">
        <f>(Table134[[#This Row],[Gross_WW]]-VLOOKUP(C1963,  Table4[], 2, TRUE)*Table134[[#This Row],[Budget]])/(Table134[[#This Row],[Budget]]*VLOOKUP(C1963,  Table4[], 2, TRUE))</f>
        <v>0.24371991304347826</v>
      </c>
    </row>
    <row r="1964" spans="1:36" x14ac:dyDescent="0.2">
      <c r="A1964" t="s">
        <v>7941</v>
      </c>
      <c r="B1964" t="s">
        <v>7942</v>
      </c>
      <c r="C1964">
        <v>2018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7</v>
      </c>
      <c r="O1964">
        <v>93145</v>
      </c>
      <c r="P1964">
        <v>116</v>
      </c>
      <c r="Q1964" t="s">
        <v>2004</v>
      </c>
      <c r="R1964" t="s">
        <v>39</v>
      </c>
      <c r="S1964">
        <v>0</v>
      </c>
      <c r="T1964">
        <v>0</v>
      </c>
      <c r="U1964">
        <v>1</v>
      </c>
      <c r="V1964">
        <v>50000000</v>
      </c>
      <c r="W1964">
        <v>103804407</v>
      </c>
      <c r="X1964">
        <v>174804407</v>
      </c>
      <c r="Y1964">
        <f>COUNTBLANK(Table134[[#This Row],[Budget]:[Gross_WW]])</f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7">
        <v>1</v>
      </c>
      <c r="AG1964">
        <v>0</v>
      </c>
      <c r="AH1964">
        <f>((Table134[[#This Row],[Gross_WW]]-2*Table134[[#This Row],[Budget]])/(2*Table134[[#This Row],[Budget]]))*100</f>
        <v>74.804406999999998</v>
      </c>
      <c r="AI1964">
        <f>(0.555*Table134[[#This Row],[Gross_WW]]-Table134[[#This Row],[Budget]])/Table134[[#This Row],[Budget]]*100</f>
        <v>94.03289177000002</v>
      </c>
      <c r="AJ1964">
        <f>(Table134[[#This Row],[Gross_WW]]-VLOOKUP(C1964,  Table4[], 2, TRUE)*Table134[[#This Row],[Budget]])/(Table134[[#This Row],[Budget]]*VLOOKUP(C1964,  Table4[], 2, TRUE))</f>
        <v>2.4960881399999999</v>
      </c>
    </row>
    <row r="1965" spans="1:36" x14ac:dyDescent="0.2">
      <c r="A1965" t="s">
        <v>121</v>
      </c>
      <c r="B1965" t="s">
        <v>122</v>
      </c>
      <c r="C1965">
        <v>1932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7.1</v>
      </c>
      <c r="O1965">
        <v>22089</v>
      </c>
      <c r="P1965">
        <v>73</v>
      </c>
      <c r="Q1965" t="s">
        <v>123</v>
      </c>
      <c r="R1965" t="s">
        <v>35</v>
      </c>
      <c r="S1965">
        <v>0</v>
      </c>
      <c r="T1965">
        <v>1</v>
      </c>
      <c r="U1965">
        <v>0</v>
      </c>
      <c r="V1965">
        <v>196000</v>
      </c>
      <c r="Y1965">
        <f>COUNTBLANK(Table134[[#This Row],[Budget]:[Gross_WW]])</f>
        <v>2</v>
      </c>
      <c r="Z1965" s="7">
        <v>1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1</v>
      </c>
      <c r="AG1965">
        <v>0</v>
      </c>
      <c r="AH1965">
        <f>((Table134[[#This Row],[Gross_WW]]-2*Table134[[#This Row],[Budget]])/(2*Table134[[#This Row],[Budget]]))*100</f>
        <v>-100</v>
      </c>
      <c r="AI1965">
        <f>(0.555*Table134[[#This Row],[Gross_WW]]-Table134[[#This Row],[Budget]])/Table134[[#This Row],[Budget]]*100</f>
        <v>-100</v>
      </c>
      <c r="AJ1965">
        <f>(Table134[[#This Row],[Gross_WW]]-VLOOKUP(C1965,  Table4[], 2, TRUE)*Table134[[#This Row],[Budget]])/(Table134[[#This Row],[Budget]]*VLOOKUP(C1965,  Table4[], 2, TRUE))</f>
        <v>-1</v>
      </c>
    </row>
    <row r="1966" spans="1:36" x14ac:dyDescent="0.2">
      <c r="A1966" t="s">
        <v>5376</v>
      </c>
      <c r="B1966" t="s">
        <v>5377</v>
      </c>
      <c r="C1966">
        <v>2001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6.3</v>
      </c>
      <c r="O1966">
        <v>292045</v>
      </c>
      <c r="P1966">
        <v>130</v>
      </c>
      <c r="Q1966" t="s">
        <v>4650</v>
      </c>
      <c r="R1966" t="s">
        <v>35</v>
      </c>
      <c r="S1966">
        <v>0</v>
      </c>
      <c r="T1966">
        <v>1</v>
      </c>
      <c r="U1966">
        <v>0</v>
      </c>
      <c r="V1966">
        <v>98000000</v>
      </c>
      <c r="W1966">
        <v>202019785</v>
      </c>
      <c r="X1966">
        <v>443280904</v>
      </c>
      <c r="Y1966">
        <f>COUNTBLANK(Table134[[#This Row],[Budget]:[Gross_WW]])</f>
        <v>0</v>
      </c>
      <c r="Z1966" s="7">
        <v>1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1</v>
      </c>
      <c r="AG1966">
        <v>0</v>
      </c>
      <c r="AH1966">
        <f>((Table134[[#This Row],[Gross_WW]]-2*Table134[[#This Row],[Budget]])/(2*Table134[[#This Row],[Budget]]))*100</f>
        <v>126.16372653061225</v>
      </c>
      <c r="AI1966">
        <f>(0.555*Table134[[#This Row],[Gross_WW]]-Table134[[#This Row],[Budget]])/Table134[[#This Row],[Budget]]*100</f>
        <v>151.04173644897963</v>
      </c>
      <c r="AJ1966">
        <f>(Table134[[#This Row],[Gross_WW]]-VLOOKUP(C1966,  Table4[], 2, TRUE)*Table134[[#This Row],[Budget]])/(Table134[[#This Row],[Budget]]*VLOOKUP(C1966,  Table4[], 2, TRUE))</f>
        <v>6.5387908843537419</v>
      </c>
    </row>
    <row r="1967" spans="1:36" x14ac:dyDescent="0.2">
      <c r="A1967" t="s">
        <v>6658</v>
      </c>
      <c r="B1967" t="s">
        <v>6659</v>
      </c>
      <c r="C1967">
        <v>2008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5.2</v>
      </c>
      <c r="O1967">
        <v>146001</v>
      </c>
      <c r="P1967">
        <v>112</v>
      </c>
      <c r="Q1967" t="s">
        <v>3769</v>
      </c>
      <c r="R1967" t="s">
        <v>35</v>
      </c>
      <c r="S1967">
        <v>0</v>
      </c>
      <c r="T1967">
        <v>1</v>
      </c>
      <c r="U1967">
        <v>0</v>
      </c>
      <c r="V1967">
        <v>145000000</v>
      </c>
      <c r="W1967">
        <v>102491776</v>
      </c>
      <c r="X1967">
        <v>403449830</v>
      </c>
      <c r="Y1967">
        <f>COUNTBLANK(Table134[[#This Row],[Budget]:[Gross_WW]])</f>
        <v>0</v>
      </c>
      <c r="Z1967" s="7">
        <v>1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1</v>
      </c>
      <c r="AG1967">
        <v>0</v>
      </c>
      <c r="AH1967">
        <f>((Table134[[#This Row],[Gross_WW]]-2*Table134[[#This Row],[Budget]])/(2*Table134[[#This Row],[Budget]]))*100</f>
        <v>39.120631034482763</v>
      </c>
      <c r="AI1967">
        <f>(0.555*Table134[[#This Row],[Gross_WW]]-Table134[[#This Row],[Budget]])/Table134[[#This Row],[Budget]]*100</f>
        <v>54.423900448275866</v>
      </c>
      <c r="AJ1967">
        <f>(Table134[[#This Row],[Gross_WW]]-VLOOKUP(C1967,  Table4[], 2, TRUE)*Table134[[#This Row],[Budget]])/(Table134[[#This Row],[Budget]]*VLOOKUP(C1967,  Table4[], 2, TRUE))</f>
        <v>3.637354367816092</v>
      </c>
    </row>
    <row r="1968" spans="1:36" x14ac:dyDescent="0.2">
      <c r="A1968" t="s">
        <v>6935</v>
      </c>
      <c r="B1968" t="s">
        <v>6936</v>
      </c>
      <c r="C1968">
        <v>2011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7.1</v>
      </c>
      <c r="O1968">
        <v>84935</v>
      </c>
      <c r="P1968">
        <v>120</v>
      </c>
      <c r="Q1968" t="s">
        <v>6937</v>
      </c>
      <c r="R1968" t="s">
        <v>2671</v>
      </c>
      <c r="S1968">
        <v>1</v>
      </c>
      <c r="T1968">
        <v>0</v>
      </c>
      <c r="U1968">
        <v>0</v>
      </c>
      <c r="V1968">
        <v>45000000</v>
      </c>
      <c r="W1968">
        <v>88631237</v>
      </c>
      <c r="X1968">
        <v>165184237</v>
      </c>
      <c r="Y1968">
        <f>COUNTBLANK(Table134[[#This Row],[Budget]:[Gross_WW]])</f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1</v>
      </c>
      <c r="AG1968">
        <v>0</v>
      </c>
      <c r="AH1968">
        <f>((Table134[[#This Row],[Gross_WW]]-2*Table134[[#This Row],[Budget]])/(2*Table134[[#This Row],[Budget]]))*100</f>
        <v>83.538041111111113</v>
      </c>
      <c r="AI1968">
        <f>(0.555*Table134[[#This Row],[Gross_WW]]-Table134[[#This Row],[Budget]])/Table134[[#This Row],[Budget]]*100</f>
        <v>103.72722563333336</v>
      </c>
      <c r="AJ1968">
        <f>(Table134[[#This Row],[Gross_WW]]-VLOOKUP(C1968,  Table4[], 2, TRUE)*Table134[[#This Row],[Budget]])/(Table134[[#This Row],[Budget]]*VLOOKUP(C1968,  Table4[], 2, TRUE))</f>
        <v>2.6707608222222223</v>
      </c>
    </row>
    <row r="1969" spans="1:36" x14ac:dyDescent="0.2">
      <c r="A1969" t="s">
        <v>5222</v>
      </c>
      <c r="B1969" t="s">
        <v>5223</v>
      </c>
      <c r="C1969">
        <v>1999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5.7</v>
      </c>
      <c r="O1969">
        <v>10229</v>
      </c>
      <c r="P1969">
        <v>97</v>
      </c>
      <c r="Q1969" t="s">
        <v>3429</v>
      </c>
      <c r="R1969" t="s">
        <v>5224</v>
      </c>
      <c r="S1969">
        <v>0</v>
      </c>
      <c r="T1969">
        <v>1</v>
      </c>
      <c r="U1969">
        <v>0</v>
      </c>
      <c r="V1969">
        <v>15000000</v>
      </c>
      <c r="W1969">
        <v>11614954</v>
      </c>
      <c r="X1969">
        <v>11670561</v>
      </c>
      <c r="Y1969">
        <f>COUNTBLANK(Table134[[#This Row],[Budget]:[Gross_WW]])</f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1</v>
      </c>
      <c r="AG1969">
        <v>0</v>
      </c>
      <c r="AH1969">
        <f>((Table134[[#This Row],[Gross_WW]]-2*Table134[[#This Row],[Budget]])/(2*Table134[[#This Row],[Budget]]))*100</f>
        <v>-61.098129999999998</v>
      </c>
      <c r="AI1969">
        <f>(0.555*Table134[[#This Row],[Gross_WW]]-Table134[[#This Row],[Budget]])/Table134[[#This Row],[Budget]]*100</f>
        <v>-56.818924299999992</v>
      </c>
      <c r="AJ1969">
        <f>(Table134[[#This Row],[Gross_WW]]-VLOOKUP(C1969,  Table4[], 2, TRUE)*Table134[[#This Row],[Budget]])/(Table134[[#This Row],[Budget]]*VLOOKUP(C1969,  Table4[], 2, TRUE))</f>
        <v>0.76826681818181819</v>
      </c>
    </row>
    <row r="1970" spans="1:36" x14ac:dyDescent="0.2">
      <c r="A1970" t="s">
        <v>1674</v>
      </c>
      <c r="B1970" t="s">
        <v>1675</v>
      </c>
      <c r="C1970">
        <v>1962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7.7</v>
      </c>
      <c r="O1970">
        <v>15307</v>
      </c>
      <c r="P1970">
        <v>151</v>
      </c>
      <c r="Q1970" t="s">
        <v>1497</v>
      </c>
      <c r="R1970" t="s">
        <v>39</v>
      </c>
      <c r="S1970">
        <v>0</v>
      </c>
      <c r="T1970">
        <v>0</v>
      </c>
      <c r="U1970">
        <v>1</v>
      </c>
      <c r="V1970">
        <v>4240000</v>
      </c>
      <c r="Y1970">
        <f>COUNTBLANK(Table134[[#This Row],[Budget]:[Gross_WW]])</f>
        <v>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5</v>
      </c>
      <c r="AH1970">
        <f>((Table134[[#This Row],[Gross_WW]]-2*Table134[[#This Row],[Budget]])/(2*Table134[[#This Row],[Budget]]))*100</f>
        <v>-100</v>
      </c>
      <c r="AI1970">
        <f>(0.555*Table134[[#This Row],[Gross_WW]]-Table134[[#This Row],[Budget]])/Table134[[#This Row],[Budget]]*100</f>
        <v>-100</v>
      </c>
      <c r="AJ1970">
        <f>(Table134[[#This Row],[Gross_WW]]-VLOOKUP(C1970,  Table4[], 2, TRUE)*Table134[[#This Row],[Budget]])/(Table134[[#This Row],[Budget]]*VLOOKUP(C1970,  Table4[], 2, TRUE))</f>
        <v>-1</v>
      </c>
    </row>
    <row r="1971" spans="1:36" hidden="1" x14ac:dyDescent="0.2">
      <c r="A1971" t="s">
        <v>1006</v>
      </c>
      <c r="B1971" t="s">
        <v>1007</v>
      </c>
      <c r="C1971">
        <v>1948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7.6</v>
      </c>
      <c r="O1971">
        <v>11304</v>
      </c>
      <c r="P1971">
        <v>96</v>
      </c>
      <c r="Q1971" t="s">
        <v>933</v>
      </c>
      <c r="R1971" t="s">
        <v>1008</v>
      </c>
      <c r="S1971">
        <v>0</v>
      </c>
      <c r="T1971">
        <v>1</v>
      </c>
      <c r="U1971">
        <v>0</v>
      </c>
      <c r="W1971">
        <v>2400000</v>
      </c>
      <c r="Y1971">
        <f>COUNTBLANK(Table134[[#This Row],[Budget]:[Gross_WW]])</f>
        <v>2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1</v>
      </c>
      <c r="AG1971">
        <v>0</v>
      </c>
      <c r="AH1971" t="e">
        <f>((Table134[[#This Row],[Gross_WW]]-2*Table134[[#This Row],[Budget]])/(2*Table134[[#This Row],[Budget]]))*100</f>
        <v>#DIV/0!</v>
      </c>
      <c r="AI1971" t="e">
        <f>(0.555*Table134[[#This Row],[Gross_WW]]-Table134[[#This Row],[Budget]])/Table134[[#This Row],[Budget]]*100</f>
        <v>#DIV/0!</v>
      </c>
      <c r="AJ1971" t="e">
        <f>(Table134[[#This Row],[Gross_WW]]-VLOOKUP(C1971,  Table4[], 2, TRUE)*Table134[[#This Row],[Budget]])/(Table134[[#This Row],[Budget]]*VLOOKUP(C1971,  Table4[], 2, TRUE))</f>
        <v>#DIV/0!</v>
      </c>
    </row>
    <row r="1972" spans="1:36" x14ac:dyDescent="0.2">
      <c r="A1972" t="s">
        <v>183</v>
      </c>
      <c r="B1972" t="s">
        <v>184</v>
      </c>
      <c r="C1972">
        <v>1933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6.1</v>
      </c>
      <c r="O1972">
        <v>231</v>
      </c>
      <c r="P1972">
        <v>69</v>
      </c>
      <c r="Q1972" t="s">
        <v>86</v>
      </c>
      <c r="R1972" t="s">
        <v>39</v>
      </c>
      <c r="S1972">
        <v>0</v>
      </c>
      <c r="T1972">
        <v>0</v>
      </c>
      <c r="U1972">
        <v>1</v>
      </c>
      <c r="V1972">
        <v>240000</v>
      </c>
      <c r="Y1972">
        <f>COUNTBLANK(Table134[[#This Row],[Budget]:[Gross_WW]])</f>
        <v>2</v>
      </c>
      <c r="Z1972" s="7">
        <v>0</v>
      </c>
      <c r="AA1972" s="7">
        <v>0</v>
      </c>
      <c r="AB1972" s="7">
        <v>1</v>
      </c>
      <c r="AC1972" s="7">
        <v>0</v>
      </c>
      <c r="AD1972" s="7">
        <v>0</v>
      </c>
      <c r="AE1972" s="7">
        <v>0</v>
      </c>
      <c r="AF1972" s="7">
        <v>0</v>
      </c>
      <c r="AG1972">
        <v>1</v>
      </c>
      <c r="AH1972">
        <f>((Table134[[#This Row],[Gross_WW]]-2*Table134[[#This Row],[Budget]])/(2*Table134[[#This Row],[Budget]]))*100</f>
        <v>-100</v>
      </c>
      <c r="AI1972">
        <f>(0.555*Table134[[#This Row],[Gross_WW]]-Table134[[#This Row],[Budget]])/Table134[[#This Row],[Budget]]*100</f>
        <v>-100</v>
      </c>
      <c r="AJ1972">
        <f>(Table134[[#This Row],[Gross_WW]]-VLOOKUP(C1972,  Table4[], 2, TRUE)*Table134[[#This Row],[Budget]])/(Table134[[#This Row],[Budget]]*VLOOKUP(C1972,  Table4[], 2, TRUE))</f>
        <v>-1</v>
      </c>
    </row>
    <row r="1973" spans="1:36" x14ac:dyDescent="0.2">
      <c r="A1973" t="s">
        <v>4934</v>
      </c>
      <c r="B1973" t="s">
        <v>4935</v>
      </c>
      <c r="C1973">
        <v>1998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7.3</v>
      </c>
      <c r="O1973">
        <v>126055</v>
      </c>
      <c r="P1973">
        <v>140</v>
      </c>
      <c r="Q1973" t="s">
        <v>4936</v>
      </c>
      <c r="R1973" t="s">
        <v>4385</v>
      </c>
      <c r="S1973">
        <v>0</v>
      </c>
      <c r="T1973">
        <v>0</v>
      </c>
      <c r="U1973">
        <v>1</v>
      </c>
      <c r="V1973">
        <v>50000000</v>
      </c>
      <c r="W1973">
        <v>44547681</v>
      </c>
      <c r="X1973">
        <v>44547681</v>
      </c>
      <c r="Y1973">
        <f>COUNTBLANK(Table134[[#This Row],[Budget]:[Gross_WW]])</f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1</v>
      </c>
      <c r="AG1973">
        <v>0</v>
      </c>
      <c r="AH1973">
        <f>((Table134[[#This Row],[Gross_WW]]-2*Table134[[#This Row],[Budget]])/(2*Table134[[#This Row],[Budget]]))*100</f>
        <v>-55.452319000000003</v>
      </c>
      <c r="AI1973">
        <f>(0.555*Table134[[#This Row],[Gross_WW]]-Table134[[#This Row],[Budget]])/Table134[[#This Row],[Budget]]*100</f>
        <v>-50.552074089999998</v>
      </c>
      <c r="AJ1973">
        <f>(Table134[[#This Row],[Gross_WW]]-VLOOKUP(C1973,  Table4[], 2, TRUE)*Table134[[#This Row],[Budget]])/(Table134[[#This Row],[Budget]]*VLOOKUP(C1973,  Table4[], 2, TRUE))</f>
        <v>1.024894590909091</v>
      </c>
    </row>
    <row r="1974" spans="1:36" x14ac:dyDescent="0.2">
      <c r="A1974" t="s">
        <v>2790</v>
      </c>
      <c r="B1974" t="s">
        <v>2791</v>
      </c>
      <c r="C1974">
        <v>1984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7.4</v>
      </c>
      <c r="O1974">
        <v>126082</v>
      </c>
      <c r="P1974">
        <v>102</v>
      </c>
      <c r="Q1974" t="s">
        <v>2792</v>
      </c>
      <c r="R1974" t="s">
        <v>2793</v>
      </c>
      <c r="S1974">
        <v>0</v>
      </c>
      <c r="T1974">
        <v>0</v>
      </c>
      <c r="U1974">
        <v>1</v>
      </c>
      <c r="V1974">
        <v>27000000</v>
      </c>
      <c r="W1974">
        <v>20158808</v>
      </c>
      <c r="X1974">
        <v>20250857</v>
      </c>
      <c r="Y1974">
        <f>COUNTBLANK(Table134[[#This Row],[Budget]:[Gross_WW]])</f>
        <v>0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f>((Table134[[#This Row],[Gross_WW]]-2*Table134[[#This Row],[Budget]])/(2*Table134[[#This Row],[Budget]]))*100</f>
        <v>-62.498412962962966</v>
      </c>
      <c r="AI1974">
        <f>(0.555*Table134[[#This Row],[Gross_WW]]-Table134[[#This Row],[Budget]])/Table134[[#This Row],[Budget]]*100</f>
        <v>-58.373238388888879</v>
      </c>
      <c r="AJ1974">
        <f>(Table134[[#This Row],[Gross_WW]]-VLOOKUP(C1974,  Table4[], 2, TRUE)*Table134[[#This Row],[Budget]])/(Table134[[#This Row],[Budget]]*VLOOKUP(C1974,  Table4[], 2, TRUE))</f>
        <v>0.63050378421900166</v>
      </c>
    </row>
    <row r="1975" spans="1:36" x14ac:dyDescent="0.2">
      <c r="A1975" t="s">
        <v>3352</v>
      </c>
      <c r="B1975" t="s">
        <v>3353</v>
      </c>
      <c r="C1975">
        <v>1990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5.2</v>
      </c>
      <c r="O1975">
        <v>23402</v>
      </c>
      <c r="P1975">
        <v>90</v>
      </c>
      <c r="Q1975" t="s">
        <v>3025</v>
      </c>
      <c r="R1975" t="s">
        <v>39</v>
      </c>
      <c r="S1975">
        <v>0</v>
      </c>
      <c r="T1975">
        <v>0</v>
      </c>
      <c r="U1975">
        <v>1</v>
      </c>
      <c r="V1975">
        <v>36000000</v>
      </c>
      <c r="W1975">
        <v>17373527</v>
      </c>
      <c r="X1975">
        <v>17373527</v>
      </c>
      <c r="Y1975">
        <f>COUNTBLANK(Table134[[#This Row],[Budget]:[Gross_WW]])</f>
        <v>0</v>
      </c>
      <c r="Z1975" s="4">
        <v>1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1</v>
      </c>
      <c r="AG1975">
        <v>0</v>
      </c>
      <c r="AH1975">
        <f>((Table134[[#This Row],[Gross_WW]]-2*Table134[[#This Row],[Budget]])/(2*Table134[[#This Row],[Budget]]))*100</f>
        <v>-75.870101388888884</v>
      </c>
      <c r="AI1975">
        <f>(0.555*Table134[[#This Row],[Gross_WW]]-Table134[[#This Row],[Budget]])/Table134[[#This Row],[Budget]]*100</f>
        <v>-73.215812541666665</v>
      </c>
      <c r="AJ1975">
        <f>(Table134[[#This Row],[Gross_WW]]-VLOOKUP(C1975,  Table4[], 2, TRUE)*Table134[[#This Row],[Budget]])/(Table134[[#This Row],[Budget]]*VLOOKUP(C1975,  Table4[], 2, TRUE))</f>
        <v>9.681357323232323E-2</v>
      </c>
    </row>
    <row r="1976" spans="1:36" x14ac:dyDescent="0.2">
      <c r="A1976" t="s">
        <v>4048</v>
      </c>
      <c r="B1976" t="s">
        <v>4049</v>
      </c>
      <c r="C1976">
        <v>1994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5.6</v>
      </c>
      <c r="O1976">
        <v>998</v>
      </c>
      <c r="P1976">
        <v>112</v>
      </c>
      <c r="Q1976" t="s">
        <v>4050</v>
      </c>
      <c r="R1976" t="s">
        <v>3631</v>
      </c>
      <c r="S1976">
        <v>0</v>
      </c>
      <c r="T1976">
        <v>0</v>
      </c>
      <c r="U1976">
        <v>1</v>
      </c>
      <c r="V1976">
        <v>245217</v>
      </c>
      <c r="Y1976">
        <f>COUNTBLANK(Table134[[#This Row],[Budget]:[Gross_WW]])</f>
        <v>2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1</v>
      </c>
      <c r="AG1976">
        <v>0</v>
      </c>
      <c r="AH1976">
        <f>((Table134[[#This Row],[Gross_WW]]-2*Table134[[#This Row],[Budget]])/(2*Table134[[#This Row],[Budget]]))*100</f>
        <v>-100</v>
      </c>
      <c r="AI1976">
        <f>(0.555*Table134[[#This Row],[Gross_WW]]-Table134[[#This Row],[Budget]])/Table134[[#This Row],[Budget]]*100</f>
        <v>-100</v>
      </c>
      <c r="AJ1976">
        <f>(Table134[[#This Row],[Gross_WW]]-VLOOKUP(C1976,  Table4[], 2, TRUE)*Table134[[#This Row],[Budget]])/(Table134[[#This Row],[Budget]]*VLOOKUP(C1976,  Table4[], 2, TRUE))</f>
        <v>-1</v>
      </c>
    </row>
    <row r="1977" spans="1:36" x14ac:dyDescent="0.2">
      <c r="A1977" t="s">
        <v>6324</v>
      </c>
      <c r="B1977" t="s">
        <v>6325</v>
      </c>
      <c r="C1977">
        <v>2006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5.9</v>
      </c>
      <c r="O1977">
        <v>14379</v>
      </c>
      <c r="P1977">
        <v>91</v>
      </c>
      <c r="Q1977" t="s">
        <v>6326</v>
      </c>
      <c r="R1977" t="s">
        <v>6327</v>
      </c>
      <c r="S1977">
        <v>1</v>
      </c>
      <c r="T1977">
        <v>0</v>
      </c>
      <c r="U1977">
        <v>0</v>
      </c>
      <c r="V1977">
        <v>4000000</v>
      </c>
      <c r="W1977">
        <v>7836393</v>
      </c>
      <c r="X1977">
        <v>10639686</v>
      </c>
      <c r="Y1977">
        <f>COUNTBLANK(Table134[[#This Row],[Budget]:[Gross_WW]])</f>
        <v>0</v>
      </c>
      <c r="Z1977" s="7">
        <v>0</v>
      </c>
      <c r="AA1977" s="7">
        <v>0</v>
      </c>
      <c r="AB1977" s="7">
        <v>1</v>
      </c>
      <c r="AC1977" s="7">
        <v>0</v>
      </c>
      <c r="AD1977" s="7">
        <v>0</v>
      </c>
      <c r="AE1977" s="7">
        <v>0</v>
      </c>
      <c r="AF1977" s="7">
        <v>0</v>
      </c>
      <c r="AG1977">
        <v>6</v>
      </c>
      <c r="AH1977">
        <f>((Table134[[#This Row],[Gross_WW]]-2*Table134[[#This Row],[Budget]])/(2*Table134[[#This Row],[Budget]]))*100</f>
        <v>32.996075000000005</v>
      </c>
      <c r="AI1977">
        <f>(0.555*Table134[[#This Row],[Gross_WW]]-Table134[[#This Row],[Budget]])/Table134[[#This Row],[Budget]]*100</f>
        <v>47.62564325000001</v>
      </c>
      <c r="AJ1977">
        <f>(Table134[[#This Row],[Gross_WW]]-VLOOKUP(C1977,  Table4[], 2, TRUE)*Table134[[#This Row],[Budget]])/(Table134[[#This Row],[Budget]]*VLOOKUP(C1977,  Table4[], 2, TRUE))</f>
        <v>3.4332025000000002</v>
      </c>
    </row>
    <row r="1978" spans="1:36" x14ac:dyDescent="0.2">
      <c r="A1978" t="s">
        <v>3856</v>
      </c>
      <c r="B1978" t="s">
        <v>3857</v>
      </c>
      <c r="C1978">
        <v>1993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6</v>
      </c>
      <c r="O1978">
        <v>2304</v>
      </c>
      <c r="P1978">
        <v>99</v>
      </c>
      <c r="Q1978" t="s">
        <v>3858</v>
      </c>
      <c r="R1978" t="s">
        <v>3859</v>
      </c>
      <c r="S1978">
        <v>1</v>
      </c>
      <c r="T1978">
        <v>0</v>
      </c>
      <c r="U1978">
        <v>0</v>
      </c>
      <c r="V1978">
        <v>8000000</v>
      </c>
      <c r="W1978">
        <v>1884814</v>
      </c>
      <c r="X1978">
        <v>1884814</v>
      </c>
      <c r="Y1978">
        <f>COUNTBLANK(Table134[[#This Row],[Budget]:[Gross_WW]])</f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1</v>
      </c>
      <c r="AG1978">
        <v>0</v>
      </c>
      <c r="AH1978">
        <f>((Table134[[#This Row],[Gross_WW]]-2*Table134[[#This Row],[Budget]])/(2*Table134[[#This Row],[Budget]]))*100</f>
        <v>-88.219912499999992</v>
      </c>
      <c r="AI1978">
        <f>(0.555*Table134[[#This Row],[Gross_WW]]-Table134[[#This Row],[Budget]])/Table134[[#This Row],[Budget]]*100</f>
        <v>-86.924102875000003</v>
      </c>
      <c r="AJ1978">
        <f>(Table134[[#This Row],[Gross_WW]]-VLOOKUP(C1978,  Table4[], 2, TRUE)*Table134[[#This Row],[Budget]])/(Table134[[#This Row],[Budget]]*VLOOKUP(C1978,  Table4[], 2, TRUE))</f>
        <v>-0.46454147727272727</v>
      </c>
    </row>
    <row r="1979" spans="1:36" x14ac:dyDescent="0.2">
      <c r="A1979" t="s">
        <v>3860</v>
      </c>
      <c r="B1979" t="s">
        <v>3861</v>
      </c>
      <c r="C1979">
        <v>1993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8</v>
      </c>
      <c r="O1979">
        <v>280480</v>
      </c>
      <c r="P1979">
        <v>76</v>
      </c>
      <c r="Q1979" t="s">
        <v>3862</v>
      </c>
      <c r="R1979" t="s">
        <v>2783</v>
      </c>
      <c r="S1979">
        <v>1</v>
      </c>
      <c r="T1979">
        <v>0</v>
      </c>
      <c r="U1979">
        <v>0</v>
      </c>
      <c r="V1979">
        <v>18000000</v>
      </c>
      <c r="W1979">
        <v>75082668</v>
      </c>
      <c r="X1979">
        <v>89140058</v>
      </c>
      <c r="Y1979">
        <f>COUNTBLANK(Table134[[#This Row],[Budget]:[Gross_WW]])</f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1</v>
      </c>
      <c r="AG1979">
        <v>0</v>
      </c>
      <c r="AH1979">
        <f>((Table134[[#This Row],[Gross_WW]]-2*Table134[[#This Row],[Budget]])/(2*Table134[[#This Row],[Budget]]))*100</f>
        <v>147.61127222222223</v>
      </c>
      <c r="AI1979">
        <f>(0.555*Table134[[#This Row],[Gross_WW]]-Table134[[#This Row],[Budget]])/Table134[[#This Row],[Budget]]*100</f>
        <v>174.84851216666669</v>
      </c>
      <c r="AJ1979">
        <f>(Table134[[#This Row],[Gross_WW]]-VLOOKUP(C1979,  Table4[], 2, TRUE)*Table134[[#This Row],[Budget]])/(Table134[[#This Row],[Budget]]*VLOOKUP(C1979,  Table4[], 2, TRUE))</f>
        <v>10.255057828282828</v>
      </c>
    </row>
    <row r="1980" spans="1:36" hidden="1" x14ac:dyDescent="0.2">
      <c r="A1980" t="s">
        <v>2415</v>
      </c>
      <c r="B1980" t="s">
        <v>2416</v>
      </c>
      <c r="C1980">
        <v>1979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6.8</v>
      </c>
      <c r="O1980">
        <v>1006</v>
      </c>
      <c r="P1980">
        <v>100</v>
      </c>
      <c r="Q1980" t="s">
        <v>2417</v>
      </c>
      <c r="R1980" t="s">
        <v>376</v>
      </c>
      <c r="S1980">
        <v>1</v>
      </c>
      <c r="T1980">
        <v>0</v>
      </c>
      <c r="U1980">
        <v>0</v>
      </c>
      <c r="X1980">
        <v>100</v>
      </c>
      <c r="Y1980">
        <f>COUNTBLANK(Table134[[#This Row],[Budget]:[Gross_WW]])</f>
        <v>2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1</v>
      </c>
      <c r="AG1980">
        <v>0</v>
      </c>
      <c r="AH1980" t="e">
        <f>((Table134[[#This Row],[Gross_WW]]-2*Table134[[#This Row],[Budget]])/(2*Table134[[#This Row],[Budget]]))*100</f>
        <v>#DIV/0!</v>
      </c>
      <c r="AI1980" t="e">
        <f>(0.555*Table134[[#This Row],[Gross_WW]]-Table134[[#This Row],[Budget]])/Table134[[#This Row],[Budget]]*100</f>
        <v>#DIV/0!</v>
      </c>
      <c r="AJ1980" t="e">
        <f>(Table134[[#This Row],[Gross_WW]]-VLOOKUP(C1980,  Table4[], 2, TRUE)*Table134[[#This Row],[Budget]])/(Table134[[#This Row],[Budget]]*VLOOKUP(C1980,  Table4[], 2, TRUE))</f>
        <v>#DIV/0!</v>
      </c>
    </row>
    <row r="1981" spans="1:36" x14ac:dyDescent="0.2">
      <c r="A1981" t="s">
        <v>7900</v>
      </c>
      <c r="B1981" t="s">
        <v>7901</v>
      </c>
      <c r="C1981">
        <v>2018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5.3</v>
      </c>
      <c r="O1981">
        <v>106573</v>
      </c>
      <c r="P1981">
        <v>96</v>
      </c>
      <c r="Q1981" t="s">
        <v>7902</v>
      </c>
      <c r="R1981" t="s">
        <v>7890</v>
      </c>
      <c r="S1981">
        <v>0</v>
      </c>
      <c r="T1981">
        <v>0</v>
      </c>
      <c r="U1981">
        <v>1</v>
      </c>
      <c r="V1981">
        <v>22000000</v>
      </c>
      <c r="W1981">
        <v>117450119</v>
      </c>
      <c r="X1981">
        <v>365550119</v>
      </c>
      <c r="Y1981">
        <f>COUNTBLANK(Table134[[#This Row],[Budget]:[Gross_WW]])</f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1</v>
      </c>
      <c r="AG1981">
        <v>0</v>
      </c>
      <c r="AH1981">
        <f>((Table134[[#This Row],[Gross_WW]]-2*Table134[[#This Row],[Budget]])/(2*Table134[[#This Row],[Budget]]))*100</f>
        <v>730.79572500000006</v>
      </c>
      <c r="AI1981">
        <f>(0.555*Table134[[#This Row],[Gross_WW]]-Table134[[#This Row],[Budget]])/Table134[[#This Row],[Budget]]*100</f>
        <v>822.18325475000006</v>
      </c>
      <c r="AJ1981">
        <f>(Table134[[#This Row],[Gross_WW]]-VLOOKUP(C1981,  Table4[], 2, TRUE)*Table134[[#This Row],[Budget]])/(Table134[[#This Row],[Budget]]*VLOOKUP(C1981,  Table4[], 2, TRUE))</f>
        <v>15.615914500000001</v>
      </c>
    </row>
    <row r="1982" spans="1:36" x14ac:dyDescent="0.2">
      <c r="A1982" t="s">
        <v>1548</v>
      </c>
      <c r="B1982" t="s">
        <v>1549</v>
      </c>
      <c r="C1982">
        <v>1959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7.6</v>
      </c>
      <c r="O1982">
        <v>8912</v>
      </c>
      <c r="P1982">
        <v>149</v>
      </c>
      <c r="Q1982" t="s">
        <v>1550</v>
      </c>
      <c r="R1982" t="s">
        <v>39</v>
      </c>
      <c r="S1982">
        <v>0</v>
      </c>
      <c r="T1982">
        <v>0</v>
      </c>
      <c r="U1982">
        <v>1</v>
      </c>
      <c r="V1982">
        <v>3500000</v>
      </c>
      <c r="Y1982">
        <f>COUNTBLANK(Table134[[#This Row],[Budget]:[Gross_WW]])</f>
        <v>2</v>
      </c>
      <c r="Z1982" s="7">
        <v>0</v>
      </c>
      <c r="AA1982" s="7">
        <v>0</v>
      </c>
      <c r="AB1982" s="7">
        <v>1</v>
      </c>
      <c r="AC1982" s="7">
        <v>0</v>
      </c>
      <c r="AD1982" s="7">
        <v>0</v>
      </c>
      <c r="AE1982" s="7">
        <v>0</v>
      </c>
      <c r="AF1982" s="7">
        <v>0</v>
      </c>
      <c r="AG1982">
        <v>3</v>
      </c>
      <c r="AH1982">
        <f>((Table134[[#This Row],[Gross_WW]]-2*Table134[[#This Row],[Budget]])/(2*Table134[[#This Row],[Budget]]))*100</f>
        <v>-100</v>
      </c>
      <c r="AI1982">
        <f>(0.555*Table134[[#This Row],[Gross_WW]]-Table134[[#This Row],[Budget]])/Table134[[#This Row],[Budget]]*100</f>
        <v>-100</v>
      </c>
      <c r="AJ1982">
        <f>(Table134[[#This Row],[Gross_WW]]-VLOOKUP(C1982,  Table4[], 2, TRUE)*Table134[[#This Row],[Budget]])/(Table134[[#This Row],[Budget]]*VLOOKUP(C1982,  Table4[], 2, TRUE))</f>
        <v>-1</v>
      </c>
    </row>
    <row r="1983" spans="1:36" x14ac:dyDescent="0.2">
      <c r="A1983" t="s">
        <v>3863</v>
      </c>
      <c r="B1983" t="s">
        <v>3864</v>
      </c>
      <c r="C1983">
        <v>1993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5.8</v>
      </c>
      <c r="O1983">
        <v>1687</v>
      </c>
      <c r="P1983">
        <v>92</v>
      </c>
      <c r="Q1983" t="s">
        <v>3269</v>
      </c>
      <c r="R1983" t="s">
        <v>3865</v>
      </c>
      <c r="S1983">
        <v>0</v>
      </c>
      <c r="T1983">
        <v>0</v>
      </c>
      <c r="U1983">
        <v>1</v>
      </c>
      <c r="V1983">
        <v>19000000</v>
      </c>
      <c r="W1983">
        <v>2119994</v>
      </c>
      <c r="X1983">
        <v>2119994</v>
      </c>
      <c r="Y1983">
        <f>COUNTBLANK(Table134[[#This Row],[Budget]:[Gross_WW]])</f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1</v>
      </c>
      <c r="AG1983">
        <v>0</v>
      </c>
      <c r="AH1983">
        <f>((Table134[[#This Row],[Gross_WW]]-2*Table134[[#This Row],[Budget]])/(2*Table134[[#This Row],[Budget]]))*100</f>
        <v>-94.421068421052638</v>
      </c>
      <c r="AI1983">
        <f>(0.555*Table134[[#This Row],[Gross_WW]]-Table134[[#This Row],[Budget]])/Table134[[#This Row],[Budget]]*100</f>
        <v>-93.807385947368417</v>
      </c>
      <c r="AJ1983">
        <f>(Table134[[#This Row],[Gross_WW]]-VLOOKUP(C1983,  Table4[], 2, TRUE)*Table134[[#This Row],[Budget]])/(Table134[[#This Row],[Budget]]*VLOOKUP(C1983,  Table4[], 2, TRUE))</f>
        <v>-0.74641220095693783</v>
      </c>
    </row>
    <row r="1984" spans="1:36" x14ac:dyDescent="0.2">
      <c r="A1984" t="s">
        <v>7896</v>
      </c>
      <c r="B1984" t="s">
        <v>7897</v>
      </c>
      <c r="C1984">
        <v>2018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5.5</v>
      </c>
      <c r="O1984">
        <v>25543</v>
      </c>
      <c r="P1984">
        <v>99</v>
      </c>
      <c r="Q1984" t="s">
        <v>3483</v>
      </c>
      <c r="R1984" t="s">
        <v>2671</v>
      </c>
      <c r="S1984">
        <v>1</v>
      </c>
      <c r="T1984">
        <v>0</v>
      </c>
      <c r="U1984">
        <v>0</v>
      </c>
      <c r="V1984">
        <v>120000000</v>
      </c>
      <c r="W1984">
        <v>54858851</v>
      </c>
      <c r="X1984">
        <v>173961069</v>
      </c>
      <c r="Y1984">
        <f>COUNTBLANK(Table134[[#This Row],[Budget]:[Gross_WW]])</f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202</v>
      </c>
      <c r="AH1984">
        <f>((Table134[[#This Row],[Gross_WW]]-2*Table134[[#This Row],[Budget]])/(2*Table134[[#This Row],[Budget]]))*100</f>
        <v>-27.516221250000001</v>
      </c>
      <c r="AI1984">
        <f>(0.555*Table134[[#This Row],[Gross_WW]]-Table134[[#This Row],[Budget]])/Table134[[#This Row],[Budget]]*100</f>
        <v>-19.543005587499998</v>
      </c>
      <c r="AJ1984">
        <f>(Table134[[#This Row],[Gross_WW]]-VLOOKUP(C1984,  Table4[], 2, TRUE)*Table134[[#This Row],[Budget]])/(Table134[[#This Row],[Budget]]*VLOOKUP(C1984,  Table4[], 2, TRUE))</f>
        <v>0.44967557499999999</v>
      </c>
    </row>
    <row r="1985" spans="1:36" x14ac:dyDescent="0.2">
      <c r="A1985" t="s">
        <v>4504</v>
      </c>
      <c r="B1985" t="s">
        <v>4505</v>
      </c>
      <c r="C1985">
        <v>1996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5.6</v>
      </c>
      <c r="O1985">
        <v>106092</v>
      </c>
      <c r="P1985">
        <v>95</v>
      </c>
      <c r="Q1985" t="s">
        <v>3915</v>
      </c>
      <c r="R1985" t="s">
        <v>3230</v>
      </c>
      <c r="S1985">
        <v>0</v>
      </c>
      <c r="T1985">
        <v>1</v>
      </c>
      <c r="U1985">
        <v>0</v>
      </c>
      <c r="V1985">
        <v>54000000</v>
      </c>
      <c r="W1985">
        <v>128814019</v>
      </c>
      <c r="X1985">
        <v>273961019</v>
      </c>
      <c r="Y1985">
        <f>COUNTBLANK(Table134[[#This Row],[Budget]:[Gross_WW]])</f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1</v>
      </c>
      <c r="AE1985" s="7">
        <v>0</v>
      </c>
      <c r="AF1985" s="7">
        <v>0</v>
      </c>
      <c r="AG1985">
        <v>3</v>
      </c>
      <c r="AH1985">
        <f>((Table134[[#This Row],[Gross_WW]]-2*Table134[[#This Row],[Budget]])/(2*Table134[[#This Row],[Budget]]))*100</f>
        <v>153.66761018518517</v>
      </c>
      <c r="AI1985">
        <f>(0.555*Table134[[#This Row],[Gross_WW]]-Table134[[#This Row],[Budget]])/Table134[[#This Row],[Budget]]*100</f>
        <v>181.57104730555557</v>
      </c>
      <c r="AJ1985">
        <f>(Table134[[#This Row],[Gross_WW]]-VLOOKUP(C1985,  Table4[], 2, TRUE)*Table134[[#This Row],[Budget]])/(Table134[[#This Row],[Budget]]*VLOOKUP(C1985,  Table4[], 2, TRUE))</f>
        <v>10.530345917508418</v>
      </c>
    </row>
    <row r="1986" spans="1:36" x14ac:dyDescent="0.2">
      <c r="A1986" t="s">
        <v>7185</v>
      </c>
      <c r="B1986" t="s">
        <v>7186</v>
      </c>
      <c r="C1986">
        <v>2012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6.6</v>
      </c>
      <c r="O1986">
        <v>43890</v>
      </c>
      <c r="P1986">
        <v>105</v>
      </c>
      <c r="Q1986" t="s">
        <v>6479</v>
      </c>
      <c r="R1986" t="s">
        <v>7187</v>
      </c>
      <c r="S1986">
        <v>1</v>
      </c>
      <c r="T1986">
        <v>0</v>
      </c>
      <c r="U1986">
        <v>0</v>
      </c>
      <c r="V1986">
        <v>25000000</v>
      </c>
      <c r="W1986">
        <v>51854875</v>
      </c>
      <c r="X1986">
        <v>56012642</v>
      </c>
      <c r="Y1986">
        <f>COUNTBLANK(Table134[[#This Row],[Budget]:[Gross_WW]])</f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1</v>
      </c>
      <c r="AG1986">
        <v>0</v>
      </c>
      <c r="AH1986">
        <f>((Table134[[#This Row],[Gross_WW]]-2*Table134[[#This Row],[Budget]])/(2*Table134[[#This Row],[Budget]]))*100</f>
        <v>12.025283999999999</v>
      </c>
      <c r="AI1986">
        <f>(0.555*Table134[[#This Row],[Gross_WW]]-Table134[[#This Row],[Budget]])/Table134[[#This Row],[Budget]]*100</f>
        <v>24.348065240000011</v>
      </c>
      <c r="AJ1986">
        <f>(Table134[[#This Row],[Gross_WW]]-VLOOKUP(C1986,  Table4[], 2, TRUE)*Table134[[#This Row],[Budget]])/(Table134[[#This Row],[Budget]]*VLOOKUP(C1986,  Table4[], 2, TRUE))</f>
        <v>1.2405056800000001</v>
      </c>
    </row>
    <row r="1987" spans="1:36" x14ac:dyDescent="0.2">
      <c r="A1987" t="s">
        <v>130</v>
      </c>
      <c r="B1987" t="s">
        <v>131</v>
      </c>
      <c r="C1987">
        <v>1932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7.1</v>
      </c>
      <c r="O1987">
        <v>8532</v>
      </c>
      <c r="P1987">
        <v>72</v>
      </c>
      <c r="Q1987" t="s">
        <v>66</v>
      </c>
      <c r="R1987" t="s">
        <v>35</v>
      </c>
      <c r="S1987">
        <v>0</v>
      </c>
      <c r="T1987">
        <v>1</v>
      </c>
      <c r="U1987">
        <v>0</v>
      </c>
      <c r="V1987">
        <v>34649</v>
      </c>
      <c r="Y1987">
        <f>COUNTBLANK(Table134[[#This Row],[Budget]:[Gross_WW]])</f>
        <v>2</v>
      </c>
      <c r="Z1987" s="7">
        <v>0</v>
      </c>
      <c r="AA1987" s="7">
        <v>0</v>
      </c>
      <c r="AB1987" s="7">
        <v>1</v>
      </c>
      <c r="AC1987" s="7">
        <v>0</v>
      </c>
      <c r="AD1987" s="7">
        <v>0</v>
      </c>
      <c r="AE1987" s="7">
        <v>0</v>
      </c>
      <c r="AF1987" s="7">
        <v>0</v>
      </c>
      <c r="AG1987">
        <v>5</v>
      </c>
      <c r="AH1987">
        <f>((Table134[[#This Row],[Gross_WW]]-2*Table134[[#This Row],[Budget]])/(2*Table134[[#This Row],[Budget]]))*100</f>
        <v>-100</v>
      </c>
      <c r="AI1987">
        <f>(0.555*Table134[[#This Row],[Gross_WW]]-Table134[[#This Row],[Budget]])/Table134[[#This Row],[Budget]]*100</f>
        <v>-100</v>
      </c>
      <c r="AJ1987">
        <f>(Table134[[#This Row],[Gross_WW]]-VLOOKUP(C1987,  Table4[], 2, TRUE)*Table134[[#This Row],[Budget]])/(Table134[[#This Row],[Budget]]*VLOOKUP(C1987,  Table4[], 2, TRUE))</f>
        <v>-1</v>
      </c>
    </row>
    <row r="1988" spans="1:36" x14ac:dyDescent="0.2">
      <c r="A1988" t="s">
        <v>1520</v>
      </c>
      <c r="B1988" t="s">
        <v>1521</v>
      </c>
      <c r="C1988">
        <v>1958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7</v>
      </c>
      <c r="O1988">
        <v>6745</v>
      </c>
      <c r="P1988">
        <v>86</v>
      </c>
      <c r="Q1988" t="s">
        <v>1407</v>
      </c>
      <c r="R1988" t="s">
        <v>1488</v>
      </c>
      <c r="S1988">
        <v>0</v>
      </c>
      <c r="T1988">
        <v>0</v>
      </c>
      <c r="U1988">
        <v>1</v>
      </c>
      <c r="V1988">
        <v>67740</v>
      </c>
      <c r="Y1988">
        <f>COUNTBLANK(Table134[[#This Row],[Budget]:[Gross_WW]])</f>
        <v>2</v>
      </c>
      <c r="Z1988" s="7">
        <v>0</v>
      </c>
      <c r="AA1988" s="7">
        <v>0</v>
      </c>
      <c r="AB1988" s="7">
        <v>1</v>
      </c>
      <c r="AC1988" s="7">
        <v>0</v>
      </c>
      <c r="AD1988" s="7">
        <v>0</v>
      </c>
      <c r="AE1988" s="7">
        <v>0</v>
      </c>
      <c r="AF1988" s="7">
        <v>0</v>
      </c>
      <c r="AG1988">
        <v>6</v>
      </c>
      <c r="AH1988">
        <f>((Table134[[#This Row],[Gross_WW]]-2*Table134[[#This Row],[Budget]])/(2*Table134[[#This Row],[Budget]]))*100</f>
        <v>-100</v>
      </c>
      <c r="AI1988">
        <f>(0.555*Table134[[#This Row],[Gross_WW]]-Table134[[#This Row],[Budget]])/Table134[[#This Row],[Budget]]*100</f>
        <v>-100</v>
      </c>
      <c r="AJ1988">
        <f>(Table134[[#This Row],[Gross_WW]]-VLOOKUP(C1988,  Table4[], 2, TRUE)*Table134[[#This Row],[Budget]])/(Table134[[#This Row],[Budget]]*VLOOKUP(C1988,  Table4[], 2, TRUE))</f>
        <v>-1</v>
      </c>
    </row>
    <row r="1989" spans="1:36" x14ac:dyDescent="0.2">
      <c r="A1989" t="s">
        <v>6401</v>
      </c>
      <c r="B1989" t="s">
        <v>6402</v>
      </c>
      <c r="C1989">
        <v>2007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7.4</v>
      </c>
      <c r="O1989">
        <v>142276</v>
      </c>
      <c r="P1989">
        <v>105</v>
      </c>
      <c r="Q1989" t="s">
        <v>6403</v>
      </c>
      <c r="R1989" t="s">
        <v>6404</v>
      </c>
      <c r="S1989">
        <v>0</v>
      </c>
      <c r="T1989">
        <v>0</v>
      </c>
      <c r="U1989">
        <v>1</v>
      </c>
      <c r="V1989">
        <v>3400000</v>
      </c>
      <c r="W1989">
        <v>7161284</v>
      </c>
      <c r="X1989">
        <v>78638987</v>
      </c>
      <c r="Y1989">
        <f>COUNTBLANK(Table134[[#This Row],[Budget]:[Gross_WW]])</f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1</v>
      </c>
      <c r="AG1989">
        <v>0</v>
      </c>
      <c r="AH1989">
        <f>((Table134[[#This Row],[Gross_WW]]-2*Table134[[#This Row],[Budget]])/(2*Table134[[#This Row],[Budget]]))*100</f>
        <v>1056.4556911764705</v>
      </c>
      <c r="AI1989">
        <f>(0.555*Table134[[#This Row],[Gross_WW]]-Table134[[#This Row],[Budget]])/Table134[[#This Row],[Budget]]*100</f>
        <v>1183.6658172058824</v>
      </c>
      <c r="AJ1989">
        <f>(Table134[[#This Row],[Gross_WW]]-VLOOKUP(C1989,  Table4[], 2, TRUE)*Table134[[#This Row],[Budget]])/(Table134[[#This Row],[Budget]]*VLOOKUP(C1989,  Table4[], 2, TRUE))</f>
        <v>37.548523039215688</v>
      </c>
    </row>
    <row r="1990" spans="1:36" x14ac:dyDescent="0.2">
      <c r="A1990" t="s">
        <v>6419</v>
      </c>
      <c r="B1990" t="s">
        <v>6420</v>
      </c>
      <c r="C1990">
        <v>2008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6.7</v>
      </c>
      <c r="O1990">
        <v>100253</v>
      </c>
      <c r="P1990">
        <v>115</v>
      </c>
      <c r="Q1990" t="s">
        <v>6421</v>
      </c>
      <c r="R1990" t="s">
        <v>2273</v>
      </c>
      <c r="S1990">
        <v>0</v>
      </c>
      <c r="T1990">
        <v>1</v>
      </c>
      <c r="U1990">
        <v>0</v>
      </c>
      <c r="V1990">
        <v>35000000</v>
      </c>
      <c r="W1990">
        <v>26814957</v>
      </c>
      <c r="X1990">
        <v>78201830</v>
      </c>
      <c r="Y1990">
        <f>COUNTBLANK(Table134[[#This Row],[Budget]:[Gross_WW]])</f>
        <v>0</v>
      </c>
      <c r="Z1990" s="7">
        <v>0</v>
      </c>
      <c r="AA1990" s="7">
        <v>0</v>
      </c>
      <c r="AB1990" s="7">
        <v>1</v>
      </c>
      <c r="AC1990" s="7">
        <v>0</v>
      </c>
      <c r="AD1990" s="7">
        <v>0</v>
      </c>
      <c r="AE1990" s="7">
        <v>0</v>
      </c>
      <c r="AF1990" s="7">
        <v>0</v>
      </c>
      <c r="AG1990">
        <v>7</v>
      </c>
      <c r="AH1990">
        <f>((Table134[[#This Row],[Gross_WW]]-2*Table134[[#This Row],[Budget]])/(2*Table134[[#This Row],[Budget]]))*100</f>
        <v>11.716899999999999</v>
      </c>
      <c r="AI1990">
        <f>(0.555*Table134[[#This Row],[Gross_WW]]-Table134[[#This Row],[Budget]])/Table134[[#This Row],[Budget]]*100</f>
        <v>24.005759000000019</v>
      </c>
      <c r="AJ1990">
        <f>(Table134[[#This Row],[Gross_WW]]-VLOOKUP(C1990,  Table4[], 2, TRUE)*Table134[[#This Row],[Budget]])/(Table134[[#This Row],[Budget]]*VLOOKUP(C1990,  Table4[], 2, TRUE))</f>
        <v>2.7238966666666666</v>
      </c>
    </row>
    <row r="1991" spans="1:36" x14ac:dyDescent="0.2">
      <c r="A1991" t="s">
        <v>2357</v>
      </c>
      <c r="B1991" t="s">
        <v>2358</v>
      </c>
      <c r="C1991">
        <v>1978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6.1</v>
      </c>
      <c r="O1991">
        <v>291</v>
      </c>
      <c r="P1991">
        <v>100</v>
      </c>
      <c r="Q1991" t="s">
        <v>2266</v>
      </c>
      <c r="R1991" t="s">
        <v>2267</v>
      </c>
      <c r="S1991">
        <v>0</v>
      </c>
      <c r="T1991">
        <v>1</v>
      </c>
      <c r="U1991">
        <v>0</v>
      </c>
      <c r="V1991">
        <v>11565678</v>
      </c>
      <c r="Y1991">
        <f>COUNTBLANK(Table134[[#This Row],[Budget]:[Gross_WW]])</f>
        <v>2</v>
      </c>
      <c r="Z1991" s="7">
        <v>1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1</v>
      </c>
      <c r="AG1991">
        <v>0</v>
      </c>
      <c r="AH1991">
        <f>((Table134[[#This Row],[Gross_WW]]-2*Table134[[#This Row],[Budget]])/(2*Table134[[#This Row],[Budget]]))*100</f>
        <v>-100</v>
      </c>
      <c r="AI1991">
        <f>(0.555*Table134[[#This Row],[Gross_WW]]-Table134[[#This Row],[Budget]])/Table134[[#This Row],[Budget]]*100</f>
        <v>-100</v>
      </c>
      <c r="AJ1991">
        <f>(Table134[[#This Row],[Gross_WW]]-VLOOKUP(C1991,  Table4[], 2, TRUE)*Table134[[#This Row],[Budget]])/(Table134[[#This Row],[Budget]]*VLOOKUP(C1991,  Table4[], 2, TRUE))</f>
        <v>-1</v>
      </c>
    </row>
    <row r="1992" spans="1:36" x14ac:dyDescent="0.2">
      <c r="A1992" t="s">
        <v>5001</v>
      </c>
      <c r="B1992" t="s">
        <v>5002</v>
      </c>
      <c r="C1992">
        <v>1999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6.5</v>
      </c>
      <c r="O1992">
        <v>11562</v>
      </c>
      <c r="P1992">
        <v>129</v>
      </c>
      <c r="Q1992" t="s">
        <v>3035</v>
      </c>
      <c r="R1992" t="s">
        <v>4499</v>
      </c>
      <c r="S1992">
        <v>1</v>
      </c>
      <c r="T1992">
        <v>0</v>
      </c>
      <c r="U1992">
        <v>0</v>
      </c>
      <c r="V1992">
        <v>35000000</v>
      </c>
      <c r="W1992">
        <v>27807627</v>
      </c>
      <c r="X1992">
        <v>27807627</v>
      </c>
      <c r="Y1992">
        <f>COUNTBLANK(Table134[[#This Row],[Budget]:[Gross_WW]])</f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1</v>
      </c>
      <c r="AG1992">
        <v>0</v>
      </c>
      <c r="AH1992">
        <f>((Table134[[#This Row],[Gross_WW]]-2*Table134[[#This Row],[Budget]])/(2*Table134[[#This Row],[Budget]]))*100</f>
        <v>-60.274818571428568</v>
      </c>
      <c r="AI1992">
        <f>(0.555*Table134[[#This Row],[Gross_WW]]-Table134[[#This Row],[Budget]])/Table134[[#This Row],[Budget]]*100</f>
        <v>-55.905048614285711</v>
      </c>
      <c r="AJ1992">
        <f>(Table134[[#This Row],[Gross_WW]]-VLOOKUP(C1992,  Table4[], 2, TRUE)*Table134[[#This Row],[Budget]])/(Table134[[#This Row],[Budget]]*VLOOKUP(C1992,  Table4[], 2, TRUE))</f>
        <v>0.8056900649350649</v>
      </c>
    </row>
    <row r="1993" spans="1:36" x14ac:dyDescent="0.2">
      <c r="A1993" t="s">
        <v>5415</v>
      </c>
      <c r="B1993" t="s">
        <v>5416</v>
      </c>
      <c r="C1993">
        <v>2001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7.6</v>
      </c>
      <c r="O1993">
        <v>324650</v>
      </c>
      <c r="P1993">
        <v>101</v>
      </c>
      <c r="Q1993" t="s">
        <v>5417</v>
      </c>
      <c r="R1993" t="s">
        <v>4763</v>
      </c>
      <c r="S1993">
        <v>1</v>
      </c>
      <c r="T1993">
        <v>0</v>
      </c>
      <c r="U1993">
        <v>0</v>
      </c>
      <c r="V1993">
        <v>17000000</v>
      </c>
      <c r="W1993">
        <v>96522687</v>
      </c>
      <c r="X1993">
        <v>209947037</v>
      </c>
      <c r="Y1993">
        <f>COUNTBLANK(Table134[[#This Row],[Budget]:[Gross_WW]])</f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1</v>
      </c>
      <c r="AG1993">
        <v>0</v>
      </c>
      <c r="AH1993">
        <f>((Table134[[#This Row],[Gross_WW]]-2*Table134[[#This Row],[Budget]])/(2*Table134[[#This Row],[Budget]]))*100</f>
        <v>517.49128529411769</v>
      </c>
      <c r="AI1993">
        <f>(0.555*Table134[[#This Row],[Gross_WW]]-Table134[[#This Row],[Budget]])/Table134[[#This Row],[Budget]]*100</f>
        <v>585.41532667647061</v>
      </c>
      <c r="AJ1993">
        <f>(Table134[[#This Row],[Gross_WW]]-VLOOKUP(C1993,  Table4[], 2, TRUE)*Table134[[#This Row],[Budget]])/(Table134[[#This Row],[Budget]]*VLOOKUP(C1993,  Table4[], 2, TRUE))</f>
        <v>19.583042843137253</v>
      </c>
    </row>
    <row r="1994" spans="1:36" x14ac:dyDescent="0.2">
      <c r="A1994" t="s">
        <v>2677</v>
      </c>
      <c r="B1994" t="s">
        <v>2678</v>
      </c>
      <c r="C1994">
        <v>1983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7.1</v>
      </c>
      <c r="O1994">
        <v>71519</v>
      </c>
      <c r="P1994">
        <v>91</v>
      </c>
      <c r="Q1994" t="s">
        <v>1888</v>
      </c>
      <c r="R1994" t="s">
        <v>2679</v>
      </c>
      <c r="S1994">
        <v>0</v>
      </c>
      <c r="T1994">
        <v>0</v>
      </c>
      <c r="U1994">
        <v>1</v>
      </c>
      <c r="V1994">
        <v>10000000</v>
      </c>
      <c r="W1994">
        <v>25697647</v>
      </c>
      <c r="X1994">
        <v>25697647</v>
      </c>
      <c r="Y1994">
        <f>COUNTBLANK(Table134[[#This Row],[Budget]:[Gross_WW]])</f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16</v>
      </c>
      <c r="AH1994">
        <f>((Table134[[#This Row],[Gross_WW]]-2*Table134[[#This Row],[Budget]])/(2*Table134[[#This Row],[Budget]]))*100</f>
        <v>28.488235</v>
      </c>
      <c r="AI1994">
        <f>(0.555*Table134[[#This Row],[Gross_WW]]-Table134[[#This Row],[Budget]])/Table134[[#This Row],[Budget]]*100</f>
        <v>42.621940850000009</v>
      </c>
      <c r="AJ1994">
        <f>(Table134[[#This Row],[Gross_WW]]-VLOOKUP(C1994,  Table4[], 2, TRUE)*Table134[[#This Row],[Budget]])/(Table134[[#This Row],[Budget]]*VLOOKUP(C1994,  Table4[], 2, TRUE))</f>
        <v>4.5864450000000003</v>
      </c>
    </row>
    <row r="1995" spans="1:36" x14ac:dyDescent="0.2">
      <c r="A1995" t="s">
        <v>4506</v>
      </c>
      <c r="B1995" t="s">
        <v>4507</v>
      </c>
      <c r="C1995">
        <v>1996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4.9000000000000004</v>
      </c>
      <c r="O1995">
        <v>7541</v>
      </c>
      <c r="P1995">
        <v>98</v>
      </c>
      <c r="Q1995" t="s">
        <v>4508</v>
      </c>
      <c r="R1995" t="s">
        <v>3859</v>
      </c>
      <c r="S1995">
        <v>1</v>
      </c>
      <c r="T1995">
        <v>0</v>
      </c>
      <c r="U1995">
        <v>0</v>
      </c>
      <c r="V1995">
        <v>8000000</v>
      </c>
      <c r="W1995">
        <v>5656388</v>
      </c>
      <c r="X1995">
        <v>5656388</v>
      </c>
      <c r="Y1995">
        <f>COUNTBLANK(Table134[[#This Row],[Budget]:[Gross_WW]])</f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0</v>
      </c>
      <c r="AF1995" s="7">
        <v>1</v>
      </c>
      <c r="AG1995">
        <v>0</v>
      </c>
      <c r="AH1995">
        <f>((Table134[[#This Row],[Gross_WW]]-2*Table134[[#This Row],[Budget]])/(2*Table134[[#This Row],[Budget]]))*100</f>
        <v>-64.647575000000003</v>
      </c>
      <c r="AI1995">
        <f>(0.555*Table134[[#This Row],[Gross_WW]]-Table134[[#This Row],[Budget]])/Table134[[#This Row],[Budget]]*100</f>
        <v>-60.758808250000008</v>
      </c>
      <c r="AJ1995">
        <f>(Table134[[#This Row],[Gross_WW]]-VLOOKUP(C1995,  Table4[], 2, TRUE)*Table134[[#This Row],[Budget]])/(Table134[[#This Row],[Budget]]*VLOOKUP(C1995,  Table4[], 2, TRUE))</f>
        <v>0.60692840909090906</v>
      </c>
    </row>
    <row r="1996" spans="1:36" x14ac:dyDescent="0.2">
      <c r="A1996" t="s">
        <v>4059</v>
      </c>
      <c r="B1996" t="s">
        <v>4060</v>
      </c>
      <c r="C1996">
        <v>1994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6.6</v>
      </c>
      <c r="O1996">
        <v>12457</v>
      </c>
      <c r="P1996">
        <v>112</v>
      </c>
      <c r="Q1996" t="s">
        <v>2627</v>
      </c>
      <c r="R1996" t="s">
        <v>35</v>
      </c>
      <c r="S1996">
        <v>0</v>
      </c>
      <c r="T1996">
        <v>1</v>
      </c>
      <c r="U1996">
        <v>0</v>
      </c>
      <c r="V1996">
        <v>6000000</v>
      </c>
      <c r="W1996">
        <v>38824341</v>
      </c>
      <c r="X1996">
        <v>48424341</v>
      </c>
      <c r="Y1996">
        <f>COUNTBLANK(Table134[[#This Row],[Budget]:[Gross_WW]])</f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1</v>
      </c>
      <c r="AG1996">
        <v>0</v>
      </c>
      <c r="AH1996">
        <f>((Table134[[#This Row],[Gross_WW]]-2*Table134[[#This Row],[Budget]])/(2*Table134[[#This Row],[Budget]]))*100</f>
        <v>303.53617499999996</v>
      </c>
      <c r="AI1996">
        <f>(0.555*Table134[[#This Row],[Gross_WW]]-Table134[[#This Row],[Budget]])/Table134[[#This Row],[Budget]]*100</f>
        <v>347.92515425000005</v>
      </c>
      <c r="AJ1996">
        <f>(Table134[[#This Row],[Gross_WW]]-VLOOKUP(C1996,  Table4[], 2, TRUE)*Table134[[#This Row],[Budget]])/(Table134[[#This Row],[Budget]]*VLOOKUP(C1996,  Table4[], 2, TRUE))</f>
        <v>17.342553409090907</v>
      </c>
    </row>
    <row r="1997" spans="1:36" x14ac:dyDescent="0.2">
      <c r="A1997" t="s">
        <v>3866</v>
      </c>
      <c r="B1997" t="s">
        <v>3867</v>
      </c>
      <c r="C1997">
        <v>1993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6.6</v>
      </c>
      <c r="O1997">
        <v>73321</v>
      </c>
      <c r="P1997">
        <v>141</v>
      </c>
      <c r="Q1997" t="s">
        <v>1999</v>
      </c>
      <c r="R1997" t="s">
        <v>39</v>
      </c>
      <c r="S1997">
        <v>0</v>
      </c>
      <c r="T1997">
        <v>0</v>
      </c>
      <c r="U1997">
        <v>1</v>
      </c>
      <c r="V1997">
        <v>45000000</v>
      </c>
      <c r="W1997">
        <v>100768056</v>
      </c>
      <c r="X1997">
        <v>195268056</v>
      </c>
      <c r="Y1997">
        <f>COUNTBLANK(Table134[[#This Row],[Budget]:[Gross_WW]])</f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f>((Table134[[#This Row],[Gross_WW]]-2*Table134[[#This Row],[Budget]])/(2*Table134[[#This Row],[Budget]]))*100</f>
        <v>116.96450666666667</v>
      </c>
      <c r="AI1997">
        <f>(0.555*Table134[[#This Row],[Gross_WW]]-Table134[[#This Row],[Budget]])/Table134[[#This Row],[Budget]]*100</f>
        <v>140.83060240000003</v>
      </c>
      <c r="AJ1997">
        <f>(Table134[[#This Row],[Gross_WW]]-VLOOKUP(C1997,  Table4[], 2, TRUE)*Table134[[#This Row],[Budget]])/(Table134[[#This Row],[Budget]]*VLOOKUP(C1997,  Table4[], 2, TRUE))</f>
        <v>8.8620230303030301</v>
      </c>
    </row>
    <row r="1998" spans="1:36" x14ac:dyDescent="0.2">
      <c r="A1998" t="s">
        <v>3654</v>
      </c>
      <c r="B1998" t="s">
        <v>3655</v>
      </c>
      <c r="C1998">
        <v>1991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6.4</v>
      </c>
      <c r="O1998">
        <v>29774</v>
      </c>
      <c r="P1998">
        <v>102</v>
      </c>
      <c r="Q1998" t="s">
        <v>2890</v>
      </c>
      <c r="R1998" t="s">
        <v>35</v>
      </c>
      <c r="S1998">
        <v>0</v>
      </c>
      <c r="T1998">
        <v>1</v>
      </c>
      <c r="U1998">
        <v>0</v>
      </c>
      <c r="V1998">
        <v>6000000</v>
      </c>
      <c r="W1998">
        <v>24204154</v>
      </c>
      <c r="X1998">
        <v>31347154</v>
      </c>
      <c r="Y1998">
        <f>COUNTBLANK(Table134[[#This Row],[Budget]:[Gross_WW]])</f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1</v>
      </c>
      <c r="AG1998">
        <v>0</v>
      </c>
      <c r="AH1998">
        <f>((Table134[[#This Row],[Gross_WW]]-2*Table134[[#This Row],[Budget]])/(2*Table134[[#This Row],[Budget]]))*100</f>
        <v>161.22628333333333</v>
      </c>
      <c r="AI1998">
        <f>(0.555*Table134[[#This Row],[Gross_WW]]-Table134[[#This Row],[Budget]])/Table134[[#This Row],[Budget]]*100</f>
        <v>189.96117450000006</v>
      </c>
      <c r="AJ1998">
        <f>(Table134[[#This Row],[Gross_WW]]-VLOOKUP(C1998,  Table4[], 2, TRUE)*Table134[[#This Row],[Budget]])/(Table134[[#This Row],[Budget]]*VLOOKUP(C1998,  Table4[], 2, TRUE))</f>
        <v>10.873921969696969</v>
      </c>
    </row>
    <row r="1999" spans="1:36" x14ac:dyDescent="0.2">
      <c r="A1999" t="s">
        <v>6037</v>
      </c>
      <c r="B1999" t="s">
        <v>6038</v>
      </c>
      <c r="C1999">
        <v>2005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5.5</v>
      </c>
      <c r="O1999">
        <v>27534</v>
      </c>
      <c r="P1999">
        <v>100</v>
      </c>
      <c r="Q1999" t="s">
        <v>5927</v>
      </c>
      <c r="R1999" t="s">
        <v>35</v>
      </c>
      <c r="S1999">
        <v>0</v>
      </c>
      <c r="T1999">
        <v>1</v>
      </c>
      <c r="U1999">
        <v>0</v>
      </c>
      <c r="V1999">
        <v>10000000</v>
      </c>
      <c r="W1999">
        <v>16535005</v>
      </c>
      <c r="X1999">
        <v>19770475</v>
      </c>
      <c r="Y1999">
        <f>COUNTBLANK(Table134[[#This Row],[Budget]:[Gross_WW]])</f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1</v>
      </c>
      <c r="AG1999" s="7">
        <v>0</v>
      </c>
      <c r="AH1999">
        <f>((Table134[[#This Row],[Gross_WW]]-2*Table134[[#This Row],[Budget]])/(2*Table134[[#This Row],[Budget]]))*100</f>
        <v>-1.1476250000000001</v>
      </c>
      <c r="AI1999">
        <f>(0.555*Table134[[#This Row],[Gross_WW]]-Table134[[#This Row],[Budget]])/Table134[[#This Row],[Budget]]*100</f>
        <v>9.7261362500000192</v>
      </c>
      <c r="AJ1999">
        <f>(Table134[[#This Row],[Gross_WW]]-VLOOKUP(C1999,  Table4[], 2, TRUE)*Table134[[#This Row],[Budget]])/(Table134[[#This Row],[Budget]]*VLOOKUP(C1999,  Table4[], 2, TRUE))</f>
        <v>2.2950791666666666</v>
      </c>
    </row>
    <row r="2000" spans="1:36" x14ac:dyDescent="0.2">
      <c r="A2000" t="s">
        <v>5272</v>
      </c>
      <c r="B2000" t="s">
        <v>5273</v>
      </c>
      <c r="C2000">
        <v>2000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6.4</v>
      </c>
      <c r="O2000">
        <v>151168</v>
      </c>
      <c r="P2000">
        <v>130</v>
      </c>
      <c r="Q2000" t="s">
        <v>2792</v>
      </c>
      <c r="R2000" t="s">
        <v>39</v>
      </c>
      <c r="S2000">
        <v>0</v>
      </c>
      <c r="T2000">
        <v>0</v>
      </c>
      <c r="U2000">
        <v>1</v>
      </c>
      <c r="V2000">
        <v>140000000</v>
      </c>
      <c r="W2000">
        <v>182618434</v>
      </c>
      <c r="X2000">
        <v>328718434</v>
      </c>
      <c r="Y2000">
        <f>COUNTBLANK(Table134[[#This Row],[Budget]:[Gross_WW]])</f>
        <v>0</v>
      </c>
      <c r="Z2000" s="7">
        <v>0</v>
      </c>
      <c r="AA2000" s="7">
        <v>0</v>
      </c>
      <c r="AB2000" s="7">
        <v>1</v>
      </c>
      <c r="AC2000" s="7">
        <v>0</v>
      </c>
      <c r="AD2000" s="7">
        <v>0</v>
      </c>
      <c r="AE2000" s="7">
        <v>1</v>
      </c>
      <c r="AF2000" s="7">
        <v>0</v>
      </c>
      <c r="AG2000" s="7">
        <v>3</v>
      </c>
      <c r="AH2000">
        <f>((Table134[[#This Row],[Gross_WW]]-2*Table134[[#This Row],[Budget]])/(2*Table134[[#This Row],[Budget]]))*100</f>
        <v>17.399440714285713</v>
      </c>
      <c r="AI2000">
        <f>(0.555*Table134[[#This Row],[Gross_WW]]-Table134[[#This Row],[Budget]])/Table134[[#This Row],[Budget]]*100</f>
        <v>30.313379192857148</v>
      </c>
      <c r="AJ2000">
        <f>(Table134[[#This Row],[Gross_WW]]-VLOOKUP(C2000,  Table4[], 2, TRUE)*Table134[[#This Row],[Budget]])/(Table134[[#This Row],[Budget]]*VLOOKUP(C2000,  Table4[], 2, TRUE))</f>
        <v>2.9133146904761906</v>
      </c>
    </row>
    <row r="2001" spans="1:36" x14ac:dyDescent="0.2">
      <c r="A2001" t="s">
        <v>316</v>
      </c>
      <c r="B2001" t="s">
        <v>317</v>
      </c>
      <c r="C2001">
        <v>1936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7.5</v>
      </c>
      <c r="O2001">
        <v>11879</v>
      </c>
      <c r="P2001">
        <v>82</v>
      </c>
      <c r="Q2001" t="s">
        <v>38</v>
      </c>
      <c r="R2001" t="s">
        <v>39</v>
      </c>
      <c r="S2001">
        <v>0</v>
      </c>
      <c r="T2001">
        <v>0</v>
      </c>
      <c r="U2001">
        <v>1</v>
      </c>
      <c r="V2001">
        <v>500000</v>
      </c>
      <c r="Y2001">
        <f>COUNTBLANK(Table134[[#This Row],[Budget]:[Gross_WW]])</f>
        <v>2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0</v>
      </c>
      <c r="AF2001" s="7">
        <v>0</v>
      </c>
      <c r="AG2001" s="7">
        <v>1</v>
      </c>
      <c r="AH2001">
        <f>((Table134[[#This Row],[Gross_WW]]-2*Table134[[#This Row],[Budget]])/(2*Table134[[#This Row],[Budget]]))*100</f>
        <v>-100</v>
      </c>
      <c r="AI2001">
        <f>(0.555*Table134[[#This Row],[Gross_WW]]-Table134[[#This Row],[Budget]])/Table134[[#This Row],[Budget]]*100</f>
        <v>-100</v>
      </c>
      <c r="AJ2001">
        <f>(Table134[[#This Row],[Gross_WW]]-VLOOKUP(C2001,  Table4[], 2, TRUE)*Table134[[#This Row],[Budget]])/(Table134[[#This Row],[Budget]]*VLOOKUP(C2001,  Table4[], 2, TRUE))</f>
        <v>-1</v>
      </c>
    </row>
    <row r="2002" spans="1:36" x14ac:dyDescent="0.2">
      <c r="A2002" t="s">
        <v>5702</v>
      </c>
      <c r="B2002" t="s">
        <v>5703</v>
      </c>
      <c r="C2002">
        <v>2004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7.3</v>
      </c>
      <c r="O2002">
        <v>112872</v>
      </c>
      <c r="P2002">
        <v>143</v>
      </c>
      <c r="Q2002" t="s">
        <v>2557</v>
      </c>
      <c r="R2002" t="s">
        <v>39</v>
      </c>
      <c r="S2002">
        <v>0</v>
      </c>
      <c r="T2002">
        <v>0</v>
      </c>
      <c r="U2002">
        <v>1</v>
      </c>
      <c r="V2002">
        <v>70000000</v>
      </c>
      <c r="W2002">
        <v>51268815</v>
      </c>
      <c r="X2002">
        <v>154648887</v>
      </c>
      <c r="Y2002">
        <f>COUNTBLANK(Table134[[#This Row],[Budget]:[Gross_WW]])</f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18</v>
      </c>
      <c r="AH2002">
        <f>((Table134[[#This Row],[Gross_WW]]-2*Table134[[#This Row],[Budget]])/(2*Table134[[#This Row],[Budget]]))*100</f>
        <v>10.463490714285713</v>
      </c>
      <c r="AI2002">
        <f>(0.555*Table134[[#This Row],[Gross_WW]]-Table134[[#This Row],[Budget]])/Table134[[#This Row],[Budget]]*100</f>
        <v>22.614474692857158</v>
      </c>
      <c r="AJ2002">
        <f>(Table134[[#This Row],[Gross_WW]]-VLOOKUP(C2002,  Table4[], 2, TRUE)*Table134[[#This Row],[Budget]])/(Table134[[#This Row],[Budget]]*VLOOKUP(C2002,  Table4[], 2, TRUE))</f>
        <v>2.6821163571428572</v>
      </c>
    </row>
    <row r="2003" spans="1:36" x14ac:dyDescent="0.2">
      <c r="A2003" t="s">
        <v>7915</v>
      </c>
      <c r="B2003" t="s">
        <v>7916</v>
      </c>
      <c r="C2003">
        <v>2017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7.2</v>
      </c>
      <c r="O2003">
        <v>122981</v>
      </c>
      <c r="P2003">
        <v>116</v>
      </c>
      <c r="Q2003" t="s">
        <v>2168</v>
      </c>
      <c r="R2003" t="s">
        <v>1427</v>
      </c>
      <c r="S2003">
        <v>0</v>
      </c>
      <c r="T2003">
        <v>1</v>
      </c>
      <c r="U2003">
        <v>0</v>
      </c>
      <c r="V2003">
        <v>50000000</v>
      </c>
      <c r="W2003">
        <v>81903458</v>
      </c>
      <c r="X2003">
        <v>179769457</v>
      </c>
      <c r="Y2003">
        <f>COUNTBLANK(Table134[[#This Row],[Budget]:[Gross_WW]])</f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1</v>
      </c>
      <c r="AG2003" s="7">
        <v>0</v>
      </c>
      <c r="AH2003">
        <f>((Table134[[#This Row],[Gross_WW]]-2*Table134[[#This Row],[Budget]])/(2*Table134[[#This Row],[Budget]]))*100</f>
        <v>79.769457000000003</v>
      </c>
      <c r="AI2003">
        <f>(0.555*Table134[[#This Row],[Gross_WW]]-Table134[[#This Row],[Budget]])/Table134[[#This Row],[Budget]]*100</f>
        <v>99.544097270000009</v>
      </c>
      <c r="AJ2003">
        <f>(Table134[[#This Row],[Gross_WW]]-VLOOKUP(C2003,  Table4[], 2, TRUE)*Table134[[#This Row],[Budget]])/(Table134[[#This Row],[Budget]]*VLOOKUP(C2003,  Table4[], 2, TRUE))</f>
        <v>2.59538914</v>
      </c>
    </row>
    <row r="2004" spans="1:36" x14ac:dyDescent="0.2">
      <c r="A2004" t="s">
        <v>4757</v>
      </c>
      <c r="B2004" t="s">
        <v>4758</v>
      </c>
      <c r="C2004">
        <v>1997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6.1</v>
      </c>
      <c r="O2004">
        <v>66600</v>
      </c>
      <c r="P2004">
        <v>177</v>
      </c>
      <c r="Q2004" t="s">
        <v>4759</v>
      </c>
      <c r="R2004" t="s">
        <v>4760</v>
      </c>
      <c r="S2004">
        <v>0</v>
      </c>
      <c r="T2004">
        <v>0</v>
      </c>
      <c r="U2004">
        <v>1</v>
      </c>
      <c r="V2004">
        <v>80000000</v>
      </c>
      <c r="W2004">
        <v>17626234</v>
      </c>
      <c r="X2004">
        <v>17626234</v>
      </c>
      <c r="Y2004">
        <f>COUNTBLANK(Table134[[#This Row],[Budget]:[Gross_WW]])</f>
        <v>0</v>
      </c>
      <c r="Z2004" s="7">
        <v>0</v>
      </c>
      <c r="AA2004" s="7">
        <v>0</v>
      </c>
      <c r="AB2004" s="7">
        <v>1</v>
      </c>
      <c r="AC2004" s="7">
        <v>0</v>
      </c>
      <c r="AD2004" s="7">
        <v>0</v>
      </c>
      <c r="AE2004" s="7">
        <v>0</v>
      </c>
      <c r="AF2004" s="7">
        <v>0</v>
      </c>
      <c r="AG2004" s="7">
        <v>12</v>
      </c>
      <c r="AH2004">
        <f>((Table134[[#This Row],[Gross_WW]]-2*Table134[[#This Row],[Budget]])/(2*Table134[[#This Row],[Budget]]))*100</f>
        <v>-88.98360375</v>
      </c>
      <c r="AI2004">
        <f>(0.555*Table134[[#This Row],[Gross_WW]]-Table134[[#This Row],[Budget]])/Table134[[#This Row],[Budget]]*100</f>
        <v>-87.771800162499986</v>
      </c>
      <c r="AJ2004">
        <f>(Table134[[#This Row],[Gross_WW]]-VLOOKUP(C2004,  Table4[], 2, TRUE)*Table134[[#This Row],[Budget]])/(Table134[[#This Row],[Budget]]*VLOOKUP(C2004,  Table4[], 2, TRUE))</f>
        <v>-0.49925471590909093</v>
      </c>
    </row>
    <row r="2005" spans="1:36" x14ac:dyDescent="0.2">
      <c r="A2005" t="s">
        <v>3656</v>
      </c>
      <c r="B2005" t="s">
        <v>3657</v>
      </c>
      <c r="C2005">
        <v>1992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7.2</v>
      </c>
      <c r="O2005">
        <v>8922</v>
      </c>
      <c r="P2005">
        <v>127</v>
      </c>
      <c r="Q2005" t="s">
        <v>3218</v>
      </c>
      <c r="R2005" t="s">
        <v>3631</v>
      </c>
      <c r="S2005">
        <v>0</v>
      </c>
      <c r="T2005">
        <v>0</v>
      </c>
      <c r="U2005">
        <v>1</v>
      </c>
      <c r="V2005">
        <v>2827107</v>
      </c>
      <c r="Y2005">
        <f>COUNTBLANK(Table134[[#This Row],[Budget]:[Gross_WW]])</f>
        <v>2</v>
      </c>
      <c r="Z2005" s="7">
        <v>0</v>
      </c>
      <c r="AA2005" s="7">
        <v>0</v>
      </c>
      <c r="AB2005" s="7">
        <v>1</v>
      </c>
      <c r="AC2005" s="7">
        <v>0</v>
      </c>
      <c r="AD2005" s="7">
        <v>0</v>
      </c>
      <c r="AE2005" s="7">
        <v>0</v>
      </c>
      <c r="AF2005" s="7">
        <v>0</v>
      </c>
      <c r="AG2005" s="7">
        <v>3</v>
      </c>
      <c r="AH2005">
        <f>((Table134[[#This Row],[Gross_WW]]-2*Table134[[#This Row],[Budget]])/(2*Table134[[#This Row],[Budget]]))*100</f>
        <v>-100</v>
      </c>
      <c r="AI2005">
        <f>(0.555*Table134[[#This Row],[Gross_WW]]-Table134[[#This Row],[Budget]])/Table134[[#This Row],[Budget]]*100</f>
        <v>-100</v>
      </c>
      <c r="AJ2005">
        <f>(Table134[[#This Row],[Gross_WW]]-VLOOKUP(C2005,  Table4[], 2, TRUE)*Table134[[#This Row],[Budget]])/(Table134[[#This Row],[Budget]]*VLOOKUP(C2005,  Table4[], 2, TRUE))</f>
        <v>-1</v>
      </c>
    </row>
    <row r="2006" spans="1:36" x14ac:dyDescent="0.2">
      <c r="A2006" t="s">
        <v>5690</v>
      </c>
      <c r="B2006" t="s">
        <v>5691</v>
      </c>
      <c r="C2006">
        <v>2002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6.5</v>
      </c>
      <c r="O2006">
        <v>8987</v>
      </c>
      <c r="P2006">
        <v>73</v>
      </c>
      <c r="Q2006" t="s">
        <v>5692</v>
      </c>
      <c r="R2006" t="s">
        <v>5693</v>
      </c>
      <c r="S2006">
        <v>0</v>
      </c>
      <c r="T2006">
        <v>0</v>
      </c>
      <c r="U2006">
        <v>1</v>
      </c>
      <c r="V2006">
        <v>11000000</v>
      </c>
      <c r="W2006">
        <v>11412414</v>
      </c>
      <c r="X2006">
        <v>16426471</v>
      </c>
      <c r="Y2006">
        <f>COUNTBLANK(Table134[[#This Row],[Budget]:[Gross_WW]])</f>
        <v>0</v>
      </c>
      <c r="Z2006" s="4">
        <v>1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1</v>
      </c>
      <c r="AG2006">
        <v>0</v>
      </c>
      <c r="AH2006">
        <f>((Table134[[#This Row],[Gross_WW]]-2*Table134[[#This Row],[Budget]])/(2*Table134[[#This Row],[Budget]]))*100</f>
        <v>-25.334222727272724</v>
      </c>
      <c r="AI2006">
        <f>(0.555*Table134[[#This Row],[Gross_WW]]-Table134[[#This Row],[Budget]])/Table134[[#This Row],[Budget]]*100</f>
        <v>-17.120987227272717</v>
      </c>
      <c r="AJ2006">
        <f>(Table134[[#This Row],[Gross_WW]]-VLOOKUP(C2006,  Table4[], 2, TRUE)*Table134[[#This Row],[Budget]])/(Table134[[#This Row],[Budget]]*VLOOKUP(C2006,  Table4[], 2, TRUE))</f>
        <v>1.4888592424242424</v>
      </c>
    </row>
    <row r="2007" spans="1:36" x14ac:dyDescent="0.2">
      <c r="A2007" t="s">
        <v>4511</v>
      </c>
      <c r="B2007" t="s">
        <v>4512</v>
      </c>
      <c r="C2007">
        <v>1996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5.6</v>
      </c>
      <c r="O2007">
        <v>10579</v>
      </c>
      <c r="P2007">
        <v>123</v>
      </c>
      <c r="Q2007" t="s">
        <v>4086</v>
      </c>
      <c r="R2007" t="s">
        <v>4513</v>
      </c>
      <c r="S2007">
        <v>1</v>
      </c>
      <c r="T2007">
        <v>0</v>
      </c>
      <c r="U2007">
        <v>0</v>
      </c>
      <c r="V2007">
        <v>40000000</v>
      </c>
      <c r="W2007">
        <v>48102795</v>
      </c>
      <c r="X2007">
        <v>48102795</v>
      </c>
      <c r="Y2007">
        <f>COUNTBLANK(Table134[[#This Row],[Budget]:[Gross_WW]])</f>
        <v>0</v>
      </c>
      <c r="Z2007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>
        <v>49</v>
      </c>
      <c r="AH2007">
        <f>((Table134[[#This Row],[Gross_WW]]-2*Table134[[#This Row],[Budget]])/(2*Table134[[#This Row],[Budget]]))*100</f>
        <v>-39.871506249999996</v>
      </c>
      <c r="AI2007">
        <f>(0.555*Table134[[#This Row],[Gross_WW]]-Table134[[#This Row],[Budget]])/Table134[[#This Row],[Budget]]*100</f>
        <v>-33.257371937499997</v>
      </c>
      <c r="AJ2007">
        <f>(Table134[[#This Row],[Gross_WW]]-VLOOKUP(C2007,  Table4[], 2, TRUE)*Table134[[#This Row],[Budget]])/(Table134[[#This Row],[Budget]]*VLOOKUP(C2007,  Table4[], 2, TRUE))</f>
        <v>1.7331133522727273</v>
      </c>
    </row>
    <row r="2008" spans="1:36" x14ac:dyDescent="0.2">
      <c r="A2008" t="s">
        <v>6495</v>
      </c>
      <c r="B2008" t="s">
        <v>6496</v>
      </c>
      <c r="C2008">
        <v>2006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8.5</v>
      </c>
      <c r="O2008">
        <v>1123662</v>
      </c>
      <c r="P2008">
        <v>130</v>
      </c>
      <c r="Q2008" t="s">
        <v>5998</v>
      </c>
      <c r="R2008" t="s">
        <v>2783</v>
      </c>
      <c r="S2008">
        <v>0</v>
      </c>
      <c r="T2008">
        <v>0</v>
      </c>
      <c r="U2008">
        <v>1</v>
      </c>
      <c r="V2008">
        <v>40000000</v>
      </c>
      <c r="W2008">
        <v>53089891</v>
      </c>
      <c r="X2008">
        <v>109676311</v>
      </c>
      <c r="Y2008">
        <f>COUNTBLANK(Table134[[#This Row],[Budget]:[Gross_WW]])</f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11</v>
      </c>
      <c r="AH2008">
        <f>((Table134[[#This Row],[Gross_WW]]-2*Table134[[#This Row],[Budget]])/(2*Table134[[#This Row],[Budget]]))*100</f>
        <v>37.095388750000005</v>
      </c>
      <c r="AI2008">
        <f>(0.555*Table134[[#This Row],[Gross_WW]]-Table134[[#This Row],[Budget]])/Table134[[#This Row],[Budget]]*100</f>
        <v>52.175881512500013</v>
      </c>
      <c r="AJ2008">
        <f>(Table134[[#This Row],[Gross_WW]]-VLOOKUP(C2008,  Table4[], 2, TRUE)*Table134[[#This Row],[Budget]])/(Table134[[#This Row],[Budget]]*VLOOKUP(C2008,  Table4[], 2, TRUE))</f>
        <v>3.5698462916666664</v>
      </c>
    </row>
    <row r="2009" spans="1:36" x14ac:dyDescent="0.2">
      <c r="A2009" t="s">
        <v>4953</v>
      </c>
      <c r="B2009" t="s">
        <v>4954</v>
      </c>
      <c r="C2009">
        <v>1998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7.1</v>
      </c>
      <c r="O2009">
        <v>113099</v>
      </c>
      <c r="P2009">
        <v>99</v>
      </c>
      <c r="Q2009" t="s">
        <v>4955</v>
      </c>
      <c r="R2009" t="s">
        <v>4956</v>
      </c>
      <c r="S2009">
        <v>0</v>
      </c>
      <c r="T2009">
        <v>1</v>
      </c>
      <c r="U2009">
        <v>0</v>
      </c>
      <c r="V2009">
        <v>70000000</v>
      </c>
      <c r="W2009">
        <v>101413188</v>
      </c>
      <c r="X2009">
        <v>218613188</v>
      </c>
      <c r="Y2009">
        <f>COUNTBLANK(Table134[[#This Row],[Budget]:[Gross_WW]])</f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f>((Table134[[#This Row],[Gross_WW]]-2*Table134[[#This Row],[Budget]])/(2*Table134[[#This Row],[Budget]]))*100</f>
        <v>56.152277142857145</v>
      </c>
      <c r="AI2009">
        <f>(0.555*Table134[[#This Row],[Gross_WW]]-Table134[[#This Row],[Budget]])/Table134[[#This Row],[Budget]]*100</f>
        <v>73.329027628571424</v>
      </c>
      <c r="AJ2009">
        <f>(Table134[[#This Row],[Gross_WW]]-VLOOKUP(C2009,  Table4[], 2, TRUE)*Table134[[#This Row],[Budget]])/(Table134[[#This Row],[Budget]]*VLOOKUP(C2009,  Table4[], 2, TRUE))</f>
        <v>6.0978307792207795</v>
      </c>
    </row>
    <row r="2010" spans="1:36" x14ac:dyDescent="0.2">
      <c r="A2010" t="s">
        <v>6571</v>
      </c>
      <c r="B2010" t="s">
        <v>6572</v>
      </c>
      <c r="C2010">
        <v>2009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7.1</v>
      </c>
      <c r="O2010">
        <v>116548</v>
      </c>
      <c r="P2010">
        <v>97</v>
      </c>
      <c r="Q2010" t="s">
        <v>6573</v>
      </c>
      <c r="R2010" t="s">
        <v>538</v>
      </c>
      <c r="S2010">
        <v>1</v>
      </c>
      <c r="T2010">
        <v>0</v>
      </c>
      <c r="U2010">
        <v>0</v>
      </c>
      <c r="V2010">
        <v>105000000</v>
      </c>
      <c r="W2010">
        <v>104400899</v>
      </c>
      <c r="X2010">
        <v>267045765</v>
      </c>
      <c r="Y2010">
        <f>COUNTBLANK(Table134[[#This Row],[Budget]:[Gross_WW]])</f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43</v>
      </c>
      <c r="AH2010">
        <f>((Table134[[#This Row],[Gross_WW]]-2*Table134[[#This Row],[Budget]])/(2*Table134[[#This Row],[Budget]]))*100</f>
        <v>27.164650000000002</v>
      </c>
      <c r="AI2010">
        <f>(0.555*Table134[[#This Row],[Gross_WW]]-Table134[[#This Row],[Budget]])/Table134[[#This Row],[Budget]]*100</f>
        <v>41.152761500000018</v>
      </c>
      <c r="AJ2010">
        <f>(Table134[[#This Row],[Gross_WW]]-VLOOKUP(C2010,  Table4[], 2, TRUE)*Table134[[#This Row],[Budget]])/(Table134[[#This Row],[Budget]]*VLOOKUP(C2010,  Table4[], 2, TRUE))</f>
        <v>3.2388216666666665</v>
      </c>
    </row>
    <row r="2011" spans="1:36" x14ac:dyDescent="0.2">
      <c r="A2011" t="s">
        <v>2418</v>
      </c>
      <c r="B2011" t="s">
        <v>2419</v>
      </c>
      <c r="C2011">
        <v>1979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5.2</v>
      </c>
      <c r="O2011">
        <v>1015</v>
      </c>
      <c r="P2011">
        <v>108</v>
      </c>
      <c r="Q2011" t="s">
        <v>1852</v>
      </c>
      <c r="R2011" t="s">
        <v>35</v>
      </c>
      <c r="S2011">
        <v>0</v>
      </c>
      <c r="T2011">
        <v>1</v>
      </c>
      <c r="U2011">
        <v>0</v>
      </c>
      <c r="V2011">
        <v>12500000</v>
      </c>
      <c r="W2011">
        <v>7650600</v>
      </c>
      <c r="X2011">
        <v>7650600</v>
      </c>
      <c r="Y2011">
        <f>COUNTBLANK(Table134[[#This Row],[Budget]:[Gross_WW]])</f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7</v>
      </c>
      <c r="AH2011">
        <f>((Table134[[#This Row],[Gross_WW]]-2*Table134[[#This Row],[Budget]])/(2*Table134[[#This Row],[Budget]]))*100</f>
        <v>-69.397599999999997</v>
      </c>
      <c r="AI2011">
        <f>(0.555*Table134[[#This Row],[Gross_WW]]-Table134[[#This Row],[Budget]])/Table134[[#This Row],[Budget]]*100</f>
        <v>-66.031335999999996</v>
      </c>
      <c r="AJ2011">
        <f>(Table134[[#This Row],[Gross_WW]]-VLOOKUP(C2011,  Table4[], 2, TRUE)*Table134[[#This Row],[Budget]])/(Table134[[#This Row],[Budget]]*VLOOKUP(C2011,  Table4[], 2, TRUE))</f>
        <v>0.61065263157894734</v>
      </c>
    </row>
    <row r="2012" spans="1:36" x14ac:dyDescent="0.2">
      <c r="A2012" t="s">
        <v>464</v>
      </c>
      <c r="B2012" t="s">
        <v>465</v>
      </c>
      <c r="C2012">
        <v>1939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7.1</v>
      </c>
      <c r="O2012">
        <v>4817</v>
      </c>
      <c r="P2012">
        <v>106</v>
      </c>
      <c r="Q2012" t="s">
        <v>45</v>
      </c>
      <c r="R2012" t="s">
        <v>39</v>
      </c>
      <c r="S2012">
        <v>0</v>
      </c>
      <c r="T2012">
        <v>0</v>
      </c>
      <c r="U2012">
        <v>1</v>
      </c>
      <c r="V2012">
        <v>1075000</v>
      </c>
      <c r="Y2012">
        <f>COUNTBLANK(Table134[[#This Row],[Budget]:[Gross_WW]])</f>
        <v>2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9</v>
      </c>
      <c r="AH2012">
        <f>((Table134[[#This Row],[Gross_WW]]-2*Table134[[#This Row],[Budget]])/(2*Table134[[#This Row],[Budget]]))*100</f>
        <v>-100</v>
      </c>
      <c r="AI2012">
        <f>(0.555*Table134[[#This Row],[Gross_WW]]-Table134[[#This Row],[Budget]])/Table134[[#This Row],[Budget]]*100</f>
        <v>-100</v>
      </c>
      <c r="AJ2012">
        <f>(Table134[[#This Row],[Gross_WW]]-VLOOKUP(C2012,  Table4[], 2, TRUE)*Table134[[#This Row],[Budget]])/(Table134[[#This Row],[Budget]]*VLOOKUP(C2012,  Table4[], 2, TRUE))</f>
        <v>-1</v>
      </c>
    </row>
    <row r="2013" spans="1:36" x14ac:dyDescent="0.2">
      <c r="A2013" t="s">
        <v>3872</v>
      </c>
      <c r="B2013" t="s">
        <v>3873</v>
      </c>
      <c r="C2013">
        <v>1993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6.5</v>
      </c>
      <c r="O2013">
        <v>8721</v>
      </c>
      <c r="P2013">
        <v>112</v>
      </c>
      <c r="Q2013" t="s">
        <v>3462</v>
      </c>
      <c r="R2013" t="s">
        <v>2783</v>
      </c>
      <c r="S2013">
        <v>1</v>
      </c>
      <c r="T2013">
        <v>0</v>
      </c>
      <c r="U2013">
        <v>0</v>
      </c>
      <c r="V2013">
        <v>15000000</v>
      </c>
      <c r="W2013">
        <v>23032565</v>
      </c>
      <c r="X2013">
        <v>23032565</v>
      </c>
      <c r="Y2013">
        <f>COUNTBLANK(Table134[[#This Row],[Budget]:[Gross_WW]])</f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1</v>
      </c>
      <c r="AG2013">
        <v>0</v>
      </c>
      <c r="AH2013">
        <f>((Table134[[#This Row],[Gross_WW]]-2*Table134[[#This Row],[Budget]])/(2*Table134[[#This Row],[Budget]]))*100</f>
        <v>-23.224783333333331</v>
      </c>
      <c r="AI2013">
        <f>(0.555*Table134[[#This Row],[Gross_WW]]-Table134[[#This Row],[Budget]])/Table134[[#This Row],[Budget]]*100</f>
        <v>-14.779509499999993</v>
      </c>
      <c r="AJ2013">
        <f>(Table134[[#This Row],[Gross_WW]]-VLOOKUP(C2013,  Table4[], 2, TRUE)*Table134[[#This Row],[Budget]])/(Table134[[#This Row],[Budget]]*VLOOKUP(C2013,  Table4[], 2, TRUE))</f>
        <v>2.4897825757575758</v>
      </c>
    </row>
    <row r="2014" spans="1:36" x14ac:dyDescent="0.2">
      <c r="A2014" t="s">
        <v>6801</v>
      </c>
      <c r="B2014" t="s">
        <v>6802</v>
      </c>
      <c r="C2014">
        <v>2009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6.7</v>
      </c>
      <c r="O2014">
        <v>283891</v>
      </c>
      <c r="P2014">
        <v>108</v>
      </c>
      <c r="Q2014" t="s">
        <v>6396</v>
      </c>
      <c r="R2014" t="s">
        <v>2783</v>
      </c>
      <c r="S2014">
        <v>1</v>
      </c>
      <c r="T2014">
        <v>0</v>
      </c>
      <c r="U2014">
        <v>0</v>
      </c>
      <c r="V2014">
        <v>40000000</v>
      </c>
      <c r="W2014">
        <v>163958031</v>
      </c>
      <c r="X2014">
        <v>317375031</v>
      </c>
      <c r="Y2014">
        <f>COUNTBLANK(Table134[[#This Row],[Budget]:[Gross_WW]])</f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1</v>
      </c>
      <c r="AG2014">
        <v>0</v>
      </c>
      <c r="AH2014">
        <f>((Table134[[#This Row],[Gross_WW]]-2*Table134[[#This Row],[Budget]])/(2*Table134[[#This Row],[Budget]]))*100</f>
        <v>296.71878875000004</v>
      </c>
      <c r="AI2014">
        <f>(0.555*Table134[[#This Row],[Gross_WW]]-Table134[[#This Row],[Budget]])/Table134[[#This Row],[Budget]]*100</f>
        <v>340.35785551250001</v>
      </c>
      <c r="AJ2014">
        <f>(Table134[[#This Row],[Gross_WW]]-VLOOKUP(C2014,  Table4[], 2, TRUE)*Table134[[#This Row],[Budget]])/(Table134[[#This Row],[Budget]]*VLOOKUP(C2014,  Table4[], 2, TRUE))</f>
        <v>12.223959625000001</v>
      </c>
    </row>
    <row r="2015" spans="1:36" x14ac:dyDescent="0.2">
      <c r="A2015" t="s">
        <v>4091</v>
      </c>
      <c r="B2015" t="s">
        <v>4092</v>
      </c>
      <c r="C2015">
        <v>1994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5.9</v>
      </c>
      <c r="O2015">
        <v>8036</v>
      </c>
      <c r="P2015">
        <v>109</v>
      </c>
      <c r="Q2015" t="s">
        <v>4093</v>
      </c>
      <c r="R2015" t="s">
        <v>3273</v>
      </c>
      <c r="S2015">
        <v>1</v>
      </c>
      <c r="T2015">
        <v>0</v>
      </c>
      <c r="U2015">
        <v>0</v>
      </c>
      <c r="V2015">
        <v>8647042</v>
      </c>
      <c r="Y2015">
        <f>COUNTBLANK(Table134[[#This Row],[Budget]:[Gross_WW]])</f>
        <v>2</v>
      </c>
      <c r="Z2015" s="7">
        <v>0</v>
      </c>
      <c r="AA2015" s="7">
        <v>0</v>
      </c>
      <c r="AB2015" s="7">
        <v>1</v>
      </c>
      <c r="AC2015" s="7">
        <v>0</v>
      </c>
      <c r="AD2015" s="7">
        <v>0</v>
      </c>
      <c r="AE2015" s="7">
        <v>0</v>
      </c>
      <c r="AF2015" s="7">
        <v>0</v>
      </c>
      <c r="AG2015" s="7">
        <v>43</v>
      </c>
      <c r="AH2015">
        <f>((Table134[[#This Row],[Gross_WW]]-2*Table134[[#This Row],[Budget]])/(2*Table134[[#This Row],[Budget]]))*100</f>
        <v>-100</v>
      </c>
      <c r="AI2015">
        <f>(0.555*Table134[[#This Row],[Gross_WW]]-Table134[[#This Row],[Budget]])/Table134[[#This Row],[Budget]]*100</f>
        <v>-100</v>
      </c>
      <c r="AJ2015">
        <f>(Table134[[#This Row],[Gross_WW]]-VLOOKUP(C2015,  Table4[], 2, TRUE)*Table134[[#This Row],[Budget]])/(Table134[[#This Row],[Budget]]*VLOOKUP(C2015,  Table4[], 2, TRUE))</f>
        <v>-1</v>
      </c>
    </row>
    <row r="2016" spans="1:36" x14ac:dyDescent="0.2">
      <c r="A2016" t="s">
        <v>135</v>
      </c>
      <c r="B2016" t="s">
        <v>136</v>
      </c>
      <c r="C2016">
        <v>1932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6.4</v>
      </c>
      <c r="O2016">
        <v>1339</v>
      </c>
      <c r="P2016">
        <v>68</v>
      </c>
      <c r="Q2016" t="s">
        <v>79</v>
      </c>
      <c r="R2016" t="s">
        <v>39</v>
      </c>
      <c r="S2016">
        <v>0</v>
      </c>
      <c r="T2016">
        <v>0</v>
      </c>
      <c r="U2016">
        <v>1</v>
      </c>
      <c r="V2016">
        <v>202000</v>
      </c>
      <c r="Y2016">
        <f>COUNTBLANK(Table134[[#This Row],[Budget]:[Gross_WW]])</f>
        <v>2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f>((Table134[[#This Row],[Gross_WW]]-2*Table134[[#This Row],[Budget]])/(2*Table134[[#This Row],[Budget]]))*100</f>
        <v>-100</v>
      </c>
      <c r="AI2016">
        <f>(0.555*Table134[[#This Row],[Gross_WW]]-Table134[[#This Row],[Budget]])/Table134[[#This Row],[Budget]]*100</f>
        <v>-100</v>
      </c>
      <c r="AJ2016">
        <f>(Table134[[#This Row],[Gross_WW]]-VLOOKUP(C2016,  Table4[], 2, TRUE)*Table134[[#This Row],[Budget]])/(Table134[[#This Row],[Budget]]*VLOOKUP(C2016,  Table4[], 2, TRUE))</f>
        <v>-1</v>
      </c>
    </row>
    <row r="2017" spans="1:36" x14ac:dyDescent="0.2">
      <c r="A2017" t="s">
        <v>7531</v>
      </c>
      <c r="B2017" t="s">
        <v>7532</v>
      </c>
      <c r="C2017">
        <v>2013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5.7</v>
      </c>
      <c r="O2017">
        <v>194264</v>
      </c>
      <c r="P2017">
        <v>85</v>
      </c>
      <c r="Q2017" t="s">
        <v>7533</v>
      </c>
      <c r="R2017" t="s">
        <v>35</v>
      </c>
      <c r="S2017">
        <v>0</v>
      </c>
      <c r="T2017">
        <v>1</v>
      </c>
      <c r="U2017">
        <v>0</v>
      </c>
      <c r="V2017">
        <v>3000000</v>
      </c>
      <c r="W2017">
        <v>64473115</v>
      </c>
      <c r="X2017">
        <v>89328627</v>
      </c>
      <c r="Y2017">
        <f>COUNTBLANK(Table134[[#This Row],[Budget]:[Gross_WW]])</f>
        <v>0</v>
      </c>
      <c r="Z2017" s="7">
        <v>1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1</v>
      </c>
      <c r="AG2017" s="7">
        <v>0</v>
      </c>
      <c r="AH2017">
        <f>((Table134[[#This Row],[Gross_WW]]-2*Table134[[#This Row],[Budget]])/(2*Table134[[#This Row],[Budget]]))*100</f>
        <v>1388.8104500000002</v>
      </c>
      <c r="AI2017">
        <f>(0.555*Table134[[#This Row],[Gross_WW]]-Table134[[#This Row],[Budget]])/Table134[[#This Row],[Budget]]*100</f>
        <v>1552.5795995000003</v>
      </c>
      <c r="AJ2017">
        <f>(Table134[[#This Row],[Gross_WW]]-VLOOKUP(C2017,  Table4[], 2, TRUE)*Table134[[#This Row],[Budget]])/(Table134[[#This Row],[Budget]]*VLOOKUP(C2017,  Table4[], 2, TRUE))</f>
        <v>28.776209000000001</v>
      </c>
    </row>
    <row r="2018" spans="1:36" x14ac:dyDescent="0.2">
      <c r="A2018" t="s">
        <v>7689</v>
      </c>
      <c r="B2018" t="s">
        <v>7690</v>
      </c>
      <c r="C2018">
        <v>2014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6.4</v>
      </c>
      <c r="O2018">
        <v>131727</v>
      </c>
      <c r="P2018">
        <v>103</v>
      </c>
      <c r="Q2018" t="s">
        <v>7533</v>
      </c>
      <c r="R2018" t="s">
        <v>35</v>
      </c>
      <c r="S2018">
        <v>0</v>
      </c>
      <c r="T2018">
        <v>1</v>
      </c>
      <c r="U2018">
        <v>0</v>
      </c>
      <c r="V2018">
        <v>9000000</v>
      </c>
      <c r="W2018">
        <v>71962800</v>
      </c>
      <c r="X2018">
        <v>111928365</v>
      </c>
      <c r="Y2018">
        <f>COUNTBLANK(Table134[[#This Row],[Budget]:[Gross_WW]])</f>
        <v>0</v>
      </c>
      <c r="Z2018" s="7">
        <v>1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1</v>
      </c>
      <c r="AG2018" s="7">
        <v>0</v>
      </c>
      <c r="AH2018">
        <f>((Table134[[#This Row],[Gross_WW]]-2*Table134[[#This Row],[Budget]])/(2*Table134[[#This Row],[Budget]]))*100</f>
        <v>521.82425000000001</v>
      </c>
      <c r="AI2018">
        <f>(0.555*Table134[[#This Row],[Gross_WW]]-Table134[[#This Row],[Budget]])/Table134[[#This Row],[Budget]]*100</f>
        <v>590.22491750000006</v>
      </c>
      <c r="AJ2018">
        <f>(Table134[[#This Row],[Gross_WW]]-VLOOKUP(C2018,  Table4[], 2, TRUE)*Table134[[#This Row],[Budget]])/(Table134[[#This Row],[Budget]]*VLOOKUP(C2018,  Table4[], 2, TRUE))</f>
        <v>11.436484999999999</v>
      </c>
    </row>
    <row r="2019" spans="1:36" x14ac:dyDescent="0.2">
      <c r="A2019" t="s">
        <v>7819</v>
      </c>
      <c r="B2019" t="s">
        <v>7820</v>
      </c>
      <c r="C2019">
        <v>2016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6</v>
      </c>
      <c r="O2019">
        <v>85356</v>
      </c>
      <c r="P2019">
        <v>108</v>
      </c>
      <c r="Q2019" t="s">
        <v>7533</v>
      </c>
      <c r="R2019" t="s">
        <v>35</v>
      </c>
      <c r="S2019">
        <v>0</v>
      </c>
      <c r="T2019">
        <v>1</v>
      </c>
      <c r="U2019">
        <v>0</v>
      </c>
      <c r="V2019">
        <v>10000000</v>
      </c>
      <c r="W2019">
        <v>79213375</v>
      </c>
      <c r="X2019">
        <v>118587880</v>
      </c>
      <c r="Y2019">
        <f>COUNTBLANK(Table134[[#This Row],[Budget]:[Gross_WW]])</f>
        <v>0</v>
      </c>
      <c r="Z2019" s="7">
        <v>1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1</v>
      </c>
      <c r="AG2019" s="7">
        <v>0</v>
      </c>
      <c r="AH2019">
        <f>((Table134[[#This Row],[Gross_WW]]-2*Table134[[#This Row],[Budget]])/(2*Table134[[#This Row],[Budget]]))*100</f>
        <v>492.93940000000003</v>
      </c>
      <c r="AI2019">
        <f>(0.555*Table134[[#This Row],[Gross_WW]]-Table134[[#This Row],[Budget]])/Table134[[#This Row],[Budget]]*100</f>
        <v>558.16273400000011</v>
      </c>
      <c r="AJ2019">
        <f>(Table134[[#This Row],[Gross_WW]]-VLOOKUP(C2019,  Table4[], 2, TRUE)*Table134[[#This Row],[Budget]])/(Table134[[#This Row],[Budget]]*VLOOKUP(C2019,  Table4[], 2, TRUE))</f>
        <v>10.858788000000001</v>
      </c>
    </row>
    <row r="2020" spans="1:36" x14ac:dyDescent="0.2">
      <c r="A2020" t="s">
        <v>4514</v>
      </c>
      <c r="B2020" t="s">
        <v>4515</v>
      </c>
      <c r="C2020">
        <v>1996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5.6</v>
      </c>
      <c r="O2020">
        <v>23284</v>
      </c>
      <c r="P2020">
        <v>95</v>
      </c>
      <c r="Q2020" t="s">
        <v>4516</v>
      </c>
      <c r="R2020" t="s">
        <v>4517</v>
      </c>
      <c r="S2020">
        <v>0</v>
      </c>
      <c r="T2020">
        <v>1</v>
      </c>
      <c r="U2020">
        <v>0</v>
      </c>
      <c r="V2020">
        <v>30000000</v>
      </c>
      <c r="W2020">
        <v>21686547</v>
      </c>
      <c r="X2020">
        <v>57400547</v>
      </c>
      <c r="Y2020">
        <f>COUNTBLANK(Table134[[#This Row],[Budget]:[Gross_WW]])</f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1</v>
      </c>
      <c r="AG2020">
        <v>0</v>
      </c>
      <c r="AH2020">
        <f>((Table134[[#This Row],[Gross_WW]]-2*Table134[[#This Row],[Budget]])/(2*Table134[[#This Row],[Budget]]))*100</f>
        <v>-4.3324216666666668</v>
      </c>
      <c r="AI2020">
        <f>(0.555*Table134[[#This Row],[Gross_WW]]-Table134[[#This Row],[Budget]])/Table134[[#This Row],[Budget]]*100</f>
        <v>6.1910119500000151</v>
      </c>
      <c r="AJ2020">
        <f>(Table134[[#This Row],[Gross_WW]]-VLOOKUP(C2020,  Table4[], 2, TRUE)*Table134[[#This Row],[Budget]])/(Table134[[#This Row],[Budget]]*VLOOKUP(C2020,  Table4[], 2, TRUE))</f>
        <v>3.348526287878788</v>
      </c>
    </row>
    <row r="2021" spans="1:36" x14ac:dyDescent="0.2">
      <c r="A2021" t="s">
        <v>5530</v>
      </c>
      <c r="B2021" t="s">
        <v>5531</v>
      </c>
      <c r="C2021">
        <v>2002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7</v>
      </c>
      <c r="O2021">
        <v>26615</v>
      </c>
      <c r="P2021">
        <v>101</v>
      </c>
      <c r="Q2021" t="s">
        <v>5152</v>
      </c>
      <c r="R2021" t="s">
        <v>3859</v>
      </c>
      <c r="S2021">
        <v>1</v>
      </c>
      <c r="T2021">
        <v>0</v>
      </c>
      <c r="U2021">
        <v>0</v>
      </c>
      <c r="V2021">
        <v>30000000</v>
      </c>
      <c r="W2021">
        <v>12988801</v>
      </c>
      <c r="X2021">
        <v>27674124</v>
      </c>
      <c r="Y2021">
        <f>COUNTBLANK(Table134[[#This Row],[Budget]:[Gross_WW]])</f>
        <v>0</v>
      </c>
      <c r="Z2021" s="7">
        <v>0</v>
      </c>
      <c r="AA2021" s="7">
        <v>0</v>
      </c>
      <c r="AB2021" s="7">
        <v>1</v>
      </c>
      <c r="AC2021" s="7">
        <v>0</v>
      </c>
      <c r="AD2021" s="7">
        <v>0</v>
      </c>
      <c r="AE2021" s="7">
        <v>0</v>
      </c>
      <c r="AF2021" s="7">
        <v>0</v>
      </c>
      <c r="AG2021" s="7">
        <v>47</v>
      </c>
      <c r="AH2021">
        <f>((Table134[[#This Row],[Gross_WW]]-2*Table134[[#This Row],[Budget]])/(2*Table134[[#This Row],[Budget]]))*100</f>
        <v>-53.876460000000002</v>
      </c>
      <c r="AI2021">
        <f>(0.555*Table134[[#This Row],[Gross_WW]]-Table134[[#This Row],[Budget]])/Table134[[#This Row],[Budget]]*100</f>
        <v>-48.802870599999991</v>
      </c>
      <c r="AJ2021">
        <f>(Table134[[#This Row],[Gross_WW]]-VLOOKUP(C2021,  Table4[], 2, TRUE)*Table134[[#This Row],[Budget]])/(Table134[[#This Row],[Budget]]*VLOOKUP(C2021,  Table4[], 2, TRUE))</f>
        <v>0.53745133333333328</v>
      </c>
    </row>
    <row r="2022" spans="1:36" x14ac:dyDescent="0.2">
      <c r="A2022" t="s">
        <v>1941</v>
      </c>
      <c r="B2022" t="s">
        <v>1942</v>
      </c>
      <c r="C2022">
        <v>1969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6.8</v>
      </c>
      <c r="O2022">
        <v>2728</v>
      </c>
      <c r="P2022">
        <v>101</v>
      </c>
      <c r="Q2022" t="s">
        <v>1888</v>
      </c>
      <c r="R2022" t="s">
        <v>1943</v>
      </c>
      <c r="S2022">
        <v>0</v>
      </c>
      <c r="T2022">
        <v>0</v>
      </c>
      <c r="U2022">
        <v>1</v>
      </c>
      <c r="V2022">
        <v>750000</v>
      </c>
      <c r="Y2022">
        <f>COUNTBLANK(Table134[[#This Row],[Budget]:[Gross_WW]])</f>
        <v>2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1</v>
      </c>
      <c r="AG2022" s="7">
        <v>0</v>
      </c>
      <c r="AH2022">
        <f>((Table134[[#This Row],[Gross_WW]]-2*Table134[[#This Row],[Budget]])/(2*Table134[[#This Row],[Budget]]))*100</f>
        <v>-100</v>
      </c>
      <c r="AI2022">
        <f>(0.555*Table134[[#This Row],[Gross_WW]]-Table134[[#This Row],[Budget]])/Table134[[#This Row],[Budget]]*100</f>
        <v>-100</v>
      </c>
      <c r="AJ2022">
        <f>(Table134[[#This Row],[Gross_WW]]-VLOOKUP(C2022,  Table4[], 2, TRUE)*Table134[[#This Row],[Budget]])/(Table134[[#This Row],[Budget]]*VLOOKUP(C2022,  Table4[], 2, TRUE))</f>
        <v>-1</v>
      </c>
    </row>
    <row r="2023" spans="1:36" x14ac:dyDescent="0.2">
      <c r="A2023" t="s">
        <v>272</v>
      </c>
      <c r="B2023" t="s">
        <v>273</v>
      </c>
      <c r="C2023">
        <v>1935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7</v>
      </c>
      <c r="O2023">
        <v>4319</v>
      </c>
      <c r="P2023">
        <v>61</v>
      </c>
      <c r="Q2023" t="s">
        <v>274</v>
      </c>
      <c r="R2023" t="s">
        <v>35</v>
      </c>
      <c r="S2023">
        <v>0</v>
      </c>
      <c r="T2023">
        <v>1</v>
      </c>
      <c r="U2023">
        <v>0</v>
      </c>
      <c r="V2023">
        <v>115000</v>
      </c>
      <c r="Y2023">
        <f>COUNTBLANK(Table134[[#This Row],[Budget]:[Gross_WW]])</f>
        <v>2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90</v>
      </c>
      <c r="AH2023">
        <f>((Table134[[#This Row],[Gross_WW]]-2*Table134[[#This Row],[Budget]])/(2*Table134[[#This Row],[Budget]]))*100</f>
        <v>-100</v>
      </c>
      <c r="AI2023">
        <f>(0.555*Table134[[#This Row],[Gross_WW]]-Table134[[#This Row],[Budget]])/Table134[[#This Row],[Budget]]*100</f>
        <v>-100</v>
      </c>
      <c r="AJ2023">
        <f>(Table134[[#This Row],[Gross_WW]]-VLOOKUP(C2023,  Table4[], 2, TRUE)*Table134[[#This Row],[Budget]])/(Table134[[#This Row],[Budget]]*VLOOKUP(C2023,  Table4[], 2, TRUE))</f>
        <v>-1</v>
      </c>
    </row>
    <row r="2024" spans="1:36" x14ac:dyDescent="0.2">
      <c r="A2024" t="s">
        <v>1435</v>
      </c>
      <c r="B2024" t="s">
        <v>1436</v>
      </c>
      <c r="C2024">
        <v>1956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6.3</v>
      </c>
      <c r="O2024">
        <v>601</v>
      </c>
      <c r="P2024">
        <v>85</v>
      </c>
      <c r="Q2024" t="s">
        <v>1257</v>
      </c>
      <c r="R2024" t="s">
        <v>945</v>
      </c>
      <c r="S2024">
        <v>0</v>
      </c>
      <c r="T2024">
        <v>1</v>
      </c>
      <c r="U2024">
        <v>0</v>
      </c>
      <c r="V2024">
        <v>1000000</v>
      </c>
      <c r="Y2024">
        <f>COUNTBLANK(Table134[[#This Row],[Budget]:[Gross_WW]])</f>
        <v>2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1</v>
      </c>
      <c r="AG2024" s="7">
        <v>0</v>
      </c>
      <c r="AH2024">
        <f>((Table134[[#This Row],[Gross_WW]]-2*Table134[[#This Row],[Budget]])/(2*Table134[[#This Row],[Budget]]))*100</f>
        <v>-100</v>
      </c>
      <c r="AI2024">
        <f>(0.555*Table134[[#This Row],[Gross_WW]]-Table134[[#This Row],[Budget]])/Table134[[#This Row],[Budget]]*100</f>
        <v>-100</v>
      </c>
      <c r="AJ2024">
        <f>(Table134[[#This Row],[Gross_WW]]-VLOOKUP(C2024,  Table4[], 2, TRUE)*Table134[[#This Row],[Budget]])/(Table134[[#This Row],[Budget]]*VLOOKUP(C2024,  Table4[], 2, TRUE))</f>
        <v>-1</v>
      </c>
    </row>
    <row r="2025" spans="1:36" x14ac:dyDescent="0.2">
      <c r="A2025" t="s">
        <v>3874</v>
      </c>
      <c r="B2025" t="s">
        <v>3875</v>
      </c>
      <c r="C2025">
        <v>1993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5.5</v>
      </c>
      <c r="O2025">
        <v>8099</v>
      </c>
      <c r="P2025">
        <v>105</v>
      </c>
      <c r="Q2025" t="s">
        <v>3876</v>
      </c>
      <c r="R2025" t="s">
        <v>3877</v>
      </c>
      <c r="S2025">
        <v>0</v>
      </c>
      <c r="T2025">
        <v>1</v>
      </c>
      <c r="U2025">
        <v>0</v>
      </c>
      <c r="V2025">
        <v>6484246</v>
      </c>
      <c r="Y2025">
        <f>COUNTBLANK(Table134[[#This Row],[Budget]:[Gross_WW]])</f>
        <v>2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1</v>
      </c>
      <c r="AG2025" s="7">
        <v>0</v>
      </c>
      <c r="AH2025">
        <f>((Table134[[#This Row],[Gross_WW]]-2*Table134[[#This Row],[Budget]])/(2*Table134[[#This Row],[Budget]]))*100</f>
        <v>-100</v>
      </c>
      <c r="AI2025">
        <f>(0.555*Table134[[#This Row],[Gross_WW]]-Table134[[#This Row],[Budget]])/Table134[[#This Row],[Budget]]*100</f>
        <v>-100</v>
      </c>
      <c r="AJ2025">
        <f>(Table134[[#This Row],[Gross_WW]]-VLOOKUP(C2025,  Table4[], 2, TRUE)*Table134[[#This Row],[Budget]])/(Table134[[#This Row],[Budget]]*VLOOKUP(C2025,  Table4[], 2, TRUE))</f>
        <v>-1</v>
      </c>
    </row>
    <row r="2026" spans="1:36" x14ac:dyDescent="0.2">
      <c r="A2026" t="s">
        <v>6320</v>
      </c>
      <c r="B2026" t="s">
        <v>6321</v>
      </c>
      <c r="C2026">
        <v>2007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5.6</v>
      </c>
      <c r="O2026">
        <v>41308</v>
      </c>
      <c r="P2026">
        <v>99</v>
      </c>
      <c r="Q2026" t="s">
        <v>3819</v>
      </c>
      <c r="R2026" t="s">
        <v>39</v>
      </c>
      <c r="S2026">
        <v>0</v>
      </c>
      <c r="T2026">
        <v>0</v>
      </c>
      <c r="U2026">
        <v>1</v>
      </c>
      <c r="V2026">
        <v>40000000</v>
      </c>
      <c r="W2026">
        <v>25126214</v>
      </c>
      <c r="X2026">
        <v>62771059</v>
      </c>
      <c r="Y2026">
        <f>COUNTBLANK(Table134[[#This Row],[Budget]:[Gross_WW]])</f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1</v>
      </c>
      <c r="AG2026" s="7">
        <v>0</v>
      </c>
      <c r="AH2026">
        <f>((Table134[[#This Row],[Gross_WW]]-2*Table134[[#This Row],[Budget]])/(2*Table134[[#This Row],[Budget]]))*100</f>
        <v>-21.53617625</v>
      </c>
      <c r="AI2026">
        <f>(0.555*Table134[[#This Row],[Gross_WW]]-Table134[[#This Row],[Budget]])/Table134[[#This Row],[Budget]]*100</f>
        <v>-12.905155637499988</v>
      </c>
      <c r="AJ2026">
        <f>(Table134[[#This Row],[Gross_WW]]-VLOOKUP(C2026,  Table4[], 2, TRUE)*Table134[[#This Row],[Budget]])/(Table134[[#This Row],[Budget]]*VLOOKUP(C2026,  Table4[], 2, TRUE))</f>
        <v>1.6154607916666666</v>
      </c>
    </row>
    <row r="2027" spans="1:36" x14ac:dyDescent="0.2">
      <c r="A2027" t="s">
        <v>4081</v>
      </c>
      <c r="B2027" t="s">
        <v>4082</v>
      </c>
      <c r="C2027">
        <v>1994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6.9</v>
      </c>
      <c r="O2027">
        <v>22660</v>
      </c>
      <c r="P2027">
        <v>96</v>
      </c>
      <c r="Q2027" t="s">
        <v>4083</v>
      </c>
      <c r="R2027" t="s">
        <v>2783</v>
      </c>
      <c r="S2027">
        <v>1</v>
      </c>
      <c r="T2027">
        <v>0</v>
      </c>
      <c r="U2027">
        <v>0</v>
      </c>
      <c r="V2027">
        <v>11000000</v>
      </c>
      <c r="W2027">
        <v>11439193</v>
      </c>
      <c r="X2027">
        <v>11439193</v>
      </c>
      <c r="Y2027">
        <f>COUNTBLANK(Table134[[#This Row],[Budget]:[Gross_WW]])</f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5">
        <v>1</v>
      </c>
      <c r="AG2027">
        <v>0</v>
      </c>
      <c r="AH2027">
        <f>((Table134[[#This Row],[Gross_WW]]-2*Table134[[#This Row],[Budget]])/(2*Table134[[#This Row],[Budget]]))*100</f>
        <v>-48.003668181818185</v>
      </c>
      <c r="AI2027">
        <f>(0.555*Table134[[#This Row],[Gross_WW]]-Table134[[#This Row],[Budget]])/Table134[[#This Row],[Budget]]*100</f>
        <v>-42.284071681818183</v>
      </c>
      <c r="AJ2027">
        <f>(Table134[[#This Row],[Gross_WW]]-VLOOKUP(C2027,  Table4[], 2, TRUE)*Table134[[#This Row],[Budget]])/(Table134[[#This Row],[Budget]]*VLOOKUP(C2027,  Table4[], 2, TRUE))</f>
        <v>1.3634696280991736</v>
      </c>
    </row>
    <row r="2028" spans="1:36" x14ac:dyDescent="0.2">
      <c r="A2028" t="s">
        <v>4773</v>
      </c>
      <c r="B2028" t="s">
        <v>4774</v>
      </c>
      <c r="C2028">
        <v>1997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5.8</v>
      </c>
      <c r="O2028">
        <v>23597</v>
      </c>
      <c r="P2028">
        <v>110</v>
      </c>
      <c r="Q2028" t="s">
        <v>3351</v>
      </c>
      <c r="R2028" t="s">
        <v>3664</v>
      </c>
      <c r="S2028">
        <v>0</v>
      </c>
      <c r="T2028">
        <v>1</v>
      </c>
      <c r="U2028">
        <v>0</v>
      </c>
      <c r="V2028">
        <v>40000000</v>
      </c>
      <c r="W2028">
        <v>33956608</v>
      </c>
      <c r="X2028">
        <v>33956608</v>
      </c>
      <c r="Y2028">
        <f>COUNTBLANK(Table134[[#This Row],[Budget]:[Gross_WW]])</f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2</v>
      </c>
      <c r="AH2028">
        <f>((Table134[[#This Row],[Gross_WW]]-2*Table134[[#This Row],[Budget]])/(2*Table134[[#This Row],[Budget]]))*100</f>
        <v>-57.55424</v>
      </c>
      <c r="AI2028">
        <f>(0.555*Table134[[#This Row],[Gross_WW]]-Table134[[#This Row],[Budget]])/Table134[[#This Row],[Budget]]*100</f>
        <v>-52.885206399999994</v>
      </c>
      <c r="AJ2028">
        <f>(Table134[[#This Row],[Gross_WW]]-VLOOKUP(C2028,  Table4[], 2, TRUE)*Table134[[#This Row],[Budget]])/(Table134[[#This Row],[Budget]]*VLOOKUP(C2028,  Table4[], 2, TRUE))</f>
        <v>0.92935272727272722</v>
      </c>
    </row>
    <row r="2029" spans="1:36" x14ac:dyDescent="0.2">
      <c r="A2029" t="s">
        <v>5331</v>
      </c>
      <c r="B2029" t="s">
        <v>5332</v>
      </c>
      <c r="C2029">
        <v>2000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6.6</v>
      </c>
      <c r="O2029">
        <v>56288</v>
      </c>
      <c r="P2029">
        <v>118</v>
      </c>
      <c r="Q2029" t="s">
        <v>3100</v>
      </c>
      <c r="R2029" t="s">
        <v>5333</v>
      </c>
      <c r="S2029">
        <v>0</v>
      </c>
      <c r="T2029">
        <v>0</v>
      </c>
      <c r="U2029">
        <v>1</v>
      </c>
      <c r="V2029">
        <v>50000000</v>
      </c>
      <c r="W2029">
        <v>44737059</v>
      </c>
      <c r="X2029">
        <v>50054511</v>
      </c>
      <c r="Y2029">
        <f>COUNTBLANK(Table134[[#This Row],[Budget]:[Gross_WW]])</f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1</v>
      </c>
      <c r="AG2029" s="7">
        <v>0</v>
      </c>
      <c r="AH2029">
        <f>((Table134[[#This Row],[Gross_WW]]-2*Table134[[#This Row],[Budget]])/(2*Table134[[#This Row],[Budget]]))*100</f>
        <v>-49.945488999999995</v>
      </c>
      <c r="AI2029">
        <f>(0.555*Table134[[#This Row],[Gross_WW]]-Table134[[#This Row],[Budget]])/Table134[[#This Row],[Budget]]*100</f>
        <v>-44.439492789999989</v>
      </c>
      <c r="AJ2029">
        <f>(Table134[[#This Row],[Gross_WW]]-VLOOKUP(C2029,  Table4[], 2, TRUE)*Table134[[#This Row],[Budget]])/(Table134[[#This Row],[Budget]]*VLOOKUP(C2029,  Table4[], 2, TRUE))</f>
        <v>0.66848370000000001</v>
      </c>
    </row>
    <row r="2030" spans="1:36" x14ac:dyDescent="0.2">
      <c r="A2030" t="s">
        <v>3131</v>
      </c>
      <c r="B2030" t="s">
        <v>3132</v>
      </c>
      <c r="C2030">
        <v>1988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5.5</v>
      </c>
      <c r="O2030">
        <v>1074</v>
      </c>
      <c r="P2030">
        <v>97</v>
      </c>
      <c r="Q2030" t="s">
        <v>3133</v>
      </c>
      <c r="R2030" t="s">
        <v>3104</v>
      </c>
      <c r="S2030">
        <v>1</v>
      </c>
      <c r="T2030">
        <v>0</v>
      </c>
      <c r="U2030">
        <v>0</v>
      </c>
      <c r="V2030">
        <v>14500000</v>
      </c>
      <c r="W2030">
        <v>5855392</v>
      </c>
      <c r="X2030">
        <v>5855392</v>
      </c>
      <c r="Y2030">
        <f>COUNTBLANK(Table134[[#This Row],[Budget]:[Gross_WW]])</f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f>((Table134[[#This Row],[Gross_WW]]-2*Table134[[#This Row],[Budget]])/(2*Table134[[#This Row],[Budget]]))*100</f>
        <v>-79.808993103448273</v>
      </c>
      <c r="AI2030">
        <f>(0.555*Table134[[#This Row],[Gross_WW]]-Table134[[#This Row],[Budget]])/Table134[[#This Row],[Budget]]*100</f>
        <v>-77.58798234482758</v>
      </c>
      <c r="AJ2030">
        <f>(Table134[[#This Row],[Gross_WW]]-VLOOKUP(C2030,  Table4[], 2, TRUE)*Table134[[#This Row],[Budget]])/(Table134[[#This Row],[Budget]]*VLOOKUP(C2030,  Table4[], 2, TRUE))</f>
        <v>-0.12213013493253373</v>
      </c>
    </row>
    <row r="2031" spans="1:36" x14ac:dyDescent="0.2">
      <c r="A2031" t="s">
        <v>2306</v>
      </c>
      <c r="B2031" t="s">
        <v>2307</v>
      </c>
      <c r="C2031">
        <v>1977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6.9</v>
      </c>
      <c r="O2031">
        <v>55224</v>
      </c>
      <c r="P2031">
        <v>78</v>
      </c>
      <c r="Q2031" t="s">
        <v>2308</v>
      </c>
      <c r="R2031" t="s">
        <v>538</v>
      </c>
      <c r="S2031">
        <v>1</v>
      </c>
      <c r="T2031">
        <v>0</v>
      </c>
      <c r="U2031">
        <v>0</v>
      </c>
      <c r="V2031">
        <v>7500000</v>
      </c>
      <c r="W2031">
        <v>71215869</v>
      </c>
      <c r="X2031">
        <v>71215869</v>
      </c>
      <c r="Y2031">
        <f>COUNTBLANK(Table134[[#This Row],[Budget]:[Gross_WW]])</f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5">
        <v>1</v>
      </c>
      <c r="AG2031">
        <v>0</v>
      </c>
      <c r="AH2031">
        <f>((Table134[[#This Row],[Gross_WW]]-2*Table134[[#This Row],[Budget]])/(2*Table134[[#This Row],[Budget]]))*100</f>
        <v>374.77246000000002</v>
      </c>
      <c r="AI2031">
        <f>(0.555*Table134[[#This Row],[Gross_WW]]-Table134[[#This Row],[Budget]])/Table134[[#This Row],[Budget]]*100</f>
        <v>426.99743059999997</v>
      </c>
      <c r="AJ2031">
        <f>(Table134[[#This Row],[Gross_WW]]-VLOOKUP(C2031,  Table4[], 2, TRUE)*Table134[[#This Row],[Budget]])/(Table134[[#This Row],[Budget]]*VLOOKUP(C2031,  Table4[], 2, TRUE))</f>
        <v>23.988024210526316</v>
      </c>
    </row>
    <row r="2032" spans="1:36" x14ac:dyDescent="0.2">
      <c r="A2032" t="s">
        <v>6271</v>
      </c>
      <c r="B2032" t="s">
        <v>6272</v>
      </c>
      <c r="C2032">
        <v>2006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4.7</v>
      </c>
      <c r="O2032">
        <v>11312</v>
      </c>
      <c r="P2032">
        <v>85</v>
      </c>
      <c r="Q2032" t="s">
        <v>6273</v>
      </c>
      <c r="R2032" t="s">
        <v>5267</v>
      </c>
      <c r="S2032">
        <v>0</v>
      </c>
      <c r="T2032">
        <v>1</v>
      </c>
      <c r="U2032">
        <v>0</v>
      </c>
      <c r="V2032">
        <v>15000000</v>
      </c>
      <c r="W2032">
        <v>7749851</v>
      </c>
      <c r="X2032">
        <v>11994195</v>
      </c>
      <c r="Y2032">
        <f>COUNTBLANK(Table134[[#This Row],[Budget]:[Gross_WW]])</f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1</v>
      </c>
      <c r="AG2032" s="7">
        <v>0</v>
      </c>
      <c r="AH2032">
        <f>((Table134[[#This Row],[Gross_WW]]-2*Table134[[#This Row],[Budget]])/(2*Table134[[#This Row],[Budget]]))*100</f>
        <v>-60.019350000000003</v>
      </c>
      <c r="AI2032">
        <f>(0.555*Table134[[#This Row],[Gross_WW]]-Table134[[#This Row],[Budget]])/Table134[[#This Row],[Budget]]*100</f>
        <v>-55.621478500000002</v>
      </c>
      <c r="AJ2032">
        <f>(Table134[[#This Row],[Gross_WW]]-VLOOKUP(C2032,  Table4[], 2, TRUE)*Table134[[#This Row],[Budget]])/(Table134[[#This Row],[Budget]]*VLOOKUP(C2032,  Table4[], 2, TRUE))</f>
        <v>0.33268833333333331</v>
      </c>
    </row>
    <row r="2033" spans="1:36" x14ac:dyDescent="0.2">
      <c r="A2033" t="s">
        <v>7603</v>
      </c>
      <c r="B2033" t="s">
        <v>7604</v>
      </c>
      <c r="C2033">
        <v>2014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6.2</v>
      </c>
      <c r="O2033">
        <v>17591</v>
      </c>
      <c r="P2033">
        <v>107</v>
      </c>
      <c r="Q2033" t="s">
        <v>5759</v>
      </c>
      <c r="R2033" t="s">
        <v>4109</v>
      </c>
      <c r="S2033">
        <v>0</v>
      </c>
      <c r="T2033">
        <v>0</v>
      </c>
      <c r="U2033">
        <v>1</v>
      </c>
      <c r="V2033">
        <v>4453524</v>
      </c>
      <c r="Y2033">
        <f>COUNTBLANK(Table134[[#This Row],[Budget]:[Gross_WW]])</f>
        <v>2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1</v>
      </c>
      <c r="AG2033" s="7">
        <v>0</v>
      </c>
      <c r="AH2033">
        <f>((Table134[[#This Row],[Gross_WW]]-2*Table134[[#This Row],[Budget]])/(2*Table134[[#This Row],[Budget]]))*100</f>
        <v>-100</v>
      </c>
      <c r="AI2033">
        <f>(0.555*Table134[[#This Row],[Gross_WW]]-Table134[[#This Row],[Budget]])/Table134[[#This Row],[Budget]]*100</f>
        <v>-100</v>
      </c>
      <c r="AJ2033">
        <f>(Table134[[#This Row],[Gross_WW]]-VLOOKUP(C2033,  Table4[], 2, TRUE)*Table134[[#This Row],[Budget]])/(Table134[[#This Row],[Budget]]*VLOOKUP(C2033,  Table4[], 2, TRUE))</f>
        <v>-1</v>
      </c>
    </row>
    <row r="2034" spans="1:36" x14ac:dyDescent="0.2">
      <c r="A2034" t="s">
        <v>4520</v>
      </c>
      <c r="B2034" t="s">
        <v>4521</v>
      </c>
      <c r="C2034">
        <v>1996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5.2</v>
      </c>
      <c r="O2034">
        <v>2983</v>
      </c>
      <c r="P2034">
        <v>95</v>
      </c>
      <c r="Q2034" t="s">
        <v>4522</v>
      </c>
      <c r="R2034" t="s">
        <v>3273</v>
      </c>
      <c r="S2034">
        <v>1</v>
      </c>
      <c r="T2034">
        <v>0</v>
      </c>
      <c r="U2034">
        <v>0</v>
      </c>
      <c r="V2034">
        <v>8543587</v>
      </c>
      <c r="Y2034">
        <f>COUNTBLANK(Table134[[#This Row],[Budget]:[Gross_WW]])</f>
        <v>2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1</v>
      </c>
      <c r="AG2034" s="7">
        <v>0</v>
      </c>
      <c r="AH2034">
        <f>((Table134[[#This Row],[Gross_WW]]-2*Table134[[#This Row],[Budget]])/(2*Table134[[#This Row],[Budget]]))*100</f>
        <v>-100</v>
      </c>
      <c r="AI2034">
        <f>(0.555*Table134[[#This Row],[Gross_WW]]-Table134[[#This Row],[Budget]])/Table134[[#This Row],[Budget]]*100</f>
        <v>-100</v>
      </c>
      <c r="AJ2034">
        <f>(Table134[[#This Row],[Gross_WW]]-VLOOKUP(C2034,  Table4[], 2, TRUE)*Table134[[#This Row],[Budget]])/(Table134[[#This Row],[Budget]]*VLOOKUP(C2034,  Table4[], 2, TRUE))</f>
        <v>-1</v>
      </c>
    </row>
    <row r="2035" spans="1:36" x14ac:dyDescent="0.2">
      <c r="A2035" t="s">
        <v>2687</v>
      </c>
      <c r="B2035" t="s">
        <v>2688</v>
      </c>
      <c r="C2035">
        <v>1983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7.8</v>
      </c>
      <c r="O2035">
        <v>54074</v>
      </c>
      <c r="P2035">
        <v>193</v>
      </c>
      <c r="Q2035" t="s">
        <v>2434</v>
      </c>
      <c r="R2035" t="s">
        <v>2513</v>
      </c>
      <c r="S2035">
        <v>0</v>
      </c>
      <c r="T2035">
        <v>0</v>
      </c>
      <c r="U2035">
        <v>1</v>
      </c>
      <c r="V2035">
        <v>27000000</v>
      </c>
      <c r="W2035">
        <v>21192102</v>
      </c>
      <c r="X2035">
        <v>21192102</v>
      </c>
      <c r="Y2035">
        <f>COUNTBLANK(Table134[[#This Row],[Budget]:[Gross_WW]])</f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1</v>
      </c>
      <c r="AF2035">
        <v>0</v>
      </c>
      <c r="AG2035">
        <v>4</v>
      </c>
      <c r="AH2035">
        <f>((Table134[[#This Row],[Gross_WW]]-2*Table134[[#This Row],[Budget]])/(2*Table134[[#This Row],[Budget]]))*100</f>
        <v>-60.755366666666667</v>
      </c>
      <c r="AI2035">
        <f>(0.555*Table134[[#This Row],[Gross_WW]]-Table134[[#This Row],[Budget]])/Table134[[#This Row],[Budget]]*100</f>
        <v>-56.438457</v>
      </c>
      <c r="AJ2035">
        <f>(Table134[[#This Row],[Gross_WW]]-VLOOKUP(C2035,  Table4[], 2, TRUE)*Table134[[#This Row],[Budget]])/(Table134[[#This Row],[Budget]]*VLOOKUP(C2035,  Table4[], 2, TRUE))</f>
        <v>0.7062884057971015</v>
      </c>
    </row>
    <row r="2036" spans="1:36" x14ac:dyDescent="0.2">
      <c r="A2036" t="s">
        <v>6903</v>
      </c>
      <c r="B2036" t="s">
        <v>6904</v>
      </c>
      <c r="C2036">
        <v>2011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6</v>
      </c>
      <c r="O2036">
        <v>88306</v>
      </c>
      <c r="P2036">
        <v>114</v>
      </c>
      <c r="Q2036" t="s">
        <v>6108</v>
      </c>
      <c r="R2036" t="s">
        <v>5604</v>
      </c>
      <c r="S2036">
        <v>0</v>
      </c>
      <c r="T2036">
        <v>0</v>
      </c>
      <c r="U2036">
        <v>1</v>
      </c>
      <c r="V2036">
        <v>37000000</v>
      </c>
      <c r="W2036">
        <v>33047633</v>
      </c>
      <c r="X2036">
        <v>96560591</v>
      </c>
      <c r="Y2036">
        <f>COUNTBLANK(Table134[[#This Row],[Budget]:[Gross_WW]])</f>
        <v>0</v>
      </c>
      <c r="Z2036" s="7">
        <v>0</v>
      </c>
      <c r="AA2036" s="7">
        <v>0</v>
      </c>
      <c r="AB2036" s="7">
        <v>1</v>
      </c>
      <c r="AC2036" s="7">
        <v>0</v>
      </c>
      <c r="AD2036" s="7">
        <v>0</v>
      </c>
      <c r="AE2036" s="7">
        <v>0</v>
      </c>
      <c r="AF2036" s="7">
        <v>0</v>
      </c>
      <c r="AG2036" s="7">
        <v>2</v>
      </c>
      <c r="AH2036">
        <f>((Table134[[#This Row],[Gross_WW]]-2*Table134[[#This Row],[Budget]])/(2*Table134[[#This Row],[Budget]]))*100</f>
        <v>30.487285135135135</v>
      </c>
      <c r="AI2036">
        <f>(0.555*Table134[[#This Row],[Gross_WW]]-Table134[[#This Row],[Budget]])/Table134[[#This Row],[Budget]]*100</f>
        <v>44.840886500000003</v>
      </c>
      <c r="AJ2036">
        <f>(Table134[[#This Row],[Gross_WW]]-VLOOKUP(C2036,  Table4[], 2, TRUE)*Table134[[#This Row],[Budget]])/(Table134[[#This Row],[Budget]]*VLOOKUP(C2036,  Table4[], 2, TRUE))</f>
        <v>1.6097457027027027</v>
      </c>
    </row>
    <row r="2037" spans="1:36" x14ac:dyDescent="0.2">
      <c r="A2037" t="s">
        <v>2776</v>
      </c>
      <c r="B2037" t="s">
        <v>2777</v>
      </c>
      <c r="C2037">
        <v>1984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6.3</v>
      </c>
      <c r="O2037">
        <v>6096</v>
      </c>
      <c r="P2037">
        <v>124</v>
      </c>
      <c r="Q2037" t="s">
        <v>2032</v>
      </c>
      <c r="R2037" t="s">
        <v>35</v>
      </c>
      <c r="S2037">
        <v>0</v>
      </c>
      <c r="T2037">
        <v>1</v>
      </c>
      <c r="U2037">
        <v>0</v>
      </c>
      <c r="V2037">
        <v>18000000</v>
      </c>
      <c r="W2037">
        <v>11489982</v>
      </c>
      <c r="X2037">
        <v>11489982</v>
      </c>
      <c r="Y2037">
        <f>COUNTBLANK(Table134[[#This Row],[Budget]:[Gross_WW]])</f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5">
        <v>1</v>
      </c>
      <c r="AG2037">
        <v>0</v>
      </c>
      <c r="AH2037">
        <f>((Table134[[#This Row],[Gross_WW]]-2*Table134[[#This Row],[Budget]])/(2*Table134[[#This Row],[Budget]]))*100</f>
        <v>-68.08338333333333</v>
      </c>
      <c r="AI2037">
        <f>(0.555*Table134[[#This Row],[Gross_WW]]-Table134[[#This Row],[Budget]])/Table134[[#This Row],[Budget]]*100</f>
        <v>-64.572555499999993</v>
      </c>
      <c r="AJ2037">
        <f>(Table134[[#This Row],[Gross_WW]]-VLOOKUP(C2037,  Table4[], 2, TRUE)*Table134[[#This Row],[Budget]])/(Table134[[#This Row],[Budget]]*VLOOKUP(C2037,  Table4[], 2, TRUE))</f>
        <v>0.38767898550724639</v>
      </c>
    </row>
    <row r="2038" spans="1:36" x14ac:dyDescent="0.2">
      <c r="A2038" t="s">
        <v>4089</v>
      </c>
      <c r="B2038" t="s">
        <v>4090</v>
      </c>
      <c r="C2038">
        <v>1994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6.4</v>
      </c>
      <c r="O2038">
        <v>39726</v>
      </c>
      <c r="P2038">
        <v>111</v>
      </c>
      <c r="Q2038" t="s">
        <v>3608</v>
      </c>
      <c r="R2038" t="s">
        <v>35</v>
      </c>
      <c r="S2038">
        <v>0</v>
      </c>
      <c r="T2038">
        <v>1</v>
      </c>
      <c r="U2038">
        <v>0</v>
      </c>
      <c r="V2038">
        <v>45000000</v>
      </c>
      <c r="W2038">
        <v>46816343</v>
      </c>
      <c r="X2038">
        <v>94216343</v>
      </c>
      <c r="Y2038">
        <f>COUNTBLANK(Table134[[#This Row],[Budget]:[Gross_WW]])</f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5">
        <v>1</v>
      </c>
      <c r="AG2038">
        <v>0</v>
      </c>
      <c r="AH2038">
        <f>((Table134[[#This Row],[Gross_WW]]-2*Table134[[#This Row],[Budget]])/(2*Table134[[#This Row],[Budget]]))*100</f>
        <v>4.6848255555555562</v>
      </c>
      <c r="AI2038">
        <f>(0.555*Table134[[#This Row],[Gross_WW]]-Table134[[#This Row],[Budget]])/Table134[[#This Row],[Budget]]*100</f>
        <v>16.200156366666672</v>
      </c>
      <c r="AJ2038">
        <f>(Table134[[#This Row],[Gross_WW]]-VLOOKUP(C2038,  Table4[], 2, TRUE)*Table134[[#This Row],[Budget]])/(Table134[[#This Row],[Budget]]*VLOOKUP(C2038,  Table4[], 2, TRUE))</f>
        <v>3.7584011616161614</v>
      </c>
    </row>
    <row r="2039" spans="1:36" x14ac:dyDescent="0.2">
      <c r="A2039" t="s">
        <v>5098</v>
      </c>
      <c r="B2039" t="s">
        <v>5099</v>
      </c>
      <c r="C2039">
        <v>2000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6.9</v>
      </c>
      <c r="O2039">
        <v>79815</v>
      </c>
      <c r="P2039">
        <v>89</v>
      </c>
      <c r="Q2039" t="s">
        <v>5100</v>
      </c>
      <c r="R2039" t="s">
        <v>4956</v>
      </c>
      <c r="S2039">
        <v>0</v>
      </c>
      <c r="T2039">
        <v>1</v>
      </c>
      <c r="U2039">
        <v>0</v>
      </c>
      <c r="V2039">
        <v>95000000</v>
      </c>
      <c r="W2039">
        <v>50863742</v>
      </c>
      <c r="X2039">
        <v>76432727</v>
      </c>
      <c r="Y2039">
        <f>COUNTBLANK(Table134[[#This Row],[Budget]:[Gross_WW]])</f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5">
        <v>1</v>
      </c>
      <c r="AG2039">
        <v>0</v>
      </c>
      <c r="AH2039">
        <f>((Table134[[#This Row],[Gross_WW]]-2*Table134[[#This Row],[Budget]])/(2*Table134[[#This Row],[Budget]]))*100</f>
        <v>-59.772248947368425</v>
      </c>
      <c r="AI2039">
        <f>(0.555*Table134[[#This Row],[Gross_WW]]-Table134[[#This Row],[Budget]])/Table134[[#This Row],[Budget]]*100</f>
        <v>-55.347196331578942</v>
      </c>
      <c r="AJ2039">
        <f>(Table134[[#This Row],[Gross_WW]]-VLOOKUP(C2039,  Table4[], 2, TRUE)*Table134[[#This Row],[Budget]])/(Table134[[#This Row],[Budget]]*VLOOKUP(C2039,  Table4[], 2, TRUE))</f>
        <v>0.34092503508771932</v>
      </c>
    </row>
    <row r="2040" spans="1:36" x14ac:dyDescent="0.2">
      <c r="A2040" t="s">
        <v>4526</v>
      </c>
      <c r="B2040" t="s">
        <v>4527</v>
      </c>
      <c r="C2040">
        <v>1996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7.4</v>
      </c>
      <c r="O2040">
        <v>302420</v>
      </c>
      <c r="P2040">
        <v>136</v>
      </c>
      <c r="Q2040" t="s">
        <v>4528</v>
      </c>
      <c r="R2040" t="s">
        <v>3273</v>
      </c>
      <c r="S2040">
        <v>1</v>
      </c>
      <c r="T2040">
        <v>0</v>
      </c>
      <c r="U2040">
        <v>0</v>
      </c>
      <c r="V2040">
        <v>75000000</v>
      </c>
      <c r="W2040">
        <v>134069511</v>
      </c>
      <c r="X2040">
        <v>335062621</v>
      </c>
      <c r="Y2040">
        <f>COUNTBLANK(Table134[[#This Row],[Budget]:[Gross_WW]])</f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5">
        <v>1</v>
      </c>
      <c r="AG2040">
        <v>0</v>
      </c>
      <c r="AH2040">
        <f>((Table134[[#This Row],[Gross_WW]]-2*Table134[[#This Row],[Budget]])/(2*Table134[[#This Row],[Budget]]))*100</f>
        <v>123.37508066666668</v>
      </c>
      <c r="AI2040">
        <f>(0.555*Table134[[#This Row],[Gross_WW]]-Table134[[#This Row],[Budget]])/Table134[[#This Row],[Budget]]*100</f>
        <v>147.94633954000005</v>
      </c>
      <c r="AJ2040">
        <f>(Table134[[#This Row],[Gross_WW]]-VLOOKUP(C2040,  Table4[], 2, TRUE)*Table134[[#This Row],[Budget]])/(Table134[[#This Row],[Budget]]*VLOOKUP(C2040,  Table4[], 2, TRUE))</f>
        <v>9.153412757575758</v>
      </c>
    </row>
    <row r="2041" spans="1:36" x14ac:dyDescent="0.2">
      <c r="A2041" t="s">
        <v>3368</v>
      </c>
      <c r="B2041" t="s">
        <v>3369</v>
      </c>
      <c r="C2041">
        <v>1990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5.9</v>
      </c>
      <c r="O2041">
        <v>24402</v>
      </c>
      <c r="P2041">
        <v>120</v>
      </c>
      <c r="Q2041" t="s">
        <v>2004</v>
      </c>
      <c r="R2041" t="s">
        <v>39</v>
      </c>
      <c r="S2041">
        <v>0</v>
      </c>
      <c r="T2041">
        <v>0</v>
      </c>
      <c r="U2041">
        <v>1</v>
      </c>
      <c r="V2041">
        <v>10000000</v>
      </c>
      <c r="W2041">
        <v>21633874</v>
      </c>
      <c r="X2041">
        <v>21633874</v>
      </c>
      <c r="Y2041">
        <f>COUNTBLANK(Table134[[#This Row],[Budget]:[Gross_WW]])</f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5">
        <v>1</v>
      </c>
      <c r="AG2041">
        <v>0</v>
      </c>
      <c r="AH2041">
        <f>((Table134[[#This Row],[Gross_WW]]-2*Table134[[#This Row],[Budget]])/(2*Table134[[#This Row],[Budget]]))*100</f>
        <v>8.1693699999999989</v>
      </c>
      <c r="AI2041">
        <f>(0.555*Table134[[#This Row],[Gross_WW]]-Table134[[#This Row],[Budget]])/Table134[[#This Row],[Budget]]*100</f>
        <v>20.068000700000002</v>
      </c>
      <c r="AJ2041">
        <f>(Table134[[#This Row],[Gross_WW]]-VLOOKUP(C2041,  Table4[], 2, TRUE)*Table134[[#This Row],[Budget]])/(Table134[[#This Row],[Budget]]*VLOOKUP(C2041,  Table4[], 2, TRUE))</f>
        <v>3.9167895454545456</v>
      </c>
    </row>
    <row r="2042" spans="1:36" x14ac:dyDescent="0.2">
      <c r="A2042" t="s">
        <v>5555</v>
      </c>
      <c r="B2042" t="s">
        <v>5556</v>
      </c>
      <c r="C2042">
        <v>2001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7.6</v>
      </c>
      <c r="O2042">
        <v>255684</v>
      </c>
      <c r="P2042">
        <v>110</v>
      </c>
      <c r="Q2042" t="s">
        <v>5046</v>
      </c>
      <c r="R2042" t="s">
        <v>2783</v>
      </c>
      <c r="S2042">
        <v>1</v>
      </c>
      <c r="T2042">
        <v>0</v>
      </c>
      <c r="U2042">
        <v>0</v>
      </c>
      <c r="V2042">
        <v>21000000</v>
      </c>
      <c r="W2042">
        <v>52364010</v>
      </c>
      <c r="X2042">
        <v>71441250</v>
      </c>
      <c r="Y2042">
        <f>COUNTBLANK(Table134[[#This Row],[Budget]:[Gross_WW]])</f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5">
        <v>1</v>
      </c>
      <c r="AG2042">
        <v>0</v>
      </c>
      <c r="AH2042">
        <f>((Table134[[#This Row],[Gross_WW]]-2*Table134[[#This Row],[Budget]])/(2*Table134[[#This Row],[Budget]]))*100</f>
        <v>70.098214285714292</v>
      </c>
      <c r="AI2042">
        <f>(0.555*Table134[[#This Row],[Gross_WW]]-Table134[[#This Row],[Budget]])/Table134[[#This Row],[Budget]]*100</f>
        <v>88.809017857142862</v>
      </c>
      <c r="AJ2042">
        <f>(Table134[[#This Row],[Gross_WW]]-VLOOKUP(C2042,  Table4[], 2, TRUE)*Table134[[#This Row],[Budget]])/(Table134[[#This Row],[Budget]]*VLOOKUP(C2042,  Table4[], 2, TRUE))</f>
        <v>4.6699404761904759</v>
      </c>
    </row>
    <row r="2043" spans="1:36" x14ac:dyDescent="0.2">
      <c r="A2043" t="s">
        <v>6715</v>
      </c>
      <c r="B2043" t="s">
        <v>6716</v>
      </c>
      <c r="C2043">
        <v>2008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5.8</v>
      </c>
      <c r="O2043">
        <v>67864</v>
      </c>
      <c r="P2043">
        <v>90</v>
      </c>
      <c r="Q2043" t="s">
        <v>6717</v>
      </c>
      <c r="R2043" t="s">
        <v>4856</v>
      </c>
      <c r="S2043">
        <v>0</v>
      </c>
      <c r="T2043">
        <v>1</v>
      </c>
      <c r="U2043">
        <v>0</v>
      </c>
      <c r="V2043">
        <v>8000000</v>
      </c>
      <c r="W2043">
        <v>17432844</v>
      </c>
      <c r="X2043">
        <v>22818256</v>
      </c>
      <c r="Y2043">
        <f>COUNTBLANK(Table134[[#This Row],[Budget]:[Gross_WW]])</f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5">
        <v>1</v>
      </c>
      <c r="AG2043">
        <v>0</v>
      </c>
      <c r="AH2043">
        <f>((Table134[[#This Row],[Gross_WW]]-2*Table134[[#This Row],[Budget]])/(2*Table134[[#This Row],[Budget]]))*100</f>
        <v>42.614100000000001</v>
      </c>
      <c r="AI2043">
        <f>(0.555*Table134[[#This Row],[Gross_WW]]-Table134[[#This Row],[Budget]])/Table134[[#This Row],[Budget]]*100</f>
        <v>58.301651000000021</v>
      </c>
      <c r="AJ2043">
        <f>(Table134[[#This Row],[Gross_WW]]-VLOOKUP(C2043,  Table4[], 2, TRUE)*Table134[[#This Row],[Budget]])/(Table134[[#This Row],[Budget]]*VLOOKUP(C2043,  Table4[], 2, TRUE))</f>
        <v>3.7538033333333334</v>
      </c>
    </row>
    <row r="2044" spans="1:36" x14ac:dyDescent="0.2">
      <c r="A2044" t="s">
        <v>5819</v>
      </c>
      <c r="B2044" t="s">
        <v>5820</v>
      </c>
      <c r="C2044">
        <v>2003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6.7</v>
      </c>
      <c r="O2044">
        <v>98371</v>
      </c>
      <c r="P2044">
        <v>104</v>
      </c>
      <c r="Q2044" t="s">
        <v>5821</v>
      </c>
      <c r="R2044" t="s">
        <v>2273</v>
      </c>
      <c r="S2044">
        <v>0</v>
      </c>
      <c r="T2044">
        <v>1</v>
      </c>
      <c r="U2044">
        <v>0</v>
      </c>
      <c r="V2044">
        <v>85000000</v>
      </c>
      <c r="W2044">
        <v>47726342</v>
      </c>
      <c r="X2044">
        <v>80981914</v>
      </c>
      <c r="Y2044">
        <f>COUNTBLANK(Table134[[#This Row],[Budget]:[Gross_WW]])</f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1</v>
      </c>
      <c r="AG2044" s="7">
        <v>0</v>
      </c>
      <c r="AH2044">
        <f>((Table134[[#This Row],[Gross_WW]]-2*Table134[[#This Row],[Budget]])/(2*Table134[[#This Row],[Budget]]))*100</f>
        <v>-52.363579999999999</v>
      </c>
      <c r="AI2044">
        <f>(0.555*Table134[[#This Row],[Gross_WW]]-Table134[[#This Row],[Budget]])/Table134[[#This Row],[Budget]]*100</f>
        <v>-47.123573799999996</v>
      </c>
      <c r="AJ2044">
        <f>(Table134[[#This Row],[Gross_WW]]-VLOOKUP(C2044,  Table4[], 2, TRUE)*Table134[[#This Row],[Budget]])/(Table134[[#This Row],[Budget]]*VLOOKUP(C2044,  Table4[], 2, TRUE))</f>
        <v>0.58788066666666672</v>
      </c>
    </row>
    <row r="2045" spans="1:36" x14ac:dyDescent="0.2">
      <c r="A2045" t="s">
        <v>4098</v>
      </c>
      <c r="B2045" t="s">
        <v>4099</v>
      </c>
      <c r="C2045">
        <v>1994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6.5</v>
      </c>
      <c r="O2045">
        <v>91056</v>
      </c>
      <c r="P2045">
        <v>97</v>
      </c>
      <c r="Q2045" t="s">
        <v>4100</v>
      </c>
      <c r="R2045" t="s">
        <v>2671</v>
      </c>
      <c r="S2045">
        <v>1</v>
      </c>
      <c r="T2045">
        <v>0</v>
      </c>
      <c r="U2045">
        <v>0</v>
      </c>
      <c r="V2045">
        <v>22000000</v>
      </c>
      <c r="W2045">
        <v>144833357</v>
      </c>
      <c r="X2045">
        <v>189833357</v>
      </c>
      <c r="Y2045">
        <f>COUNTBLANK(Table134[[#This Row],[Budget]:[Gross_WW]])</f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1</v>
      </c>
      <c r="AG2045" s="7">
        <v>0</v>
      </c>
      <c r="AH2045">
        <f>((Table134[[#This Row],[Gross_WW]]-2*Table134[[#This Row],[Budget]])/(2*Table134[[#This Row],[Budget]]))*100</f>
        <v>331.43944772727269</v>
      </c>
      <c r="AI2045">
        <f>(0.555*Table134[[#This Row],[Gross_WW]]-Table134[[#This Row],[Budget]])/Table134[[#This Row],[Budget]]*100</f>
        <v>378.89778697727274</v>
      </c>
      <c r="AJ2045">
        <f>(Table134[[#This Row],[Gross_WW]]-VLOOKUP(C2045,  Table4[], 2, TRUE)*Table134[[#This Row],[Budget]])/(Table134[[#This Row],[Budget]]*VLOOKUP(C2045,  Table4[], 2, TRUE))</f>
        <v>18.610883987603305</v>
      </c>
    </row>
    <row r="2046" spans="1:36" x14ac:dyDescent="0.2">
      <c r="A2046" t="s">
        <v>4305</v>
      </c>
      <c r="B2046" t="s">
        <v>4306</v>
      </c>
      <c r="C2046">
        <v>1995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5.3</v>
      </c>
      <c r="O2046">
        <v>13927</v>
      </c>
      <c r="P2046">
        <v>135</v>
      </c>
      <c r="Q2046" t="s">
        <v>2905</v>
      </c>
      <c r="R2046" t="s">
        <v>4307</v>
      </c>
      <c r="S2046">
        <v>1</v>
      </c>
      <c r="T2046">
        <v>0</v>
      </c>
      <c r="U2046">
        <v>0</v>
      </c>
      <c r="V2046">
        <v>46000000</v>
      </c>
      <c r="W2046">
        <v>10382407</v>
      </c>
      <c r="X2046">
        <v>10382407</v>
      </c>
      <c r="Y2046">
        <f>COUNTBLANK(Table134[[#This Row],[Budget]:[Gross_WW]])</f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145</v>
      </c>
      <c r="AH2046">
        <f>((Table134[[#This Row],[Gross_WW]]-2*Table134[[#This Row],[Budget]])/(2*Table134[[#This Row],[Budget]]))*100</f>
        <v>-88.714775000000003</v>
      </c>
      <c r="AI2046">
        <f>(0.555*Table134[[#This Row],[Gross_WW]]-Table134[[#This Row],[Budget]])/Table134[[#This Row],[Budget]]*100</f>
        <v>-87.473400249999997</v>
      </c>
      <c r="AJ2046">
        <f>(Table134[[#This Row],[Gross_WW]]-VLOOKUP(C2046,  Table4[], 2, TRUE)*Table134[[#This Row],[Budget]])/(Table134[[#This Row],[Budget]]*VLOOKUP(C2046,  Table4[], 2, TRUE))</f>
        <v>-0.4870352272727273</v>
      </c>
    </row>
    <row r="2047" spans="1:36" x14ac:dyDescent="0.2">
      <c r="A2047" t="s">
        <v>5616</v>
      </c>
      <c r="B2047" t="s">
        <v>5617</v>
      </c>
      <c r="C2047">
        <v>2002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5.5</v>
      </c>
      <c r="O2047">
        <v>126536</v>
      </c>
      <c r="P2047">
        <v>92</v>
      </c>
      <c r="Q2047" t="s">
        <v>4425</v>
      </c>
      <c r="R2047" t="s">
        <v>35</v>
      </c>
      <c r="S2047">
        <v>0</v>
      </c>
      <c r="T2047">
        <v>1</v>
      </c>
      <c r="U2047">
        <v>0</v>
      </c>
      <c r="V2047">
        <v>60000000</v>
      </c>
      <c r="W2047">
        <v>91047077</v>
      </c>
      <c r="X2047">
        <v>180630907</v>
      </c>
      <c r="Y2047">
        <f>COUNTBLANK(Table134[[#This Row],[Budget]:[Gross_WW]])</f>
        <v>0</v>
      </c>
      <c r="Z2047" s="7">
        <v>1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1</v>
      </c>
      <c r="AG2047" s="7">
        <v>0</v>
      </c>
      <c r="AH2047">
        <f>((Table134[[#This Row],[Gross_WW]]-2*Table134[[#This Row],[Budget]])/(2*Table134[[#This Row],[Budget]]))*100</f>
        <v>50.525755833333328</v>
      </c>
      <c r="AI2047">
        <f>(0.555*Table134[[#This Row],[Gross_WW]]-Table134[[#This Row],[Budget]])/Table134[[#This Row],[Budget]]*100</f>
        <v>67.083588975000012</v>
      </c>
      <c r="AJ2047">
        <f>(Table134[[#This Row],[Gross_WW]]-VLOOKUP(C2047,  Table4[], 2, TRUE)*Table134[[#This Row],[Budget]])/(Table134[[#This Row],[Budget]]*VLOOKUP(C2047,  Table4[], 2, TRUE))</f>
        <v>4.0175251944444446</v>
      </c>
    </row>
    <row r="2048" spans="1:36" hidden="1" x14ac:dyDescent="0.2">
      <c r="A2048" t="s">
        <v>1395</v>
      </c>
      <c r="B2048" t="s">
        <v>1396</v>
      </c>
      <c r="C2048">
        <v>1955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6.5</v>
      </c>
      <c r="O2048">
        <v>2660</v>
      </c>
      <c r="P2048">
        <v>117</v>
      </c>
      <c r="Q2048" t="s">
        <v>387</v>
      </c>
      <c r="R2048" t="s">
        <v>39</v>
      </c>
      <c r="S2048">
        <v>0</v>
      </c>
      <c r="T2048">
        <v>0</v>
      </c>
      <c r="U2048">
        <v>1</v>
      </c>
      <c r="X2048">
        <v>35</v>
      </c>
      <c r="Y2048">
        <f>COUNTBLANK(Table134[[#This Row],[Budget]:[Gross_WW]])</f>
        <v>2</v>
      </c>
      <c r="Z2048" s="7">
        <v>0</v>
      </c>
      <c r="AA2048" s="7">
        <v>0</v>
      </c>
      <c r="AB2048" s="7">
        <v>0</v>
      </c>
      <c r="AC2048" s="7">
        <v>0</v>
      </c>
      <c r="AD2048" s="7">
        <v>0</v>
      </c>
      <c r="AE2048" s="7">
        <v>0</v>
      </c>
      <c r="AF2048" s="7">
        <v>1</v>
      </c>
      <c r="AG2048" s="7">
        <v>0</v>
      </c>
      <c r="AH2048" t="e">
        <f>((Table134[[#This Row],[Gross_WW]]-2*Table134[[#This Row],[Budget]])/(2*Table134[[#This Row],[Budget]]))*100</f>
        <v>#DIV/0!</v>
      </c>
      <c r="AI2048" t="e">
        <f>(0.555*Table134[[#This Row],[Gross_WW]]-Table134[[#This Row],[Budget]])/Table134[[#This Row],[Budget]]*100</f>
        <v>#DIV/0!</v>
      </c>
      <c r="AJ2048" t="e">
        <f>(Table134[[#This Row],[Gross_WW]]-VLOOKUP(C2048,  Table4[], 2, TRUE)*Table134[[#This Row],[Budget]])/(Table134[[#This Row],[Budget]]*VLOOKUP(C2048,  Table4[], 2, TRUE))</f>
        <v>#DIV/0!</v>
      </c>
    </row>
    <row r="2049" spans="1:36" x14ac:dyDescent="0.2">
      <c r="A2049" t="s">
        <v>541</v>
      </c>
      <c r="B2049" t="s">
        <v>542</v>
      </c>
      <c r="C2049">
        <v>1940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7.7</v>
      </c>
      <c r="O2049">
        <v>8724</v>
      </c>
      <c r="P2049">
        <v>127</v>
      </c>
      <c r="Q2049" t="s">
        <v>45</v>
      </c>
      <c r="R2049" t="s">
        <v>39</v>
      </c>
      <c r="S2049">
        <v>0</v>
      </c>
      <c r="T2049">
        <v>0</v>
      </c>
      <c r="U2049">
        <v>1</v>
      </c>
      <c r="V2049">
        <v>1700000</v>
      </c>
      <c r="Y2049">
        <f>COUNTBLANK(Table134[[#This Row],[Budget]:[Gross_WW]])</f>
        <v>2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0</v>
      </c>
      <c r="AF2049" s="7">
        <v>1</v>
      </c>
      <c r="AG2049" s="7">
        <v>0</v>
      </c>
      <c r="AH2049">
        <f>((Table134[[#This Row],[Gross_WW]]-2*Table134[[#This Row],[Budget]])/(2*Table134[[#This Row],[Budget]]))*100</f>
        <v>-100</v>
      </c>
      <c r="AI2049">
        <f>(0.555*Table134[[#This Row],[Gross_WW]]-Table134[[#This Row],[Budget]])/Table134[[#This Row],[Budget]]*100</f>
        <v>-100</v>
      </c>
      <c r="AJ2049">
        <f>(Table134[[#This Row],[Gross_WW]]-VLOOKUP(C2049,  Table4[], 2, TRUE)*Table134[[#This Row],[Budget]])/(Table134[[#This Row],[Budget]]*VLOOKUP(C2049,  Table4[], 2, TRUE))</f>
        <v>-1</v>
      </c>
    </row>
    <row r="2050" spans="1:36" x14ac:dyDescent="0.2">
      <c r="A2050" t="s">
        <v>621</v>
      </c>
      <c r="B2050" t="s">
        <v>622</v>
      </c>
      <c r="C2050">
        <v>1941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7.5</v>
      </c>
      <c r="O2050">
        <v>3053</v>
      </c>
      <c r="P2050">
        <v>87</v>
      </c>
      <c r="Q2050" t="s">
        <v>45</v>
      </c>
      <c r="R2050" t="s">
        <v>39</v>
      </c>
      <c r="S2050">
        <v>0</v>
      </c>
      <c r="T2050">
        <v>0</v>
      </c>
      <c r="U2050">
        <v>1</v>
      </c>
      <c r="V2050">
        <v>1013217</v>
      </c>
      <c r="X2050">
        <v>6192</v>
      </c>
      <c r="Y2050">
        <f>COUNTBLANK(Table134[[#This Row],[Budget]:[Gross_WW]])</f>
        <v>1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37</v>
      </c>
      <c r="AH2050">
        <f>((Table134[[#This Row],[Gross_WW]]-2*Table134[[#This Row],[Budget]])/(2*Table134[[#This Row],[Budget]]))*100</f>
        <v>-99.694438604958265</v>
      </c>
      <c r="AI2050">
        <f>(0.555*Table134[[#This Row],[Gross_WW]]-Table134[[#This Row],[Budget]])/Table134[[#This Row],[Budget]]*100</f>
        <v>-99.660826851503671</v>
      </c>
      <c r="AJ2050">
        <f>(Table134[[#This Row],[Gross_WW]]-VLOOKUP(C2050,  Table4[], 2, TRUE)*Table134[[#This Row],[Budget]])/(Table134[[#This Row],[Budget]]*VLOOKUP(C2050,  Table4[], 2, TRUE))</f>
        <v>-0.95299055460896409</v>
      </c>
    </row>
    <row r="2051" spans="1:36" x14ac:dyDescent="0.2">
      <c r="A2051" t="s">
        <v>1437</v>
      </c>
      <c r="B2051" t="s">
        <v>1438</v>
      </c>
      <c r="C2051">
        <v>1956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7.9</v>
      </c>
      <c r="O2051">
        <v>76436</v>
      </c>
      <c r="P2051">
        <v>119</v>
      </c>
      <c r="Q2051" t="s">
        <v>1380</v>
      </c>
      <c r="R2051" t="s">
        <v>1439</v>
      </c>
      <c r="S2051">
        <v>0</v>
      </c>
      <c r="T2051">
        <v>0</v>
      </c>
      <c r="U2051">
        <v>1</v>
      </c>
      <c r="V2051">
        <v>3750000</v>
      </c>
      <c r="Y2051">
        <f>COUNTBLANK(Table134[[#This Row],[Budget]:[Gross_WW]])</f>
        <v>2</v>
      </c>
      <c r="Z2051" s="7">
        <v>0</v>
      </c>
      <c r="AA2051" s="7">
        <v>0</v>
      </c>
      <c r="AB2051" s="7">
        <v>1</v>
      </c>
      <c r="AC2051" s="7">
        <v>0</v>
      </c>
      <c r="AD2051" s="7">
        <v>0</v>
      </c>
      <c r="AE2051" s="7">
        <v>0</v>
      </c>
      <c r="AF2051" s="7">
        <v>0</v>
      </c>
      <c r="AG2051" s="7">
        <v>2</v>
      </c>
      <c r="AH2051">
        <f>((Table134[[#This Row],[Gross_WW]]-2*Table134[[#This Row],[Budget]])/(2*Table134[[#This Row],[Budget]]))*100</f>
        <v>-100</v>
      </c>
      <c r="AI2051">
        <f>(0.555*Table134[[#This Row],[Gross_WW]]-Table134[[#This Row],[Budget]])/Table134[[#This Row],[Budget]]*100</f>
        <v>-100</v>
      </c>
      <c r="AJ2051">
        <f>(Table134[[#This Row],[Gross_WW]]-VLOOKUP(C2051,  Table4[], 2, TRUE)*Table134[[#This Row],[Budget]])/(Table134[[#This Row],[Budget]]*VLOOKUP(C2051,  Table4[], 2, TRUE))</f>
        <v>-1</v>
      </c>
    </row>
    <row r="2052" spans="1:36" x14ac:dyDescent="0.2">
      <c r="A2052" t="s">
        <v>7647</v>
      </c>
      <c r="B2052" t="s">
        <v>7648</v>
      </c>
      <c r="C2052">
        <v>2016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6.5</v>
      </c>
      <c r="O2052">
        <v>175095</v>
      </c>
      <c r="P2052">
        <v>87</v>
      </c>
      <c r="Q2052" t="s">
        <v>7204</v>
      </c>
      <c r="R2052" t="s">
        <v>35</v>
      </c>
      <c r="S2052">
        <v>0</v>
      </c>
      <c r="T2052">
        <v>1</v>
      </c>
      <c r="U2052">
        <v>0</v>
      </c>
      <c r="V2052">
        <v>75000000</v>
      </c>
      <c r="W2052">
        <v>368384330</v>
      </c>
      <c r="X2052">
        <v>875457937</v>
      </c>
      <c r="Y2052">
        <f>COUNTBLANK(Table134[[#This Row],[Budget]:[Gross_WW]])</f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1</v>
      </c>
      <c r="AG2052" s="7">
        <v>0</v>
      </c>
      <c r="AH2052">
        <f>((Table134[[#This Row],[Gross_WW]]-2*Table134[[#This Row],[Budget]])/(2*Table134[[#This Row],[Budget]]))*100</f>
        <v>483.63862466666666</v>
      </c>
      <c r="AI2052">
        <f>(0.555*Table134[[#This Row],[Gross_WW]]-Table134[[#This Row],[Budget]])/Table134[[#This Row],[Budget]]*100</f>
        <v>547.83887338</v>
      </c>
      <c r="AJ2052">
        <f>(Table134[[#This Row],[Gross_WW]]-VLOOKUP(C2052,  Table4[], 2, TRUE)*Table134[[#This Row],[Budget]])/(Table134[[#This Row],[Budget]]*VLOOKUP(C2052,  Table4[], 2, TRUE))</f>
        <v>10.672772493333333</v>
      </c>
    </row>
    <row r="2053" spans="1:36" x14ac:dyDescent="0.2">
      <c r="A2053" t="s">
        <v>2998</v>
      </c>
      <c r="B2053" t="s">
        <v>2999</v>
      </c>
      <c r="C2053">
        <v>1987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6.5</v>
      </c>
      <c r="O2053">
        <v>28215</v>
      </c>
      <c r="P2053">
        <v>111</v>
      </c>
      <c r="Q2053" t="s">
        <v>2106</v>
      </c>
      <c r="R2053" t="s">
        <v>3000</v>
      </c>
      <c r="S2053">
        <v>0</v>
      </c>
      <c r="T2053">
        <v>1</v>
      </c>
      <c r="U2053">
        <v>0</v>
      </c>
      <c r="V2053">
        <v>12000000</v>
      </c>
      <c r="W2053">
        <v>66995879</v>
      </c>
      <c r="X2053">
        <v>110996879</v>
      </c>
      <c r="Y2053">
        <f>COUNTBLANK(Table134[[#This Row],[Budget]:[Gross_WW]])</f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5">
        <v>1</v>
      </c>
      <c r="AG2053">
        <v>0</v>
      </c>
      <c r="AH2053">
        <f>((Table134[[#This Row],[Gross_WW]]-2*Table134[[#This Row],[Budget]])/(2*Table134[[#This Row],[Budget]]))*100</f>
        <v>362.48699583333337</v>
      </c>
      <c r="AI2053">
        <f>(0.555*Table134[[#This Row],[Gross_WW]]-Table134[[#This Row],[Budget]])/Table134[[#This Row],[Budget]]*100</f>
        <v>413.36056537500002</v>
      </c>
      <c r="AJ2053">
        <f>(Table134[[#This Row],[Gross_WW]]-VLOOKUP(C2053,  Table4[], 2, TRUE)*Table134[[#This Row],[Budget]])/(Table134[[#This Row],[Budget]]*VLOOKUP(C2053,  Table4[], 2, TRUE))</f>
        <v>19.108130253623187</v>
      </c>
    </row>
    <row r="2054" spans="1:36" x14ac:dyDescent="0.2">
      <c r="A2054" t="s">
        <v>2427</v>
      </c>
      <c r="B2054" t="s">
        <v>2428</v>
      </c>
      <c r="C2054">
        <v>1979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6</v>
      </c>
      <c r="O2054">
        <v>1486</v>
      </c>
      <c r="P2054">
        <v>108</v>
      </c>
      <c r="Q2054" t="s">
        <v>2120</v>
      </c>
      <c r="R2054" t="s">
        <v>35</v>
      </c>
      <c r="S2054">
        <v>0</v>
      </c>
      <c r="T2054">
        <v>1</v>
      </c>
      <c r="U2054">
        <v>0</v>
      </c>
      <c r="V2054">
        <v>19595168</v>
      </c>
      <c r="Y2054">
        <f>COUNTBLANK(Table134[[#This Row],[Budget]:[Gross_WW]])</f>
        <v>2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1</v>
      </c>
      <c r="AG2054" s="7">
        <v>0</v>
      </c>
      <c r="AH2054">
        <f>((Table134[[#This Row],[Gross_WW]]-2*Table134[[#This Row],[Budget]])/(2*Table134[[#This Row],[Budget]]))*100</f>
        <v>-100</v>
      </c>
      <c r="AI2054">
        <f>(0.555*Table134[[#This Row],[Gross_WW]]-Table134[[#This Row],[Budget]])/Table134[[#This Row],[Budget]]*100</f>
        <v>-100</v>
      </c>
      <c r="AJ2054">
        <f>(Table134[[#This Row],[Gross_WW]]-VLOOKUP(C2054,  Table4[], 2, TRUE)*Table134[[#This Row],[Budget]])/(Table134[[#This Row],[Budget]]*VLOOKUP(C2054,  Table4[], 2, TRUE))</f>
        <v>-1</v>
      </c>
    </row>
    <row r="2055" spans="1:36" x14ac:dyDescent="0.2">
      <c r="A2055" t="s">
        <v>2311</v>
      </c>
      <c r="B2055" t="s">
        <v>2312</v>
      </c>
      <c r="C2055">
        <v>1977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6.4</v>
      </c>
      <c r="O2055">
        <v>8611</v>
      </c>
      <c r="P2055">
        <v>92</v>
      </c>
      <c r="Q2055" t="s">
        <v>2313</v>
      </c>
      <c r="R2055" t="s">
        <v>35</v>
      </c>
      <c r="S2055">
        <v>0</v>
      </c>
      <c r="T2055">
        <v>1</v>
      </c>
      <c r="U2055">
        <v>0</v>
      </c>
      <c r="V2055">
        <v>3700000</v>
      </c>
      <c r="Y2055">
        <f>COUNTBLANK(Table134[[#This Row],[Budget]:[Gross_WW]])</f>
        <v>2</v>
      </c>
      <c r="Z2055" s="7">
        <v>0</v>
      </c>
      <c r="AA2055" s="7">
        <v>0</v>
      </c>
      <c r="AB2055" s="7">
        <v>1</v>
      </c>
      <c r="AC2055" s="7">
        <v>0</v>
      </c>
      <c r="AD2055" s="7">
        <v>0</v>
      </c>
      <c r="AE2055" s="7">
        <v>0</v>
      </c>
      <c r="AF2055" s="7">
        <v>0</v>
      </c>
      <c r="AG2055" s="7">
        <v>3</v>
      </c>
      <c r="AH2055">
        <f>((Table134[[#This Row],[Gross_WW]]-2*Table134[[#This Row],[Budget]])/(2*Table134[[#This Row],[Budget]]))*100</f>
        <v>-100</v>
      </c>
      <c r="AI2055">
        <f>(0.555*Table134[[#This Row],[Gross_WW]]-Table134[[#This Row],[Budget]])/Table134[[#This Row],[Budget]]*100</f>
        <v>-100</v>
      </c>
      <c r="AJ2055">
        <f>(Table134[[#This Row],[Gross_WW]]-VLOOKUP(C2055,  Table4[], 2, TRUE)*Table134[[#This Row],[Budget]])/(Table134[[#This Row],[Budget]]*VLOOKUP(C2055,  Table4[], 2, TRUE))</f>
        <v>-1</v>
      </c>
    </row>
    <row r="2056" spans="1:36" x14ac:dyDescent="0.2">
      <c r="A2056" t="s">
        <v>3137</v>
      </c>
      <c r="B2056" t="s">
        <v>3138</v>
      </c>
      <c r="C2056">
        <v>1988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6.5</v>
      </c>
      <c r="O2056">
        <v>21106</v>
      </c>
      <c r="P2056">
        <v>98</v>
      </c>
      <c r="Q2056" t="s">
        <v>2890</v>
      </c>
      <c r="R2056" t="s">
        <v>35</v>
      </c>
      <c r="S2056">
        <v>0</v>
      </c>
      <c r="T2056">
        <v>1</v>
      </c>
      <c r="U2056">
        <v>0</v>
      </c>
      <c r="V2056">
        <v>7000000</v>
      </c>
      <c r="W2056">
        <v>19595031</v>
      </c>
      <c r="X2056">
        <v>19595031</v>
      </c>
      <c r="Y2056">
        <f>COUNTBLANK(Table134[[#This Row],[Budget]:[Gross_WW]])</f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0</v>
      </c>
      <c r="AG2056">
        <v>3</v>
      </c>
      <c r="AH2056">
        <f>((Table134[[#This Row],[Gross_WW]]-2*Table134[[#This Row],[Budget]])/(2*Table134[[#This Row],[Budget]]))*100</f>
        <v>39.964507142857144</v>
      </c>
      <c r="AI2056">
        <f>(0.555*Table134[[#This Row],[Gross_WW]]-Table134[[#This Row],[Budget]])/Table134[[#This Row],[Budget]]*100</f>
        <v>55.360602928571431</v>
      </c>
      <c r="AJ2056">
        <f>(Table134[[#This Row],[Gross_WW]]-VLOOKUP(C2056,  Table4[], 2, TRUE)*Table134[[#This Row],[Budget]])/(Table134[[#This Row],[Budget]]*VLOOKUP(C2056,  Table4[], 2, TRUE))</f>
        <v>5.085413354037267</v>
      </c>
    </row>
    <row r="2057" spans="1:36" x14ac:dyDescent="0.2">
      <c r="A2057" t="s">
        <v>4104</v>
      </c>
      <c r="B2057" t="s">
        <v>4105</v>
      </c>
      <c r="C2057">
        <v>1994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6.1</v>
      </c>
      <c r="O2057">
        <v>22460</v>
      </c>
      <c r="P2057">
        <v>108</v>
      </c>
      <c r="Q2057" t="s">
        <v>3876</v>
      </c>
      <c r="R2057" t="s">
        <v>35</v>
      </c>
      <c r="S2057">
        <v>0</v>
      </c>
      <c r="T2057">
        <v>1</v>
      </c>
      <c r="U2057">
        <v>0</v>
      </c>
      <c r="V2057">
        <v>25000000</v>
      </c>
      <c r="W2057">
        <v>32063435</v>
      </c>
      <c r="X2057">
        <v>48063435</v>
      </c>
      <c r="Y2057">
        <f>COUNTBLANK(Table134[[#This Row],[Budget]:[Gross_WW]])</f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5">
        <v>1</v>
      </c>
      <c r="AG2057">
        <v>0</v>
      </c>
      <c r="AH2057">
        <f>((Table134[[#This Row],[Gross_WW]]-2*Table134[[#This Row],[Budget]])/(2*Table134[[#This Row],[Budget]]))*100</f>
        <v>-3.8731300000000002</v>
      </c>
      <c r="AI2057">
        <f>(0.555*Table134[[#This Row],[Gross_WW]]-Table134[[#This Row],[Budget]])/Table134[[#This Row],[Budget]]*100</f>
        <v>6.7008257000000029</v>
      </c>
      <c r="AJ2057">
        <f>(Table134[[#This Row],[Gross_WW]]-VLOOKUP(C2057,  Table4[], 2, TRUE)*Table134[[#This Row],[Budget]])/(Table134[[#This Row],[Budget]]*VLOOKUP(C2057,  Table4[], 2, TRUE))</f>
        <v>3.369403181818182</v>
      </c>
    </row>
    <row r="2058" spans="1:36" x14ac:dyDescent="0.2">
      <c r="A2058" t="s">
        <v>6089</v>
      </c>
      <c r="B2058" t="s">
        <v>6090</v>
      </c>
      <c r="C2058">
        <v>2006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4.4000000000000004</v>
      </c>
      <c r="O2058">
        <v>17706</v>
      </c>
      <c r="P2058">
        <v>98</v>
      </c>
      <c r="Q2058" t="s">
        <v>5400</v>
      </c>
      <c r="R2058" t="s">
        <v>2671</v>
      </c>
      <c r="S2058">
        <v>1</v>
      </c>
      <c r="T2058">
        <v>0</v>
      </c>
      <c r="U2058">
        <v>0</v>
      </c>
      <c r="V2058">
        <v>50000000</v>
      </c>
      <c r="W2058">
        <v>61123569</v>
      </c>
      <c r="X2058">
        <v>87134280</v>
      </c>
      <c r="Y2058">
        <f>COUNTBLANK(Table134[[#This Row],[Budget]:[Gross_WW]])</f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1</v>
      </c>
      <c r="AE2058" s="7">
        <v>0</v>
      </c>
      <c r="AF2058" s="7">
        <v>0</v>
      </c>
      <c r="AG2058" s="7">
        <v>47</v>
      </c>
      <c r="AH2058">
        <f>((Table134[[#This Row],[Gross_WW]]-2*Table134[[#This Row],[Budget]])/(2*Table134[[#This Row],[Budget]]))*100</f>
        <v>-12.86572</v>
      </c>
      <c r="AI2058">
        <f>(0.555*Table134[[#This Row],[Gross_WW]]-Table134[[#This Row],[Budget]])/Table134[[#This Row],[Budget]]*100</f>
        <v>-3.2809491999999878</v>
      </c>
      <c r="AJ2058">
        <f>(Table134[[#This Row],[Gross_WW]]-VLOOKUP(C2058,  Table4[], 2, TRUE)*Table134[[#This Row],[Budget]])/(Table134[[#This Row],[Budget]]*VLOOKUP(C2058,  Table4[], 2, TRUE))</f>
        <v>1.9044760000000001</v>
      </c>
    </row>
    <row r="2059" spans="1:36" x14ac:dyDescent="0.2">
      <c r="A2059" t="s">
        <v>5740</v>
      </c>
      <c r="B2059" t="s">
        <v>5741</v>
      </c>
      <c r="C2059">
        <v>2003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6.7</v>
      </c>
      <c r="O2059">
        <v>10699</v>
      </c>
      <c r="P2059">
        <v>96</v>
      </c>
      <c r="Q2059" t="s">
        <v>5525</v>
      </c>
      <c r="R2059" t="s">
        <v>5742</v>
      </c>
      <c r="S2059">
        <v>0</v>
      </c>
      <c r="T2059">
        <v>1</v>
      </c>
      <c r="U2059">
        <v>0</v>
      </c>
      <c r="V2059">
        <v>4000000</v>
      </c>
      <c r="W2059">
        <v>735992</v>
      </c>
      <c r="X2059">
        <v>826617</v>
      </c>
      <c r="Y2059">
        <f>COUNTBLANK(Table134[[#This Row],[Budget]:[Gross_WW]])</f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5">
        <v>1</v>
      </c>
      <c r="AG2059">
        <v>0</v>
      </c>
      <c r="AH2059">
        <f>((Table134[[#This Row],[Gross_WW]]-2*Table134[[#This Row],[Budget]])/(2*Table134[[#This Row],[Budget]]))*100</f>
        <v>-89.6672875</v>
      </c>
      <c r="AI2059">
        <f>(0.555*Table134[[#This Row],[Gross_WW]]-Table134[[#This Row],[Budget]])/Table134[[#This Row],[Budget]]*100</f>
        <v>-88.530689124999995</v>
      </c>
      <c r="AJ2059">
        <f>(Table134[[#This Row],[Gross_WW]]-VLOOKUP(C2059,  Table4[], 2, TRUE)*Table134[[#This Row],[Budget]])/(Table134[[#This Row],[Budget]]*VLOOKUP(C2059,  Table4[], 2, TRUE))</f>
        <v>-0.65557624999999997</v>
      </c>
    </row>
    <row r="2060" spans="1:36" x14ac:dyDescent="0.2">
      <c r="A2060" t="s">
        <v>4106</v>
      </c>
      <c r="B2060" t="s">
        <v>4107</v>
      </c>
      <c r="C2060">
        <v>1994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9.3000000000000007</v>
      </c>
      <c r="O2060">
        <v>2216114</v>
      </c>
      <c r="P2060">
        <v>142</v>
      </c>
      <c r="Q2060" t="s">
        <v>4108</v>
      </c>
      <c r="R2060" t="s">
        <v>4109</v>
      </c>
      <c r="S2060">
        <v>0</v>
      </c>
      <c r="T2060">
        <v>0</v>
      </c>
      <c r="U2060">
        <v>1</v>
      </c>
      <c r="V2060">
        <v>25000000</v>
      </c>
      <c r="W2060">
        <v>28699976</v>
      </c>
      <c r="X2060">
        <v>28786657</v>
      </c>
      <c r="Y2060">
        <f>COUNTBLANK(Table134[[#This Row],[Budget]:[Gross_WW]])</f>
        <v>0</v>
      </c>
      <c r="Z2060" s="7">
        <v>0</v>
      </c>
      <c r="AA2060" s="7">
        <v>0</v>
      </c>
      <c r="AB2060" s="7">
        <v>1</v>
      </c>
      <c r="AC2060" s="7">
        <v>0</v>
      </c>
      <c r="AD2060" s="7">
        <v>0</v>
      </c>
      <c r="AE2060" s="7">
        <v>0</v>
      </c>
      <c r="AF2060" s="7">
        <v>0</v>
      </c>
      <c r="AG2060" s="7">
        <v>12</v>
      </c>
      <c r="AH2060">
        <f>((Table134[[#This Row],[Gross_WW]]-2*Table134[[#This Row],[Budget]])/(2*Table134[[#This Row],[Budget]]))*100</f>
        <v>-42.426686000000004</v>
      </c>
      <c r="AI2060">
        <f>(0.555*Table134[[#This Row],[Gross_WW]]-Table134[[#This Row],[Budget]])/Table134[[#This Row],[Budget]]*100</f>
        <v>-36.093621459999994</v>
      </c>
      <c r="AJ2060">
        <f>(Table134[[#This Row],[Gross_WW]]-VLOOKUP(C2060,  Table4[], 2, TRUE)*Table134[[#This Row],[Budget]])/(Table134[[#This Row],[Budget]]*VLOOKUP(C2060,  Table4[], 2, TRUE))</f>
        <v>1.6169688181818183</v>
      </c>
    </row>
    <row r="2061" spans="1:36" x14ac:dyDescent="0.2">
      <c r="A2061" t="s">
        <v>3370</v>
      </c>
      <c r="B2061" t="s">
        <v>3371</v>
      </c>
      <c r="C2061">
        <v>1990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6.8</v>
      </c>
      <c r="O2061">
        <v>10979</v>
      </c>
      <c r="P2061">
        <v>138</v>
      </c>
      <c r="Q2061" t="s">
        <v>3372</v>
      </c>
      <c r="R2061" t="s">
        <v>3373</v>
      </c>
      <c r="S2061">
        <v>0</v>
      </c>
      <c r="T2061">
        <v>0</v>
      </c>
      <c r="U2061">
        <v>1</v>
      </c>
      <c r="V2061">
        <v>25000000</v>
      </c>
      <c r="W2061">
        <v>2075084</v>
      </c>
      <c r="X2061">
        <v>2075084</v>
      </c>
      <c r="Y2061">
        <f>COUNTBLANK(Table134[[#This Row],[Budget]:[Gross_WW]])</f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f>((Table134[[#This Row],[Gross_WW]]-2*Table134[[#This Row],[Budget]])/(2*Table134[[#This Row],[Budget]]))*100</f>
        <v>-95.849832000000006</v>
      </c>
      <c r="AI2061">
        <f>(0.555*Table134[[#This Row],[Gross_WW]]-Table134[[#This Row],[Budget]])/Table134[[#This Row],[Budget]]*100</f>
        <v>-95.393313520000007</v>
      </c>
      <c r="AJ2061">
        <f>(Table134[[#This Row],[Gross_WW]]-VLOOKUP(C2061,  Table4[], 2, TRUE)*Table134[[#This Row],[Budget]])/(Table134[[#This Row],[Budget]]*VLOOKUP(C2061,  Table4[], 2, TRUE))</f>
        <v>-0.81135599999999997</v>
      </c>
    </row>
    <row r="2062" spans="1:36" x14ac:dyDescent="0.2">
      <c r="A2062" t="s">
        <v>2486</v>
      </c>
      <c r="B2062" t="s">
        <v>2487</v>
      </c>
      <c r="C2062">
        <v>1980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8.4</v>
      </c>
      <c r="O2062">
        <v>844154</v>
      </c>
      <c r="P2062">
        <v>144</v>
      </c>
      <c r="Q2062" t="s">
        <v>1606</v>
      </c>
      <c r="R2062" t="s">
        <v>39</v>
      </c>
      <c r="S2062">
        <v>0</v>
      </c>
      <c r="T2062">
        <v>0</v>
      </c>
      <c r="U2062">
        <v>1</v>
      </c>
      <c r="V2062">
        <v>19000000</v>
      </c>
      <c r="W2062">
        <v>45332952</v>
      </c>
      <c r="X2062">
        <v>46207205</v>
      </c>
      <c r="Y2062">
        <f>COUNTBLANK(Table134[[#This Row],[Budget]:[Gross_WW]])</f>
        <v>0</v>
      </c>
      <c r="Z2062" s="7">
        <v>0</v>
      </c>
      <c r="AA2062" s="7">
        <v>0</v>
      </c>
      <c r="AB2062" s="7">
        <v>1</v>
      </c>
      <c r="AC2062" s="7">
        <v>0</v>
      </c>
      <c r="AD2062" s="7">
        <v>0</v>
      </c>
      <c r="AE2062" s="7">
        <v>0</v>
      </c>
      <c r="AF2062" s="7">
        <v>0</v>
      </c>
      <c r="AG2062" s="7">
        <v>3</v>
      </c>
      <c r="AH2062">
        <f>((Table134[[#This Row],[Gross_WW]]-2*Table134[[#This Row],[Budget]])/(2*Table134[[#This Row],[Budget]]))*100</f>
        <v>21.597907894736842</v>
      </c>
      <c r="AI2062">
        <f>(0.555*Table134[[#This Row],[Gross_WW]]-Table134[[#This Row],[Budget]])/Table134[[#This Row],[Budget]]*100</f>
        <v>34.973677763157909</v>
      </c>
      <c r="AJ2062">
        <f>(Table134[[#This Row],[Gross_WW]]-VLOOKUP(C2062,  Table4[], 2, TRUE)*Table134[[#This Row],[Budget]])/(Table134[[#This Row],[Budget]]*VLOOKUP(C2062,  Table4[], 2, TRUE))</f>
        <v>4.2868655606407327</v>
      </c>
    </row>
    <row r="2063" spans="1:36" x14ac:dyDescent="0.2">
      <c r="A2063" t="s">
        <v>4966</v>
      </c>
      <c r="B2063" t="s">
        <v>4967</v>
      </c>
      <c r="C2063">
        <v>2001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6.7</v>
      </c>
      <c r="O2063">
        <v>31348</v>
      </c>
      <c r="P2063">
        <v>111</v>
      </c>
      <c r="Q2063" t="s">
        <v>3483</v>
      </c>
      <c r="R2063" t="s">
        <v>3859</v>
      </c>
      <c r="S2063">
        <v>1</v>
      </c>
      <c r="T2063">
        <v>0</v>
      </c>
      <c r="U2063">
        <v>0</v>
      </c>
      <c r="V2063">
        <v>38000000</v>
      </c>
      <c r="W2063">
        <v>11434216</v>
      </c>
      <c r="X2063">
        <v>24690441</v>
      </c>
      <c r="Y2063">
        <f>COUNTBLANK(Table134[[#This Row],[Budget]:[Gross_WW]])</f>
        <v>0</v>
      </c>
      <c r="Z2063" s="7">
        <v>0</v>
      </c>
      <c r="AA2063" s="7">
        <v>0</v>
      </c>
      <c r="AB2063" s="7">
        <v>1</v>
      </c>
      <c r="AC2063" s="7">
        <v>0</v>
      </c>
      <c r="AD2063" s="7">
        <v>0</v>
      </c>
      <c r="AE2063" s="7">
        <v>0</v>
      </c>
      <c r="AF2063" s="7">
        <v>0</v>
      </c>
      <c r="AG2063" s="7">
        <v>8</v>
      </c>
      <c r="AH2063">
        <f>((Table134[[#This Row],[Gross_WW]]-2*Table134[[#This Row],[Budget]])/(2*Table134[[#This Row],[Budget]]))*100</f>
        <v>-67.512577631578949</v>
      </c>
      <c r="AI2063">
        <f>(0.555*Table134[[#This Row],[Gross_WW]]-Table134[[#This Row],[Budget]])/Table134[[#This Row],[Budget]]*100</f>
        <v>-63.938961171052625</v>
      </c>
      <c r="AJ2063">
        <f>(Table134[[#This Row],[Gross_WW]]-VLOOKUP(C2063,  Table4[], 2, TRUE)*Table134[[#This Row],[Budget]])/(Table134[[#This Row],[Budget]]*VLOOKUP(C2063,  Table4[], 2, TRUE))</f>
        <v>8.2914078947368422E-2</v>
      </c>
    </row>
    <row r="2064" spans="1:36" x14ac:dyDescent="0.2">
      <c r="A2064" t="s">
        <v>1330</v>
      </c>
      <c r="B2064" t="s">
        <v>1331</v>
      </c>
      <c r="C2064">
        <v>1954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4.7</v>
      </c>
      <c r="O2064">
        <v>1351</v>
      </c>
      <c r="P2064">
        <v>142</v>
      </c>
      <c r="Q2064" t="s">
        <v>1332</v>
      </c>
      <c r="R2064" t="s">
        <v>1333</v>
      </c>
      <c r="S2064">
        <v>0</v>
      </c>
      <c r="T2064">
        <v>0</v>
      </c>
      <c r="U2064">
        <v>1</v>
      </c>
      <c r="V2064">
        <v>4500000</v>
      </c>
      <c r="Y2064">
        <f>COUNTBLANK(Table134[[#This Row],[Budget]:[Gross_WW]])</f>
        <v>2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1</v>
      </c>
      <c r="AG2064" s="7">
        <v>0</v>
      </c>
      <c r="AH2064">
        <f>((Table134[[#This Row],[Gross_WW]]-2*Table134[[#This Row],[Budget]])/(2*Table134[[#This Row],[Budget]]))*100</f>
        <v>-100</v>
      </c>
      <c r="AI2064">
        <f>(0.555*Table134[[#This Row],[Gross_WW]]-Table134[[#This Row],[Budget]])/Table134[[#This Row],[Budget]]*100</f>
        <v>-100</v>
      </c>
      <c r="AJ2064">
        <f>(Table134[[#This Row],[Gross_WW]]-VLOOKUP(C2064,  Table4[], 2, TRUE)*Table134[[#This Row],[Budget]])/(Table134[[#This Row],[Budget]]*VLOOKUP(C2064,  Table4[], 2, TRUE))</f>
        <v>-1</v>
      </c>
    </row>
    <row r="2065" spans="1:36" x14ac:dyDescent="0.2">
      <c r="A2065" t="s">
        <v>4792</v>
      </c>
      <c r="B2065" t="s">
        <v>4793</v>
      </c>
      <c r="C2065">
        <v>1997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5.7</v>
      </c>
      <c r="O2065">
        <v>5254</v>
      </c>
      <c r="P2065">
        <v>107</v>
      </c>
      <c r="Q2065" t="s">
        <v>3572</v>
      </c>
      <c r="R2065" t="s">
        <v>4794</v>
      </c>
      <c r="S2065">
        <v>1</v>
      </c>
      <c r="T2065">
        <v>0</v>
      </c>
      <c r="U2065">
        <v>0</v>
      </c>
      <c r="V2065">
        <v>11000000</v>
      </c>
      <c r="W2065">
        <v>14772788</v>
      </c>
      <c r="X2065">
        <v>14772788</v>
      </c>
      <c r="Y2065">
        <f>COUNTBLANK(Table134[[#This Row],[Budget]:[Gross_WW]])</f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5">
        <v>1</v>
      </c>
      <c r="AG2065">
        <v>0</v>
      </c>
      <c r="AH2065">
        <f>((Table134[[#This Row],[Gross_WW]]-2*Table134[[#This Row],[Budget]])/(2*Table134[[#This Row],[Budget]]))*100</f>
        <v>-32.85096363636363</v>
      </c>
      <c r="AI2065">
        <f>(0.555*Table134[[#This Row],[Gross_WW]]-Table134[[#This Row],[Budget]])/Table134[[#This Row],[Budget]]*100</f>
        <v>-25.464569636363631</v>
      </c>
      <c r="AJ2065">
        <f>(Table134[[#This Row],[Gross_WW]]-VLOOKUP(C2065,  Table4[], 2, TRUE)*Table134[[#This Row],[Budget]])/(Table134[[#This Row],[Budget]]*VLOOKUP(C2065,  Table4[], 2, TRUE))</f>
        <v>2.0522289256198345</v>
      </c>
    </row>
    <row r="2066" spans="1:36" x14ac:dyDescent="0.2">
      <c r="A2066" t="s">
        <v>5239</v>
      </c>
      <c r="B2066" t="s">
        <v>5240</v>
      </c>
      <c r="C2066">
        <v>1999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8.1</v>
      </c>
      <c r="O2066">
        <v>877742</v>
      </c>
      <c r="P2066">
        <v>107</v>
      </c>
      <c r="Q2066" t="s">
        <v>4846</v>
      </c>
      <c r="R2066" t="s">
        <v>3273</v>
      </c>
      <c r="S2066">
        <v>1</v>
      </c>
      <c r="T2066">
        <v>0</v>
      </c>
      <c r="U2066">
        <v>0</v>
      </c>
      <c r="V2066">
        <v>40000000</v>
      </c>
      <c r="W2066">
        <v>293506292</v>
      </c>
      <c r="X2066">
        <v>672806292</v>
      </c>
      <c r="Y2066">
        <f>COUNTBLANK(Table134[[#This Row],[Budget]:[Gross_WW]])</f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5">
        <v>1</v>
      </c>
      <c r="AG2066">
        <v>0</v>
      </c>
      <c r="AH2066">
        <f>((Table134[[#This Row],[Gross_WW]]-2*Table134[[#This Row],[Budget]])/(2*Table134[[#This Row],[Budget]]))*100</f>
        <v>741.00786500000004</v>
      </c>
      <c r="AI2066">
        <f>(0.555*Table134[[#This Row],[Gross_WW]]-Table134[[#This Row],[Budget]])/Table134[[#This Row],[Budget]]*100</f>
        <v>833.51873015000012</v>
      </c>
      <c r="AJ2066">
        <f>(Table134[[#This Row],[Gross_WW]]-VLOOKUP(C2066,  Table4[], 2, TRUE)*Table134[[#This Row],[Budget]])/(Table134[[#This Row],[Budget]]*VLOOKUP(C2066,  Table4[], 2, TRUE))</f>
        <v>37.227630227272726</v>
      </c>
    </row>
    <row r="2067" spans="1:36" x14ac:dyDescent="0.2">
      <c r="A2067" t="s">
        <v>6101</v>
      </c>
      <c r="B2067" t="s">
        <v>6102</v>
      </c>
      <c r="C2067">
        <v>2005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6.5</v>
      </c>
      <c r="O2067">
        <v>102957</v>
      </c>
      <c r="P2067">
        <v>104</v>
      </c>
      <c r="Q2067" t="s">
        <v>3712</v>
      </c>
      <c r="R2067" t="s">
        <v>35</v>
      </c>
      <c r="S2067">
        <v>0</v>
      </c>
      <c r="T2067">
        <v>1</v>
      </c>
      <c r="U2067">
        <v>0</v>
      </c>
      <c r="V2067">
        <v>43000000</v>
      </c>
      <c r="W2067">
        <v>47907715</v>
      </c>
      <c r="X2067">
        <v>93983911</v>
      </c>
      <c r="Y2067">
        <f>COUNTBLANK(Table134[[#This Row],[Budget]:[Gross_WW]])</f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1</v>
      </c>
      <c r="AG2067" s="7">
        <v>0</v>
      </c>
      <c r="AH2067">
        <f>((Table134[[#This Row],[Gross_WW]]-2*Table134[[#This Row],[Budget]])/(2*Table134[[#This Row],[Budget]]))*100</f>
        <v>9.2836174418604642</v>
      </c>
      <c r="AI2067">
        <f>(0.555*Table134[[#This Row],[Gross_WW]]-Table134[[#This Row],[Budget]])/Table134[[#This Row],[Budget]]*100</f>
        <v>21.304815360465128</v>
      </c>
      <c r="AJ2067">
        <f>(Table134[[#This Row],[Gross_WW]]-VLOOKUP(C2067,  Table4[], 2, TRUE)*Table134[[#This Row],[Budget]])/(Table134[[#This Row],[Budget]]*VLOOKUP(C2067,  Table4[], 2, TRUE))</f>
        <v>2.6427872480620156</v>
      </c>
    </row>
    <row r="2068" spans="1:36" x14ac:dyDescent="0.2">
      <c r="A2068" t="s">
        <v>5339</v>
      </c>
      <c r="B2068" t="s">
        <v>5340</v>
      </c>
      <c r="C2068">
        <v>2000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5.6</v>
      </c>
      <c r="O2068">
        <v>30225</v>
      </c>
      <c r="P2068">
        <v>106</v>
      </c>
      <c r="Q2068" t="s">
        <v>3769</v>
      </c>
      <c r="R2068" t="s">
        <v>35</v>
      </c>
      <c r="S2068">
        <v>0</v>
      </c>
      <c r="T2068">
        <v>1</v>
      </c>
      <c r="U2068">
        <v>0</v>
      </c>
      <c r="V2068">
        <v>35000000</v>
      </c>
      <c r="W2068">
        <v>35046120</v>
      </c>
      <c r="X2068">
        <v>50802120</v>
      </c>
      <c r="Y2068">
        <f>COUNTBLANK(Table134[[#This Row],[Budget]:[Gross_WW]])</f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5">
        <v>1</v>
      </c>
      <c r="AG2068">
        <v>0</v>
      </c>
      <c r="AH2068">
        <f>((Table134[[#This Row],[Gross_WW]]-2*Table134[[#This Row],[Budget]])/(2*Table134[[#This Row],[Budget]]))*100</f>
        <v>-27.425542857142858</v>
      </c>
      <c r="AI2068">
        <f>(0.555*Table134[[#This Row],[Gross_WW]]-Table134[[#This Row],[Budget]])/Table134[[#This Row],[Budget]]*100</f>
        <v>-19.442352571428568</v>
      </c>
      <c r="AJ2068">
        <f>(Table134[[#This Row],[Gross_WW]]-VLOOKUP(C2068,  Table4[], 2, TRUE)*Table134[[#This Row],[Budget]])/(Table134[[#This Row],[Budget]]*VLOOKUP(C2068,  Table4[], 2, TRUE))</f>
        <v>1.4191485714285714</v>
      </c>
    </row>
    <row r="2069" spans="1:36" x14ac:dyDescent="0.2">
      <c r="A2069" t="s">
        <v>7379</v>
      </c>
      <c r="B2069" t="s">
        <v>7380</v>
      </c>
      <c r="C2069">
        <v>2017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5.0999999999999996</v>
      </c>
      <c r="O2069">
        <v>54642</v>
      </c>
      <c r="P2069">
        <v>119</v>
      </c>
      <c r="Q2069" t="s">
        <v>7381</v>
      </c>
      <c r="R2069" t="s">
        <v>35</v>
      </c>
      <c r="S2069">
        <v>0</v>
      </c>
      <c r="T2069">
        <v>1</v>
      </c>
      <c r="U2069">
        <v>0</v>
      </c>
      <c r="V2069">
        <v>35000000</v>
      </c>
      <c r="W2069">
        <v>6700035</v>
      </c>
      <c r="X2069">
        <v>43155261</v>
      </c>
      <c r="Y2069">
        <f>COUNTBLANK(Table134[[#This Row],[Budget]:[Gross_WW]])</f>
        <v>0</v>
      </c>
      <c r="Z2069" s="7">
        <v>0</v>
      </c>
      <c r="AA2069" s="7">
        <v>0</v>
      </c>
      <c r="AB2069" s="7">
        <v>1</v>
      </c>
      <c r="AC2069" s="7">
        <v>0</v>
      </c>
      <c r="AD2069" s="7">
        <v>0</v>
      </c>
      <c r="AE2069" s="7">
        <v>0</v>
      </c>
      <c r="AF2069" s="7">
        <v>0</v>
      </c>
      <c r="AG2069" s="7">
        <v>10</v>
      </c>
      <c r="AH2069">
        <f>((Table134[[#This Row],[Gross_WW]]-2*Table134[[#This Row],[Budget]])/(2*Table134[[#This Row],[Budget]]))*100</f>
        <v>-38.349627142857145</v>
      </c>
      <c r="AI2069">
        <f>(0.555*Table134[[#This Row],[Gross_WW]]-Table134[[#This Row],[Budget]])/Table134[[#This Row],[Budget]]*100</f>
        <v>-31.568086128571426</v>
      </c>
      <c r="AJ2069">
        <f>(Table134[[#This Row],[Gross_WW]]-VLOOKUP(C2069,  Table4[], 2, TRUE)*Table134[[#This Row],[Budget]])/(Table134[[#This Row],[Budget]]*VLOOKUP(C2069,  Table4[], 2, TRUE))</f>
        <v>0.23300745714285714</v>
      </c>
    </row>
    <row r="2070" spans="1:36" x14ac:dyDescent="0.2">
      <c r="A2070" t="s">
        <v>6634</v>
      </c>
      <c r="B2070" t="s">
        <v>6635</v>
      </c>
      <c r="C2070">
        <v>2009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6.7</v>
      </c>
      <c r="O2070">
        <v>50057</v>
      </c>
      <c r="P2070">
        <v>117</v>
      </c>
      <c r="Q2070" t="s">
        <v>6187</v>
      </c>
      <c r="R2070" t="s">
        <v>4856</v>
      </c>
      <c r="S2070">
        <v>0</v>
      </c>
      <c r="T2070">
        <v>1</v>
      </c>
      <c r="U2070">
        <v>0</v>
      </c>
      <c r="V2070">
        <v>60000000</v>
      </c>
      <c r="W2070">
        <v>31720158</v>
      </c>
      <c r="X2070">
        <v>38332994</v>
      </c>
      <c r="Y2070">
        <f>COUNTBLANK(Table134[[#This Row],[Budget]:[Gross_WW]])</f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1</v>
      </c>
      <c r="AG2070" s="7">
        <v>0</v>
      </c>
      <c r="AH2070">
        <f>((Table134[[#This Row],[Gross_WW]]-2*Table134[[#This Row],[Budget]])/(2*Table134[[#This Row],[Budget]]))*100</f>
        <v>-68.055838333333327</v>
      </c>
      <c r="AI2070">
        <f>(0.555*Table134[[#This Row],[Gross_WW]]-Table134[[#This Row],[Budget]])/Table134[[#This Row],[Budget]]*100</f>
        <v>-64.541980550000005</v>
      </c>
      <c r="AJ2070">
        <f>(Table134[[#This Row],[Gross_WW]]-VLOOKUP(C2070,  Table4[], 2, TRUE)*Table134[[#This Row],[Budget]])/(Table134[[#This Row],[Budget]]*VLOOKUP(C2070,  Table4[], 2, TRUE))</f>
        <v>6.4805388888888885E-2</v>
      </c>
    </row>
    <row r="2071" spans="1:36" x14ac:dyDescent="0.2">
      <c r="A2071" t="s">
        <v>6718</v>
      </c>
      <c r="B2071" t="s">
        <v>6719</v>
      </c>
      <c r="C2071">
        <v>2010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6.1</v>
      </c>
      <c r="O2071">
        <v>148446</v>
      </c>
      <c r="P2071">
        <v>109</v>
      </c>
      <c r="Q2071" t="s">
        <v>3542</v>
      </c>
      <c r="R2071" t="s">
        <v>2671</v>
      </c>
      <c r="S2071">
        <v>1</v>
      </c>
      <c r="T2071">
        <v>0</v>
      </c>
      <c r="U2071">
        <v>0</v>
      </c>
      <c r="V2071">
        <v>150000000</v>
      </c>
      <c r="W2071">
        <v>63150991</v>
      </c>
      <c r="X2071">
        <v>215283742</v>
      </c>
      <c r="Y2071">
        <f>COUNTBLANK(Table134[[#This Row],[Budget]:[Gross_WW]])</f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1</v>
      </c>
      <c r="AG2071" s="7">
        <v>0</v>
      </c>
      <c r="AH2071">
        <f>((Table134[[#This Row],[Gross_WW]]-2*Table134[[#This Row],[Budget]])/(2*Table134[[#This Row],[Budget]]))*100</f>
        <v>-28.238752666666667</v>
      </c>
      <c r="AI2071">
        <f>(0.555*Table134[[#This Row],[Gross_WW]]-Table134[[#This Row],[Budget]])/Table134[[#This Row],[Budget]]*100</f>
        <v>-20.345015459999988</v>
      </c>
      <c r="AJ2071">
        <f>(Table134[[#This Row],[Gross_WW]]-VLOOKUP(C2071,  Table4[], 2, TRUE)*Table134[[#This Row],[Budget]])/(Table134[[#This Row],[Budget]]*VLOOKUP(C2071,  Table4[], 2, TRUE))</f>
        <v>0.43522494666666667</v>
      </c>
    </row>
    <row r="2072" spans="1:36" x14ac:dyDescent="0.2">
      <c r="A2072" t="s">
        <v>4119</v>
      </c>
      <c r="B2072" t="s">
        <v>4120</v>
      </c>
      <c r="C2072">
        <v>1994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5.6</v>
      </c>
      <c r="O2072">
        <v>60464</v>
      </c>
      <c r="P2072">
        <v>110</v>
      </c>
      <c r="Q2072" t="s">
        <v>4121</v>
      </c>
      <c r="R2072" t="s">
        <v>39</v>
      </c>
      <c r="S2072">
        <v>0</v>
      </c>
      <c r="T2072">
        <v>0</v>
      </c>
      <c r="U2072">
        <v>1</v>
      </c>
      <c r="V2072">
        <v>45000000</v>
      </c>
      <c r="W2072">
        <v>57362582</v>
      </c>
      <c r="X2072">
        <v>170362582</v>
      </c>
      <c r="Y2072">
        <f>COUNTBLANK(Table134[[#This Row],[Budget]:[Gross_WW]])</f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10</v>
      </c>
      <c r="AH2072">
        <f>((Table134[[#This Row],[Gross_WW]]-2*Table134[[#This Row],[Budget]])/(2*Table134[[#This Row],[Budget]]))*100</f>
        <v>89.291757777777775</v>
      </c>
      <c r="AI2072">
        <f>(0.555*Table134[[#This Row],[Gross_WW]]-Table134[[#This Row],[Budget]])/Table134[[#This Row],[Budget]]*100</f>
        <v>110.11385113333334</v>
      </c>
      <c r="AJ2072">
        <f>(Table134[[#This Row],[Gross_WW]]-VLOOKUP(C2072,  Table4[], 2, TRUE)*Table134[[#This Row],[Budget]])/(Table134[[#This Row],[Budget]]*VLOOKUP(C2072,  Table4[], 2, TRUE))</f>
        <v>7.6041708080808084</v>
      </c>
    </row>
    <row r="2073" spans="1:36" x14ac:dyDescent="0.2">
      <c r="A2073" t="s">
        <v>1485</v>
      </c>
      <c r="B2073" t="s">
        <v>1486</v>
      </c>
      <c r="C2073">
        <v>1957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7.2</v>
      </c>
      <c r="O2073">
        <v>6947</v>
      </c>
      <c r="P2073">
        <v>135</v>
      </c>
      <c r="Q2073" t="s">
        <v>1487</v>
      </c>
      <c r="R2073" t="s">
        <v>1488</v>
      </c>
      <c r="S2073">
        <v>0</v>
      </c>
      <c r="T2073">
        <v>0</v>
      </c>
      <c r="U2073">
        <v>1</v>
      </c>
      <c r="V2073">
        <v>6000000</v>
      </c>
      <c r="Y2073">
        <f>COUNTBLANK(Table134[[#This Row],[Budget]:[Gross_WW]])</f>
        <v>2</v>
      </c>
      <c r="Z2073" s="7">
        <v>0</v>
      </c>
      <c r="AA2073" s="7">
        <v>0</v>
      </c>
      <c r="AB2073" s="7">
        <v>1</v>
      </c>
      <c r="AC2073" s="7">
        <v>0</v>
      </c>
      <c r="AD2073" s="7">
        <v>0</v>
      </c>
      <c r="AE2073" s="7">
        <v>1</v>
      </c>
      <c r="AF2073" s="7">
        <v>0</v>
      </c>
      <c r="AG2073" s="7">
        <v>4</v>
      </c>
      <c r="AH2073">
        <f>((Table134[[#This Row],[Gross_WW]]-2*Table134[[#This Row],[Budget]])/(2*Table134[[#This Row],[Budget]]))*100</f>
        <v>-100</v>
      </c>
      <c r="AI2073">
        <f>(0.555*Table134[[#This Row],[Gross_WW]]-Table134[[#This Row],[Budget]])/Table134[[#This Row],[Budget]]*100</f>
        <v>-100</v>
      </c>
      <c r="AJ2073">
        <f>(Table134[[#This Row],[Gross_WW]]-VLOOKUP(C2073,  Table4[], 2, TRUE)*Table134[[#This Row],[Budget]])/(Table134[[#This Row],[Budget]]*VLOOKUP(C2073,  Table4[], 2, TRUE))</f>
        <v>-1</v>
      </c>
    </row>
    <row r="2074" spans="1:36" x14ac:dyDescent="0.2">
      <c r="A2074" t="s">
        <v>4544</v>
      </c>
      <c r="B2074" t="s">
        <v>4545</v>
      </c>
      <c r="C2074">
        <v>1996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7</v>
      </c>
      <c r="O2074">
        <v>5166</v>
      </c>
      <c r="P2074">
        <v>117</v>
      </c>
      <c r="Q2074" t="s">
        <v>4546</v>
      </c>
      <c r="R2074" t="s">
        <v>4109</v>
      </c>
      <c r="S2074">
        <v>0</v>
      </c>
      <c r="T2074">
        <v>0</v>
      </c>
      <c r="U2074">
        <v>1</v>
      </c>
      <c r="V2074">
        <v>6000000</v>
      </c>
      <c r="W2074">
        <v>12658486</v>
      </c>
      <c r="X2074">
        <v>12658486</v>
      </c>
      <c r="Y2074">
        <f>COUNTBLANK(Table134[[#This Row],[Budget]:[Gross_WW]])</f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5">
        <v>1</v>
      </c>
      <c r="AG2074">
        <v>0</v>
      </c>
      <c r="AH2074">
        <f>((Table134[[#This Row],[Gross_WW]]-2*Table134[[#This Row],[Budget]])/(2*Table134[[#This Row],[Budget]]))*100</f>
        <v>5.4873833333333328</v>
      </c>
      <c r="AI2074">
        <f>(0.555*Table134[[#This Row],[Gross_WW]]-Table134[[#This Row],[Budget]])/Table134[[#This Row],[Budget]]*100</f>
        <v>17.090995500000009</v>
      </c>
      <c r="AJ2074">
        <f>(Table134[[#This Row],[Gross_WW]]-VLOOKUP(C2074,  Table4[], 2, TRUE)*Table134[[#This Row],[Budget]])/(Table134[[#This Row],[Budget]]*VLOOKUP(C2074,  Table4[], 2, TRUE))</f>
        <v>3.7948810606060608</v>
      </c>
    </row>
    <row r="2075" spans="1:36" x14ac:dyDescent="0.2">
      <c r="A2075" t="s">
        <v>4312</v>
      </c>
      <c r="B2075" t="s">
        <v>4313</v>
      </c>
      <c r="C2075">
        <v>1995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6.6</v>
      </c>
      <c r="O2075">
        <v>688</v>
      </c>
      <c r="P2075">
        <v>109</v>
      </c>
      <c r="Q2075" t="s">
        <v>4314</v>
      </c>
      <c r="R2075" t="s">
        <v>4315</v>
      </c>
      <c r="S2075">
        <v>0</v>
      </c>
      <c r="T2075">
        <v>0</v>
      </c>
      <c r="U2075">
        <v>1</v>
      </c>
      <c r="V2075">
        <v>13000000</v>
      </c>
      <c r="W2075">
        <v>99318</v>
      </c>
      <c r="X2075">
        <v>99318</v>
      </c>
      <c r="Y2075">
        <f>COUNTBLANK(Table134[[#This Row],[Budget]:[Gross_WW]])</f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H2075">
        <f>((Table134[[#This Row],[Gross_WW]]-2*Table134[[#This Row],[Budget]])/(2*Table134[[#This Row],[Budget]]))*100</f>
        <v>-99.6180076923077</v>
      </c>
      <c r="AI2075">
        <f>(0.555*Table134[[#This Row],[Gross_WW]]-Table134[[#This Row],[Budget]])/Table134[[#This Row],[Budget]]*100</f>
        <v>-99.57598853846153</v>
      </c>
      <c r="AJ2075">
        <f>(Table134[[#This Row],[Gross_WW]]-VLOOKUP(C2075,  Table4[], 2, TRUE)*Table134[[#This Row],[Budget]])/(Table134[[#This Row],[Budget]]*VLOOKUP(C2075,  Table4[], 2, TRUE))</f>
        <v>-0.98263671328671331</v>
      </c>
    </row>
    <row r="2076" spans="1:36" x14ac:dyDescent="0.2">
      <c r="A2076" t="s">
        <v>5812</v>
      </c>
      <c r="B2076" t="s">
        <v>5813</v>
      </c>
      <c r="C2076">
        <v>2004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5.3</v>
      </c>
      <c r="O2076">
        <v>58428</v>
      </c>
      <c r="P2076">
        <v>93</v>
      </c>
      <c r="Q2076" t="s">
        <v>2901</v>
      </c>
      <c r="R2076" t="s">
        <v>2483</v>
      </c>
      <c r="S2076">
        <v>0</v>
      </c>
      <c r="T2076">
        <v>1</v>
      </c>
      <c r="U2076">
        <v>0</v>
      </c>
      <c r="V2076">
        <v>90000000</v>
      </c>
      <c r="W2076">
        <v>59484742</v>
      </c>
      <c r="X2076">
        <v>103370127</v>
      </c>
      <c r="Y2076">
        <f>COUNTBLANK(Table134[[#This Row],[Budget]:[Gross_WW]])</f>
        <v>0</v>
      </c>
      <c r="Z2076" s="7">
        <v>0</v>
      </c>
      <c r="AA2076" s="7">
        <v>0</v>
      </c>
      <c r="AB2076" s="7">
        <v>1</v>
      </c>
      <c r="AC2076" s="7">
        <v>0</v>
      </c>
      <c r="AD2076" s="7">
        <v>1</v>
      </c>
      <c r="AE2076" s="7">
        <v>0</v>
      </c>
      <c r="AF2076" s="7">
        <v>0</v>
      </c>
      <c r="AG2076" s="7">
        <v>29</v>
      </c>
      <c r="AH2076">
        <f>((Table134[[#This Row],[Gross_WW]]-2*Table134[[#This Row],[Budget]])/(2*Table134[[#This Row],[Budget]]))*100</f>
        <v>-42.57215166666667</v>
      </c>
      <c r="AI2076">
        <f>(0.555*Table134[[#This Row],[Gross_WW]]-Table134[[#This Row],[Budget]])/Table134[[#This Row],[Budget]]*100</f>
        <v>-36.255088349999994</v>
      </c>
      <c r="AJ2076">
        <f>(Table134[[#This Row],[Gross_WW]]-VLOOKUP(C2076,  Table4[], 2, TRUE)*Table134[[#This Row],[Budget]])/(Table134[[#This Row],[Budget]]*VLOOKUP(C2076,  Table4[], 2, TRUE))</f>
        <v>0.91426161111111115</v>
      </c>
    </row>
    <row r="2077" spans="1:36" x14ac:dyDescent="0.2">
      <c r="A2077" t="s">
        <v>2124</v>
      </c>
      <c r="B2077" t="s">
        <v>2125</v>
      </c>
      <c r="C2077">
        <v>1973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8.3000000000000007</v>
      </c>
      <c r="O2077">
        <v>230797</v>
      </c>
      <c r="P2077">
        <v>129</v>
      </c>
      <c r="Q2077" t="s">
        <v>1863</v>
      </c>
      <c r="R2077" t="s">
        <v>2126</v>
      </c>
      <c r="S2077">
        <v>0</v>
      </c>
      <c r="T2077">
        <v>1</v>
      </c>
      <c r="U2077">
        <v>0</v>
      </c>
      <c r="V2077">
        <v>156000000</v>
      </c>
      <c r="Y2077">
        <f>COUNTBLANK(Table134[[#This Row],[Budget]:[Gross_WW]])</f>
        <v>2</v>
      </c>
      <c r="Z2077" s="7">
        <v>1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1</v>
      </c>
      <c r="AG2077" s="7">
        <v>0</v>
      </c>
      <c r="AH2077">
        <f>((Table134[[#This Row],[Gross_WW]]-2*Table134[[#This Row],[Budget]])/(2*Table134[[#This Row],[Budget]]))*100</f>
        <v>-100</v>
      </c>
      <c r="AI2077">
        <f>(0.555*Table134[[#This Row],[Gross_WW]]-Table134[[#This Row],[Budget]])/Table134[[#This Row],[Budget]]*100</f>
        <v>-100</v>
      </c>
      <c r="AJ2077">
        <f>(Table134[[#This Row],[Gross_WW]]-VLOOKUP(C2077,  Table4[], 2, TRUE)*Table134[[#This Row],[Budget]])/(Table134[[#This Row],[Budget]]*VLOOKUP(C2077,  Table4[], 2, TRUE))</f>
        <v>-1</v>
      </c>
    </row>
    <row r="2078" spans="1:36" x14ac:dyDescent="0.2">
      <c r="A2078" t="s">
        <v>2703</v>
      </c>
      <c r="B2078" t="s">
        <v>2704</v>
      </c>
      <c r="C2078">
        <v>1983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4.9000000000000004</v>
      </c>
      <c r="O2078">
        <v>1937</v>
      </c>
      <c r="P2078">
        <v>101</v>
      </c>
      <c r="Q2078" t="s">
        <v>2325</v>
      </c>
      <c r="R2078" t="s">
        <v>35</v>
      </c>
      <c r="S2078">
        <v>0</v>
      </c>
      <c r="T2078">
        <v>1</v>
      </c>
      <c r="U2078">
        <v>0</v>
      </c>
      <c r="V2078">
        <v>6347072</v>
      </c>
      <c r="Y2078">
        <f>COUNTBLANK(Table134[[#This Row],[Budget]:[Gross_WW]])</f>
        <v>2</v>
      </c>
      <c r="Z2078" s="7">
        <v>1</v>
      </c>
      <c r="AA2078" s="7">
        <v>0</v>
      </c>
      <c r="AB2078" s="7">
        <v>0</v>
      </c>
      <c r="AC2078" s="7">
        <v>0</v>
      </c>
      <c r="AD2078" s="7">
        <v>0</v>
      </c>
      <c r="AE2078" s="7">
        <v>0</v>
      </c>
      <c r="AF2078" s="7">
        <v>1</v>
      </c>
      <c r="AG2078" s="7">
        <v>0</v>
      </c>
      <c r="AH2078">
        <f>((Table134[[#This Row],[Gross_WW]]-2*Table134[[#This Row],[Budget]])/(2*Table134[[#This Row],[Budget]]))*100</f>
        <v>-100</v>
      </c>
      <c r="AI2078">
        <f>(0.555*Table134[[#This Row],[Gross_WW]]-Table134[[#This Row],[Budget]])/Table134[[#This Row],[Budget]]*100</f>
        <v>-100</v>
      </c>
      <c r="AJ2078">
        <f>(Table134[[#This Row],[Gross_WW]]-VLOOKUP(C2078,  Table4[], 2, TRUE)*Table134[[#This Row],[Budget]])/(Table134[[#This Row],[Budget]]*VLOOKUP(C2078,  Table4[], 2, TRUE))</f>
        <v>-1</v>
      </c>
    </row>
    <row r="2079" spans="1:36" x14ac:dyDescent="0.2">
      <c r="A2079" t="s">
        <v>1063</v>
      </c>
      <c r="B2079" t="s">
        <v>1064</v>
      </c>
      <c r="C2079">
        <v>1949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6.2</v>
      </c>
      <c r="O2079">
        <v>684</v>
      </c>
      <c r="P2079">
        <v>98</v>
      </c>
      <c r="Q2079" t="s">
        <v>771</v>
      </c>
      <c r="R2079" t="s">
        <v>39</v>
      </c>
      <c r="S2079">
        <v>0</v>
      </c>
      <c r="T2079">
        <v>0</v>
      </c>
      <c r="U2079">
        <v>1</v>
      </c>
      <c r="V2079">
        <v>700000</v>
      </c>
      <c r="Y2079">
        <f>COUNTBLANK(Table134[[#This Row],[Budget]:[Gross_WW]])</f>
        <v>2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1</v>
      </c>
      <c r="AG2079" s="7">
        <v>0</v>
      </c>
      <c r="AH2079">
        <f>((Table134[[#This Row],[Gross_WW]]-2*Table134[[#This Row],[Budget]])/(2*Table134[[#This Row],[Budget]]))*100</f>
        <v>-100</v>
      </c>
      <c r="AI2079">
        <f>(0.555*Table134[[#This Row],[Gross_WW]]-Table134[[#This Row],[Budget]])/Table134[[#This Row],[Budget]]*100</f>
        <v>-100</v>
      </c>
      <c r="AJ2079">
        <f>(Table134[[#This Row],[Gross_WW]]-VLOOKUP(C2079,  Table4[], 2, TRUE)*Table134[[#This Row],[Budget]])/(Table134[[#This Row],[Budget]]*VLOOKUP(C2079,  Table4[], 2, TRUE))</f>
        <v>-1</v>
      </c>
    </row>
    <row r="2080" spans="1:36" x14ac:dyDescent="0.2">
      <c r="A2080" t="s">
        <v>5202</v>
      </c>
      <c r="B2080" t="s">
        <v>5203</v>
      </c>
      <c r="C2080">
        <v>1999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6</v>
      </c>
      <c r="O2080">
        <v>20847</v>
      </c>
      <c r="P2080">
        <v>95</v>
      </c>
      <c r="Q2080" t="s">
        <v>4456</v>
      </c>
      <c r="R2080" t="s">
        <v>4109</v>
      </c>
      <c r="S2080">
        <v>0</v>
      </c>
      <c r="T2080">
        <v>0</v>
      </c>
      <c r="U2080">
        <v>1</v>
      </c>
      <c r="V2080">
        <v>50000000</v>
      </c>
      <c r="W2080">
        <v>27100031</v>
      </c>
      <c r="X2080">
        <v>58900031</v>
      </c>
      <c r="Y2080">
        <f>COUNTBLANK(Table134[[#This Row],[Budget]:[Gross_WW]])</f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1</v>
      </c>
      <c r="AG2080" s="7">
        <v>0</v>
      </c>
      <c r="AH2080">
        <f>((Table134[[#This Row],[Gross_WW]]-2*Table134[[#This Row],[Budget]])/(2*Table134[[#This Row],[Budget]]))*100</f>
        <v>-41.099968999999994</v>
      </c>
      <c r="AI2080">
        <f>(0.555*Table134[[#This Row],[Gross_WW]]-Table134[[#This Row],[Budget]])/Table134[[#This Row],[Budget]]*100</f>
        <v>-34.620965589999997</v>
      </c>
      <c r="AJ2080">
        <f>(Table134[[#This Row],[Gross_WW]]-VLOOKUP(C2080,  Table4[], 2, TRUE)*Table134[[#This Row],[Budget]])/(Table134[[#This Row],[Budget]]*VLOOKUP(C2080,  Table4[], 2, TRUE))</f>
        <v>1.6772741363636363</v>
      </c>
    </row>
    <row r="2081" spans="1:36" x14ac:dyDescent="0.2">
      <c r="A2081" t="s">
        <v>6500</v>
      </c>
      <c r="B2081" t="s">
        <v>6501</v>
      </c>
      <c r="C2081">
        <v>2008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6.2</v>
      </c>
      <c r="O2081">
        <v>113909</v>
      </c>
      <c r="P2081">
        <v>86</v>
      </c>
      <c r="Q2081" t="s">
        <v>6502</v>
      </c>
      <c r="R2081" t="s">
        <v>5267</v>
      </c>
      <c r="S2081">
        <v>0</v>
      </c>
      <c r="T2081">
        <v>1</v>
      </c>
      <c r="U2081">
        <v>0</v>
      </c>
      <c r="V2081">
        <v>9000000</v>
      </c>
      <c r="W2081">
        <v>52597610</v>
      </c>
      <c r="X2081">
        <v>82410456</v>
      </c>
      <c r="Y2081">
        <f>COUNTBLANK(Table134[[#This Row],[Budget]:[Gross_WW]])</f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1</v>
      </c>
      <c r="AG2081" s="7">
        <v>0</v>
      </c>
      <c r="AH2081">
        <f>((Table134[[#This Row],[Gross_WW]]-2*Table134[[#This Row],[Budget]])/(2*Table134[[#This Row],[Budget]]))*100</f>
        <v>357.83586666666667</v>
      </c>
      <c r="AI2081">
        <f>(0.555*Table134[[#This Row],[Gross_WW]]-Table134[[#This Row],[Budget]])/Table134[[#This Row],[Budget]]*100</f>
        <v>408.19781200000006</v>
      </c>
      <c r="AJ2081">
        <f>(Table134[[#This Row],[Gross_WW]]-VLOOKUP(C2081,  Table4[], 2, TRUE)*Table134[[#This Row],[Budget]])/(Table134[[#This Row],[Budget]]*VLOOKUP(C2081,  Table4[], 2, TRUE))</f>
        <v>14.261195555555556</v>
      </c>
    </row>
    <row r="2082" spans="1:36" x14ac:dyDescent="0.2">
      <c r="A2082" t="s">
        <v>4555</v>
      </c>
      <c r="B2082" t="s">
        <v>4556</v>
      </c>
      <c r="C2082">
        <v>1996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6.2</v>
      </c>
      <c r="O2082">
        <v>3655</v>
      </c>
      <c r="P2082">
        <v>122</v>
      </c>
      <c r="Q2082" t="s">
        <v>2334</v>
      </c>
      <c r="R2082" t="s">
        <v>4557</v>
      </c>
      <c r="S2082">
        <v>0</v>
      </c>
      <c r="T2082">
        <v>0</v>
      </c>
      <c r="U2082">
        <v>1</v>
      </c>
      <c r="V2082">
        <v>21508</v>
      </c>
      <c r="Y2082">
        <f>COUNTBLANK(Table134[[#This Row],[Budget]:[Gross_WW]])</f>
        <v>2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1</v>
      </c>
      <c r="AG2082" s="7">
        <v>0</v>
      </c>
      <c r="AH2082">
        <f>((Table134[[#This Row],[Gross_WW]]-2*Table134[[#This Row],[Budget]])/(2*Table134[[#This Row],[Budget]]))*100</f>
        <v>-100</v>
      </c>
      <c r="AI2082">
        <f>(0.555*Table134[[#This Row],[Gross_WW]]-Table134[[#This Row],[Budget]])/Table134[[#This Row],[Budget]]*100</f>
        <v>-100</v>
      </c>
      <c r="AJ2082">
        <f>(Table134[[#This Row],[Gross_WW]]-VLOOKUP(C2082,  Table4[], 2, TRUE)*Table134[[#This Row],[Budget]])/(Table134[[#This Row],[Budget]]*VLOOKUP(C2082,  Table4[], 2, TRUE))</f>
        <v>-1</v>
      </c>
    </row>
    <row r="2083" spans="1:36" x14ac:dyDescent="0.2">
      <c r="A2083" t="s">
        <v>2366</v>
      </c>
      <c r="B2083" t="s">
        <v>2367</v>
      </c>
      <c r="C2083">
        <v>1978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4.5</v>
      </c>
      <c r="O2083">
        <v>6581</v>
      </c>
      <c r="P2083">
        <v>116</v>
      </c>
      <c r="Q2083" t="s">
        <v>2368</v>
      </c>
      <c r="R2083" t="s">
        <v>39</v>
      </c>
      <c r="S2083">
        <v>0</v>
      </c>
      <c r="T2083">
        <v>0</v>
      </c>
      <c r="U2083">
        <v>1</v>
      </c>
      <c r="V2083">
        <v>21000000</v>
      </c>
      <c r="Y2083">
        <f>COUNTBLANK(Table134[[#This Row],[Budget]:[Gross_WW]])</f>
        <v>2</v>
      </c>
      <c r="Z2083" s="7">
        <v>0</v>
      </c>
      <c r="AA2083" s="7">
        <v>0</v>
      </c>
      <c r="AB2083" s="7">
        <v>1</v>
      </c>
      <c r="AC2083" s="7">
        <v>0</v>
      </c>
      <c r="AD2083" s="7">
        <v>0</v>
      </c>
      <c r="AE2083" s="7">
        <v>0</v>
      </c>
      <c r="AF2083" s="7">
        <v>0</v>
      </c>
      <c r="AG2083" s="7">
        <v>4</v>
      </c>
      <c r="AH2083">
        <f>((Table134[[#This Row],[Gross_WW]]-2*Table134[[#This Row],[Budget]])/(2*Table134[[#This Row],[Budget]]))*100</f>
        <v>-100</v>
      </c>
      <c r="AI2083">
        <f>(0.555*Table134[[#This Row],[Gross_WW]]-Table134[[#This Row],[Budget]])/Table134[[#This Row],[Budget]]*100</f>
        <v>-100</v>
      </c>
      <c r="AJ2083">
        <f>(Table134[[#This Row],[Gross_WW]]-VLOOKUP(C2083,  Table4[], 2, TRUE)*Table134[[#This Row],[Budget]])/(Table134[[#This Row],[Budget]]*VLOOKUP(C2083,  Table4[], 2, TRUE))</f>
        <v>-1</v>
      </c>
    </row>
    <row r="2084" spans="1:36" x14ac:dyDescent="0.2">
      <c r="A2084" t="s">
        <v>1714</v>
      </c>
      <c r="B2084" t="s">
        <v>1715</v>
      </c>
      <c r="C2084">
        <v>1963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7.2</v>
      </c>
      <c r="O2084">
        <v>84978</v>
      </c>
      <c r="P2084">
        <v>79</v>
      </c>
      <c r="Q2084" t="s">
        <v>1716</v>
      </c>
      <c r="R2084" t="s">
        <v>376</v>
      </c>
      <c r="S2084">
        <v>1</v>
      </c>
      <c r="T2084">
        <v>0</v>
      </c>
      <c r="U2084">
        <v>0</v>
      </c>
      <c r="V2084">
        <v>3000000</v>
      </c>
      <c r="W2084">
        <v>12000000</v>
      </c>
      <c r="X2084">
        <v>12000000</v>
      </c>
      <c r="Y2084">
        <f>COUNTBLANK(Table134[[#This Row],[Budget]:[Gross_WW]])</f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25</v>
      </c>
      <c r="AH2084">
        <f>((Table134[[#This Row],[Gross_WW]]-2*Table134[[#This Row],[Budget]])/(2*Table134[[#This Row],[Budget]]))*100</f>
        <v>100</v>
      </c>
      <c r="AI2084">
        <f>(0.555*Table134[[#This Row],[Gross_WW]]-Table134[[#This Row],[Budget]])/Table134[[#This Row],[Budget]]*100</f>
        <v>122.00000000000004</v>
      </c>
      <c r="AJ2084">
        <f>(Table134[[#This Row],[Gross_WW]]-VLOOKUP(C2084,  Table4[], 2, TRUE)*Table134[[#This Row],[Budget]])/(Table134[[#This Row],[Budget]]*VLOOKUP(C2084,  Table4[], 2, TRUE))</f>
        <v>15</v>
      </c>
    </row>
    <row r="2085" spans="1:36" x14ac:dyDescent="0.2">
      <c r="A2085" t="s">
        <v>5082</v>
      </c>
      <c r="B2085" t="s">
        <v>5083</v>
      </c>
      <c r="C2085">
        <v>1999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7.4</v>
      </c>
      <c r="O2085">
        <v>172632</v>
      </c>
      <c r="P2085">
        <v>139</v>
      </c>
      <c r="Q2085" t="s">
        <v>3851</v>
      </c>
      <c r="R2085" t="s">
        <v>3859</v>
      </c>
      <c r="S2085">
        <v>1</v>
      </c>
      <c r="T2085">
        <v>0</v>
      </c>
      <c r="U2085">
        <v>0</v>
      </c>
      <c r="V2085">
        <v>40000000</v>
      </c>
      <c r="W2085">
        <v>81298265</v>
      </c>
      <c r="X2085">
        <v>128798265</v>
      </c>
      <c r="Y2085">
        <f>COUNTBLANK(Table134[[#This Row],[Budget]:[Gross_WW]])</f>
        <v>0</v>
      </c>
      <c r="Z2085" s="7">
        <v>0</v>
      </c>
      <c r="AA2085" s="7">
        <v>0</v>
      </c>
      <c r="AB2085" s="7">
        <v>1</v>
      </c>
      <c r="AC2085" s="7">
        <v>0</v>
      </c>
      <c r="AD2085" s="7">
        <v>0</v>
      </c>
      <c r="AE2085" s="7">
        <v>0</v>
      </c>
      <c r="AF2085" s="7">
        <v>0</v>
      </c>
      <c r="AG2085" s="7">
        <v>44</v>
      </c>
      <c r="AH2085">
        <f>((Table134[[#This Row],[Gross_WW]]-2*Table134[[#This Row],[Budget]])/(2*Table134[[#This Row],[Budget]]))*100</f>
        <v>60.997831250000004</v>
      </c>
      <c r="AI2085">
        <f>(0.555*Table134[[#This Row],[Gross_WW]]-Table134[[#This Row],[Budget]])/Table134[[#This Row],[Budget]]*100</f>
        <v>78.707592687500011</v>
      </c>
      <c r="AJ2085">
        <f>(Table134[[#This Row],[Gross_WW]]-VLOOKUP(C2085,  Table4[], 2, TRUE)*Table134[[#This Row],[Budget]])/(Table134[[#This Row],[Budget]]*VLOOKUP(C2085,  Table4[], 2, TRUE))</f>
        <v>6.3180832386363637</v>
      </c>
    </row>
    <row r="2086" spans="1:36" x14ac:dyDescent="0.2">
      <c r="A2086" t="s">
        <v>3249</v>
      </c>
      <c r="B2086" t="s">
        <v>3250</v>
      </c>
      <c r="C2086">
        <v>1989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6.2</v>
      </c>
      <c r="O2086">
        <v>4278</v>
      </c>
      <c r="P2086">
        <v>92</v>
      </c>
      <c r="Q2086" t="s">
        <v>3251</v>
      </c>
      <c r="R2086" t="s">
        <v>3252</v>
      </c>
      <c r="S2086">
        <v>0</v>
      </c>
      <c r="T2086">
        <v>1</v>
      </c>
      <c r="U2086">
        <v>0</v>
      </c>
      <c r="V2086">
        <v>510712</v>
      </c>
      <c r="Y2086">
        <f>COUNTBLANK(Table134[[#This Row],[Budget]:[Gross_WW]])</f>
        <v>2</v>
      </c>
      <c r="Z2086" s="7">
        <v>0</v>
      </c>
      <c r="AA2086" s="7">
        <v>0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1</v>
      </c>
      <c r="AH2086">
        <f>((Table134[[#This Row],[Gross_WW]]-2*Table134[[#This Row],[Budget]])/(2*Table134[[#This Row],[Budget]]))*100</f>
        <v>-100</v>
      </c>
      <c r="AI2086">
        <f>(0.555*Table134[[#This Row],[Gross_WW]]-Table134[[#This Row],[Budget]])/Table134[[#This Row],[Budget]]*100</f>
        <v>-100</v>
      </c>
      <c r="AJ2086">
        <f>(Table134[[#This Row],[Gross_WW]]-VLOOKUP(C2086,  Table4[], 2, TRUE)*Table134[[#This Row],[Budget]])/(Table134[[#This Row],[Budget]]*VLOOKUP(C2086,  Table4[], 2, TRUE))</f>
        <v>-1</v>
      </c>
    </row>
    <row r="2087" spans="1:36" hidden="1" x14ac:dyDescent="0.2">
      <c r="A2087" t="s">
        <v>1491</v>
      </c>
      <c r="B2087" t="s">
        <v>1492</v>
      </c>
      <c r="C2087">
        <v>1957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7.1</v>
      </c>
      <c r="O2087">
        <v>2914</v>
      </c>
      <c r="P2087">
        <v>91</v>
      </c>
      <c r="Q2087" t="s">
        <v>1240</v>
      </c>
      <c r="R2087" t="s">
        <v>35</v>
      </c>
      <c r="S2087">
        <v>0</v>
      </c>
      <c r="T2087">
        <v>1</v>
      </c>
      <c r="U2087">
        <v>0</v>
      </c>
      <c r="X2087">
        <v>97888</v>
      </c>
      <c r="Y2087">
        <f>COUNTBLANK(Table134[[#This Row],[Budget]:[Gross_WW]])</f>
        <v>2</v>
      </c>
      <c r="Z2087" s="7">
        <v>0</v>
      </c>
      <c r="AA2087" s="7">
        <v>0</v>
      </c>
      <c r="AB2087" s="7">
        <v>1</v>
      </c>
      <c r="AC2087" s="7">
        <v>0</v>
      </c>
      <c r="AD2087" s="7">
        <v>0</v>
      </c>
      <c r="AE2087" s="7">
        <v>0</v>
      </c>
      <c r="AF2087" s="7">
        <v>0</v>
      </c>
      <c r="AG2087" s="7">
        <v>22</v>
      </c>
      <c r="AH2087" t="e">
        <f>((Table134[[#This Row],[Gross_WW]]-2*Table134[[#This Row],[Budget]])/(2*Table134[[#This Row],[Budget]]))*100</f>
        <v>#DIV/0!</v>
      </c>
      <c r="AI2087" t="e">
        <f>(0.555*Table134[[#This Row],[Gross_WW]]-Table134[[#This Row],[Budget]])/Table134[[#This Row],[Budget]]*100</f>
        <v>#DIV/0!</v>
      </c>
      <c r="AJ2087" t="e">
        <f>(Table134[[#This Row],[Gross_WW]]-VLOOKUP(C2087,  Table4[], 2, TRUE)*Table134[[#This Row],[Budget]])/(Table134[[#This Row],[Budget]]*VLOOKUP(C2087,  Table4[], 2, TRUE))</f>
        <v>#DIV/0!</v>
      </c>
    </row>
    <row r="2088" spans="1:36" x14ac:dyDescent="0.2">
      <c r="A2088" t="s">
        <v>5952</v>
      </c>
      <c r="B2088" t="s">
        <v>5953</v>
      </c>
      <c r="C2088">
        <v>2004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7.4</v>
      </c>
      <c r="O2088">
        <v>385660</v>
      </c>
      <c r="P2088">
        <v>128</v>
      </c>
      <c r="Q2088" t="s">
        <v>2168</v>
      </c>
      <c r="R2088" t="s">
        <v>4856</v>
      </c>
      <c r="S2088">
        <v>0</v>
      </c>
      <c r="T2088">
        <v>1</v>
      </c>
      <c r="U2088">
        <v>0</v>
      </c>
      <c r="V2088">
        <v>60000000</v>
      </c>
      <c r="W2088">
        <v>77872883</v>
      </c>
      <c r="X2088">
        <v>219100084</v>
      </c>
      <c r="Y2088">
        <f>COUNTBLANK(Table134[[#This Row],[Budget]:[Gross_WW]])</f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1</v>
      </c>
      <c r="AG2088" s="7">
        <v>0</v>
      </c>
      <c r="AH2088">
        <f>((Table134[[#This Row],[Gross_WW]]-2*Table134[[#This Row],[Budget]])/(2*Table134[[#This Row],[Budget]]))*100</f>
        <v>82.583403333333337</v>
      </c>
      <c r="AI2088">
        <f>(0.555*Table134[[#This Row],[Gross_WW]]-Table134[[#This Row],[Budget]])/Table134[[#This Row],[Budget]]*100</f>
        <v>102.66757770000001</v>
      </c>
      <c r="AJ2088">
        <f>(Table134[[#This Row],[Gross_WW]]-VLOOKUP(C2088,  Table4[], 2, TRUE)*Table134[[#This Row],[Budget]])/(Table134[[#This Row],[Budget]]*VLOOKUP(C2088,  Table4[], 2, TRUE))</f>
        <v>5.086113444444444</v>
      </c>
    </row>
    <row r="2089" spans="1:36" x14ac:dyDescent="0.2">
      <c r="A2089" t="s">
        <v>7695</v>
      </c>
      <c r="B2089" t="s">
        <v>7696</v>
      </c>
      <c r="C2089">
        <v>2014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7.7</v>
      </c>
      <c r="O2089">
        <v>380693</v>
      </c>
      <c r="P2089">
        <v>123</v>
      </c>
      <c r="Q2089" t="s">
        <v>7697</v>
      </c>
      <c r="R2089" t="s">
        <v>2913</v>
      </c>
      <c r="S2089">
        <v>0</v>
      </c>
      <c r="T2089">
        <v>1</v>
      </c>
      <c r="U2089">
        <v>0</v>
      </c>
      <c r="V2089">
        <v>15000000</v>
      </c>
      <c r="W2089">
        <v>35893537</v>
      </c>
      <c r="X2089">
        <v>123726688</v>
      </c>
      <c r="Y2089">
        <f>COUNTBLANK(Table134[[#This Row],[Budget]:[Gross_WW]])</f>
        <v>0</v>
      </c>
      <c r="Z2089" s="7">
        <v>0</v>
      </c>
      <c r="AA2089" s="7">
        <v>0</v>
      </c>
      <c r="AB2089" s="7">
        <v>1</v>
      </c>
      <c r="AC2089" s="7">
        <v>0</v>
      </c>
      <c r="AD2089" s="7">
        <v>0</v>
      </c>
      <c r="AE2089" s="7">
        <v>0</v>
      </c>
      <c r="AF2089" s="7">
        <v>0</v>
      </c>
      <c r="AG2089" s="7">
        <v>7</v>
      </c>
      <c r="AH2089">
        <f>((Table134[[#This Row],[Gross_WW]]-2*Table134[[#This Row],[Budget]])/(2*Table134[[#This Row],[Budget]]))*100</f>
        <v>312.42229333333336</v>
      </c>
      <c r="AI2089">
        <f>(0.555*Table134[[#This Row],[Gross_WW]]-Table134[[#This Row],[Budget]])/Table134[[#This Row],[Budget]]*100</f>
        <v>357.78874560000003</v>
      </c>
      <c r="AJ2089">
        <f>(Table134[[#This Row],[Gross_WW]]-VLOOKUP(C2089,  Table4[], 2, TRUE)*Table134[[#This Row],[Budget]])/(Table134[[#This Row],[Budget]]*VLOOKUP(C2089,  Table4[], 2, TRUE))</f>
        <v>7.2484458666666667</v>
      </c>
    </row>
    <row r="2090" spans="1:36" hidden="1" x14ac:dyDescent="0.2">
      <c r="A2090" t="s">
        <v>6260</v>
      </c>
      <c r="B2090" t="s">
        <v>6261</v>
      </c>
      <c r="C2090">
        <v>2006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5.9</v>
      </c>
      <c r="O2090">
        <v>5661</v>
      </c>
      <c r="P2090">
        <v>98</v>
      </c>
      <c r="Q2090" t="s">
        <v>6262</v>
      </c>
      <c r="R2090" t="s">
        <v>6263</v>
      </c>
      <c r="S2090">
        <v>0</v>
      </c>
      <c r="T2090">
        <v>0</v>
      </c>
      <c r="U2090">
        <v>1</v>
      </c>
      <c r="X2090">
        <v>5141916</v>
      </c>
      <c r="Y2090">
        <f>COUNTBLANK(Table134[[#This Row],[Budget]:[Gross_WW]])</f>
        <v>2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7">
        <v>1</v>
      </c>
      <c r="AG2090" s="7">
        <v>0</v>
      </c>
      <c r="AH2090" t="e">
        <f>((Table134[[#This Row],[Gross_WW]]-2*Table134[[#This Row],[Budget]])/(2*Table134[[#This Row],[Budget]]))*100</f>
        <v>#DIV/0!</v>
      </c>
      <c r="AI2090" t="e">
        <f>(0.555*Table134[[#This Row],[Gross_WW]]-Table134[[#This Row],[Budget]])/Table134[[#This Row],[Budget]]*100</f>
        <v>#DIV/0!</v>
      </c>
      <c r="AJ2090" t="e">
        <f>(Table134[[#This Row],[Gross_WW]]-VLOOKUP(C2090,  Table4[], 2, TRUE)*Table134[[#This Row],[Budget]])/(Table134[[#This Row],[Budget]]*VLOOKUP(C2090,  Table4[], 2, TRUE))</f>
        <v>#DIV/0!</v>
      </c>
    </row>
    <row r="2091" spans="1:36" x14ac:dyDescent="0.2">
      <c r="A2091" t="s">
        <v>2635</v>
      </c>
      <c r="B2091" t="s">
        <v>2636</v>
      </c>
      <c r="C2091">
        <v>1982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8.1</v>
      </c>
      <c r="O2091">
        <v>350635</v>
      </c>
      <c r="P2091">
        <v>109</v>
      </c>
      <c r="Q2091" t="s">
        <v>2225</v>
      </c>
      <c r="R2091" t="s">
        <v>35</v>
      </c>
      <c r="S2091">
        <v>0</v>
      </c>
      <c r="T2091">
        <v>1</v>
      </c>
      <c r="U2091">
        <v>0</v>
      </c>
      <c r="V2091">
        <v>15000000</v>
      </c>
      <c r="W2091">
        <v>19629760</v>
      </c>
      <c r="X2091">
        <v>19629760</v>
      </c>
      <c r="Y2091">
        <f>COUNTBLANK(Table134[[#This Row],[Budget]:[Gross_WW]])</f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44</v>
      </c>
      <c r="AH2091">
        <f>((Table134[[#This Row],[Gross_WW]]-2*Table134[[#This Row],[Budget]])/(2*Table134[[#This Row],[Budget]]))*100</f>
        <v>-34.567466666666668</v>
      </c>
      <c r="AI2091">
        <f>(0.555*Table134[[#This Row],[Gross_WW]]-Table134[[#This Row],[Budget]])/Table134[[#This Row],[Budget]]*100</f>
        <v>-27.369887999999996</v>
      </c>
      <c r="AJ2091">
        <f>(Table134[[#This Row],[Gross_WW]]-VLOOKUP(C2091,  Table4[], 2, TRUE)*Table134[[#This Row],[Budget]])/(Table134[[#This Row],[Budget]]*VLOOKUP(C2091,  Table4[], 2, TRUE))</f>
        <v>1.8448927536231885</v>
      </c>
    </row>
    <row r="2092" spans="1:36" x14ac:dyDescent="0.2">
      <c r="A2092" t="s">
        <v>3897</v>
      </c>
      <c r="B2092" t="s">
        <v>3898</v>
      </c>
      <c r="C2092">
        <v>1993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6.4</v>
      </c>
      <c r="O2092">
        <v>48642</v>
      </c>
      <c r="P2092">
        <v>105</v>
      </c>
      <c r="Q2092" t="s">
        <v>3899</v>
      </c>
      <c r="R2092" t="s">
        <v>2671</v>
      </c>
      <c r="S2092">
        <v>1</v>
      </c>
      <c r="T2092">
        <v>0</v>
      </c>
      <c r="U2092">
        <v>0</v>
      </c>
      <c r="V2092">
        <v>30000000</v>
      </c>
      <c r="W2092">
        <v>53898845</v>
      </c>
      <c r="X2092">
        <v>53898845</v>
      </c>
      <c r="Y2092">
        <f>COUNTBLANK(Table134[[#This Row],[Budget]:[Gross_WW]])</f>
        <v>0</v>
      </c>
      <c r="Z2092" s="7">
        <v>0</v>
      </c>
      <c r="AA2092" s="7">
        <v>0</v>
      </c>
      <c r="AB2092" s="7">
        <v>1</v>
      </c>
      <c r="AC2092" s="7">
        <v>0</v>
      </c>
      <c r="AD2092" s="7">
        <v>0</v>
      </c>
      <c r="AE2092" s="7">
        <v>0</v>
      </c>
      <c r="AF2092" s="7">
        <v>0</v>
      </c>
      <c r="AG2092" s="7">
        <v>89</v>
      </c>
      <c r="AH2092">
        <f>((Table134[[#This Row],[Gross_WW]]-2*Table134[[#This Row],[Budget]])/(2*Table134[[#This Row],[Budget]]))*100</f>
        <v>-10.168591666666666</v>
      </c>
      <c r="AI2092">
        <f>(0.555*Table134[[#This Row],[Gross_WW]]-Table134[[#This Row],[Budget]])/Table134[[#This Row],[Budget]]*100</f>
        <v>-0.28713674999999506</v>
      </c>
      <c r="AJ2092">
        <f>(Table134[[#This Row],[Gross_WW]]-VLOOKUP(C2092,  Table4[], 2, TRUE)*Table134[[#This Row],[Budget]])/(Table134[[#This Row],[Budget]]*VLOOKUP(C2092,  Table4[], 2, TRUE))</f>
        <v>3.0832458333333332</v>
      </c>
    </row>
    <row r="2093" spans="1:36" x14ac:dyDescent="0.2">
      <c r="A2093" t="s">
        <v>4328</v>
      </c>
      <c r="B2093" t="s">
        <v>4329</v>
      </c>
      <c r="C2093">
        <v>1995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5</v>
      </c>
      <c r="O2093">
        <v>1069</v>
      </c>
      <c r="P2093">
        <v>99</v>
      </c>
      <c r="Q2093" t="s">
        <v>4330</v>
      </c>
      <c r="R2093" t="s">
        <v>3273</v>
      </c>
      <c r="S2093">
        <v>1</v>
      </c>
      <c r="T2093">
        <v>0</v>
      </c>
      <c r="U2093">
        <v>0</v>
      </c>
      <c r="V2093">
        <v>5772529</v>
      </c>
      <c r="Y2093">
        <f>COUNTBLANK(Table134[[#This Row],[Budget]:[Gross_WW]])</f>
        <v>2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1</v>
      </c>
      <c r="AG2093" s="7">
        <v>0</v>
      </c>
      <c r="AH2093">
        <f>((Table134[[#This Row],[Gross_WW]]-2*Table134[[#This Row],[Budget]])/(2*Table134[[#This Row],[Budget]]))*100</f>
        <v>-100</v>
      </c>
      <c r="AI2093">
        <f>(0.555*Table134[[#This Row],[Gross_WW]]-Table134[[#This Row],[Budget]])/Table134[[#This Row],[Budget]]*100</f>
        <v>-100</v>
      </c>
      <c r="AJ2093">
        <f>(Table134[[#This Row],[Gross_WW]]-VLOOKUP(C2093,  Table4[], 2, TRUE)*Table134[[#This Row],[Budget]])/(Table134[[#This Row],[Budget]]*VLOOKUP(C2093,  Table4[], 2, TRUE))</f>
        <v>-1</v>
      </c>
    </row>
    <row r="2094" spans="1:36" x14ac:dyDescent="0.2">
      <c r="A2094" t="s">
        <v>5578</v>
      </c>
      <c r="B2094" t="s">
        <v>5579</v>
      </c>
      <c r="C2094">
        <v>2002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6</v>
      </c>
      <c r="O2094">
        <v>115799</v>
      </c>
      <c r="P2094">
        <v>96</v>
      </c>
      <c r="Q2094" t="s">
        <v>4165</v>
      </c>
      <c r="R2094" t="s">
        <v>39</v>
      </c>
      <c r="S2094">
        <v>0</v>
      </c>
      <c r="T2094">
        <v>0</v>
      </c>
      <c r="U2094">
        <v>1</v>
      </c>
      <c r="V2094">
        <v>80000000</v>
      </c>
      <c r="W2094">
        <v>56832494</v>
      </c>
      <c r="X2094">
        <v>123729176</v>
      </c>
      <c r="Y2094">
        <f>COUNTBLANK(Table134[[#This Row],[Budget]:[Gross_WW]])</f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107</v>
      </c>
      <c r="AH2094">
        <f>((Table134[[#This Row],[Gross_WW]]-2*Table134[[#This Row],[Budget]])/(2*Table134[[#This Row],[Budget]]))*100</f>
        <v>-22.669264999999999</v>
      </c>
      <c r="AI2094">
        <f>(0.555*Table134[[#This Row],[Gross_WW]]-Table134[[#This Row],[Budget]])/Table134[[#This Row],[Budget]]*100</f>
        <v>-14.162884149999991</v>
      </c>
      <c r="AJ2094">
        <f>(Table134[[#This Row],[Gross_WW]]-VLOOKUP(C2094,  Table4[], 2, TRUE)*Table134[[#This Row],[Budget]])/(Table134[[#This Row],[Budget]]*VLOOKUP(C2094,  Table4[], 2, TRUE))</f>
        <v>1.5776911666666666</v>
      </c>
    </row>
    <row r="2095" spans="1:36" x14ac:dyDescent="0.2">
      <c r="A2095" t="s">
        <v>925</v>
      </c>
      <c r="B2095" t="s">
        <v>926</v>
      </c>
      <c r="C2095">
        <v>1946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7.7</v>
      </c>
      <c r="O2095">
        <v>2860</v>
      </c>
      <c r="P2095">
        <v>82</v>
      </c>
      <c r="Q2095" t="s">
        <v>927</v>
      </c>
      <c r="R2095" t="s">
        <v>35</v>
      </c>
      <c r="S2095">
        <v>0</v>
      </c>
      <c r="T2095">
        <v>1</v>
      </c>
      <c r="U2095">
        <v>0</v>
      </c>
      <c r="V2095">
        <v>830000</v>
      </c>
      <c r="Y2095">
        <f>COUNTBLANK(Table134[[#This Row],[Budget]:[Gross_WW]])</f>
        <v>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f>((Table134[[#This Row],[Gross_WW]]-2*Table134[[#This Row],[Budget]])/(2*Table134[[#This Row],[Budget]]))*100</f>
        <v>-100</v>
      </c>
      <c r="AI2095">
        <f>(0.555*Table134[[#This Row],[Gross_WW]]-Table134[[#This Row],[Budget]])/Table134[[#This Row],[Budget]]*100</f>
        <v>-100</v>
      </c>
      <c r="AJ2095">
        <f>(Table134[[#This Row],[Gross_WW]]-VLOOKUP(C2095,  Table4[], 2, TRUE)*Table134[[#This Row],[Budget]])/(Table134[[#This Row],[Budget]]*VLOOKUP(C2095,  Table4[], 2, TRUE))</f>
        <v>-1</v>
      </c>
    </row>
    <row r="2096" spans="1:36" x14ac:dyDescent="0.2">
      <c r="A2096" t="s">
        <v>6350</v>
      </c>
      <c r="B2096" t="s">
        <v>6351</v>
      </c>
      <c r="C2096">
        <v>2009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7.1</v>
      </c>
      <c r="O2096">
        <v>136449</v>
      </c>
      <c r="P2096">
        <v>107</v>
      </c>
      <c r="Q2096" t="s">
        <v>6159</v>
      </c>
      <c r="R2096" t="s">
        <v>5604</v>
      </c>
      <c r="S2096">
        <v>0</v>
      </c>
      <c r="T2096">
        <v>0</v>
      </c>
      <c r="U2096">
        <v>1</v>
      </c>
      <c r="V2096">
        <v>39000000</v>
      </c>
      <c r="W2096">
        <v>63414846</v>
      </c>
      <c r="X2096">
        <v>101344412</v>
      </c>
      <c r="Y2096">
        <f>COUNTBLANK(Table134[[#This Row],[Budget]:[Gross_WW]])</f>
        <v>0</v>
      </c>
      <c r="Z2096" s="7">
        <v>0</v>
      </c>
      <c r="AA2096" s="7">
        <v>0</v>
      </c>
      <c r="AB2096" s="7">
        <v>1</v>
      </c>
      <c r="AC2096" s="7">
        <v>0</v>
      </c>
      <c r="AD2096" s="7">
        <v>0</v>
      </c>
      <c r="AE2096" s="7">
        <v>0</v>
      </c>
      <c r="AF2096" s="7">
        <v>0</v>
      </c>
      <c r="AG2096" s="7">
        <v>6</v>
      </c>
      <c r="AH2096">
        <f>((Table134[[#This Row],[Gross_WW]]-2*Table134[[#This Row],[Budget]])/(2*Table134[[#This Row],[Budget]]))*100</f>
        <v>29.928733333333334</v>
      </c>
      <c r="AI2096">
        <f>(0.555*Table134[[#This Row],[Gross_WW]]-Table134[[#This Row],[Budget]])/Table134[[#This Row],[Budget]]*100</f>
        <v>44.220894000000008</v>
      </c>
      <c r="AJ2096">
        <f>(Table134[[#This Row],[Gross_WW]]-VLOOKUP(C2096,  Table4[], 2, TRUE)*Table134[[#This Row],[Budget]])/(Table134[[#This Row],[Budget]]*VLOOKUP(C2096,  Table4[], 2, TRUE))</f>
        <v>3.3309577777777779</v>
      </c>
    </row>
    <row r="2097" spans="1:36" x14ac:dyDescent="0.2">
      <c r="A2097" t="s">
        <v>6645</v>
      </c>
      <c r="B2097" t="s">
        <v>6646</v>
      </c>
      <c r="C2097">
        <v>2010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7.5</v>
      </c>
      <c r="O2097">
        <v>335864</v>
      </c>
      <c r="P2097">
        <v>125</v>
      </c>
      <c r="Q2097" t="s">
        <v>6344</v>
      </c>
      <c r="R2097" t="s">
        <v>39</v>
      </c>
      <c r="S2097">
        <v>0</v>
      </c>
      <c r="T2097">
        <v>0</v>
      </c>
      <c r="U2097">
        <v>1</v>
      </c>
      <c r="V2097">
        <v>37000000</v>
      </c>
      <c r="W2097">
        <v>92186262</v>
      </c>
      <c r="X2097">
        <v>154026136</v>
      </c>
      <c r="Y2097">
        <f>COUNTBLANK(Table134[[#This Row],[Budget]:[Gross_WW]])</f>
        <v>0</v>
      </c>
      <c r="Z2097" s="7">
        <v>0</v>
      </c>
      <c r="AA2097" s="7">
        <v>0</v>
      </c>
      <c r="AB2097" s="7">
        <v>1</v>
      </c>
      <c r="AC2097" s="7">
        <v>0</v>
      </c>
      <c r="AD2097" s="7">
        <v>0</v>
      </c>
      <c r="AE2097" s="7">
        <v>0</v>
      </c>
      <c r="AF2097" s="7">
        <v>0</v>
      </c>
      <c r="AG2097" s="7">
        <v>6</v>
      </c>
      <c r="AH2097">
        <f>((Table134[[#This Row],[Gross_WW]]-2*Table134[[#This Row],[Budget]])/(2*Table134[[#This Row],[Budget]]))*100</f>
        <v>108.14342702702702</v>
      </c>
      <c r="AI2097">
        <f>(0.555*Table134[[#This Row],[Gross_WW]]-Table134[[#This Row],[Budget]])/Table134[[#This Row],[Budget]]*100</f>
        <v>131.03920400000001</v>
      </c>
      <c r="AJ2097">
        <f>(Table134[[#This Row],[Gross_WW]]-VLOOKUP(C2097,  Table4[], 2, TRUE)*Table134[[#This Row],[Budget]])/(Table134[[#This Row],[Budget]]*VLOOKUP(C2097,  Table4[], 2, TRUE))</f>
        <v>3.1628685405405403</v>
      </c>
    </row>
    <row r="2098" spans="1:36" x14ac:dyDescent="0.2">
      <c r="A2098" t="s">
        <v>1016</v>
      </c>
      <c r="B2098" t="s">
        <v>1017</v>
      </c>
      <c r="C2098">
        <v>1948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8.1999999999999993</v>
      </c>
      <c r="O2098">
        <v>108500</v>
      </c>
      <c r="P2098">
        <v>126</v>
      </c>
      <c r="Q2098" t="s">
        <v>601</v>
      </c>
      <c r="R2098" t="s">
        <v>39</v>
      </c>
      <c r="S2098">
        <v>0</v>
      </c>
      <c r="T2098">
        <v>0</v>
      </c>
      <c r="U2098">
        <v>1</v>
      </c>
      <c r="V2098">
        <v>3000000</v>
      </c>
      <c r="W2098">
        <v>215295</v>
      </c>
      <c r="X2098">
        <v>215295</v>
      </c>
      <c r="Y2098">
        <f>COUNTBLANK(Table134[[#This Row],[Budget]:[Gross_WW]])</f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21</v>
      </c>
      <c r="AH2098">
        <f>((Table134[[#This Row],[Gross_WW]]-2*Table134[[#This Row],[Budget]])/(2*Table134[[#This Row],[Budget]]))*100</f>
        <v>-96.411749999999998</v>
      </c>
      <c r="AI2098">
        <f>(0.555*Table134[[#This Row],[Gross_WW]]-Table134[[#This Row],[Budget]])/Table134[[#This Row],[Budget]]*100</f>
        <v>-96.017042499999988</v>
      </c>
      <c r="AJ2098">
        <f>(Table134[[#This Row],[Gross_WW]]-VLOOKUP(C2098,  Table4[], 2, TRUE)*Table134[[#This Row],[Budget]])/(Table134[[#This Row],[Budget]]*VLOOKUP(C2098,  Table4[], 2, TRUE))</f>
        <v>-0.44796153846153847</v>
      </c>
    </row>
    <row r="2099" spans="1:36" x14ac:dyDescent="0.2">
      <c r="A2099" t="s">
        <v>4570</v>
      </c>
      <c r="B2099" t="s">
        <v>4571</v>
      </c>
      <c r="C2099">
        <v>1996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5.7</v>
      </c>
      <c r="O2099">
        <v>5863</v>
      </c>
      <c r="P2099">
        <v>94</v>
      </c>
      <c r="Q2099" t="s">
        <v>4572</v>
      </c>
      <c r="R2099" t="s">
        <v>2714</v>
      </c>
      <c r="S2099">
        <v>0</v>
      </c>
      <c r="T2099">
        <v>1</v>
      </c>
      <c r="U2099">
        <v>0</v>
      </c>
      <c r="V2099">
        <v>8000000</v>
      </c>
      <c r="W2099">
        <v>3622979</v>
      </c>
      <c r="X2099">
        <v>3622979</v>
      </c>
      <c r="Y2099">
        <f>COUNTBLANK(Table134[[#This Row],[Budget]:[Gross_WW]])</f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5">
        <v>1</v>
      </c>
      <c r="AG2099">
        <v>0</v>
      </c>
      <c r="AH2099">
        <f>((Table134[[#This Row],[Gross_WW]]-2*Table134[[#This Row],[Budget]])/(2*Table134[[#This Row],[Budget]]))*100</f>
        <v>-77.356381249999998</v>
      </c>
      <c r="AI2099">
        <f>(0.555*Table134[[#This Row],[Gross_WW]]-Table134[[#This Row],[Budget]])/Table134[[#This Row],[Budget]]*100</f>
        <v>-74.865583187499993</v>
      </c>
      <c r="AJ2099">
        <f>(Table134[[#This Row],[Gross_WW]]-VLOOKUP(C2099,  Table4[], 2, TRUE)*Table134[[#This Row],[Budget]])/(Table134[[#This Row],[Budget]]*VLOOKUP(C2099,  Table4[], 2, TRUE))</f>
        <v>2.9255397727272727E-2</v>
      </c>
    </row>
    <row r="2100" spans="1:36" x14ac:dyDescent="0.2">
      <c r="A2100" t="s">
        <v>5589</v>
      </c>
      <c r="B2100" t="s">
        <v>5590</v>
      </c>
      <c r="C2100">
        <v>2002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4.7</v>
      </c>
      <c r="O2100">
        <v>9684</v>
      </c>
      <c r="P2100">
        <v>104</v>
      </c>
      <c r="Q2100" t="s">
        <v>2472</v>
      </c>
      <c r="R2100" t="s">
        <v>35</v>
      </c>
      <c r="S2100">
        <v>0</v>
      </c>
      <c r="T2100">
        <v>1</v>
      </c>
      <c r="U2100">
        <v>0</v>
      </c>
      <c r="V2100">
        <v>60000000</v>
      </c>
      <c r="W2100">
        <v>5350371</v>
      </c>
      <c r="X2100">
        <v>7093284</v>
      </c>
      <c r="Y2100">
        <f>COUNTBLANK(Table134[[#This Row],[Budget]:[Gross_WW]])</f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1</v>
      </c>
      <c r="AE2100" s="7">
        <v>0</v>
      </c>
      <c r="AF2100" s="7">
        <v>0</v>
      </c>
      <c r="AG2100" s="7">
        <v>39</v>
      </c>
      <c r="AH2100">
        <f>((Table134[[#This Row],[Gross_WW]]-2*Table134[[#This Row],[Budget]])/(2*Table134[[#This Row],[Budget]]))*100</f>
        <v>-94.088930000000005</v>
      </c>
      <c r="AI2100">
        <f>(0.555*Table134[[#This Row],[Gross_WW]]-Table134[[#This Row],[Budget]])/Table134[[#This Row],[Budget]]*100</f>
        <v>-93.438712300000006</v>
      </c>
      <c r="AJ2100">
        <f>(Table134[[#This Row],[Gross_WW]]-VLOOKUP(C2100,  Table4[], 2, TRUE)*Table134[[#This Row],[Budget]])/(Table134[[#This Row],[Budget]]*VLOOKUP(C2100,  Table4[], 2, TRUE))</f>
        <v>-0.80296433333333328</v>
      </c>
    </row>
    <row r="2101" spans="1:36" x14ac:dyDescent="0.2">
      <c r="A2101" t="s">
        <v>968</v>
      </c>
      <c r="B2101" t="s">
        <v>969</v>
      </c>
      <c r="C2101">
        <v>1947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6.8</v>
      </c>
      <c r="O2101">
        <v>862</v>
      </c>
      <c r="P2101">
        <v>109</v>
      </c>
      <c r="Q2101" t="s">
        <v>468</v>
      </c>
      <c r="R2101" t="s">
        <v>39</v>
      </c>
      <c r="S2101">
        <v>0</v>
      </c>
      <c r="T2101">
        <v>0</v>
      </c>
      <c r="U2101">
        <v>1</v>
      </c>
      <c r="V2101">
        <v>1822000</v>
      </c>
      <c r="Y2101">
        <f>COUNTBLANK(Table134[[#This Row],[Budget]:[Gross_WW]])</f>
        <v>2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0</v>
      </c>
      <c r="AG2101" s="7">
        <v>20</v>
      </c>
      <c r="AH2101">
        <f>((Table134[[#This Row],[Gross_WW]]-2*Table134[[#This Row],[Budget]])/(2*Table134[[#This Row],[Budget]]))*100</f>
        <v>-100</v>
      </c>
      <c r="AI2101">
        <f>(0.555*Table134[[#This Row],[Gross_WW]]-Table134[[#This Row],[Budget]])/Table134[[#This Row],[Budget]]*100</f>
        <v>-100</v>
      </c>
      <c r="AJ2101">
        <f>(Table134[[#This Row],[Gross_WW]]-VLOOKUP(C2101,  Table4[], 2, TRUE)*Table134[[#This Row],[Budget]])/(Table134[[#This Row],[Budget]]*VLOOKUP(C2101,  Table4[], 2, TRUE))</f>
        <v>-1</v>
      </c>
    </row>
    <row r="2102" spans="1:36" x14ac:dyDescent="0.2">
      <c r="A2102" t="s">
        <v>828</v>
      </c>
      <c r="B2102" t="s">
        <v>829</v>
      </c>
      <c r="C2102">
        <v>1944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7.1</v>
      </c>
      <c r="O2102">
        <v>444</v>
      </c>
      <c r="P2102">
        <v>99</v>
      </c>
      <c r="Q2102" t="s">
        <v>739</v>
      </c>
      <c r="R2102" t="s">
        <v>39</v>
      </c>
      <c r="S2102">
        <v>0</v>
      </c>
      <c r="T2102">
        <v>0</v>
      </c>
      <c r="U2102">
        <v>1</v>
      </c>
      <c r="V2102">
        <v>408000</v>
      </c>
      <c r="Y2102">
        <f>COUNTBLANK(Table134[[#This Row],[Budget]:[Gross_WW]])</f>
        <v>2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1</v>
      </c>
      <c r="AG2102" s="7">
        <v>0</v>
      </c>
      <c r="AH2102">
        <f>((Table134[[#This Row],[Gross_WW]]-2*Table134[[#This Row],[Budget]])/(2*Table134[[#This Row],[Budget]]))*100</f>
        <v>-100</v>
      </c>
      <c r="AI2102">
        <f>(0.555*Table134[[#This Row],[Gross_WW]]-Table134[[#This Row],[Budget]])/Table134[[#This Row],[Budget]]*100</f>
        <v>-100</v>
      </c>
      <c r="AJ2102">
        <f>(Table134[[#This Row],[Gross_WW]]-VLOOKUP(C2102,  Table4[], 2, TRUE)*Table134[[#This Row],[Budget]])/(Table134[[#This Row],[Budget]]*VLOOKUP(C2102,  Table4[], 2, TRUE))</f>
        <v>-1</v>
      </c>
    </row>
    <row r="2103" spans="1:36" x14ac:dyDescent="0.2">
      <c r="A2103" t="s">
        <v>5982</v>
      </c>
      <c r="B2103" t="s">
        <v>5983</v>
      </c>
      <c r="C2103">
        <v>2004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6.5</v>
      </c>
      <c r="O2103">
        <v>235104</v>
      </c>
      <c r="P2103">
        <v>108</v>
      </c>
      <c r="Q2103" t="s">
        <v>4846</v>
      </c>
      <c r="R2103" t="s">
        <v>2783</v>
      </c>
      <c r="S2103">
        <v>1</v>
      </c>
      <c r="T2103">
        <v>0</v>
      </c>
      <c r="U2103">
        <v>0</v>
      </c>
      <c r="V2103">
        <v>60000000</v>
      </c>
      <c r="W2103">
        <v>114197520</v>
      </c>
      <c r="X2103">
        <v>256697520</v>
      </c>
      <c r="Y2103">
        <f>COUNTBLANK(Table134[[#This Row],[Budget]:[Gross_WW]])</f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5">
        <v>1</v>
      </c>
      <c r="AG2103">
        <v>0</v>
      </c>
      <c r="AH2103">
        <f>((Table134[[#This Row],[Gross_WW]]-2*Table134[[#This Row],[Budget]])/(2*Table134[[#This Row],[Budget]]))*100</f>
        <v>113.91459999999999</v>
      </c>
      <c r="AI2103">
        <f>(0.555*Table134[[#This Row],[Gross_WW]]-Table134[[#This Row],[Budget]])/Table134[[#This Row],[Budget]]*100</f>
        <v>137.44520600000004</v>
      </c>
      <c r="AJ2103">
        <f>(Table134[[#This Row],[Gross_WW]]-VLOOKUP(C2103,  Table4[], 2, TRUE)*Table134[[#This Row],[Budget]])/(Table134[[#This Row],[Budget]]*VLOOKUP(C2103,  Table4[], 2, TRUE))</f>
        <v>6.1304866666666671</v>
      </c>
    </row>
    <row r="2104" spans="1:36" x14ac:dyDescent="0.2">
      <c r="A2104" t="s">
        <v>7772</v>
      </c>
      <c r="B2104" t="s">
        <v>7773</v>
      </c>
      <c r="C2104">
        <v>2015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6.2</v>
      </c>
      <c r="O2104">
        <v>107759</v>
      </c>
      <c r="P2104">
        <v>94</v>
      </c>
      <c r="Q2104" t="s">
        <v>4846</v>
      </c>
      <c r="R2104" t="s">
        <v>7774</v>
      </c>
      <c r="S2104">
        <v>0</v>
      </c>
      <c r="T2104">
        <v>1</v>
      </c>
      <c r="U2104">
        <v>0</v>
      </c>
      <c r="V2104">
        <v>5000000</v>
      </c>
      <c r="W2104">
        <v>65206105</v>
      </c>
      <c r="X2104">
        <v>98450062</v>
      </c>
      <c r="Y2104">
        <f>COUNTBLANK(Table134[[#This Row],[Budget]:[Gross_WW]])</f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5">
        <v>1</v>
      </c>
      <c r="AG2104">
        <v>0</v>
      </c>
      <c r="AH2104">
        <f>((Table134[[#This Row],[Gross_WW]]-2*Table134[[#This Row],[Budget]])/(2*Table134[[#This Row],[Budget]]))*100</f>
        <v>884.50062000000003</v>
      </c>
      <c r="AI2104">
        <f>(0.555*Table134[[#This Row],[Gross_WW]]-Table134[[#This Row],[Budget]])/Table134[[#This Row],[Budget]]*100</f>
        <v>992.79568819999997</v>
      </c>
      <c r="AJ2104">
        <f>(Table134[[#This Row],[Gross_WW]]-VLOOKUP(C2104,  Table4[], 2, TRUE)*Table134[[#This Row],[Budget]])/(Table134[[#This Row],[Budget]]*VLOOKUP(C2104,  Table4[], 2, TRUE))</f>
        <v>18.690012400000001</v>
      </c>
    </row>
    <row r="2105" spans="1:36" x14ac:dyDescent="0.2">
      <c r="A2105" t="s">
        <v>337</v>
      </c>
      <c r="B2105" t="s">
        <v>338</v>
      </c>
      <c r="C2105">
        <v>1936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6.7</v>
      </c>
      <c r="O2105">
        <v>2251</v>
      </c>
      <c r="P2105">
        <v>66</v>
      </c>
      <c r="Q2105" t="s">
        <v>45</v>
      </c>
      <c r="R2105" t="s">
        <v>39</v>
      </c>
      <c r="S2105">
        <v>0</v>
      </c>
      <c r="T2105">
        <v>0</v>
      </c>
      <c r="U2105">
        <v>1</v>
      </c>
      <c r="V2105">
        <v>217000</v>
      </c>
      <c r="Y2105">
        <f>COUNTBLANK(Table134[[#This Row],[Budget]:[Gross_WW]])</f>
        <v>2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  <c r="AE2105" s="7">
        <v>0</v>
      </c>
      <c r="AF2105" s="7">
        <v>1</v>
      </c>
      <c r="AG2105" s="7">
        <v>0</v>
      </c>
      <c r="AH2105">
        <f>((Table134[[#This Row],[Gross_WW]]-2*Table134[[#This Row],[Budget]])/(2*Table134[[#This Row],[Budget]]))*100</f>
        <v>-100</v>
      </c>
      <c r="AI2105">
        <f>(0.555*Table134[[#This Row],[Gross_WW]]-Table134[[#This Row],[Budget]])/Table134[[#This Row],[Budget]]*100</f>
        <v>-100</v>
      </c>
      <c r="AJ2105">
        <f>(Table134[[#This Row],[Gross_WW]]-VLOOKUP(C2105,  Table4[], 2, TRUE)*Table134[[#This Row],[Budget]])/(Table134[[#This Row],[Budget]]*VLOOKUP(C2105,  Table4[], 2, TRUE))</f>
        <v>-1</v>
      </c>
    </row>
    <row r="2106" spans="1:36" x14ac:dyDescent="0.2">
      <c r="A2106" t="s">
        <v>2432</v>
      </c>
      <c r="B2106" t="s">
        <v>2433</v>
      </c>
      <c r="C2106">
        <v>1979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7.4</v>
      </c>
      <c r="O2106">
        <v>9556</v>
      </c>
      <c r="P2106">
        <v>112</v>
      </c>
      <c r="Q2106" t="s">
        <v>2434</v>
      </c>
      <c r="R2106" t="s">
        <v>2435</v>
      </c>
      <c r="S2106">
        <v>0</v>
      </c>
      <c r="T2106">
        <v>0</v>
      </c>
      <c r="U2106">
        <v>1</v>
      </c>
      <c r="V2106">
        <v>14492</v>
      </c>
      <c r="Y2106">
        <f>COUNTBLANK(Table134[[#This Row],[Budget]:[Gross_WW]])</f>
        <v>2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1</v>
      </c>
      <c r="AG2106" s="7">
        <v>0</v>
      </c>
      <c r="AH2106">
        <f>((Table134[[#This Row],[Gross_WW]]-2*Table134[[#This Row],[Budget]])/(2*Table134[[#This Row],[Budget]]))*100</f>
        <v>-100</v>
      </c>
      <c r="AI2106">
        <f>(0.555*Table134[[#This Row],[Gross_WW]]-Table134[[#This Row],[Budget]])/Table134[[#This Row],[Budget]]*100</f>
        <v>-100</v>
      </c>
      <c r="AJ2106">
        <f>(Table134[[#This Row],[Gross_WW]]-VLOOKUP(C2106,  Table4[], 2, TRUE)*Table134[[#This Row],[Budget]])/(Table134[[#This Row],[Budget]]*VLOOKUP(C2106,  Table4[], 2, TRUE))</f>
        <v>-1</v>
      </c>
    </row>
    <row r="2107" spans="1:36" x14ac:dyDescent="0.2">
      <c r="A2107" t="s">
        <v>4140</v>
      </c>
      <c r="B2107" t="s">
        <v>4141</v>
      </c>
      <c r="C2107">
        <v>1994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6.8</v>
      </c>
      <c r="O2107">
        <v>11726</v>
      </c>
      <c r="P2107">
        <v>126</v>
      </c>
      <c r="Q2107" t="s">
        <v>3449</v>
      </c>
      <c r="R2107" t="s">
        <v>3751</v>
      </c>
      <c r="S2107">
        <v>0</v>
      </c>
      <c r="T2107">
        <v>1</v>
      </c>
      <c r="U2107">
        <v>0</v>
      </c>
      <c r="V2107">
        <v>16928556</v>
      </c>
      <c r="Y2107">
        <f>COUNTBLANK(Table134[[#This Row],[Budget]:[Gross_WW]])</f>
        <v>2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1</v>
      </c>
      <c r="AG2107" s="7">
        <v>0</v>
      </c>
      <c r="AH2107">
        <f>((Table134[[#This Row],[Gross_WW]]-2*Table134[[#This Row],[Budget]])/(2*Table134[[#This Row],[Budget]]))*100</f>
        <v>-100</v>
      </c>
      <c r="AI2107">
        <f>(0.555*Table134[[#This Row],[Gross_WW]]-Table134[[#This Row],[Budget]])/Table134[[#This Row],[Budget]]*100</f>
        <v>-100</v>
      </c>
      <c r="AJ2107">
        <f>(Table134[[#This Row],[Gross_WW]]-VLOOKUP(C2107,  Table4[], 2, TRUE)*Table134[[#This Row],[Budget]])/(Table134[[#This Row],[Budget]]*VLOOKUP(C2107,  Table4[], 2, TRUE))</f>
        <v>-1</v>
      </c>
    </row>
    <row r="2108" spans="1:36" x14ac:dyDescent="0.2">
      <c r="A2108" t="s">
        <v>4592</v>
      </c>
      <c r="B2108" t="s">
        <v>4593</v>
      </c>
      <c r="C2108">
        <v>1996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7</v>
      </c>
      <c r="O2108">
        <v>2208</v>
      </c>
      <c r="P2108">
        <v>123</v>
      </c>
      <c r="Q2108" t="s">
        <v>4594</v>
      </c>
      <c r="R2108" t="s">
        <v>4595</v>
      </c>
      <c r="S2108">
        <v>1</v>
      </c>
      <c r="T2108">
        <v>0</v>
      </c>
      <c r="U2108">
        <v>0</v>
      </c>
      <c r="V2108">
        <v>44722</v>
      </c>
      <c r="Y2108">
        <f>COUNTBLANK(Table134[[#This Row],[Budget]:[Gross_WW]])</f>
        <v>2</v>
      </c>
      <c r="Z2108" s="7">
        <v>0</v>
      </c>
      <c r="AA2108" s="7">
        <v>0</v>
      </c>
      <c r="AB2108" s="7">
        <v>0</v>
      </c>
      <c r="AC2108" s="7">
        <v>0</v>
      </c>
      <c r="AD2108" s="7">
        <v>0</v>
      </c>
      <c r="AE2108" s="7">
        <v>0</v>
      </c>
      <c r="AF2108" s="7">
        <v>0</v>
      </c>
      <c r="AG2108" s="7">
        <v>12</v>
      </c>
      <c r="AH2108">
        <f>((Table134[[#This Row],[Gross_WW]]-2*Table134[[#This Row],[Budget]])/(2*Table134[[#This Row],[Budget]]))*100</f>
        <v>-100</v>
      </c>
      <c r="AI2108">
        <f>(0.555*Table134[[#This Row],[Gross_WW]]-Table134[[#This Row],[Budget]])/Table134[[#This Row],[Budget]]*100</f>
        <v>-100</v>
      </c>
      <c r="AJ2108">
        <f>(Table134[[#This Row],[Gross_WW]]-VLOOKUP(C2108,  Table4[], 2, TRUE)*Table134[[#This Row],[Budget]])/(Table134[[#This Row],[Budget]]*VLOOKUP(C2108,  Table4[], 2, TRUE))</f>
        <v>-1</v>
      </c>
    </row>
    <row r="2109" spans="1:36" x14ac:dyDescent="0.2">
      <c r="A2109" t="s">
        <v>1790</v>
      </c>
      <c r="B2109" t="s">
        <v>1791</v>
      </c>
      <c r="C2109">
        <v>1965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6.8</v>
      </c>
      <c r="O2109">
        <v>2815</v>
      </c>
      <c r="P2109">
        <v>123</v>
      </c>
      <c r="Q2109" t="s">
        <v>1792</v>
      </c>
      <c r="R2109" t="s">
        <v>35</v>
      </c>
      <c r="S2109">
        <v>0</v>
      </c>
      <c r="T2109">
        <v>1</v>
      </c>
      <c r="U2109">
        <v>0</v>
      </c>
      <c r="V2109">
        <v>3500000</v>
      </c>
      <c r="Y2109">
        <f>COUNTBLANK(Table134[[#This Row],[Budget]:[Gross_WW]])</f>
        <v>2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9</v>
      </c>
      <c r="AH2109">
        <f>((Table134[[#This Row],[Gross_WW]]-2*Table134[[#This Row],[Budget]])/(2*Table134[[#This Row],[Budget]]))*100</f>
        <v>-100</v>
      </c>
      <c r="AI2109">
        <f>(0.555*Table134[[#This Row],[Gross_WW]]-Table134[[#This Row],[Budget]])/Table134[[#This Row],[Budget]]*100</f>
        <v>-100</v>
      </c>
      <c r="AJ2109">
        <f>(Table134[[#This Row],[Gross_WW]]-VLOOKUP(C2109,  Table4[], 2, TRUE)*Table134[[#This Row],[Budget]])/(Table134[[#This Row],[Budget]]*VLOOKUP(C2109,  Table4[], 2, TRUE))</f>
        <v>-1</v>
      </c>
    </row>
    <row r="2110" spans="1:36" x14ac:dyDescent="0.2">
      <c r="A2110" t="s">
        <v>1867</v>
      </c>
      <c r="B2110" t="s">
        <v>1868</v>
      </c>
      <c r="C2110">
        <v>1967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6.9</v>
      </c>
      <c r="O2110">
        <v>8372</v>
      </c>
      <c r="P2110">
        <v>101</v>
      </c>
      <c r="Q2110" t="s">
        <v>1869</v>
      </c>
      <c r="R2110" t="s">
        <v>35</v>
      </c>
      <c r="S2110">
        <v>0</v>
      </c>
      <c r="T2110">
        <v>1</v>
      </c>
      <c r="U2110">
        <v>0</v>
      </c>
      <c r="V2110">
        <v>11990000</v>
      </c>
      <c r="Y2110">
        <f>COUNTBLANK(Table134[[#This Row],[Budget]:[Gross_WW]])</f>
        <v>2</v>
      </c>
      <c r="Z2110" s="8">
        <v>0</v>
      </c>
      <c r="AA2110" s="8">
        <v>0</v>
      </c>
      <c r="AB2110" s="8">
        <v>1</v>
      </c>
      <c r="AC2110" s="8">
        <v>0</v>
      </c>
      <c r="AD2110" s="8">
        <v>0</v>
      </c>
      <c r="AE2110" s="8">
        <v>0</v>
      </c>
      <c r="AF2110" s="8">
        <v>0</v>
      </c>
      <c r="AG2110" s="8">
        <v>9</v>
      </c>
      <c r="AH2110">
        <f>((Table134[[#This Row],[Gross_WW]]-2*Table134[[#This Row],[Budget]])/(2*Table134[[#This Row],[Budget]]))*100</f>
        <v>-100</v>
      </c>
      <c r="AI2110">
        <f>(0.555*Table134[[#This Row],[Gross_WW]]-Table134[[#This Row],[Budget]])/Table134[[#This Row],[Budget]]*100</f>
        <v>-100</v>
      </c>
      <c r="AJ2110">
        <f>(Table134[[#This Row],[Gross_WW]]-VLOOKUP(C2110,  Table4[], 2, TRUE)*Table134[[#This Row],[Budget]])/(Table134[[#This Row],[Budget]]*VLOOKUP(C2110,  Table4[], 2, TRUE))</f>
        <v>-1</v>
      </c>
    </row>
    <row r="2111" spans="1:36" x14ac:dyDescent="0.2">
      <c r="A2111" t="s">
        <v>5362</v>
      </c>
      <c r="B2111" t="s">
        <v>5363</v>
      </c>
      <c r="C2111">
        <v>2000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5.3</v>
      </c>
      <c r="O2111">
        <v>25005</v>
      </c>
      <c r="P2111">
        <v>97</v>
      </c>
      <c r="Q2111" t="s">
        <v>5364</v>
      </c>
      <c r="R2111" t="s">
        <v>5365</v>
      </c>
      <c r="S2111">
        <v>0</v>
      </c>
      <c r="T2111">
        <v>1</v>
      </c>
      <c r="U2111">
        <v>0</v>
      </c>
      <c r="V2111">
        <v>30000000</v>
      </c>
      <c r="W2111">
        <v>28946615</v>
      </c>
      <c r="X2111">
        <v>47267829</v>
      </c>
      <c r="Y2111">
        <f>COUNTBLANK(Table134[[#This Row],[Budget]:[Gross_WW]])</f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5">
        <v>1</v>
      </c>
      <c r="AG2111">
        <v>0</v>
      </c>
      <c r="AH2111">
        <f>((Table134[[#This Row],[Gross_WW]]-2*Table134[[#This Row],[Budget]])/(2*Table134[[#This Row],[Budget]]))*100</f>
        <v>-21.220285000000001</v>
      </c>
      <c r="AI2111">
        <f>(0.555*Table134[[#This Row],[Gross_WW]]-Table134[[#This Row],[Budget]])/Table134[[#This Row],[Budget]]*100</f>
        <v>-12.554516349999991</v>
      </c>
      <c r="AJ2111">
        <f>(Table134[[#This Row],[Gross_WW]]-VLOOKUP(C2111,  Table4[], 2, TRUE)*Table134[[#This Row],[Budget]])/(Table134[[#This Row],[Budget]]*VLOOKUP(C2111,  Table4[], 2, TRUE))</f>
        <v>1.6259904999999999</v>
      </c>
    </row>
    <row r="2112" spans="1:36" x14ac:dyDescent="0.2">
      <c r="A2112" t="s">
        <v>4838</v>
      </c>
      <c r="B2112" t="s">
        <v>4839</v>
      </c>
      <c r="C2112">
        <v>1998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6.1</v>
      </c>
      <c r="O2112">
        <v>143332</v>
      </c>
      <c r="P2112">
        <v>90</v>
      </c>
      <c r="Q2112" t="s">
        <v>4840</v>
      </c>
      <c r="R2112" t="s">
        <v>3524</v>
      </c>
      <c r="S2112">
        <v>1</v>
      </c>
      <c r="T2112">
        <v>0</v>
      </c>
      <c r="U2112">
        <v>0</v>
      </c>
      <c r="V2112">
        <v>23000000</v>
      </c>
      <c r="W2112">
        <v>161491646</v>
      </c>
      <c r="X2112">
        <v>185991646</v>
      </c>
      <c r="Y2112">
        <f>COUNTBLANK(Table134[[#This Row],[Budget]:[Gross_WW]])</f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5">
        <v>1</v>
      </c>
      <c r="AG2112">
        <v>0</v>
      </c>
      <c r="AH2112">
        <f>((Table134[[#This Row],[Gross_WW]]-2*Table134[[#This Row],[Budget]])/(2*Table134[[#This Row],[Budget]]))*100</f>
        <v>304.32966521739127</v>
      </c>
      <c r="AI2112">
        <f>(0.555*Table134[[#This Row],[Gross_WW]]-Table134[[#This Row],[Budget]])/Table134[[#This Row],[Budget]]*100</f>
        <v>348.80592839130441</v>
      </c>
      <c r="AJ2112">
        <f>(Table134[[#This Row],[Gross_WW]]-VLOOKUP(C2112,  Table4[], 2, TRUE)*Table134[[#This Row],[Budget]])/(Table134[[#This Row],[Budget]]*VLOOKUP(C2112,  Table4[], 2, TRUE))</f>
        <v>17.378621146245059</v>
      </c>
    </row>
    <row r="2113" spans="1:36" x14ac:dyDescent="0.2">
      <c r="A2113" t="s">
        <v>5326</v>
      </c>
      <c r="B2113" t="s">
        <v>5327</v>
      </c>
      <c r="C2113">
        <v>2000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6.7</v>
      </c>
      <c r="O2113">
        <v>106703</v>
      </c>
      <c r="P2113">
        <v>98</v>
      </c>
      <c r="Q2113" t="s">
        <v>3583</v>
      </c>
      <c r="R2113" t="s">
        <v>5328</v>
      </c>
      <c r="S2113">
        <v>0</v>
      </c>
      <c r="T2113">
        <v>0</v>
      </c>
      <c r="U2113">
        <v>1</v>
      </c>
      <c r="V2113">
        <v>41300000</v>
      </c>
      <c r="W2113">
        <v>57262492</v>
      </c>
      <c r="X2113">
        <v>106371651</v>
      </c>
      <c r="Y2113">
        <f>COUNTBLANK(Table134[[#This Row],[Budget]:[Gross_WW]])</f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f>((Table134[[#This Row],[Gross_WW]]-2*Table134[[#This Row],[Budget]])/(2*Table134[[#This Row],[Budget]]))*100</f>
        <v>28.779238498789343</v>
      </c>
      <c r="AI2113">
        <f>(0.555*Table134[[#This Row],[Gross_WW]]-Table134[[#This Row],[Budget]])/Table134[[#This Row],[Budget]]*100</f>
        <v>42.944954733656196</v>
      </c>
      <c r="AJ2113">
        <f>(Table134[[#This Row],[Gross_WW]]-VLOOKUP(C2113,  Table4[], 2, TRUE)*Table134[[#This Row],[Budget]])/(Table134[[#This Row],[Budget]]*VLOOKUP(C2113,  Table4[], 2, TRUE))</f>
        <v>3.2926412832929781</v>
      </c>
    </row>
    <row r="2114" spans="1:36" x14ac:dyDescent="0.2">
      <c r="A2114" t="s">
        <v>6330</v>
      </c>
      <c r="B2114" t="s">
        <v>6331</v>
      </c>
      <c r="C2114">
        <v>2006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3.7</v>
      </c>
      <c r="O2114">
        <v>62375</v>
      </c>
      <c r="P2114">
        <v>102</v>
      </c>
      <c r="Q2114" t="s">
        <v>5525</v>
      </c>
      <c r="R2114" t="s">
        <v>39</v>
      </c>
      <c r="S2114">
        <v>0</v>
      </c>
      <c r="T2114">
        <v>0</v>
      </c>
      <c r="U2114">
        <v>1</v>
      </c>
      <c r="V2114">
        <v>40000000</v>
      </c>
      <c r="W2114">
        <v>23649127</v>
      </c>
      <c r="X2114">
        <v>38805380</v>
      </c>
      <c r="Y2114">
        <f>COUNTBLANK(Table134[[#This Row],[Budget]:[Gross_WW]])</f>
        <v>0</v>
      </c>
      <c r="Z2114" s="7">
        <v>0</v>
      </c>
      <c r="AA2114" s="7">
        <v>0</v>
      </c>
      <c r="AB2114" s="7">
        <v>1</v>
      </c>
      <c r="AC2114" s="7">
        <v>0</v>
      </c>
      <c r="AD2114" s="7">
        <v>0</v>
      </c>
      <c r="AE2114" s="7">
        <v>0</v>
      </c>
      <c r="AF2114" s="7">
        <v>0</v>
      </c>
      <c r="AG2114" s="7">
        <v>6</v>
      </c>
      <c r="AH2114">
        <f>((Table134[[#This Row],[Gross_WW]]-2*Table134[[#This Row],[Budget]])/(2*Table134[[#This Row],[Budget]]))*100</f>
        <v>-51.493275000000004</v>
      </c>
      <c r="AI2114">
        <f>(0.555*Table134[[#This Row],[Gross_WW]]-Table134[[#This Row],[Budget]])/Table134[[#This Row],[Budget]]*100</f>
        <v>-46.157535249999995</v>
      </c>
      <c r="AJ2114">
        <f>(Table134[[#This Row],[Gross_WW]]-VLOOKUP(C2114,  Table4[], 2, TRUE)*Table134[[#This Row],[Budget]])/(Table134[[#This Row],[Budget]]*VLOOKUP(C2114,  Table4[], 2, TRUE))</f>
        <v>0.61689083333333339</v>
      </c>
    </row>
    <row r="2115" spans="1:36" x14ac:dyDescent="0.2">
      <c r="A2115" t="s">
        <v>1956</v>
      </c>
      <c r="B2115" t="s">
        <v>1957</v>
      </c>
      <c r="C2115">
        <v>1969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7.9</v>
      </c>
      <c r="O2115">
        <v>74643</v>
      </c>
      <c r="P2115">
        <v>145</v>
      </c>
      <c r="Q2115" t="s">
        <v>1958</v>
      </c>
      <c r="R2115" t="s">
        <v>1832</v>
      </c>
      <c r="S2115">
        <v>0</v>
      </c>
      <c r="T2115">
        <v>0</v>
      </c>
      <c r="U2115">
        <v>1</v>
      </c>
      <c r="V2115">
        <v>638641</v>
      </c>
      <c r="Y2115">
        <f>COUNTBLANK(Table134[[#This Row],[Budget]:[Gross_WW]])</f>
        <v>2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1</v>
      </c>
      <c r="AG2115" s="7">
        <v>0</v>
      </c>
      <c r="AH2115">
        <f>((Table134[[#This Row],[Gross_WW]]-2*Table134[[#This Row],[Budget]])/(2*Table134[[#This Row],[Budget]]))*100</f>
        <v>-100</v>
      </c>
      <c r="AI2115">
        <f>(0.555*Table134[[#This Row],[Gross_WW]]-Table134[[#This Row],[Budget]])/Table134[[#This Row],[Budget]]*100</f>
        <v>-100</v>
      </c>
      <c r="AJ2115">
        <f>(Table134[[#This Row],[Gross_WW]]-VLOOKUP(C2115,  Table4[], 2, TRUE)*Table134[[#This Row],[Budget]])/(Table134[[#This Row],[Budget]]*VLOOKUP(C2115,  Table4[], 2, TRUE))</f>
        <v>-1</v>
      </c>
    </row>
    <row r="2116" spans="1:36" x14ac:dyDescent="0.2">
      <c r="A2116" t="s">
        <v>2794</v>
      </c>
      <c r="B2116" t="s">
        <v>2795</v>
      </c>
      <c r="C2116">
        <v>1984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6.1</v>
      </c>
      <c r="O2116">
        <v>2262</v>
      </c>
      <c r="P2116">
        <v>96</v>
      </c>
      <c r="Q2116" t="s">
        <v>2500</v>
      </c>
      <c r="R2116" t="s">
        <v>35</v>
      </c>
      <c r="S2116">
        <v>0</v>
      </c>
      <c r="T2116">
        <v>1</v>
      </c>
      <c r="U2116">
        <v>0</v>
      </c>
      <c r="V2116">
        <v>11020375</v>
      </c>
      <c r="Y2116">
        <f>COUNTBLANK(Table134[[#This Row],[Budget]:[Gross_WW]])</f>
        <v>2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1</v>
      </c>
      <c r="AG2116" s="7">
        <v>0</v>
      </c>
      <c r="AH2116">
        <f>((Table134[[#This Row],[Gross_WW]]-2*Table134[[#This Row],[Budget]])/(2*Table134[[#This Row],[Budget]]))*100</f>
        <v>-100</v>
      </c>
      <c r="AI2116">
        <f>(0.555*Table134[[#This Row],[Gross_WW]]-Table134[[#This Row],[Budget]])/Table134[[#This Row],[Budget]]*100</f>
        <v>-100</v>
      </c>
      <c r="AJ2116">
        <f>(Table134[[#This Row],[Gross_WW]]-VLOOKUP(C2116,  Table4[], 2, TRUE)*Table134[[#This Row],[Budget]])/(Table134[[#This Row],[Budget]]*VLOOKUP(C2116,  Table4[], 2, TRUE))</f>
        <v>-1</v>
      </c>
    </row>
    <row r="2117" spans="1:36" hidden="1" x14ac:dyDescent="0.2">
      <c r="A2117" t="s">
        <v>4847</v>
      </c>
      <c r="B2117" t="s">
        <v>4848</v>
      </c>
      <c r="C2117">
        <v>1997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7.1</v>
      </c>
      <c r="O2117">
        <v>10091</v>
      </c>
      <c r="P2117">
        <v>102</v>
      </c>
      <c r="Q2117" t="s">
        <v>3712</v>
      </c>
      <c r="R2117" t="s">
        <v>3859</v>
      </c>
      <c r="S2117">
        <v>1</v>
      </c>
      <c r="T2117">
        <v>0</v>
      </c>
      <c r="U2117">
        <v>0</v>
      </c>
      <c r="W2117">
        <v>13692848</v>
      </c>
      <c r="X2117">
        <v>13692848</v>
      </c>
      <c r="Y2117">
        <f>COUNTBLANK(Table134[[#This Row],[Budget]:[Gross_WW]])</f>
        <v>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95</v>
      </c>
      <c r="AH2117" t="e">
        <f>((Table134[[#This Row],[Gross_WW]]-2*Table134[[#This Row],[Budget]])/(2*Table134[[#This Row],[Budget]]))*100</f>
        <v>#DIV/0!</v>
      </c>
      <c r="AI2117" t="e">
        <f>(0.555*Table134[[#This Row],[Gross_WW]]-Table134[[#This Row],[Budget]])/Table134[[#This Row],[Budget]]*100</f>
        <v>#DIV/0!</v>
      </c>
      <c r="AJ2117" t="e">
        <f>(Table134[[#This Row],[Gross_WW]]-VLOOKUP(C2117,  Table4[], 2, TRUE)*Table134[[#This Row],[Budget]])/(Table134[[#This Row],[Budget]]*VLOOKUP(C2117,  Table4[], 2, TRUE))</f>
        <v>#DIV/0!</v>
      </c>
    </row>
    <row r="2118" spans="1:36" x14ac:dyDescent="0.2">
      <c r="A2118" t="s">
        <v>976</v>
      </c>
      <c r="B2118" t="s">
        <v>977</v>
      </c>
      <c r="C2118">
        <v>1947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6.8</v>
      </c>
      <c r="O2118">
        <v>998</v>
      </c>
      <c r="P2118">
        <v>78</v>
      </c>
      <c r="Q2118" t="s">
        <v>927</v>
      </c>
      <c r="R2118" t="s">
        <v>945</v>
      </c>
      <c r="S2118">
        <v>0</v>
      </c>
      <c r="T2118">
        <v>1</v>
      </c>
      <c r="U2118">
        <v>0</v>
      </c>
      <c r="V2118">
        <v>720000</v>
      </c>
      <c r="Y2118">
        <f>COUNTBLANK(Table134[[#This Row],[Budget]:[Gross_WW]])</f>
        <v>2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  <c r="AF2118" s="7">
        <v>1</v>
      </c>
      <c r="AG2118" s="7">
        <v>0</v>
      </c>
      <c r="AH2118">
        <f>((Table134[[#This Row],[Gross_WW]]-2*Table134[[#This Row],[Budget]])/(2*Table134[[#This Row],[Budget]]))*100</f>
        <v>-100</v>
      </c>
      <c r="AI2118">
        <f>(0.555*Table134[[#This Row],[Gross_WW]]-Table134[[#This Row],[Budget]])/Table134[[#This Row],[Budget]]*100</f>
        <v>-100</v>
      </c>
      <c r="AJ2118">
        <f>(Table134[[#This Row],[Gross_WW]]-VLOOKUP(C2118,  Table4[], 2, TRUE)*Table134[[#This Row],[Budget]])/(Table134[[#This Row],[Budget]]*VLOOKUP(C2118,  Table4[], 2, TRUE))</f>
        <v>-1</v>
      </c>
    </row>
    <row r="2119" spans="1:36" x14ac:dyDescent="0.2">
      <c r="A2119" t="s">
        <v>3023</v>
      </c>
      <c r="B2119" t="s">
        <v>3024</v>
      </c>
      <c r="C2119">
        <v>1987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6.5</v>
      </c>
      <c r="O2119">
        <v>58937</v>
      </c>
      <c r="P2119">
        <v>118</v>
      </c>
      <c r="Q2119" t="s">
        <v>3025</v>
      </c>
      <c r="R2119" t="s">
        <v>39</v>
      </c>
      <c r="S2119">
        <v>0</v>
      </c>
      <c r="T2119">
        <v>0</v>
      </c>
      <c r="U2119">
        <v>1</v>
      </c>
      <c r="V2119">
        <v>22000000</v>
      </c>
      <c r="W2119">
        <v>63766510</v>
      </c>
      <c r="X2119">
        <v>63766510</v>
      </c>
      <c r="Y2119">
        <f>COUNTBLANK(Table134[[#This Row],[Budget]:[Gross_WW]])</f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3</v>
      </c>
      <c r="AH2119">
        <f>((Table134[[#This Row],[Gross_WW]]-2*Table134[[#This Row],[Budget]])/(2*Table134[[#This Row],[Budget]]))*100</f>
        <v>44.923886363636363</v>
      </c>
      <c r="AI2119">
        <f>(0.555*Table134[[#This Row],[Gross_WW]]-Table134[[#This Row],[Budget]])/Table134[[#This Row],[Budget]]*100</f>
        <v>60.865513863636387</v>
      </c>
      <c r="AJ2119">
        <f>(Table134[[#This Row],[Gross_WW]]-VLOOKUP(C2119,  Table4[], 2, TRUE)*Table134[[#This Row],[Budget]])/(Table134[[#This Row],[Budget]]*VLOOKUP(C2119,  Table4[], 2, TRUE))</f>
        <v>5.3010385375494069</v>
      </c>
    </row>
    <row r="2120" spans="1:36" x14ac:dyDescent="0.2">
      <c r="A2120" t="s">
        <v>2369</v>
      </c>
      <c r="B2120" t="s">
        <v>2370</v>
      </c>
      <c r="C2120">
        <v>1978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5.4</v>
      </c>
      <c r="O2120">
        <v>13177</v>
      </c>
      <c r="P2120">
        <v>134</v>
      </c>
      <c r="Q2120" t="s">
        <v>1926</v>
      </c>
      <c r="R2120" t="s">
        <v>35</v>
      </c>
      <c r="S2120">
        <v>0</v>
      </c>
      <c r="T2120">
        <v>1</v>
      </c>
      <c r="U2120">
        <v>0</v>
      </c>
      <c r="V2120">
        <v>21049053</v>
      </c>
      <c r="Y2120">
        <f>COUNTBLANK(Table134[[#This Row],[Budget]:[Gross_WW]])</f>
        <v>2</v>
      </c>
      <c r="Z2120" s="7">
        <v>0</v>
      </c>
      <c r="AA2120" s="7">
        <v>0</v>
      </c>
      <c r="AB2120" s="7">
        <v>1</v>
      </c>
      <c r="AC2120" s="7">
        <v>0</v>
      </c>
      <c r="AD2120" s="7">
        <v>0</v>
      </c>
      <c r="AE2120" s="7">
        <v>0</v>
      </c>
      <c r="AF2120" s="7">
        <v>0</v>
      </c>
      <c r="AG2120" s="7">
        <v>78</v>
      </c>
      <c r="AH2120">
        <f>((Table134[[#This Row],[Gross_WW]]-2*Table134[[#This Row],[Budget]])/(2*Table134[[#This Row],[Budget]]))*100</f>
        <v>-100</v>
      </c>
      <c r="AI2120">
        <f>(0.555*Table134[[#This Row],[Gross_WW]]-Table134[[#This Row],[Budget]])/Table134[[#This Row],[Budget]]*100</f>
        <v>-100</v>
      </c>
      <c r="AJ2120">
        <f>(Table134[[#This Row],[Gross_WW]]-VLOOKUP(C2120,  Table4[], 2, TRUE)*Table134[[#This Row],[Budget]])/(Table134[[#This Row],[Budget]]*VLOOKUP(C2120,  Table4[], 2, TRUE))</f>
        <v>-1</v>
      </c>
    </row>
    <row r="2121" spans="1:36" x14ac:dyDescent="0.2">
      <c r="A2121" t="s">
        <v>3263</v>
      </c>
      <c r="B2121" t="s">
        <v>3264</v>
      </c>
      <c r="C2121">
        <v>1989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6.1</v>
      </c>
      <c r="O2121">
        <v>13304</v>
      </c>
      <c r="P2121">
        <v>96</v>
      </c>
      <c r="Q2121" t="s">
        <v>3265</v>
      </c>
      <c r="R2121" t="s">
        <v>3266</v>
      </c>
      <c r="S2121">
        <v>0</v>
      </c>
      <c r="T2121">
        <v>1</v>
      </c>
      <c r="U2121">
        <v>0</v>
      </c>
      <c r="V2121">
        <v>6000000</v>
      </c>
      <c r="W2121">
        <v>14278900</v>
      </c>
      <c r="X2121">
        <v>14278900</v>
      </c>
      <c r="Y2121">
        <f>COUNTBLANK(Table134[[#This Row],[Budget]:[Gross_WW]])</f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5">
        <v>1</v>
      </c>
      <c r="AG2121">
        <v>0</v>
      </c>
      <c r="AH2121">
        <f>((Table134[[#This Row],[Gross_WW]]-2*Table134[[#This Row],[Budget]])/(2*Table134[[#This Row],[Budget]]))*100</f>
        <v>18.990833333333335</v>
      </c>
      <c r="AI2121">
        <f>(0.555*Table134[[#This Row],[Gross_WW]]-Table134[[#This Row],[Budget]])/Table134[[#This Row],[Budget]]*100</f>
        <v>32.079825000000014</v>
      </c>
      <c r="AJ2121">
        <f>(Table134[[#This Row],[Gross_WW]]-VLOOKUP(C2121,  Table4[], 2, TRUE)*Table134[[#This Row],[Budget]])/(Table134[[#This Row],[Budget]]*VLOOKUP(C2121,  Table4[], 2, TRUE))</f>
        <v>4.1735144927536236</v>
      </c>
    </row>
    <row r="2122" spans="1:36" x14ac:dyDescent="0.2">
      <c r="A2122" t="s">
        <v>635</v>
      </c>
      <c r="B2122" t="s">
        <v>636</v>
      </c>
      <c r="C2122">
        <v>1941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7.3</v>
      </c>
      <c r="O2122">
        <v>22363</v>
      </c>
      <c r="P2122">
        <v>70</v>
      </c>
      <c r="Q2122" t="s">
        <v>592</v>
      </c>
      <c r="R2122" t="s">
        <v>35</v>
      </c>
      <c r="S2122">
        <v>0</v>
      </c>
      <c r="T2122">
        <v>1</v>
      </c>
      <c r="U2122">
        <v>0</v>
      </c>
      <c r="V2122">
        <v>180000</v>
      </c>
      <c r="Y2122">
        <f>COUNTBLANK(Table134[[#This Row],[Budget]:[Gross_WW]])</f>
        <v>2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1</v>
      </c>
      <c r="AG2122" s="7">
        <v>0</v>
      </c>
      <c r="AH2122">
        <f>((Table134[[#This Row],[Gross_WW]]-2*Table134[[#This Row],[Budget]])/(2*Table134[[#This Row],[Budget]]))*100</f>
        <v>-100</v>
      </c>
      <c r="AI2122">
        <f>(0.555*Table134[[#This Row],[Gross_WW]]-Table134[[#This Row],[Budget]])/Table134[[#This Row],[Budget]]*100</f>
        <v>-100</v>
      </c>
      <c r="AJ2122">
        <f>(Table134[[#This Row],[Gross_WW]]-VLOOKUP(C2122,  Table4[], 2, TRUE)*Table134[[#This Row],[Budget]])/(Table134[[#This Row],[Budget]]*VLOOKUP(C2122,  Table4[], 2, TRUE))</f>
        <v>-1</v>
      </c>
    </row>
    <row r="2123" spans="1:36" x14ac:dyDescent="0.2">
      <c r="A2123" t="s">
        <v>6577</v>
      </c>
      <c r="B2123" t="s">
        <v>6578</v>
      </c>
      <c r="C2123">
        <v>2010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5.8</v>
      </c>
      <c r="O2123">
        <v>100379</v>
      </c>
      <c r="P2123">
        <v>103</v>
      </c>
      <c r="Q2123" t="s">
        <v>5075</v>
      </c>
      <c r="R2123" t="s">
        <v>35</v>
      </c>
      <c r="S2123">
        <v>0</v>
      </c>
      <c r="T2123">
        <v>1</v>
      </c>
      <c r="U2123">
        <v>0</v>
      </c>
      <c r="V2123">
        <v>150000000</v>
      </c>
      <c r="W2123">
        <v>61979680</v>
      </c>
      <c r="X2123">
        <v>139789765</v>
      </c>
      <c r="Y2123">
        <f>COUNTBLANK(Table134[[#This Row],[Budget]:[Gross_WW]])</f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1</v>
      </c>
      <c r="AE2123" s="7">
        <v>0</v>
      </c>
      <c r="AF2123" s="7">
        <v>0</v>
      </c>
      <c r="AG2123" s="7">
        <v>71</v>
      </c>
      <c r="AH2123">
        <f>((Table134[[#This Row],[Gross_WW]]-2*Table134[[#This Row],[Budget]])/(2*Table134[[#This Row],[Budget]]))*100</f>
        <v>-53.40341166666667</v>
      </c>
      <c r="AI2123">
        <f>(0.555*Table134[[#This Row],[Gross_WW]]-Table134[[#This Row],[Budget]])/Table134[[#This Row],[Budget]]*100</f>
        <v>-48.277786949999992</v>
      </c>
      <c r="AJ2123">
        <f>(Table134[[#This Row],[Gross_WW]]-VLOOKUP(C2123,  Table4[], 2, TRUE)*Table134[[#This Row],[Budget]])/(Table134[[#This Row],[Budget]]*VLOOKUP(C2123,  Table4[], 2, TRUE))</f>
        <v>-6.8068233333333339E-2</v>
      </c>
    </row>
    <row r="2124" spans="1:36" x14ac:dyDescent="0.2">
      <c r="A2124" t="s">
        <v>2637</v>
      </c>
      <c r="B2124" t="s">
        <v>2638</v>
      </c>
      <c r="C2124">
        <v>1982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7.2</v>
      </c>
      <c r="O2124">
        <v>24130</v>
      </c>
      <c r="P2124">
        <v>136</v>
      </c>
      <c r="Q2124" t="s">
        <v>1863</v>
      </c>
      <c r="R2124" t="s">
        <v>1807</v>
      </c>
      <c r="S2124">
        <v>0</v>
      </c>
      <c r="T2124">
        <v>0</v>
      </c>
      <c r="U2124">
        <v>1</v>
      </c>
      <c r="V2124">
        <v>17000000</v>
      </c>
      <c r="W2124">
        <v>29712172</v>
      </c>
      <c r="X2124">
        <v>29712172</v>
      </c>
      <c r="Y2124">
        <f>COUNTBLANK(Table134[[#This Row],[Budget]:[Gross_WW]])</f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4</v>
      </c>
      <c r="AH2124">
        <f>((Table134[[#This Row],[Gross_WW]]-2*Table134[[#This Row],[Budget]])/(2*Table134[[#This Row],[Budget]]))*100</f>
        <v>-12.611258823529411</v>
      </c>
      <c r="AI2124">
        <f>(0.555*Table134[[#This Row],[Gross_WW]]-Table134[[#This Row],[Budget]])/Table134[[#This Row],[Budget]]*100</f>
        <v>-2.9984972941176418</v>
      </c>
      <c r="AJ2124">
        <f>(Table134[[#This Row],[Gross_WW]]-VLOOKUP(C2124,  Table4[], 2, TRUE)*Table134[[#This Row],[Budget]])/(Table134[[#This Row],[Budget]]*VLOOKUP(C2124,  Table4[], 2, TRUE))</f>
        <v>2.7995104859335038</v>
      </c>
    </row>
    <row r="2125" spans="1:36" x14ac:dyDescent="0.2">
      <c r="A2125" t="s">
        <v>6955</v>
      </c>
      <c r="B2125" t="s">
        <v>6956</v>
      </c>
      <c r="C2125">
        <v>2013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7</v>
      </c>
      <c r="O2125">
        <v>248134</v>
      </c>
      <c r="P2125">
        <v>109</v>
      </c>
      <c r="Q2125" t="s">
        <v>5973</v>
      </c>
      <c r="R2125" t="s">
        <v>35</v>
      </c>
      <c r="S2125">
        <v>0</v>
      </c>
      <c r="T2125">
        <v>1</v>
      </c>
      <c r="U2125">
        <v>0</v>
      </c>
      <c r="V2125">
        <v>20000000</v>
      </c>
      <c r="W2125">
        <v>26004851</v>
      </c>
      <c r="X2125">
        <v>46089287</v>
      </c>
      <c r="Y2125">
        <f>COUNTBLANK(Table134[[#This Row],[Budget]:[Gross_WW]])</f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7">
        <v>1</v>
      </c>
      <c r="AG2125" s="7">
        <v>0</v>
      </c>
      <c r="AH2125">
        <f>((Table134[[#This Row],[Gross_WW]]-2*Table134[[#This Row],[Budget]])/(2*Table134[[#This Row],[Budget]]))*100</f>
        <v>15.223217500000001</v>
      </c>
      <c r="AI2125">
        <f>(0.555*Table134[[#This Row],[Gross_WW]]-Table134[[#This Row],[Budget]])/Table134[[#This Row],[Budget]]*100</f>
        <v>27.897771425000016</v>
      </c>
      <c r="AJ2125">
        <f>(Table134[[#This Row],[Gross_WW]]-VLOOKUP(C2125,  Table4[], 2, TRUE)*Table134[[#This Row],[Budget]])/(Table134[[#This Row],[Budget]]*VLOOKUP(C2125,  Table4[], 2, TRUE))</f>
        <v>1.3044643499999999</v>
      </c>
    </row>
    <row r="2126" spans="1:36" x14ac:dyDescent="0.2">
      <c r="A2126" t="s">
        <v>2130</v>
      </c>
      <c r="B2126" t="s">
        <v>2131</v>
      </c>
      <c r="C2126">
        <v>1973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5.8</v>
      </c>
      <c r="O2126">
        <v>1380</v>
      </c>
      <c r="P2126">
        <v>93</v>
      </c>
      <c r="Q2126" t="s">
        <v>2132</v>
      </c>
      <c r="R2126" t="s">
        <v>376</v>
      </c>
      <c r="S2126">
        <v>1</v>
      </c>
      <c r="T2126">
        <v>0</v>
      </c>
      <c r="U2126">
        <v>0</v>
      </c>
      <c r="V2126">
        <v>22583370</v>
      </c>
      <c r="Y2126">
        <f>COUNTBLANK(Table134[[#This Row],[Budget]:[Gross_WW]])</f>
        <v>2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1</v>
      </c>
      <c r="AG2126" s="7">
        <v>0</v>
      </c>
      <c r="AH2126">
        <f>((Table134[[#This Row],[Gross_WW]]-2*Table134[[#This Row],[Budget]])/(2*Table134[[#This Row],[Budget]]))*100</f>
        <v>-100</v>
      </c>
      <c r="AI2126">
        <f>(0.555*Table134[[#This Row],[Gross_WW]]-Table134[[#This Row],[Budget]])/Table134[[#This Row],[Budget]]*100</f>
        <v>-100</v>
      </c>
      <c r="AJ2126">
        <f>(Table134[[#This Row],[Gross_WW]]-VLOOKUP(C2126,  Table4[], 2, TRUE)*Table134[[#This Row],[Budget]])/(Table134[[#This Row],[Budget]]*VLOOKUP(C2126,  Table4[], 2, TRUE))</f>
        <v>-1</v>
      </c>
    </row>
    <row r="2127" spans="1:36" x14ac:dyDescent="0.2">
      <c r="A2127" t="s">
        <v>1493</v>
      </c>
      <c r="B2127" t="s">
        <v>1494</v>
      </c>
      <c r="C2127">
        <v>1956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7.4</v>
      </c>
      <c r="O2127">
        <v>24034</v>
      </c>
      <c r="P2127">
        <v>105</v>
      </c>
      <c r="Q2127" t="s">
        <v>706</v>
      </c>
      <c r="R2127" t="s">
        <v>39</v>
      </c>
      <c r="S2127">
        <v>0</v>
      </c>
      <c r="T2127">
        <v>0</v>
      </c>
      <c r="U2127">
        <v>1</v>
      </c>
      <c r="V2127">
        <v>1200000</v>
      </c>
      <c r="Y2127">
        <f>COUNTBLANK(Table134[[#This Row],[Budget]:[Gross_WW]])</f>
        <v>2</v>
      </c>
      <c r="Z2127" s="7">
        <v>0</v>
      </c>
      <c r="AA2127" s="7">
        <v>0</v>
      </c>
      <c r="AB2127" s="7">
        <v>1</v>
      </c>
      <c r="AC2127" s="7">
        <v>0</v>
      </c>
      <c r="AD2127" s="7">
        <v>0</v>
      </c>
      <c r="AE2127" s="7">
        <v>0</v>
      </c>
      <c r="AF2127" s="7">
        <v>0</v>
      </c>
      <c r="AG2127" s="8">
        <v>3</v>
      </c>
      <c r="AH2127">
        <f>((Table134[[#This Row],[Gross_WW]]-2*Table134[[#This Row],[Budget]])/(2*Table134[[#This Row],[Budget]]))*100</f>
        <v>-100</v>
      </c>
      <c r="AI2127">
        <f>(0.555*Table134[[#This Row],[Gross_WW]]-Table134[[#This Row],[Budget]])/Table134[[#This Row],[Budget]]*100</f>
        <v>-100</v>
      </c>
      <c r="AJ2127">
        <f>(Table134[[#This Row],[Gross_WW]]-VLOOKUP(C2127,  Table4[], 2, TRUE)*Table134[[#This Row],[Budget]])/(Table134[[#This Row],[Budget]]*VLOOKUP(C2127,  Table4[], 2, TRUE))</f>
        <v>-1</v>
      </c>
    </row>
    <row r="2128" spans="1:36" x14ac:dyDescent="0.2">
      <c r="A2128" t="s">
        <v>2218</v>
      </c>
      <c r="B2128" t="s">
        <v>2219</v>
      </c>
      <c r="C2128">
        <v>1974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7.2</v>
      </c>
      <c r="O2128">
        <v>7325</v>
      </c>
      <c r="P2128">
        <v>112</v>
      </c>
      <c r="Q2128" t="s">
        <v>2049</v>
      </c>
      <c r="R2128" t="s">
        <v>39</v>
      </c>
      <c r="S2128">
        <v>0</v>
      </c>
      <c r="T2128">
        <v>0</v>
      </c>
      <c r="U2128">
        <v>1</v>
      </c>
      <c r="V2128">
        <v>5000000</v>
      </c>
      <c r="Y2128">
        <f>COUNTBLANK(Table134[[#This Row],[Budget]:[Gross_WW]])</f>
        <v>2</v>
      </c>
      <c r="Z2128" s="7">
        <v>0</v>
      </c>
      <c r="AA2128" s="7">
        <v>0</v>
      </c>
      <c r="AB2128" s="7">
        <v>0</v>
      </c>
      <c r="AC2128" s="7">
        <v>0</v>
      </c>
      <c r="AD2128" s="7">
        <v>0</v>
      </c>
      <c r="AE2128" s="7">
        <v>0</v>
      </c>
      <c r="AF2128" s="7">
        <v>1</v>
      </c>
      <c r="AG2128" s="7">
        <v>0</v>
      </c>
      <c r="AH2128">
        <f>((Table134[[#This Row],[Gross_WW]]-2*Table134[[#This Row],[Budget]])/(2*Table134[[#This Row],[Budget]]))*100</f>
        <v>-100</v>
      </c>
      <c r="AI2128">
        <f>(0.555*Table134[[#This Row],[Gross_WW]]-Table134[[#This Row],[Budget]])/Table134[[#This Row],[Budget]]*100</f>
        <v>-100</v>
      </c>
      <c r="AJ2128">
        <f>(Table134[[#This Row],[Gross_WW]]-VLOOKUP(C2128,  Table4[], 2, TRUE)*Table134[[#This Row],[Budget]])/(Table134[[#This Row],[Budget]]*VLOOKUP(C2128,  Table4[], 2, TRUE))</f>
        <v>-1</v>
      </c>
    </row>
    <row r="2129" spans="1:36" x14ac:dyDescent="0.2">
      <c r="A2129" t="s">
        <v>5105</v>
      </c>
      <c r="B2129" t="s">
        <v>5106</v>
      </c>
      <c r="C2129">
        <v>2000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6.4</v>
      </c>
      <c r="O2129">
        <v>19230</v>
      </c>
      <c r="P2129">
        <v>115</v>
      </c>
      <c r="Q2129" t="s">
        <v>5107</v>
      </c>
      <c r="R2129" t="s">
        <v>3859</v>
      </c>
      <c r="S2129">
        <v>1</v>
      </c>
      <c r="T2129">
        <v>0</v>
      </c>
      <c r="U2129">
        <v>0</v>
      </c>
      <c r="V2129">
        <v>24000000</v>
      </c>
      <c r="W2129">
        <v>889352</v>
      </c>
      <c r="X2129">
        <v>924036</v>
      </c>
      <c r="Y2129">
        <f>COUNTBLANK(Table134[[#This Row],[Budget]:[Gross_WW]])</f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1</v>
      </c>
      <c r="AG2129" s="7">
        <v>0</v>
      </c>
      <c r="AH2129">
        <f>((Table134[[#This Row],[Gross_WW]]-2*Table134[[#This Row],[Budget]])/(2*Table134[[#This Row],[Budget]]))*100</f>
        <v>-98.074925000000007</v>
      </c>
      <c r="AI2129">
        <f>(0.555*Table134[[#This Row],[Gross_WW]]-Table134[[#This Row],[Budget]])/Table134[[#This Row],[Budget]]*100</f>
        <v>-97.863166749999991</v>
      </c>
      <c r="AJ2129">
        <f>(Table134[[#This Row],[Gross_WW]]-VLOOKUP(C2129,  Table4[], 2, TRUE)*Table134[[#This Row],[Budget]])/(Table134[[#This Row],[Budget]]*VLOOKUP(C2129,  Table4[], 2, TRUE))</f>
        <v>-0.93583083333333328</v>
      </c>
    </row>
    <row r="2130" spans="1:36" x14ac:dyDescent="0.2">
      <c r="A2130" t="s">
        <v>6754</v>
      </c>
      <c r="B2130" t="s">
        <v>6755</v>
      </c>
      <c r="C2130">
        <v>2016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5.6</v>
      </c>
      <c r="O2130">
        <v>3028</v>
      </c>
      <c r="P2130">
        <v>111</v>
      </c>
      <c r="Q2130" t="s">
        <v>6756</v>
      </c>
      <c r="R2130" t="s">
        <v>5296</v>
      </c>
      <c r="S2130">
        <v>0</v>
      </c>
      <c r="T2130">
        <v>1</v>
      </c>
      <c r="U2130">
        <v>0</v>
      </c>
      <c r="V2130">
        <v>18500000</v>
      </c>
      <c r="W2130">
        <v>6490401</v>
      </c>
      <c r="X2130">
        <v>7330338</v>
      </c>
      <c r="Y2130">
        <f>COUNTBLANK(Table134[[#This Row],[Budget]:[Gross_WW]])</f>
        <v>0</v>
      </c>
      <c r="Z2130" s="7">
        <v>0</v>
      </c>
      <c r="AA2130" s="7">
        <v>0</v>
      </c>
      <c r="AB2130" s="7">
        <v>1</v>
      </c>
      <c r="AC2130" s="7">
        <v>0</v>
      </c>
      <c r="AD2130" s="7">
        <v>0</v>
      </c>
      <c r="AE2130" s="7">
        <v>0</v>
      </c>
      <c r="AF2130" s="7">
        <v>0</v>
      </c>
      <c r="AG2130" s="7">
        <v>11</v>
      </c>
      <c r="AH2130">
        <f>((Table134[[#This Row],[Gross_WW]]-2*Table134[[#This Row],[Budget]])/(2*Table134[[#This Row],[Budget]]))*100</f>
        <v>-80.188275675675683</v>
      </c>
      <c r="AI2130">
        <f>(0.555*Table134[[#This Row],[Gross_WW]]-Table134[[#This Row],[Budget]])/Table134[[#This Row],[Budget]]*100</f>
        <v>-78.008986000000007</v>
      </c>
      <c r="AJ2130">
        <f>(Table134[[#This Row],[Gross_WW]]-VLOOKUP(C2130,  Table4[], 2, TRUE)*Table134[[#This Row],[Budget]])/(Table134[[#This Row],[Budget]]*VLOOKUP(C2130,  Table4[], 2, TRUE))</f>
        <v>-0.60376551351351349</v>
      </c>
    </row>
    <row r="2131" spans="1:36" hidden="1" x14ac:dyDescent="0.2">
      <c r="A2131" t="s">
        <v>1337</v>
      </c>
      <c r="B2131" t="s">
        <v>1338</v>
      </c>
      <c r="C2131">
        <v>1954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7.2</v>
      </c>
      <c r="O2131">
        <v>18836</v>
      </c>
      <c r="P2131">
        <v>94</v>
      </c>
      <c r="Q2131" t="s">
        <v>1165</v>
      </c>
      <c r="R2131" t="s">
        <v>39</v>
      </c>
      <c r="S2131">
        <v>0</v>
      </c>
      <c r="T2131">
        <v>0</v>
      </c>
      <c r="U2131">
        <v>1</v>
      </c>
      <c r="W2131">
        <v>2200000</v>
      </c>
      <c r="X2131">
        <v>2200000</v>
      </c>
      <c r="Y2131">
        <f>COUNTBLANK(Table134[[#This Row],[Budget]:[Gross_WW]])</f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 t="e">
        <f>((Table134[[#This Row],[Gross_WW]]-2*Table134[[#This Row],[Budget]])/(2*Table134[[#This Row],[Budget]]))*100</f>
        <v>#DIV/0!</v>
      </c>
      <c r="AI2131" t="e">
        <f>(0.555*Table134[[#This Row],[Gross_WW]]-Table134[[#This Row],[Budget]])/Table134[[#This Row],[Budget]]*100</f>
        <v>#DIV/0!</v>
      </c>
      <c r="AJ2131" t="e">
        <f>(Table134[[#This Row],[Gross_WW]]-VLOOKUP(C2131,  Table4[], 2, TRUE)*Table134[[#This Row],[Budget]])/(Table134[[#This Row],[Budget]]*VLOOKUP(C2131,  Table4[], 2, TRUE))</f>
        <v>#DIV/0!</v>
      </c>
    </row>
    <row r="2132" spans="1:36" x14ac:dyDescent="0.2">
      <c r="A2132" t="s">
        <v>6424</v>
      </c>
      <c r="B2132" t="s">
        <v>6425</v>
      </c>
      <c r="C2132">
        <v>2007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8.1999999999999993</v>
      </c>
      <c r="O2132">
        <v>488586</v>
      </c>
      <c r="P2132">
        <v>158</v>
      </c>
      <c r="Q2132" t="s">
        <v>5603</v>
      </c>
      <c r="R2132" t="s">
        <v>6426</v>
      </c>
      <c r="S2132">
        <v>1</v>
      </c>
      <c r="T2132">
        <v>0</v>
      </c>
      <c r="U2132">
        <v>0</v>
      </c>
      <c r="V2132">
        <v>25000000</v>
      </c>
      <c r="W2132">
        <v>40222514</v>
      </c>
      <c r="X2132">
        <v>76181545</v>
      </c>
      <c r="Y2132">
        <f>COUNTBLANK(Table134[[#This Row],[Budget]:[Gross_WW]])</f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f>((Table134[[#This Row],[Gross_WW]]-2*Table134[[#This Row],[Budget]])/(2*Table134[[#This Row],[Budget]]))*100</f>
        <v>52.36309</v>
      </c>
      <c r="AI2132">
        <f>(0.555*Table134[[#This Row],[Gross_WW]]-Table134[[#This Row],[Budget]])/Table134[[#This Row],[Budget]]*100</f>
        <v>69.123029900000006</v>
      </c>
      <c r="AJ2132">
        <f>(Table134[[#This Row],[Gross_WW]]-VLOOKUP(C2132,  Table4[], 2, TRUE)*Table134[[#This Row],[Budget]])/(Table134[[#This Row],[Budget]]*VLOOKUP(C2132,  Table4[], 2, TRUE))</f>
        <v>4.0787696666666671</v>
      </c>
    </row>
    <row r="2133" spans="1:36" x14ac:dyDescent="0.2">
      <c r="A2133" t="s">
        <v>631</v>
      </c>
      <c r="B2133" t="s">
        <v>632</v>
      </c>
      <c r="C2133">
        <v>1941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7.2</v>
      </c>
      <c r="O2133">
        <v>5521</v>
      </c>
      <c r="P2133">
        <v>140</v>
      </c>
      <c r="Q2133" t="s">
        <v>474</v>
      </c>
      <c r="R2133" t="s">
        <v>39</v>
      </c>
      <c r="S2133">
        <v>0</v>
      </c>
      <c r="T2133">
        <v>0</v>
      </c>
      <c r="U2133">
        <v>1</v>
      </c>
      <c r="V2133">
        <v>2200000</v>
      </c>
      <c r="Y2133">
        <f>COUNTBLANK(Table134[[#This Row],[Budget]:[Gross_WW]])</f>
        <v>2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  <c r="AE2133" s="7">
        <v>0</v>
      </c>
      <c r="AF2133" s="7">
        <v>1</v>
      </c>
      <c r="AG2133" s="7">
        <v>0</v>
      </c>
      <c r="AH2133">
        <f>((Table134[[#This Row],[Gross_WW]]-2*Table134[[#This Row],[Budget]])/(2*Table134[[#This Row],[Budget]]))*100</f>
        <v>-100</v>
      </c>
      <c r="AI2133">
        <f>(0.555*Table134[[#This Row],[Gross_WW]]-Table134[[#This Row],[Budget]])/Table134[[#This Row],[Budget]]*100</f>
        <v>-100</v>
      </c>
      <c r="AJ2133">
        <f>(Table134[[#This Row],[Gross_WW]]-VLOOKUP(C2133,  Table4[], 2, TRUE)*Table134[[#This Row],[Budget]])/(Table134[[#This Row],[Budget]]*VLOOKUP(C2133,  Table4[], 2, TRUE))</f>
        <v>-1</v>
      </c>
    </row>
    <row r="2134" spans="1:36" x14ac:dyDescent="0.2">
      <c r="A2134" t="s">
        <v>547</v>
      </c>
      <c r="B2134" t="s">
        <v>548</v>
      </c>
      <c r="C2134">
        <v>1940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7.3</v>
      </c>
      <c r="O2134">
        <v>6717</v>
      </c>
      <c r="P2134">
        <v>95</v>
      </c>
      <c r="Q2134" t="s">
        <v>474</v>
      </c>
      <c r="R2134" t="s">
        <v>39</v>
      </c>
      <c r="S2134">
        <v>0</v>
      </c>
      <c r="T2134">
        <v>0</v>
      </c>
      <c r="U2134">
        <v>1</v>
      </c>
      <c r="V2134">
        <v>2000000</v>
      </c>
      <c r="Y2134">
        <f>COUNTBLANK(Table134[[#This Row],[Budget]:[Gross_WW]])</f>
        <v>2</v>
      </c>
      <c r="Z2134" s="7">
        <v>0</v>
      </c>
      <c r="AA2134" s="7">
        <v>0</v>
      </c>
      <c r="AB2134" s="7">
        <v>1</v>
      </c>
      <c r="AC2134" s="7">
        <v>0</v>
      </c>
      <c r="AD2134" s="7">
        <v>0</v>
      </c>
      <c r="AE2134" s="7">
        <v>0</v>
      </c>
      <c r="AF2134" s="7">
        <v>0</v>
      </c>
      <c r="AG2134" s="7">
        <v>2</v>
      </c>
      <c r="AH2134">
        <f>((Table134[[#This Row],[Gross_WW]]-2*Table134[[#This Row],[Budget]])/(2*Table134[[#This Row],[Budget]]))*100</f>
        <v>-100</v>
      </c>
      <c r="AI2134">
        <f>(0.555*Table134[[#This Row],[Gross_WW]]-Table134[[#This Row],[Budget]])/Table134[[#This Row],[Budget]]*100</f>
        <v>-100</v>
      </c>
      <c r="AJ2134">
        <f>(Table134[[#This Row],[Gross_WW]]-VLOOKUP(C2134,  Table4[], 2, TRUE)*Table134[[#This Row],[Budget]])/(Table134[[#This Row],[Budget]]*VLOOKUP(C2134,  Table4[], 2, TRUE))</f>
        <v>-1</v>
      </c>
    </row>
    <row r="2135" spans="1:36" x14ac:dyDescent="0.2">
      <c r="A2135" t="s">
        <v>3149</v>
      </c>
      <c r="B2135" t="s">
        <v>3150</v>
      </c>
      <c r="C2135">
        <v>1988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7.3</v>
      </c>
      <c r="O2135">
        <v>103047</v>
      </c>
      <c r="P2135">
        <v>94</v>
      </c>
      <c r="Q2135" t="s">
        <v>2225</v>
      </c>
      <c r="R2135" t="s">
        <v>2997</v>
      </c>
      <c r="S2135">
        <v>0</v>
      </c>
      <c r="T2135">
        <v>1</v>
      </c>
      <c r="U2135">
        <v>0</v>
      </c>
      <c r="V2135">
        <v>4000000</v>
      </c>
      <c r="W2135">
        <v>13008928</v>
      </c>
      <c r="X2135">
        <v>13008928</v>
      </c>
      <c r="Y2135">
        <f>COUNTBLANK(Table134[[#This Row],[Budget]:[Gross_WW]])</f>
        <v>0</v>
      </c>
      <c r="Z2135" s="7">
        <v>0</v>
      </c>
      <c r="AA2135" s="7">
        <v>0</v>
      </c>
      <c r="AB2135" s="7">
        <v>1</v>
      </c>
      <c r="AC2135" s="7">
        <v>0</v>
      </c>
      <c r="AD2135" s="7">
        <v>0</v>
      </c>
      <c r="AE2135" s="7">
        <v>0</v>
      </c>
      <c r="AF2135" s="7">
        <v>0</v>
      </c>
      <c r="AG2135" s="7">
        <v>25</v>
      </c>
      <c r="AH2135">
        <f>((Table134[[#This Row],[Gross_WW]]-2*Table134[[#This Row],[Budget]])/(2*Table134[[#This Row],[Budget]]))*100</f>
        <v>62.611600000000003</v>
      </c>
      <c r="AI2135">
        <f>(0.555*Table134[[#This Row],[Gross_WW]]-Table134[[#This Row],[Budget]])/Table134[[#This Row],[Budget]]*100</f>
        <v>80.498876000000024</v>
      </c>
      <c r="AJ2135">
        <f>(Table134[[#This Row],[Gross_WW]]-VLOOKUP(C2135,  Table4[], 2, TRUE)*Table134[[#This Row],[Budget]])/(Table134[[#This Row],[Budget]]*VLOOKUP(C2135,  Table4[], 2, TRUE))</f>
        <v>6.0700695652173913</v>
      </c>
    </row>
    <row r="2136" spans="1:36" hidden="1" x14ac:dyDescent="0.2">
      <c r="A2136" t="s">
        <v>7938</v>
      </c>
      <c r="B2136" t="s">
        <v>7939</v>
      </c>
      <c r="C2136">
        <v>2018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8.3000000000000007</v>
      </c>
      <c r="O2136">
        <v>24232</v>
      </c>
      <c r="P2136">
        <v>99</v>
      </c>
      <c r="Q2136" t="s">
        <v>3988</v>
      </c>
      <c r="R2136" t="s">
        <v>7940</v>
      </c>
      <c r="S2136">
        <v>0</v>
      </c>
      <c r="T2136">
        <v>0</v>
      </c>
      <c r="U2136">
        <v>1</v>
      </c>
      <c r="W2136">
        <v>17956913</v>
      </c>
      <c r="X2136">
        <v>20904188</v>
      </c>
      <c r="Y2136">
        <f>COUNTBLANK(Table134[[#This Row],[Budget]:[Gross_WW]])</f>
        <v>1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5">
        <v>1</v>
      </c>
      <c r="AG2136">
        <v>0</v>
      </c>
      <c r="AH2136" t="e">
        <f>((Table134[[#This Row],[Gross_WW]]-2*Table134[[#This Row],[Budget]])/(2*Table134[[#This Row],[Budget]]))*100</f>
        <v>#DIV/0!</v>
      </c>
      <c r="AI2136" t="e">
        <f>(0.555*Table134[[#This Row],[Gross_WW]]-Table134[[#This Row],[Budget]])/Table134[[#This Row],[Budget]]*100</f>
        <v>#DIV/0!</v>
      </c>
      <c r="AJ2136" t="e">
        <f>(Table134[[#This Row],[Gross_WW]]-VLOOKUP(C2136,  Table4[], 2, TRUE)*Table134[[#This Row],[Budget]])/(Table134[[#This Row],[Budget]]*VLOOKUP(C2136,  Table4[], 2, TRUE))</f>
        <v>#DIV/0!</v>
      </c>
    </row>
    <row r="2137" spans="1:36" x14ac:dyDescent="0.2">
      <c r="A2137" t="s">
        <v>4325</v>
      </c>
      <c r="B2137" t="s">
        <v>4326</v>
      </c>
      <c r="C2137">
        <v>1995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6.8</v>
      </c>
      <c r="O2137">
        <v>25366</v>
      </c>
      <c r="P2137">
        <v>115</v>
      </c>
      <c r="Q2137" t="s">
        <v>4327</v>
      </c>
      <c r="R2137" t="s">
        <v>3859</v>
      </c>
      <c r="S2137">
        <v>1</v>
      </c>
      <c r="T2137">
        <v>0</v>
      </c>
      <c r="U2137">
        <v>0</v>
      </c>
      <c r="V2137">
        <v>7000000</v>
      </c>
      <c r="W2137">
        <v>529766</v>
      </c>
      <c r="X2137">
        <v>529766</v>
      </c>
      <c r="Y2137">
        <f>COUNTBLANK(Table134[[#This Row],[Budget]:[Gross_WW]])</f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1</v>
      </c>
      <c r="AG2137" s="7">
        <v>0</v>
      </c>
      <c r="AH2137">
        <f>((Table134[[#This Row],[Gross_WW]]-2*Table134[[#This Row],[Budget]])/(2*Table134[[#This Row],[Budget]]))*100</f>
        <v>-96.21595714285715</v>
      </c>
      <c r="AI2137">
        <f>(0.555*Table134[[#This Row],[Gross_WW]]-Table134[[#This Row],[Budget]])/Table134[[#This Row],[Budget]]*100</f>
        <v>-95.799712428571425</v>
      </c>
      <c r="AJ2137">
        <f>(Table134[[#This Row],[Gross_WW]]-VLOOKUP(C2137,  Table4[], 2, TRUE)*Table134[[#This Row],[Budget]])/(Table134[[#This Row],[Budget]]*VLOOKUP(C2137,  Table4[], 2, TRUE))</f>
        <v>-0.82799805194805198</v>
      </c>
    </row>
    <row r="2138" spans="1:36" x14ac:dyDescent="0.2">
      <c r="A2138" t="s">
        <v>6427</v>
      </c>
      <c r="B2138" t="s">
        <v>6428</v>
      </c>
      <c r="C2138">
        <v>2007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7.2</v>
      </c>
      <c r="O2138">
        <v>27124</v>
      </c>
      <c r="P2138">
        <v>118</v>
      </c>
      <c r="Q2138" t="s">
        <v>6429</v>
      </c>
      <c r="R2138" t="s">
        <v>4856</v>
      </c>
      <c r="S2138">
        <v>0</v>
      </c>
      <c r="T2138">
        <v>1</v>
      </c>
      <c r="U2138">
        <v>0</v>
      </c>
      <c r="V2138">
        <v>16000000</v>
      </c>
      <c r="W2138">
        <v>3287315</v>
      </c>
      <c r="X2138">
        <v>8591255</v>
      </c>
      <c r="Y2138">
        <f>COUNTBLANK(Table134[[#This Row],[Budget]:[Gross_WW]])</f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1</v>
      </c>
      <c r="AG2138" s="7">
        <v>0</v>
      </c>
      <c r="AH2138">
        <f>((Table134[[#This Row],[Gross_WW]]-2*Table134[[#This Row],[Budget]])/(2*Table134[[#This Row],[Budget]]))*100</f>
        <v>-73.152328124999997</v>
      </c>
      <c r="AI2138">
        <f>(0.555*Table134[[#This Row],[Gross_WW]]-Table134[[#This Row],[Budget]])/Table134[[#This Row],[Budget]]*100</f>
        <v>-70.199084218750002</v>
      </c>
      <c r="AJ2138">
        <f>(Table134[[#This Row],[Gross_WW]]-VLOOKUP(C2138,  Table4[], 2, TRUE)*Table134[[#This Row],[Budget]])/(Table134[[#This Row],[Budget]]*VLOOKUP(C2138,  Table4[], 2, TRUE))</f>
        <v>-0.10507760416666667</v>
      </c>
    </row>
    <row r="2139" spans="1:36" x14ac:dyDescent="0.2">
      <c r="A2139" t="s">
        <v>5479</v>
      </c>
      <c r="B2139" t="s">
        <v>5480</v>
      </c>
      <c r="C2139">
        <v>2001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5.6</v>
      </c>
      <c r="O2139">
        <v>76549</v>
      </c>
      <c r="P2139">
        <v>91</v>
      </c>
      <c r="Q2139" t="s">
        <v>5481</v>
      </c>
      <c r="R2139" t="s">
        <v>39</v>
      </c>
      <c r="S2139">
        <v>0</v>
      </c>
      <c r="T2139">
        <v>0</v>
      </c>
      <c r="U2139">
        <v>1</v>
      </c>
      <c r="V2139">
        <v>42000000</v>
      </c>
      <c r="W2139">
        <v>41867960</v>
      </c>
      <c r="X2139">
        <v>68467960</v>
      </c>
      <c r="Y2139">
        <f>COUNTBLANK(Table134[[#This Row],[Budget]:[Gross_WW]])</f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1</v>
      </c>
      <c r="AE2139" s="7">
        <v>0</v>
      </c>
      <c r="AF2139" s="7">
        <v>0</v>
      </c>
      <c r="AG2139" s="7">
        <v>41</v>
      </c>
      <c r="AH2139">
        <f>((Table134[[#This Row],[Gross_WW]]-2*Table134[[#This Row],[Budget]])/(2*Table134[[#This Row],[Budget]]))*100</f>
        <v>-18.490523809523811</v>
      </c>
      <c r="AI2139">
        <f>(0.555*Table134[[#This Row],[Gross_WW]]-Table134[[#This Row],[Budget]])/Table134[[#This Row],[Budget]]*100</f>
        <v>-9.5244814285714181</v>
      </c>
      <c r="AJ2139">
        <f>(Table134[[#This Row],[Gross_WW]]-VLOOKUP(C2139,  Table4[], 2, TRUE)*Table134[[#This Row],[Budget]])/(Table134[[#This Row],[Budget]]*VLOOKUP(C2139,  Table4[], 2, TRUE))</f>
        <v>1.7169825396825398</v>
      </c>
    </row>
    <row r="2140" spans="1:36" x14ac:dyDescent="0.2">
      <c r="A2140" t="s">
        <v>5824</v>
      </c>
      <c r="B2140" t="s">
        <v>5825</v>
      </c>
      <c r="C2140">
        <v>2003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6.8</v>
      </c>
      <c r="O2140">
        <v>77580</v>
      </c>
      <c r="P2140">
        <v>100</v>
      </c>
      <c r="Q2140" t="s">
        <v>5826</v>
      </c>
      <c r="R2140" t="s">
        <v>5827</v>
      </c>
      <c r="S2140">
        <v>0</v>
      </c>
      <c r="T2140">
        <v>1</v>
      </c>
      <c r="U2140">
        <v>0</v>
      </c>
      <c r="V2140">
        <v>2000000</v>
      </c>
      <c r="W2140">
        <v>4601043</v>
      </c>
      <c r="X2140">
        <v>10128960</v>
      </c>
      <c r="Y2140">
        <f>COUNTBLANK(Table134[[#This Row],[Budget]:[Gross_WW]])</f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f>((Table134[[#This Row],[Gross_WW]]-2*Table134[[#This Row],[Budget]])/(2*Table134[[#This Row],[Budget]]))*100</f>
        <v>153.22400000000002</v>
      </c>
      <c r="AI2140">
        <f>(0.555*Table134[[#This Row],[Gross_WW]]-Table134[[#This Row],[Budget]])/Table134[[#This Row],[Budget]]*100</f>
        <v>181.07864000000004</v>
      </c>
      <c r="AJ2140">
        <f>(Table134[[#This Row],[Gross_WW]]-VLOOKUP(C2140,  Table4[], 2, TRUE)*Table134[[#This Row],[Budget]])/(Table134[[#This Row],[Budget]]*VLOOKUP(C2140,  Table4[], 2, TRUE))</f>
        <v>7.4408000000000003</v>
      </c>
    </row>
    <row r="2141" spans="1:36" hidden="1" x14ac:dyDescent="0.2">
      <c r="A2141" t="s">
        <v>3894</v>
      </c>
      <c r="B2141" t="s">
        <v>3895</v>
      </c>
      <c r="C2141">
        <v>1993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7.3</v>
      </c>
      <c r="O2141">
        <v>44610</v>
      </c>
      <c r="P2141">
        <v>115</v>
      </c>
      <c r="Q2141" t="s">
        <v>3336</v>
      </c>
      <c r="R2141" t="s">
        <v>3896</v>
      </c>
      <c r="S2141">
        <v>0</v>
      </c>
      <c r="T2141">
        <v>0</v>
      </c>
      <c r="U2141">
        <v>1</v>
      </c>
      <c r="W2141">
        <v>4104962</v>
      </c>
      <c r="X2141">
        <v>4104962</v>
      </c>
      <c r="Y2141">
        <f>COUNTBLANK(Table134[[#This Row],[Budget]:[Gross_WW]])</f>
        <v>1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4</v>
      </c>
      <c r="AH2141" t="e">
        <f>((Table134[[#This Row],[Gross_WW]]-2*Table134[[#This Row],[Budget]])/(2*Table134[[#This Row],[Budget]]))*100</f>
        <v>#DIV/0!</v>
      </c>
      <c r="AI2141" t="e">
        <f>(0.555*Table134[[#This Row],[Gross_WW]]-Table134[[#This Row],[Budget]])/Table134[[#This Row],[Budget]]*100</f>
        <v>#DIV/0!</v>
      </c>
      <c r="AJ2141" t="e">
        <f>(Table134[[#This Row],[Gross_WW]]-VLOOKUP(C2141,  Table4[], 2, TRUE)*Table134[[#This Row],[Budget]])/(Table134[[#This Row],[Budget]]*VLOOKUP(C2141,  Table4[], 2, TRUE))</f>
        <v>#DIV/0!</v>
      </c>
    </row>
    <row r="2142" spans="1:36" x14ac:dyDescent="0.2">
      <c r="A2142" t="s">
        <v>7382</v>
      </c>
      <c r="B2142" t="s">
        <v>7383</v>
      </c>
      <c r="C2142">
        <v>2012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6.2</v>
      </c>
      <c r="O2142">
        <v>122746</v>
      </c>
      <c r="P2142">
        <v>134</v>
      </c>
      <c r="Q2142" t="s">
        <v>6141</v>
      </c>
      <c r="R2142" t="s">
        <v>7384</v>
      </c>
      <c r="S2142">
        <v>0</v>
      </c>
      <c r="T2142">
        <v>1</v>
      </c>
      <c r="U2142">
        <v>0</v>
      </c>
      <c r="V2142">
        <v>35000000</v>
      </c>
      <c r="W2142">
        <v>67544505</v>
      </c>
      <c r="X2142">
        <v>88215156</v>
      </c>
      <c r="Y2142">
        <f>COUNTBLANK(Table134[[#This Row],[Budget]:[Gross_WW]])</f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f>((Table134[[#This Row],[Gross_WW]]-2*Table134[[#This Row],[Budget]])/(2*Table134[[#This Row],[Budget]]))*100</f>
        <v>26.021651428571431</v>
      </c>
      <c r="AI2142">
        <f>(0.555*Table134[[#This Row],[Gross_WW]]-Table134[[#This Row],[Budget]])/Table134[[#This Row],[Budget]]*100</f>
        <v>39.884033085714307</v>
      </c>
      <c r="AJ2142">
        <f>(Table134[[#This Row],[Gross_WW]]-VLOOKUP(C2142,  Table4[], 2, TRUE)*Table134[[#This Row],[Budget]])/(Table134[[#This Row],[Budget]]*VLOOKUP(C2142,  Table4[], 2, TRUE))</f>
        <v>1.5204330285714285</v>
      </c>
    </row>
    <row r="2143" spans="1:36" x14ac:dyDescent="0.2">
      <c r="A2143" t="s">
        <v>772</v>
      </c>
      <c r="B2143" t="s">
        <v>773</v>
      </c>
      <c r="C2143">
        <v>1943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5.8</v>
      </c>
      <c r="O2143">
        <v>915</v>
      </c>
      <c r="P2143">
        <v>121</v>
      </c>
      <c r="Q2143" t="s">
        <v>45</v>
      </c>
      <c r="R2143" t="s">
        <v>39</v>
      </c>
      <c r="S2143">
        <v>0</v>
      </c>
      <c r="T2143">
        <v>0</v>
      </c>
      <c r="U2143">
        <v>1</v>
      </c>
      <c r="V2143">
        <v>1870000</v>
      </c>
      <c r="W2143">
        <v>20831178</v>
      </c>
      <c r="X2143">
        <v>20831178</v>
      </c>
      <c r="Y2143">
        <f>COUNTBLANK(Table134[[#This Row],[Budget]:[Gross_WW]])</f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f>((Table134[[#This Row],[Gross_WW]]-2*Table134[[#This Row],[Budget]])/(2*Table134[[#This Row],[Budget]]))*100</f>
        <v>456.98336898395723</v>
      </c>
      <c r="AI2143">
        <f>(0.555*Table134[[#This Row],[Gross_WW]]-Table134[[#This Row],[Budget]])/Table134[[#This Row],[Budget]]*100</f>
        <v>518.25153957219254</v>
      </c>
      <c r="AJ2143">
        <f>(Table134[[#This Row],[Gross_WW]]-VLOOKUP(C2143,  Table4[], 2, TRUE)*Table134[[#This Row],[Budget]])/(Table134[[#This Row],[Budget]]*VLOOKUP(C2143,  Table4[], 2, TRUE))</f>
        <v>84.689749074454951</v>
      </c>
    </row>
    <row r="2144" spans="1:36" x14ac:dyDescent="0.2">
      <c r="A2144" t="s">
        <v>7087</v>
      </c>
      <c r="B2144" t="s">
        <v>7088</v>
      </c>
      <c r="C2144">
        <v>2014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6.6</v>
      </c>
      <c r="O2144">
        <v>68561</v>
      </c>
      <c r="P2144">
        <v>103</v>
      </c>
      <c r="Q2144" t="s">
        <v>5551</v>
      </c>
      <c r="R2144" t="s">
        <v>7089</v>
      </c>
      <c r="S2144">
        <v>0</v>
      </c>
      <c r="T2144">
        <v>0</v>
      </c>
      <c r="U2144">
        <v>1</v>
      </c>
      <c r="V2144">
        <v>19800000</v>
      </c>
      <c r="W2144">
        <v>34296320</v>
      </c>
      <c r="X2144">
        <v>41296320</v>
      </c>
      <c r="Y2144">
        <f>COUNTBLANK(Table134[[#This Row],[Budget]:[Gross_WW]])</f>
        <v>0</v>
      </c>
      <c r="Z2144" s="7">
        <v>0</v>
      </c>
      <c r="AA2144" s="7">
        <v>0</v>
      </c>
      <c r="AB2144" s="7">
        <v>1</v>
      </c>
      <c r="AC2144" s="7">
        <v>0</v>
      </c>
      <c r="AD2144" s="7">
        <v>0</v>
      </c>
      <c r="AE2144" s="7">
        <v>0</v>
      </c>
      <c r="AF2144" s="7">
        <v>0</v>
      </c>
      <c r="AG2144" s="7">
        <v>4</v>
      </c>
      <c r="AH2144">
        <f>((Table134[[#This Row],[Gross_WW]]-2*Table134[[#This Row],[Budget]])/(2*Table134[[#This Row],[Budget]]))*100</f>
        <v>4.2836363636363641</v>
      </c>
      <c r="AI2144">
        <f>(0.555*Table134[[#This Row],[Gross_WW]]-Table134[[#This Row],[Budget]])/Table134[[#This Row],[Budget]]*100</f>
        <v>15.754836363636372</v>
      </c>
      <c r="AJ2144">
        <f>(Table134[[#This Row],[Gross_WW]]-VLOOKUP(C2144,  Table4[], 2, TRUE)*Table134[[#This Row],[Budget]])/(Table134[[#This Row],[Budget]]*VLOOKUP(C2144,  Table4[], 2, TRUE))</f>
        <v>1.0856727272727273</v>
      </c>
    </row>
    <row r="2145" spans="1:36" x14ac:dyDescent="0.2">
      <c r="A2145" t="s">
        <v>1339</v>
      </c>
      <c r="B2145" t="s">
        <v>1340</v>
      </c>
      <c r="C2145">
        <v>1955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5.9</v>
      </c>
      <c r="O2145">
        <v>8415</v>
      </c>
      <c r="P2145">
        <v>86</v>
      </c>
      <c r="Q2145" t="s">
        <v>1341</v>
      </c>
      <c r="R2145" t="s">
        <v>945</v>
      </c>
      <c r="S2145">
        <v>0</v>
      </c>
      <c r="T2145">
        <v>1</v>
      </c>
      <c r="U2145">
        <v>0</v>
      </c>
      <c r="V2145">
        <v>800000</v>
      </c>
      <c r="Y2145">
        <f>COUNTBLANK(Table134[[#This Row],[Budget]:[Gross_WW]])</f>
        <v>2</v>
      </c>
      <c r="Z2145" s="7">
        <v>0</v>
      </c>
      <c r="AA2145" s="7">
        <v>0</v>
      </c>
      <c r="AB2145" s="7">
        <v>1</v>
      </c>
      <c r="AC2145" s="7">
        <v>0</v>
      </c>
      <c r="AD2145" s="7">
        <v>0</v>
      </c>
      <c r="AE2145" s="7">
        <v>0</v>
      </c>
      <c r="AF2145" s="7">
        <v>0</v>
      </c>
      <c r="AG2145" s="7">
        <v>3</v>
      </c>
      <c r="AH2145">
        <f>((Table134[[#This Row],[Gross_WW]]-2*Table134[[#This Row],[Budget]])/(2*Table134[[#This Row],[Budget]]))*100</f>
        <v>-100</v>
      </c>
      <c r="AI2145">
        <f>(0.555*Table134[[#This Row],[Gross_WW]]-Table134[[#This Row],[Budget]])/Table134[[#This Row],[Budget]]*100</f>
        <v>-100</v>
      </c>
      <c r="AJ2145">
        <f>(Table134[[#This Row],[Gross_WW]]-VLOOKUP(C2145,  Table4[], 2, TRUE)*Table134[[#This Row],[Budget]])/(Table134[[#This Row],[Budget]]*VLOOKUP(C2145,  Table4[], 2, TRUE))</f>
        <v>-1</v>
      </c>
    </row>
    <row r="2146" spans="1:36" x14ac:dyDescent="0.2">
      <c r="A2146" t="s">
        <v>6602</v>
      </c>
      <c r="B2146" t="s">
        <v>6603</v>
      </c>
      <c r="C2146">
        <v>2011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7</v>
      </c>
      <c r="O2146">
        <v>716928</v>
      </c>
      <c r="P2146">
        <v>115</v>
      </c>
      <c r="Q2146" t="s">
        <v>4465</v>
      </c>
      <c r="R2146" t="s">
        <v>2483</v>
      </c>
      <c r="S2146">
        <v>1</v>
      </c>
      <c r="T2146">
        <v>0</v>
      </c>
      <c r="U2146">
        <v>0</v>
      </c>
      <c r="V2146">
        <v>150000000</v>
      </c>
      <c r="W2146">
        <v>181030624</v>
      </c>
      <c r="X2146">
        <v>449326618</v>
      </c>
      <c r="Y2146">
        <f>COUNTBLANK(Table134[[#This Row],[Budget]:[Gross_WW]])</f>
        <v>0</v>
      </c>
      <c r="Z2146">
        <v>1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49</v>
      </c>
      <c r="AH2146">
        <f>((Table134[[#This Row],[Gross_WW]]-2*Table134[[#This Row],[Budget]])/(2*Table134[[#This Row],[Budget]]))*100</f>
        <v>49.775539333333334</v>
      </c>
      <c r="AI2146">
        <f>(0.555*Table134[[#This Row],[Gross_WW]]-Table134[[#This Row],[Budget]])/Table134[[#This Row],[Budget]]*100</f>
        <v>66.250848660000003</v>
      </c>
      <c r="AJ2146">
        <f>(Table134[[#This Row],[Gross_WW]]-VLOOKUP(C2146,  Table4[], 2, TRUE)*Table134[[#This Row],[Budget]])/(Table134[[#This Row],[Budget]]*VLOOKUP(C2146,  Table4[], 2, TRUE))</f>
        <v>1.9955107866666666</v>
      </c>
    </row>
    <row r="2147" spans="1:36" x14ac:dyDescent="0.2">
      <c r="A2147" t="s">
        <v>7758</v>
      </c>
      <c r="B2147" t="s">
        <v>7759</v>
      </c>
      <c r="C2147">
        <v>2017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7.9</v>
      </c>
      <c r="O2147">
        <v>541610</v>
      </c>
      <c r="P2147">
        <v>130</v>
      </c>
      <c r="Q2147" t="s">
        <v>7760</v>
      </c>
      <c r="R2147" t="s">
        <v>2671</v>
      </c>
      <c r="S2147">
        <v>1</v>
      </c>
      <c r="T2147">
        <v>0</v>
      </c>
      <c r="U2147">
        <v>0</v>
      </c>
      <c r="V2147">
        <v>180000000</v>
      </c>
      <c r="W2147">
        <v>315058289</v>
      </c>
      <c r="X2147">
        <v>853977126</v>
      </c>
      <c r="Y2147">
        <f>COUNTBLANK(Table134[[#This Row],[Budget]:[Gross_WW]])</f>
        <v>0</v>
      </c>
      <c r="Z2147">
        <v>1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55</v>
      </c>
      <c r="AH2147">
        <f>((Table134[[#This Row],[Gross_WW]]-2*Table134[[#This Row],[Budget]])/(2*Table134[[#This Row],[Budget]]))*100</f>
        <v>137.21586833333333</v>
      </c>
      <c r="AI2147">
        <f>(0.555*Table134[[#This Row],[Gross_WW]]-Table134[[#This Row],[Budget]])/Table134[[#This Row],[Budget]]*100</f>
        <v>163.30961385000003</v>
      </c>
      <c r="AJ2147">
        <f>(Table134[[#This Row],[Gross_WW]]-VLOOKUP(C2147,  Table4[], 2, TRUE)*Table134[[#This Row],[Budget]])/(Table134[[#This Row],[Budget]]*VLOOKUP(C2147,  Table4[], 2, TRUE))</f>
        <v>3.7443173666666665</v>
      </c>
    </row>
    <row r="2148" spans="1:36" x14ac:dyDescent="0.2">
      <c r="A2148" t="s">
        <v>7457</v>
      </c>
      <c r="B2148" t="s">
        <v>7458</v>
      </c>
      <c r="C2148">
        <v>2013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6.9</v>
      </c>
      <c r="O2148">
        <v>569840</v>
      </c>
      <c r="P2148">
        <v>112</v>
      </c>
      <c r="Q2148" t="s">
        <v>7459</v>
      </c>
      <c r="R2148" t="s">
        <v>6654</v>
      </c>
      <c r="S2148">
        <v>1</v>
      </c>
      <c r="T2148">
        <v>0</v>
      </c>
      <c r="U2148">
        <v>0</v>
      </c>
      <c r="V2148">
        <v>170000000</v>
      </c>
      <c r="W2148">
        <v>206362140</v>
      </c>
      <c r="X2148">
        <v>644783140</v>
      </c>
      <c r="Y2148">
        <f>COUNTBLANK(Table134[[#This Row],[Budget]:[Gross_WW]])</f>
        <v>0</v>
      </c>
      <c r="Z2148">
        <v>1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51</v>
      </c>
      <c r="AH2148">
        <f>((Table134[[#This Row],[Gross_WW]]-2*Table134[[#This Row],[Budget]])/(2*Table134[[#This Row],[Budget]]))*100</f>
        <v>89.642099999999999</v>
      </c>
      <c r="AI2148">
        <f>(0.555*Table134[[#This Row],[Gross_WW]]-Table134[[#This Row],[Budget]])/Table134[[#This Row],[Budget]]*100</f>
        <v>110.50273100000003</v>
      </c>
      <c r="AJ2148">
        <f>(Table134[[#This Row],[Gross_WW]]-VLOOKUP(C2148,  Table4[], 2, TRUE)*Table134[[#This Row],[Budget]])/(Table134[[#This Row],[Budget]]*VLOOKUP(C2148,  Table4[], 2, TRUE))</f>
        <v>2.7928419999999998</v>
      </c>
    </row>
    <row r="2149" spans="1:36" x14ac:dyDescent="0.2">
      <c r="A2149" t="s">
        <v>1861</v>
      </c>
      <c r="B2149" t="s">
        <v>1862</v>
      </c>
      <c r="C2149">
        <v>1967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6.9</v>
      </c>
      <c r="O2149">
        <v>5707</v>
      </c>
      <c r="P2149">
        <v>138</v>
      </c>
      <c r="Q2149" t="s">
        <v>1863</v>
      </c>
      <c r="R2149" t="s">
        <v>1667</v>
      </c>
      <c r="S2149">
        <v>0</v>
      </c>
      <c r="T2149">
        <v>1</v>
      </c>
      <c r="U2149">
        <v>0</v>
      </c>
      <c r="V2149">
        <v>6000000</v>
      </c>
      <c r="Y2149">
        <f>COUNTBLANK(Table134[[#This Row],[Budget]:[Gross_WW]])</f>
        <v>2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1</v>
      </c>
      <c r="AG2149" s="7">
        <v>0</v>
      </c>
      <c r="AH2149">
        <f>((Table134[[#This Row],[Gross_WW]]-2*Table134[[#This Row],[Budget]])/(2*Table134[[#This Row],[Budget]]))*100</f>
        <v>-100</v>
      </c>
      <c r="AI2149">
        <f>(0.555*Table134[[#This Row],[Gross_WW]]-Table134[[#This Row],[Budget]])/Table134[[#This Row],[Budget]]*100</f>
        <v>-100</v>
      </c>
      <c r="AJ2149">
        <f>(Table134[[#This Row],[Gross_WW]]-VLOOKUP(C2149,  Table4[], 2, TRUE)*Table134[[#This Row],[Budget]])/(Table134[[#This Row],[Budget]]*VLOOKUP(C2149,  Table4[], 2, TRUE))</f>
        <v>-1</v>
      </c>
    </row>
    <row r="2150" spans="1:36" x14ac:dyDescent="0.2">
      <c r="A2150" t="s">
        <v>3256</v>
      </c>
      <c r="B2150" t="s">
        <v>3257</v>
      </c>
      <c r="C2150">
        <v>1989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6.2</v>
      </c>
      <c r="O2150">
        <v>10265</v>
      </c>
      <c r="P2150">
        <v>96</v>
      </c>
      <c r="Q2150" t="s">
        <v>3258</v>
      </c>
      <c r="R2150" t="s">
        <v>2783</v>
      </c>
      <c r="S2150">
        <v>1</v>
      </c>
      <c r="T2150">
        <v>0</v>
      </c>
      <c r="U2150">
        <v>0</v>
      </c>
      <c r="V2150">
        <v>15000000</v>
      </c>
      <c r="W2150">
        <v>40586886</v>
      </c>
      <c r="X2150">
        <v>40586886</v>
      </c>
      <c r="Y2150">
        <f>COUNTBLANK(Table134[[#This Row],[Budget]:[Gross_WW]])</f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1</v>
      </c>
      <c r="AE2150" s="7">
        <v>0</v>
      </c>
      <c r="AF2150" s="7">
        <v>0</v>
      </c>
      <c r="AG2150" s="7">
        <v>3</v>
      </c>
      <c r="AH2150">
        <f>((Table134[[#This Row],[Gross_WW]]-2*Table134[[#This Row],[Budget]])/(2*Table134[[#This Row],[Budget]]))*100</f>
        <v>35.289619999999999</v>
      </c>
      <c r="AI2150">
        <f>(0.555*Table134[[#This Row],[Gross_WW]]-Table134[[#This Row],[Budget]])/Table134[[#This Row],[Budget]]*100</f>
        <v>50.17147820000001</v>
      </c>
      <c r="AJ2150">
        <f>(Table134[[#This Row],[Gross_WW]]-VLOOKUP(C2150,  Table4[], 2, TRUE)*Table134[[#This Row],[Budget]])/(Table134[[#This Row],[Budget]]*VLOOKUP(C2150,  Table4[], 2, TRUE))</f>
        <v>4.8821573913043474</v>
      </c>
    </row>
    <row r="2151" spans="1:36" x14ac:dyDescent="0.2">
      <c r="A2151" t="s">
        <v>4804</v>
      </c>
      <c r="B2151" t="s">
        <v>4805</v>
      </c>
      <c r="C2151">
        <v>1999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7.1</v>
      </c>
      <c r="O2151">
        <v>156335</v>
      </c>
      <c r="P2151">
        <v>114</v>
      </c>
      <c r="Q2151" t="s">
        <v>4447</v>
      </c>
      <c r="R2151" t="s">
        <v>39</v>
      </c>
      <c r="S2151">
        <v>0</v>
      </c>
      <c r="T2151">
        <v>0</v>
      </c>
      <c r="U2151">
        <v>1</v>
      </c>
      <c r="V2151">
        <v>75000000</v>
      </c>
      <c r="W2151">
        <v>60652036</v>
      </c>
      <c r="X2151">
        <v>107752036</v>
      </c>
      <c r="Y2151">
        <f>COUNTBLANK(Table134[[#This Row],[Budget]:[Gross_WW]])</f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1</v>
      </c>
      <c r="AG2151" s="7">
        <v>0</v>
      </c>
      <c r="AH2151">
        <f>((Table134[[#This Row],[Gross_WW]]-2*Table134[[#This Row],[Budget]])/(2*Table134[[#This Row],[Budget]]))*100</f>
        <v>-28.165309333333333</v>
      </c>
      <c r="AI2151">
        <f>(0.555*Table134[[#This Row],[Gross_WW]]-Table134[[#This Row],[Budget]])/Table134[[#This Row],[Budget]]*100</f>
        <v>-20.263493359999995</v>
      </c>
      <c r="AJ2151">
        <f>(Table134[[#This Row],[Gross_WW]]-VLOOKUP(C2151,  Table4[], 2, TRUE)*Table134[[#This Row],[Budget]])/(Table134[[#This Row],[Budget]]*VLOOKUP(C2151,  Table4[], 2, TRUE))</f>
        <v>2.2652132121212123</v>
      </c>
    </row>
    <row r="2152" spans="1:36" x14ac:dyDescent="0.2">
      <c r="A2152" t="s">
        <v>3010</v>
      </c>
      <c r="B2152" t="s">
        <v>3011</v>
      </c>
      <c r="C2152">
        <v>1987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6</v>
      </c>
      <c r="O2152">
        <v>45380</v>
      </c>
      <c r="P2152">
        <v>102</v>
      </c>
      <c r="Q2152" t="s">
        <v>3012</v>
      </c>
      <c r="R2152" t="s">
        <v>2783</v>
      </c>
      <c r="S2152">
        <v>1</v>
      </c>
      <c r="T2152">
        <v>0</v>
      </c>
      <c r="U2152">
        <v>0</v>
      </c>
      <c r="V2152">
        <v>11000000</v>
      </c>
      <c r="W2152">
        <v>167780960</v>
      </c>
      <c r="X2152">
        <v>167780960</v>
      </c>
      <c r="Y2152">
        <f>COUNTBLANK(Table134[[#This Row],[Budget]:[Gross_WW]])</f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1</v>
      </c>
      <c r="AG2152" s="7">
        <v>0</v>
      </c>
      <c r="AH2152">
        <f>((Table134[[#This Row],[Gross_WW]]-2*Table134[[#This Row],[Budget]])/(2*Table134[[#This Row],[Budget]]))*100</f>
        <v>662.6407272727273</v>
      </c>
      <c r="AI2152">
        <f>(0.555*Table134[[#This Row],[Gross_WW]]-Table134[[#This Row],[Budget]])/Table134[[#This Row],[Budget]]*100</f>
        <v>746.53120727272744</v>
      </c>
      <c r="AJ2152">
        <f>(Table134[[#This Row],[Gross_WW]]-VLOOKUP(C2152,  Table4[], 2, TRUE)*Table134[[#This Row],[Budget]])/(Table134[[#This Row],[Budget]]*VLOOKUP(C2152,  Table4[], 2, TRUE))</f>
        <v>32.158292490118576</v>
      </c>
    </row>
    <row r="2153" spans="1:36" hidden="1" x14ac:dyDescent="0.2">
      <c r="A2153" t="s">
        <v>3267</v>
      </c>
      <c r="B2153" t="s">
        <v>3268</v>
      </c>
      <c r="C2153">
        <v>1990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5.4</v>
      </c>
      <c r="O2153">
        <v>21700</v>
      </c>
      <c r="P2153">
        <v>104</v>
      </c>
      <c r="Q2153" t="s">
        <v>3269</v>
      </c>
      <c r="R2153" t="s">
        <v>2783</v>
      </c>
      <c r="S2153">
        <v>1</v>
      </c>
      <c r="T2153">
        <v>0</v>
      </c>
      <c r="U2153">
        <v>0</v>
      </c>
      <c r="W2153">
        <v>71609321</v>
      </c>
      <c r="X2153">
        <v>71609321</v>
      </c>
      <c r="Y2153">
        <f>COUNTBLANK(Table134[[#This Row],[Budget]:[Gross_WW]])</f>
        <v>1</v>
      </c>
      <c r="Z2153" s="4">
        <v>1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5">
        <v>1</v>
      </c>
      <c r="AG2153">
        <v>0</v>
      </c>
      <c r="AH2153" t="e">
        <f>((Table134[[#This Row],[Gross_WW]]-2*Table134[[#This Row],[Budget]])/(2*Table134[[#This Row],[Budget]]))*100</f>
        <v>#DIV/0!</v>
      </c>
      <c r="AI2153" t="e">
        <f>(0.555*Table134[[#This Row],[Gross_WW]]-Table134[[#This Row],[Budget]])/Table134[[#This Row],[Budget]]*100</f>
        <v>#DIV/0!</v>
      </c>
      <c r="AJ2153" t="e">
        <f>(Table134[[#This Row],[Gross_WW]]-VLOOKUP(C2153,  Table4[], 2, TRUE)*Table134[[#This Row],[Budget]])/(Table134[[#This Row],[Budget]]*VLOOKUP(C2153,  Table4[], 2, TRUE))</f>
        <v>#DIV/0!</v>
      </c>
    </row>
    <row r="2154" spans="1:36" x14ac:dyDescent="0.2">
      <c r="A2154" t="s">
        <v>3013</v>
      </c>
      <c r="B2154" t="s">
        <v>3014</v>
      </c>
      <c r="C2154">
        <v>1987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7.2</v>
      </c>
      <c r="O2154">
        <v>10382</v>
      </c>
      <c r="P2154">
        <v>97</v>
      </c>
      <c r="Q2154" t="s">
        <v>3015</v>
      </c>
      <c r="R2154" t="s">
        <v>35</v>
      </c>
      <c r="S2154">
        <v>0</v>
      </c>
      <c r="T2154">
        <v>1</v>
      </c>
      <c r="U2154">
        <v>0</v>
      </c>
      <c r="V2154">
        <v>6000000</v>
      </c>
      <c r="W2154">
        <v>3685862</v>
      </c>
      <c r="X2154">
        <v>3685862</v>
      </c>
      <c r="Y2154">
        <f>COUNTBLANK(Table134[[#This Row],[Budget]:[Gross_WW]])</f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1</v>
      </c>
      <c r="AG2154" s="7">
        <v>0</v>
      </c>
      <c r="AH2154">
        <f>((Table134[[#This Row],[Gross_WW]]-2*Table134[[#This Row],[Budget]])/(2*Table134[[#This Row],[Budget]]))*100</f>
        <v>-69.284483333333341</v>
      </c>
      <c r="AI2154">
        <f>(0.555*Table134[[#This Row],[Gross_WW]]-Table134[[#This Row],[Budget]])/Table134[[#This Row],[Budget]]*100</f>
        <v>-65.905776500000002</v>
      </c>
      <c r="AJ2154">
        <f>(Table134[[#This Row],[Gross_WW]]-VLOOKUP(C2154,  Table4[], 2, TRUE)*Table134[[#This Row],[Budget]])/(Table134[[#This Row],[Budget]]*VLOOKUP(C2154,  Table4[], 2, TRUE))</f>
        <v>0.33545724637681157</v>
      </c>
    </row>
    <row r="2155" spans="1:36" hidden="1" x14ac:dyDescent="0.2">
      <c r="A2155" t="s">
        <v>5101</v>
      </c>
      <c r="B2155" t="s">
        <v>5102</v>
      </c>
      <c r="C2155">
        <v>1999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7.2</v>
      </c>
      <c r="O2155">
        <v>2994</v>
      </c>
      <c r="P2155">
        <v>113</v>
      </c>
      <c r="Q2155" t="s">
        <v>5103</v>
      </c>
      <c r="R2155" t="s">
        <v>5104</v>
      </c>
      <c r="S2155">
        <v>0</v>
      </c>
      <c r="T2155">
        <v>1</v>
      </c>
      <c r="U2155">
        <v>0</v>
      </c>
      <c r="W2155">
        <v>2021698</v>
      </c>
      <c r="X2155">
        <v>2021698</v>
      </c>
      <c r="Y2155">
        <f>COUNTBLANK(Table134[[#This Row],[Budget]:[Gross_WW]])</f>
        <v>1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5">
        <v>1</v>
      </c>
      <c r="AG2155">
        <v>0</v>
      </c>
      <c r="AH2155" t="e">
        <f>((Table134[[#This Row],[Gross_WW]]-2*Table134[[#This Row],[Budget]])/(2*Table134[[#This Row],[Budget]]))*100</f>
        <v>#DIV/0!</v>
      </c>
      <c r="AI2155" t="e">
        <f>(0.555*Table134[[#This Row],[Gross_WW]]-Table134[[#This Row],[Budget]])/Table134[[#This Row],[Budget]]*100</f>
        <v>#DIV/0!</v>
      </c>
      <c r="AJ2155" t="e">
        <f>(Table134[[#This Row],[Gross_WW]]-VLOOKUP(C2155,  Table4[], 2, TRUE)*Table134[[#This Row],[Budget]])/(Table134[[#This Row],[Budget]]*VLOOKUP(C2155,  Table4[], 2, TRUE))</f>
        <v>#DIV/0!</v>
      </c>
    </row>
    <row r="2156" spans="1:36" x14ac:dyDescent="0.2">
      <c r="A2156" t="s">
        <v>329</v>
      </c>
      <c r="B2156" t="s">
        <v>330</v>
      </c>
      <c r="C2156">
        <v>1936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6.6</v>
      </c>
      <c r="O2156">
        <v>1178</v>
      </c>
      <c r="P2156">
        <v>84</v>
      </c>
      <c r="Q2156" t="s">
        <v>331</v>
      </c>
      <c r="R2156" t="s">
        <v>35</v>
      </c>
      <c r="S2156">
        <v>0</v>
      </c>
      <c r="T2156">
        <v>1</v>
      </c>
      <c r="U2156">
        <v>0</v>
      </c>
      <c r="V2156">
        <v>326000</v>
      </c>
      <c r="Y2156">
        <f>COUNTBLANK(Table134[[#This Row],[Budget]:[Gross_WW]])</f>
        <v>2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1</v>
      </c>
      <c r="AG2156" s="7">
        <v>0</v>
      </c>
      <c r="AH2156">
        <f>((Table134[[#This Row],[Gross_WW]]-2*Table134[[#This Row],[Budget]])/(2*Table134[[#This Row],[Budget]]))*100</f>
        <v>-100</v>
      </c>
      <c r="AI2156">
        <f>(0.555*Table134[[#This Row],[Gross_WW]]-Table134[[#This Row],[Budget]])/Table134[[#This Row],[Budget]]*100</f>
        <v>-100</v>
      </c>
      <c r="AJ2156">
        <f>(Table134[[#This Row],[Gross_WW]]-VLOOKUP(C2156,  Table4[], 2, TRUE)*Table134[[#This Row],[Budget]])/(Table134[[#This Row],[Budget]]*VLOOKUP(C2156,  Table4[], 2, TRUE))</f>
        <v>-1</v>
      </c>
    </row>
    <row r="2157" spans="1:36" x14ac:dyDescent="0.2">
      <c r="A2157" t="s">
        <v>923</v>
      </c>
      <c r="B2157" t="s">
        <v>924</v>
      </c>
      <c r="C2157">
        <v>1946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7</v>
      </c>
      <c r="O2157">
        <v>1537</v>
      </c>
      <c r="P2157">
        <v>92</v>
      </c>
      <c r="Q2157" t="s">
        <v>793</v>
      </c>
      <c r="R2157" t="s">
        <v>39</v>
      </c>
      <c r="S2157">
        <v>0</v>
      </c>
      <c r="T2157">
        <v>0</v>
      </c>
      <c r="U2157">
        <v>1</v>
      </c>
      <c r="V2157">
        <v>457000</v>
      </c>
      <c r="Y2157">
        <f>COUNTBLANK(Table134[[#This Row],[Budget]:[Gross_WW]])</f>
        <v>2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1</v>
      </c>
      <c r="AG2157" s="7">
        <v>0</v>
      </c>
      <c r="AH2157">
        <f>((Table134[[#This Row],[Gross_WW]]-2*Table134[[#This Row],[Budget]])/(2*Table134[[#This Row],[Budget]]))*100</f>
        <v>-100</v>
      </c>
      <c r="AI2157">
        <f>(0.555*Table134[[#This Row],[Gross_WW]]-Table134[[#This Row],[Budget]])/Table134[[#This Row],[Budget]]*100</f>
        <v>-100</v>
      </c>
      <c r="AJ2157">
        <f>(Table134[[#This Row],[Gross_WW]]-VLOOKUP(C2157,  Table4[], 2, TRUE)*Table134[[#This Row],[Budget]])/(Table134[[#This Row],[Budget]]*VLOOKUP(C2157,  Table4[], 2, TRUE))</f>
        <v>-1</v>
      </c>
    </row>
    <row r="2158" spans="1:36" x14ac:dyDescent="0.2">
      <c r="A2158" t="s">
        <v>5140</v>
      </c>
      <c r="B2158" t="s">
        <v>5141</v>
      </c>
      <c r="C2158">
        <v>1999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6</v>
      </c>
      <c r="O2158">
        <v>17896</v>
      </c>
      <c r="P2158">
        <v>98</v>
      </c>
      <c r="Q2158" t="s">
        <v>5142</v>
      </c>
      <c r="R2158" t="s">
        <v>39</v>
      </c>
      <c r="S2158">
        <v>0</v>
      </c>
      <c r="T2158">
        <v>0</v>
      </c>
      <c r="U2158">
        <v>1</v>
      </c>
      <c r="V2158">
        <v>20000000</v>
      </c>
      <c r="W2158">
        <v>10570375</v>
      </c>
      <c r="X2158">
        <v>10570375</v>
      </c>
      <c r="Y2158">
        <f>COUNTBLANK(Table134[[#This Row],[Budget]:[Gross_WW]])</f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1</v>
      </c>
      <c r="AG2158" s="7">
        <v>0</v>
      </c>
      <c r="AH2158">
        <f>((Table134[[#This Row],[Gross_WW]]-2*Table134[[#This Row],[Budget]])/(2*Table134[[#This Row],[Budget]]))*100</f>
        <v>-73.574062499999997</v>
      </c>
      <c r="AI2158">
        <f>(0.555*Table134[[#This Row],[Gross_WW]]-Table134[[#This Row],[Budget]])/Table134[[#This Row],[Budget]]*100</f>
        <v>-70.667209374999999</v>
      </c>
      <c r="AJ2158">
        <f>(Table134[[#This Row],[Gross_WW]]-VLOOKUP(C2158,  Table4[], 2, TRUE)*Table134[[#This Row],[Budget]])/(Table134[[#This Row],[Budget]]*VLOOKUP(C2158,  Table4[], 2, TRUE))</f>
        <v>0.20117897727272727</v>
      </c>
    </row>
    <row r="2159" spans="1:36" x14ac:dyDescent="0.2">
      <c r="A2159" t="s">
        <v>4131</v>
      </c>
      <c r="B2159" t="s">
        <v>4132</v>
      </c>
      <c r="C2159">
        <v>1994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6.3</v>
      </c>
      <c r="O2159">
        <v>14594</v>
      </c>
      <c r="P2159">
        <v>86</v>
      </c>
      <c r="Q2159" t="s">
        <v>2874</v>
      </c>
      <c r="R2159" t="s">
        <v>2874</v>
      </c>
      <c r="S2159">
        <v>0</v>
      </c>
      <c r="T2159">
        <v>0</v>
      </c>
      <c r="U2159">
        <v>1</v>
      </c>
      <c r="V2159">
        <v>28000000</v>
      </c>
      <c r="W2159">
        <v>11373501</v>
      </c>
      <c r="X2159">
        <v>11373501</v>
      </c>
      <c r="Y2159">
        <f>COUNTBLANK(Table134[[#This Row],[Budget]:[Gross_WW]])</f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159</v>
      </c>
      <c r="AH2159">
        <f>((Table134[[#This Row],[Gross_WW]]-2*Table134[[#This Row],[Budget]])/(2*Table134[[#This Row],[Budget]]))*100</f>
        <v>-79.690176785714286</v>
      </c>
      <c r="AI2159">
        <f>(0.555*Table134[[#This Row],[Gross_WW]]-Table134[[#This Row],[Budget]])/Table134[[#This Row],[Budget]]*100</f>
        <v>-77.456096232142855</v>
      </c>
      <c r="AJ2159">
        <f>(Table134[[#This Row],[Gross_WW]]-VLOOKUP(C2159,  Table4[], 2, TRUE)*Table134[[#This Row],[Budget]])/(Table134[[#This Row],[Budget]]*VLOOKUP(C2159,  Table4[], 2, TRUE))</f>
        <v>-7.6826217532467531E-2</v>
      </c>
    </row>
    <row r="2160" spans="1:36" x14ac:dyDescent="0.2">
      <c r="A2160" t="s">
        <v>1974</v>
      </c>
      <c r="B2160" t="s">
        <v>1975</v>
      </c>
      <c r="C2160">
        <v>1971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6.7</v>
      </c>
      <c r="O2160">
        <v>46260</v>
      </c>
      <c r="P2160">
        <v>86</v>
      </c>
      <c r="Q2160" t="s">
        <v>1976</v>
      </c>
      <c r="R2160" t="s">
        <v>1943</v>
      </c>
      <c r="S2160">
        <v>0</v>
      </c>
      <c r="T2160">
        <v>0</v>
      </c>
      <c r="U2160">
        <v>1</v>
      </c>
      <c r="V2160">
        <v>777000</v>
      </c>
      <c r="W2160">
        <v>2437000</v>
      </c>
      <c r="X2160">
        <v>2437000</v>
      </c>
      <c r="Y2160">
        <f>COUNTBLANK(Table134[[#This Row],[Budget]:[Gross_WW]])</f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1</v>
      </c>
      <c r="AG2160" s="7">
        <v>0</v>
      </c>
      <c r="AH2160">
        <f>((Table134[[#This Row],[Gross_WW]]-2*Table134[[#This Row],[Budget]])/(2*Table134[[#This Row],[Budget]]))*100</f>
        <v>56.821106821106824</v>
      </c>
      <c r="AI2160">
        <f>(0.555*Table134[[#This Row],[Gross_WW]]-Table134[[#This Row],[Budget]])/Table134[[#This Row],[Budget]]*100</f>
        <v>74.071428571428598</v>
      </c>
      <c r="AJ2160">
        <f>(Table134[[#This Row],[Gross_WW]]-VLOOKUP(C2160,  Table4[], 2, TRUE)*Table134[[#This Row],[Budget]])/(Table134[[#This Row],[Budget]]*VLOOKUP(C2160,  Table4[], 2, TRUE))</f>
        <v>7.2537424642687798</v>
      </c>
    </row>
    <row r="2161" spans="1:36" x14ac:dyDescent="0.2">
      <c r="A2161" t="s">
        <v>4133</v>
      </c>
      <c r="B2161" t="s">
        <v>4134</v>
      </c>
      <c r="C2161">
        <v>1994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5.9</v>
      </c>
      <c r="O2161">
        <v>53541</v>
      </c>
      <c r="P2161">
        <v>99</v>
      </c>
      <c r="Q2161" t="s">
        <v>3351</v>
      </c>
      <c r="R2161" t="s">
        <v>3820</v>
      </c>
      <c r="S2161">
        <v>0</v>
      </c>
      <c r="T2161">
        <v>1</v>
      </c>
      <c r="U2161">
        <v>0</v>
      </c>
      <c r="V2161">
        <v>27000000</v>
      </c>
      <c r="W2161">
        <v>44853581</v>
      </c>
      <c r="X2161">
        <v>101646581</v>
      </c>
      <c r="Y2161">
        <f>COUNTBLANK(Table134[[#This Row],[Budget]:[Gross_WW]])</f>
        <v>0</v>
      </c>
      <c r="Z2161" s="7">
        <v>0</v>
      </c>
      <c r="AA2161" s="7">
        <v>1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2</v>
      </c>
      <c r="AH2161">
        <f>((Table134[[#This Row],[Gross_WW]]-2*Table134[[#This Row],[Budget]])/(2*Table134[[#This Row],[Budget]]))*100</f>
        <v>88.234409259259266</v>
      </c>
      <c r="AI2161">
        <f>(0.555*Table134[[#This Row],[Gross_WW]]-Table134[[#This Row],[Budget]])/Table134[[#This Row],[Budget]]*100</f>
        <v>108.94019427777779</v>
      </c>
      <c r="AJ2161">
        <f>(Table134[[#This Row],[Gross_WW]]-VLOOKUP(C2161,  Table4[], 2, TRUE)*Table134[[#This Row],[Budget]])/(Table134[[#This Row],[Budget]]*VLOOKUP(C2161,  Table4[], 2, TRUE))</f>
        <v>7.5561095117845118</v>
      </c>
    </row>
    <row r="2162" spans="1:36" x14ac:dyDescent="0.2">
      <c r="A2162" t="s">
        <v>4565</v>
      </c>
      <c r="B2162" t="s">
        <v>4566</v>
      </c>
      <c r="C2162">
        <v>1996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6.4</v>
      </c>
      <c r="O2162">
        <v>44535</v>
      </c>
      <c r="P2162">
        <v>135</v>
      </c>
      <c r="Q2162" t="s">
        <v>3170</v>
      </c>
      <c r="R2162" t="s">
        <v>4385</v>
      </c>
      <c r="S2162">
        <v>0</v>
      </c>
      <c r="T2162">
        <v>0</v>
      </c>
      <c r="U2162">
        <v>1</v>
      </c>
      <c r="V2162">
        <v>45000000</v>
      </c>
      <c r="W2162">
        <v>53854588</v>
      </c>
      <c r="X2162">
        <v>53854588</v>
      </c>
      <c r="Y2162">
        <f>COUNTBLANK(Table134[[#This Row],[Budget]:[Gross_WW]])</f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1</v>
      </c>
      <c r="AG2162" s="7">
        <v>0</v>
      </c>
      <c r="AH2162">
        <f>((Table134[[#This Row],[Gross_WW]]-2*Table134[[#This Row],[Budget]])/(2*Table134[[#This Row],[Budget]]))*100</f>
        <v>-40.161568888888887</v>
      </c>
      <c r="AI2162">
        <f>(0.555*Table134[[#This Row],[Gross_WW]]-Table134[[#This Row],[Budget]])/Table134[[#This Row],[Budget]]*100</f>
        <v>-33.579341466666655</v>
      </c>
      <c r="AJ2162">
        <f>(Table134[[#This Row],[Gross_WW]]-VLOOKUP(C2162,  Table4[], 2, TRUE)*Table134[[#This Row],[Budget]])/(Table134[[#This Row],[Budget]]*VLOOKUP(C2162,  Table4[], 2, TRUE))</f>
        <v>1.7199286868686869</v>
      </c>
    </row>
    <row r="2163" spans="1:36" x14ac:dyDescent="0.2">
      <c r="A2163" t="s">
        <v>3016</v>
      </c>
      <c r="B2163" t="s">
        <v>3017</v>
      </c>
      <c r="C2163">
        <v>1987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6.5</v>
      </c>
      <c r="O2163">
        <v>7606</v>
      </c>
      <c r="P2163">
        <v>112</v>
      </c>
      <c r="Q2163" t="s">
        <v>2871</v>
      </c>
      <c r="R2163" t="s">
        <v>3018</v>
      </c>
      <c r="S2163">
        <v>1</v>
      </c>
      <c r="T2163">
        <v>0</v>
      </c>
      <c r="U2163">
        <v>0</v>
      </c>
      <c r="V2163">
        <v>11000000</v>
      </c>
      <c r="W2163">
        <v>25411386</v>
      </c>
      <c r="X2163">
        <v>25411386</v>
      </c>
      <c r="Y2163">
        <f>COUNTBLANK(Table134[[#This Row],[Budget]:[Gross_WW]])</f>
        <v>0</v>
      </c>
      <c r="Z2163" s="7">
        <v>1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1</v>
      </c>
      <c r="AG2163" s="7">
        <v>0</v>
      </c>
      <c r="AH2163">
        <f>((Table134[[#This Row],[Gross_WW]]-2*Table134[[#This Row],[Budget]])/(2*Table134[[#This Row],[Budget]]))*100</f>
        <v>15.506300000000001</v>
      </c>
      <c r="AI2163">
        <f>(0.555*Table134[[#This Row],[Gross_WW]]-Table134[[#This Row],[Budget]])/Table134[[#This Row],[Budget]]*100</f>
        <v>28.211993000000003</v>
      </c>
      <c r="AJ2163">
        <f>(Table134[[#This Row],[Gross_WW]]-VLOOKUP(C2163,  Table4[], 2, TRUE)*Table134[[#This Row],[Budget]])/(Table134[[#This Row],[Budget]]*VLOOKUP(C2163,  Table4[], 2, TRUE))</f>
        <v>4.0220130434782613</v>
      </c>
    </row>
    <row r="2164" spans="1:36" x14ac:dyDescent="0.2">
      <c r="A2164" t="s">
        <v>6357</v>
      </c>
      <c r="B2164" t="s">
        <v>6358</v>
      </c>
      <c r="C2164">
        <v>2007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6.2</v>
      </c>
      <c r="O2164">
        <v>59854</v>
      </c>
      <c r="P2164">
        <v>87</v>
      </c>
      <c r="Q2164" t="s">
        <v>6359</v>
      </c>
      <c r="R2164" t="s">
        <v>6360</v>
      </c>
      <c r="S2164">
        <v>0</v>
      </c>
      <c r="T2164">
        <v>0</v>
      </c>
      <c r="U2164">
        <v>1</v>
      </c>
      <c r="V2164">
        <v>34000000</v>
      </c>
      <c r="W2164">
        <v>54149098</v>
      </c>
      <c r="X2164">
        <v>95802916</v>
      </c>
      <c r="Y2164">
        <f>COUNTBLANK(Table134[[#This Row],[Budget]:[Gross_WW]])</f>
        <v>0</v>
      </c>
      <c r="Z2164">
        <v>1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23</v>
      </c>
      <c r="AH2164">
        <f>((Table134[[#This Row],[Gross_WW]]-2*Table134[[#This Row],[Budget]])/(2*Table134[[#This Row],[Budget]]))*100</f>
        <v>40.88664117647059</v>
      </c>
      <c r="AI2164">
        <f>(0.555*Table134[[#This Row],[Gross_WW]]-Table134[[#This Row],[Budget]])/Table134[[#This Row],[Budget]]*100</f>
        <v>56.384171705882359</v>
      </c>
      <c r="AJ2164">
        <f>(Table134[[#This Row],[Gross_WW]]-VLOOKUP(C2164,  Table4[], 2, TRUE)*Table134[[#This Row],[Budget]])/(Table134[[#This Row],[Budget]]*VLOOKUP(C2164,  Table4[], 2, TRUE))</f>
        <v>3.6962213725490196</v>
      </c>
    </row>
    <row r="2165" spans="1:36" hidden="1" x14ac:dyDescent="0.2">
      <c r="A2165" t="s">
        <v>824</v>
      </c>
      <c r="B2165" t="s">
        <v>825</v>
      </c>
      <c r="C2165">
        <v>1944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7.8</v>
      </c>
      <c r="O2165">
        <v>29432</v>
      </c>
      <c r="P2165">
        <v>100</v>
      </c>
      <c r="Q2165" t="s">
        <v>106</v>
      </c>
      <c r="R2165" t="s">
        <v>39</v>
      </c>
      <c r="S2165">
        <v>0</v>
      </c>
      <c r="T2165">
        <v>0</v>
      </c>
      <c r="U2165">
        <v>1</v>
      </c>
      <c r="X2165">
        <v>12459</v>
      </c>
      <c r="Y2165">
        <f>COUNTBLANK(Table134[[#This Row],[Budget]:[Gross_WW]])</f>
        <v>2</v>
      </c>
      <c r="Z2165" s="7">
        <v>0</v>
      </c>
      <c r="AA2165" s="7">
        <v>0</v>
      </c>
      <c r="AB2165" s="7">
        <v>1</v>
      </c>
      <c r="AC2165" s="7">
        <v>0</v>
      </c>
      <c r="AD2165" s="7">
        <v>0</v>
      </c>
      <c r="AE2165" s="7">
        <v>0</v>
      </c>
      <c r="AF2165" s="7">
        <v>0</v>
      </c>
      <c r="AG2165" s="7">
        <v>7</v>
      </c>
      <c r="AH2165" t="e">
        <f>((Table134[[#This Row],[Gross_WW]]-2*Table134[[#This Row],[Budget]])/(2*Table134[[#This Row],[Budget]]))*100</f>
        <v>#DIV/0!</v>
      </c>
      <c r="AI2165" t="e">
        <f>(0.555*Table134[[#This Row],[Gross_WW]]-Table134[[#This Row],[Budget]])/Table134[[#This Row],[Budget]]*100</f>
        <v>#DIV/0!</v>
      </c>
      <c r="AJ2165" t="e">
        <f>(Table134[[#This Row],[Gross_WW]]-VLOOKUP(C2165,  Table4[], 2, TRUE)*Table134[[#This Row],[Budget]])/(Table134[[#This Row],[Budget]]*VLOOKUP(C2165,  Table4[], 2, TRUE))</f>
        <v>#DIV/0!</v>
      </c>
    </row>
    <row r="2166" spans="1:36" x14ac:dyDescent="0.2">
      <c r="A2166" t="s">
        <v>1679</v>
      </c>
      <c r="B2166" t="s">
        <v>1680</v>
      </c>
      <c r="C2166">
        <v>1962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8.1999999999999993</v>
      </c>
      <c r="O2166">
        <v>283393</v>
      </c>
      <c r="P2166">
        <v>129</v>
      </c>
      <c r="Q2166" t="s">
        <v>1620</v>
      </c>
      <c r="R2166" t="s">
        <v>1681</v>
      </c>
      <c r="S2166">
        <v>0</v>
      </c>
      <c r="T2166">
        <v>1</v>
      </c>
      <c r="U2166">
        <v>0</v>
      </c>
      <c r="V2166">
        <v>2000000</v>
      </c>
      <c r="W2166">
        <v>592237</v>
      </c>
      <c r="X2166">
        <v>599146</v>
      </c>
      <c r="Y2166">
        <f>COUNTBLANK(Table134[[#This Row],[Budget]:[Gross_WW]])</f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2</v>
      </c>
      <c r="AH2166">
        <f>((Table134[[#This Row],[Gross_WW]]-2*Table134[[#This Row],[Budget]])/(2*Table134[[#This Row],[Budget]]))*100</f>
        <v>-85.021349999999998</v>
      </c>
      <c r="AI2166">
        <f>(0.555*Table134[[#This Row],[Gross_WW]]-Table134[[#This Row],[Budget]])/Table134[[#This Row],[Budget]]*100</f>
        <v>-83.373698500000003</v>
      </c>
      <c r="AJ2166">
        <f>(Table134[[#This Row],[Gross_WW]]-VLOOKUP(C2166,  Table4[], 2, TRUE)*Table134[[#This Row],[Budget]])/(Table134[[#This Row],[Budget]]*VLOOKUP(C2166,  Table4[], 2, TRUE))</f>
        <v>0.198292</v>
      </c>
    </row>
    <row r="2167" spans="1:36" hidden="1" x14ac:dyDescent="0.2">
      <c r="A2167" t="s">
        <v>4331</v>
      </c>
      <c r="B2167" t="s">
        <v>4332</v>
      </c>
      <c r="C2167">
        <v>1995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6.6</v>
      </c>
      <c r="O2167">
        <v>27037</v>
      </c>
      <c r="P2167">
        <v>109</v>
      </c>
      <c r="Q2167" t="s">
        <v>4333</v>
      </c>
      <c r="R2167" t="s">
        <v>35</v>
      </c>
      <c r="S2167">
        <v>0</v>
      </c>
      <c r="T2167">
        <v>1</v>
      </c>
      <c r="U2167">
        <v>0</v>
      </c>
      <c r="W2167">
        <v>36474193</v>
      </c>
      <c r="X2167">
        <v>47774193</v>
      </c>
      <c r="Y2167">
        <f>COUNTBLANK(Table134[[#This Row],[Budget]:[Gross_WW]])</f>
        <v>1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5">
        <v>1</v>
      </c>
      <c r="AG2167">
        <v>0</v>
      </c>
      <c r="AH2167" t="e">
        <f>((Table134[[#This Row],[Gross_WW]]-2*Table134[[#This Row],[Budget]])/(2*Table134[[#This Row],[Budget]]))*100</f>
        <v>#DIV/0!</v>
      </c>
      <c r="AI2167" t="e">
        <f>(0.555*Table134[[#This Row],[Gross_WW]]-Table134[[#This Row],[Budget]])/Table134[[#This Row],[Budget]]*100</f>
        <v>#DIV/0!</v>
      </c>
      <c r="AJ2167" t="e">
        <f>(Table134[[#This Row],[Gross_WW]]-VLOOKUP(C2167,  Table4[], 2, TRUE)*Table134[[#This Row],[Budget]])/(Table134[[#This Row],[Budget]]*VLOOKUP(C2167,  Table4[], 2, TRUE))</f>
        <v>#DIV/0!</v>
      </c>
    </row>
    <row r="2168" spans="1:36" x14ac:dyDescent="0.2">
      <c r="A2168" t="s">
        <v>2429</v>
      </c>
      <c r="B2168" t="s">
        <v>2430</v>
      </c>
      <c r="C2168">
        <v>1980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6.9</v>
      </c>
      <c r="O2168">
        <v>4531</v>
      </c>
      <c r="P2168">
        <v>98</v>
      </c>
      <c r="Q2168" t="s">
        <v>2431</v>
      </c>
      <c r="R2168" t="s">
        <v>2213</v>
      </c>
      <c r="S2168">
        <v>0</v>
      </c>
      <c r="T2168">
        <v>0</v>
      </c>
      <c r="U2168">
        <v>1</v>
      </c>
      <c r="V2168">
        <v>3000000</v>
      </c>
      <c r="Y2168">
        <f>COUNTBLANK(Table134[[#This Row],[Budget]:[Gross_WW]])</f>
        <v>2</v>
      </c>
      <c r="Z2168" s="7">
        <v>0</v>
      </c>
      <c r="AA2168" s="7">
        <v>0</v>
      </c>
      <c r="AB2168" s="7">
        <v>0</v>
      </c>
      <c r="AC2168" s="7">
        <v>0</v>
      </c>
      <c r="AD2168" s="7">
        <v>0</v>
      </c>
      <c r="AE2168" s="7">
        <v>0</v>
      </c>
      <c r="AF2168" s="7">
        <v>1</v>
      </c>
      <c r="AG2168" s="7">
        <v>0</v>
      </c>
      <c r="AH2168">
        <f>((Table134[[#This Row],[Gross_WW]]-2*Table134[[#This Row],[Budget]])/(2*Table134[[#This Row],[Budget]]))*100</f>
        <v>-100</v>
      </c>
      <c r="AI2168">
        <f>(0.555*Table134[[#This Row],[Gross_WW]]-Table134[[#This Row],[Budget]])/Table134[[#This Row],[Budget]]*100</f>
        <v>-100</v>
      </c>
      <c r="AJ2168">
        <f>(Table134[[#This Row],[Gross_WW]]-VLOOKUP(C2168,  Table4[], 2, TRUE)*Table134[[#This Row],[Budget]])/(Table134[[#This Row],[Budget]]*VLOOKUP(C2168,  Table4[], 2, TRUE))</f>
        <v>-1</v>
      </c>
    </row>
    <row r="2169" spans="1:36" x14ac:dyDescent="0.2">
      <c r="A2169" t="s">
        <v>7080</v>
      </c>
      <c r="B2169" t="s">
        <v>7081</v>
      </c>
      <c r="C2169">
        <v>2018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6.3</v>
      </c>
      <c r="O2169">
        <v>179894</v>
      </c>
      <c r="P2169">
        <v>119</v>
      </c>
      <c r="Q2169" t="s">
        <v>7082</v>
      </c>
      <c r="R2169" t="s">
        <v>39</v>
      </c>
      <c r="S2169">
        <v>0</v>
      </c>
      <c r="T2169">
        <v>0</v>
      </c>
      <c r="U2169">
        <v>1</v>
      </c>
      <c r="V2169">
        <v>94000000</v>
      </c>
      <c r="W2169">
        <v>58250803</v>
      </c>
      <c r="X2169">
        <v>274650803</v>
      </c>
      <c r="Y2169">
        <f>COUNTBLANK(Table134[[#This Row],[Budget]:[Gross_WW]])</f>
        <v>0</v>
      </c>
      <c r="Z2169" s="7">
        <v>0</v>
      </c>
      <c r="AA2169" s="7">
        <v>0</v>
      </c>
      <c r="AB2169" s="7">
        <v>0</v>
      </c>
      <c r="AC2169" s="7">
        <v>1</v>
      </c>
      <c r="AD2169" s="7">
        <v>0</v>
      </c>
      <c r="AE2169" s="7">
        <v>0</v>
      </c>
      <c r="AF2169" s="7">
        <v>0</v>
      </c>
      <c r="AG2169" s="7">
        <v>5</v>
      </c>
      <c r="AH2169">
        <f>((Table134[[#This Row],[Gross_WW]]-2*Table134[[#This Row],[Budget]])/(2*Table134[[#This Row],[Budget]]))*100</f>
        <v>46.090852659574466</v>
      </c>
      <c r="AI2169">
        <f>(0.555*Table134[[#This Row],[Gross_WW]]-Table134[[#This Row],[Budget]])/Table134[[#This Row],[Budget]]*100</f>
        <v>62.160846452127686</v>
      </c>
      <c r="AJ2169">
        <f>(Table134[[#This Row],[Gross_WW]]-VLOOKUP(C2169,  Table4[], 2, TRUE)*Table134[[#This Row],[Budget]])/(Table134[[#This Row],[Budget]]*VLOOKUP(C2169,  Table4[], 2, TRUE))</f>
        <v>1.9218170531914893</v>
      </c>
    </row>
    <row r="2170" spans="1:36" x14ac:dyDescent="0.2">
      <c r="A2170" t="s">
        <v>3900</v>
      </c>
      <c r="B2170" t="s">
        <v>3901</v>
      </c>
      <c r="C2170">
        <v>1993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7.8</v>
      </c>
      <c r="O2170">
        <v>119999</v>
      </c>
      <c r="P2170">
        <v>130</v>
      </c>
      <c r="Q2170" t="s">
        <v>2676</v>
      </c>
      <c r="R2170" t="s">
        <v>3273</v>
      </c>
      <c r="S2170">
        <v>1</v>
      </c>
      <c r="T2170">
        <v>0</v>
      </c>
      <c r="U2170">
        <v>0</v>
      </c>
      <c r="V2170">
        <v>25000000</v>
      </c>
      <c r="W2170">
        <v>56505065</v>
      </c>
      <c r="X2170">
        <v>56505065</v>
      </c>
      <c r="Y2170">
        <f>COUNTBLANK(Table134[[#This Row],[Budget]:[Gross_WW]])</f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1</v>
      </c>
      <c r="AF2170" s="7">
        <v>1</v>
      </c>
      <c r="AG2170" s="7">
        <v>0</v>
      </c>
      <c r="AH2170">
        <f>((Table134[[#This Row],[Gross_WW]]-2*Table134[[#This Row],[Budget]])/(2*Table134[[#This Row],[Budget]]))*100</f>
        <v>13.01013</v>
      </c>
      <c r="AI2170">
        <f>(0.555*Table134[[#This Row],[Gross_WW]]-Table134[[#This Row],[Budget]])/Table134[[#This Row],[Budget]]*100</f>
        <v>25.441244300000008</v>
      </c>
      <c r="AJ2170">
        <f>(Table134[[#This Row],[Gross_WW]]-VLOOKUP(C2170,  Table4[], 2, TRUE)*Table134[[#This Row],[Budget]])/(Table134[[#This Row],[Budget]]*VLOOKUP(C2170,  Table4[], 2, TRUE))</f>
        <v>4.1368240909090908</v>
      </c>
    </row>
    <row r="2171" spans="1:36" x14ac:dyDescent="0.2">
      <c r="A2171" t="s">
        <v>7444</v>
      </c>
      <c r="B2171" t="s">
        <v>7445</v>
      </c>
      <c r="C2171">
        <v>2015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6.4</v>
      </c>
      <c r="O2171">
        <v>166693</v>
      </c>
      <c r="P2171">
        <v>130</v>
      </c>
      <c r="Q2171" t="s">
        <v>5052</v>
      </c>
      <c r="R2171" t="s">
        <v>2671</v>
      </c>
      <c r="S2171">
        <v>1</v>
      </c>
      <c r="T2171">
        <v>0</v>
      </c>
      <c r="U2171">
        <v>0</v>
      </c>
      <c r="V2171">
        <v>190000000</v>
      </c>
      <c r="W2171">
        <v>93436322</v>
      </c>
      <c r="X2171">
        <v>209035668</v>
      </c>
      <c r="Y2171">
        <f>COUNTBLANK(Table134[[#This Row],[Budget]:[Gross_WW]])</f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1</v>
      </c>
      <c r="AG2171" s="7">
        <v>0</v>
      </c>
      <c r="AH2171">
        <f>((Table134[[#This Row],[Gross_WW]]-2*Table134[[#This Row],[Budget]])/(2*Table134[[#This Row],[Budget]]))*100</f>
        <v>-44.99061368421053</v>
      </c>
      <c r="AI2171">
        <f>(0.555*Table134[[#This Row],[Gross_WW]]-Table134[[#This Row],[Budget]])/Table134[[#This Row],[Budget]]*100</f>
        <v>-38.939581189473678</v>
      </c>
      <c r="AJ2171">
        <f>(Table134[[#This Row],[Gross_WW]]-VLOOKUP(C2171,  Table4[], 2, TRUE)*Table134[[#This Row],[Budget]])/(Table134[[#This Row],[Budget]]*VLOOKUP(C2171,  Table4[], 2, TRUE))</f>
        <v>0.10018772631578947</v>
      </c>
    </row>
    <row r="2172" spans="1:36" x14ac:dyDescent="0.2">
      <c r="A2172" t="s">
        <v>1948</v>
      </c>
      <c r="B2172" t="s">
        <v>1949</v>
      </c>
      <c r="C2172">
        <v>1969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6.3</v>
      </c>
      <c r="O2172">
        <v>15843</v>
      </c>
      <c r="P2172">
        <v>143</v>
      </c>
      <c r="Q2172" t="s">
        <v>706</v>
      </c>
      <c r="R2172" t="s">
        <v>35</v>
      </c>
      <c r="S2172">
        <v>0</v>
      </c>
      <c r="T2172">
        <v>1</v>
      </c>
      <c r="U2172">
        <v>0</v>
      </c>
      <c r="V2172">
        <v>4000000</v>
      </c>
      <c r="Y2172">
        <f>COUNTBLANK(Table134[[#This Row],[Budget]:[Gross_WW]])</f>
        <v>2</v>
      </c>
      <c r="Z2172" s="7">
        <v>0</v>
      </c>
      <c r="AA2172" s="7">
        <v>0</v>
      </c>
      <c r="AB2172" s="7">
        <v>1</v>
      </c>
      <c r="AC2172" s="7">
        <v>0</v>
      </c>
      <c r="AD2172" s="7">
        <v>0</v>
      </c>
      <c r="AE2172" s="7">
        <v>0</v>
      </c>
      <c r="AF2172" s="7">
        <v>0</v>
      </c>
      <c r="AG2172" s="7">
        <v>2</v>
      </c>
      <c r="AH2172">
        <f>((Table134[[#This Row],[Gross_WW]]-2*Table134[[#This Row],[Budget]])/(2*Table134[[#This Row],[Budget]]))*100</f>
        <v>-100</v>
      </c>
      <c r="AI2172">
        <f>(0.555*Table134[[#This Row],[Gross_WW]]-Table134[[#This Row],[Budget]])/Table134[[#This Row],[Budget]]*100</f>
        <v>-100</v>
      </c>
      <c r="AJ2172">
        <f>(Table134[[#This Row],[Gross_WW]]-VLOOKUP(C2172,  Table4[], 2, TRUE)*Table134[[#This Row],[Budget]])/(Table134[[#This Row],[Budget]]*VLOOKUP(C2172,  Table4[], 2, TRUE))</f>
        <v>-1</v>
      </c>
    </row>
    <row r="2173" spans="1:36" x14ac:dyDescent="0.2">
      <c r="A2173" t="s">
        <v>5835</v>
      </c>
      <c r="B2173" t="s">
        <v>5836</v>
      </c>
      <c r="C2173">
        <v>2004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4.0999999999999996</v>
      </c>
      <c r="O2173">
        <v>26431</v>
      </c>
      <c r="P2173">
        <v>84</v>
      </c>
      <c r="Q2173" t="s">
        <v>5837</v>
      </c>
      <c r="R2173" t="s">
        <v>39</v>
      </c>
      <c r="S2173">
        <v>0</v>
      </c>
      <c r="T2173">
        <v>0</v>
      </c>
      <c r="U2173">
        <v>1</v>
      </c>
      <c r="V2173">
        <v>40000000</v>
      </c>
      <c r="W2173">
        <v>21215059</v>
      </c>
      <c r="X2173">
        <v>46546197</v>
      </c>
      <c r="Y2173">
        <f>COUNTBLANK(Table134[[#This Row],[Budget]:[Gross_WW]])</f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1</v>
      </c>
      <c r="AG2173" s="7">
        <v>0</v>
      </c>
      <c r="AH2173">
        <f>((Table134[[#This Row],[Gross_WW]]-2*Table134[[#This Row],[Budget]])/(2*Table134[[#This Row],[Budget]]))*100</f>
        <v>-41.817253749999999</v>
      </c>
      <c r="AI2173">
        <f>(0.555*Table134[[#This Row],[Gross_WW]]-Table134[[#This Row],[Budget]])/Table134[[#This Row],[Budget]]*100</f>
        <v>-35.417151662499997</v>
      </c>
      <c r="AJ2173">
        <f>(Table134[[#This Row],[Gross_WW]]-VLOOKUP(C2173,  Table4[], 2, TRUE)*Table134[[#This Row],[Budget]])/(Table134[[#This Row],[Budget]]*VLOOKUP(C2173,  Table4[], 2, TRUE))</f>
        <v>0.93942487500000005</v>
      </c>
    </row>
    <row r="2174" spans="1:36" x14ac:dyDescent="0.2">
      <c r="A2174" t="s">
        <v>2926</v>
      </c>
      <c r="B2174" t="s">
        <v>2927</v>
      </c>
      <c r="C2174">
        <v>1986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6.3</v>
      </c>
      <c r="O2174">
        <v>6311</v>
      </c>
      <c r="P2174">
        <v>104</v>
      </c>
      <c r="Q2174" t="s">
        <v>2825</v>
      </c>
      <c r="R2174" t="s">
        <v>2783</v>
      </c>
      <c r="S2174">
        <v>1</v>
      </c>
      <c r="T2174">
        <v>0</v>
      </c>
      <c r="U2174">
        <v>0</v>
      </c>
      <c r="V2174">
        <v>10000000</v>
      </c>
      <c r="W2174">
        <v>21458229</v>
      </c>
      <c r="X2174">
        <v>21458229</v>
      </c>
      <c r="Y2174">
        <f>COUNTBLANK(Table134[[#This Row],[Budget]:[Gross_WW]])</f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1</v>
      </c>
      <c r="AG2174" s="7">
        <v>0</v>
      </c>
      <c r="AH2174">
        <f>((Table134[[#This Row],[Gross_WW]]-2*Table134[[#This Row],[Budget]])/(2*Table134[[#This Row],[Budget]]))*100</f>
        <v>7.2911450000000002</v>
      </c>
      <c r="AI2174">
        <f>(0.555*Table134[[#This Row],[Gross_WW]]-Table134[[#This Row],[Budget]])/Table134[[#This Row],[Budget]]*100</f>
        <v>19.093170950000008</v>
      </c>
      <c r="AJ2174">
        <f>(Table134[[#This Row],[Gross_WW]]-VLOOKUP(C2174,  Table4[], 2, TRUE)*Table134[[#This Row],[Budget]])/(Table134[[#This Row],[Budget]]*VLOOKUP(C2174,  Table4[], 2, TRUE))</f>
        <v>3.6648323913043477</v>
      </c>
    </row>
    <row r="2175" spans="1:36" x14ac:dyDescent="0.2">
      <c r="A2175" t="s">
        <v>382</v>
      </c>
      <c r="B2175" t="s">
        <v>383</v>
      </c>
      <c r="C2175">
        <v>1937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7</v>
      </c>
      <c r="O2175">
        <v>481</v>
      </c>
      <c r="P2175">
        <v>98</v>
      </c>
      <c r="Q2175" t="s">
        <v>384</v>
      </c>
      <c r="R2175" t="s">
        <v>39</v>
      </c>
      <c r="S2175">
        <v>0</v>
      </c>
      <c r="T2175">
        <v>0</v>
      </c>
      <c r="U2175">
        <v>1</v>
      </c>
      <c r="V2175">
        <v>1400000</v>
      </c>
      <c r="Y2175">
        <f>COUNTBLANK(Table134[[#This Row],[Budget]:[Gross_WW]])</f>
        <v>2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2</v>
      </c>
      <c r="AH2175">
        <f>((Table134[[#This Row],[Gross_WW]]-2*Table134[[#This Row],[Budget]])/(2*Table134[[#This Row],[Budget]]))*100</f>
        <v>-100</v>
      </c>
      <c r="AI2175">
        <f>(0.555*Table134[[#This Row],[Gross_WW]]-Table134[[#This Row],[Budget]])/Table134[[#This Row],[Budget]]*100</f>
        <v>-100</v>
      </c>
      <c r="AJ2175">
        <f>(Table134[[#This Row],[Gross_WW]]-VLOOKUP(C2175,  Table4[], 2, TRUE)*Table134[[#This Row],[Budget]])/(Table134[[#This Row],[Budget]]*VLOOKUP(C2175,  Table4[], 2, TRUE))</f>
        <v>-1</v>
      </c>
    </row>
    <row r="2176" spans="1:36" x14ac:dyDescent="0.2">
      <c r="A2176" t="s">
        <v>6430</v>
      </c>
      <c r="B2176" t="s">
        <v>6431</v>
      </c>
      <c r="C2176">
        <v>2011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6.2</v>
      </c>
      <c r="O2176">
        <v>129261</v>
      </c>
      <c r="P2176">
        <v>104</v>
      </c>
      <c r="Q2176" t="s">
        <v>5407</v>
      </c>
      <c r="R2176" t="s">
        <v>35</v>
      </c>
      <c r="S2176">
        <v>0</v>
      </c>
      <c r="T2176">
        <v>1</v>
      </c>
      <c r="U2176">
        <v>0</v>
      </c>
      <c r="V2176">
        <v>75000000</v>
      </c>
      <c r="W2176">
        <v>78046570</v>
      </c>
      <c r="X2176">
        <v>152930623</v>
      </c>
      <c r="Y2176">
        <f>COUNTBLANK(Table134[[#This Row],[Budget]:[Gross_WW]])</f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1</v>
      </c>
      <c r="AG2176" s="7">
        <v>0</v>
      </c>
      <c r="AH2176">
        <f>((Table134[[#This Row],[Gross_WW]]-2*Table134[[#This Row],[Budget]])/(2*Table134[[#This Row],[Budget]]))*100</f>
        <v>1.9537486666666666</v>
      </c>
      <c r="AI2176">
        <f>(0.555*Table134[[#This Row],[Gross_WW]]-Table134[[#This Row],[Budget]])/Table134[[#This Row],[Budget]]*100</f>
        <v>13.16866102</v>
      </c>
      <c r="AJ2176">
        <f>(Table134[[#This Row],[Gross_WW]]-VLOOKUP(C2176,  Table4[], 2, TRUE)*Table134[[#This Row],[Budget]])/(Table134[[#This Row],[Budget]]*VLOOKUP(C2176,  Table4[], 2, TRUE))</f>
        <v>1.0390749733333333</v>
      </c>
    </row>
    <row r="2177" spans="1:36" x14ac:dyDescent="0.2">
      <c r="A2177" t="s">
        <v>4334</v>
      </c>
      <c r="B2177" t="s">
        <v>4335</v>
      </c>
      <c r="C2177">
        <v>1995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8.3000000000000007</v>
      </c>
      <c r="O2177">
        <v>844831</v>
      </c>
      <c r="P2177">
        <v>81</v>
      </c>
      <c r="Q2177" t="s">
        <v>4336</v>
      </c>
      <c r="R2177" t="s">
        <v>4337</v>
      </c>
      <c r="S2177">
        <v>1</v>
      </c>
      <c r="T2177">
        <v>0</v>
      </c>
      <c r="U2177">
        <v>0</v>
      </c>
      <c r="V2177">
        <v>30000000</v>
      </c>
      <c r="W2177">
        <v>222498679</v>
      </c>
      <c r="X2177">
        <v>404265438</v>
      </c>
      <c r="Y2177">
        <f>COUNTBLANK(Table134[[#This Row],[Budget]:[Gross_WW]])</f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f>((Table134[[#This Row],[Gross_WW]]-2*Table134[[#This Row],[Budget]])/(2*Table134[[#This Row],[Budget]]))*100</f>
        <v>573.77573000000007</v>
      </c>
      <c r="AI2177">
        <f>(0.555*Table134[[#This Row],[Gross_WW]]-Table134[[#This Row],[Budget]])/Table134[[#This Row],[Budget]]*100</f>
        <v>647.89106030000005</v>
      </c>
      <c r="AJ2177">
        <f>(Table134[[#This Row],[Gross_WW]]-VLOOKUP(C2177,  Table4[], 2, TRUE)*Table134[[#This Row],[Budget]])/(Table134[[#This Row],[Budget]]*VLOOKUP(C2177,  Table4[], 2, TRUE))</f>
        <v>29.626169545454545</v>
      </c>
    </row>
    <row r="2178" spans="1:36" x14ac:dyDescent="0.2">
      <c r="A2178" t="s">
        <v>4818</v>
      </c>
      <c r="B2178" t="s">
        <v>4819</v>
      </c>
      <c r="C2178">
        <v>1999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7.9</v>
      </c>
      <c r="O2178">
        <v>503666</v>
      </c>
      <c r="P2178">
        <v>92</v>
      </c>
      <c r="Q2178" t="s">
        <v>4336</v>
      </c>
      <c r="R2178" t="s">
        <v>4337</v>
      </c>
      <c r="S2178">
        <v>1</v>
      </c>
      <c r="T2178">
        <v>0</v>
      </c>
      <c r="U2178">
        <v>0</v>
      </c>
      <c r="V2178">
        <v>90000000</v>
      </c>
      <c r="W2178">
        <v>245852179</v>
      </c>
      <c r="X2178">
        <v>497374776</v>
      </c>
      <c r="Y2178">
        <f>COUNTBLANK(Table134[[#This Row],[Budget]:[Gross_WW]])</f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f>((Table134[[#This Row],[Gross_WW]]-2*Table134[[#This Row],[Budget]])/(2*Table134[[#This Row],[Budget]]))*100</f>
        <v>176.31932</v>
      </c>
      <c r="AI2178">
        <f>(0.555*Table134[[#This Row],[Gross_WW]]-Table134[[#This Row],[Budget]])/Table134[[#This Row],[Budget]]*100</f>
        <v>206.7144452</v>
      </c>
      <c r="AJ2178">
        <f>(Table134[[#This Row],[Gross_WW]]-VLOOKUP(C2178,  Table4[], 2, TRUE)*Table134[[#This Row],[Budget]])/(Table134[[#This Row],[Budget]]*VLOOKUP(C2178,  Table4[], 2, TRUE))</f>
        <v>11.559969090909091</v>
      </c>
    </row>
    <row r="2179" spans="1:36" x14ac:dyDescent="0.2">
      <c r="A2179" t="s">
        <v>6280</v>
      </c>
      <c r="B2179" t="s">
        <v>6281</v>
      </c>
      <c r="C2179">
        <v>2010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8.3000000000000007</v>
      </c>
      <c r="O2179">
        <v>724544</v>
      </c>
      <c r="P2179">
        <v>103</v>
      </c>
      <c r="Q2179" t="s">
        <v>6282</v>
      </c>
      <c r="R2179" t="s">
        <v>2671</v>
      </c>
      <c r="S2179">
        <v>1</v>
      </c>
      <c r="T2179">
        <v>0</v>
      </c>
      <c r="U2179">
        <v>0</v>
      </c>
      <c r="V2179">
        <v>200000000</v>
      </c>
      <c r="W2179">
        <v>415004880</v>
      </c>
      <c r="X2179">
        <v>1066969703</v>
      </c>
      <c r="Y2179">
        <f>COUNTBLANK(Table134[[#This Row],[Budget]:[Gross_WW]])</f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f>((Table134[[#This Row],[Gross_WW]]-2*Table134[[#This Row],[Budget]])/(2*Table134[[#This Row],[Budget]]))*100</f>
        <v>166.74242575</v>
      </c>
      <c r="AI2179">
        <f>(0.555*Table134[[#This Row],[Gross_WW]]-Table134[[#This Row],[Budget]])/Table134[[#This Row],[Budget]]*100</f>
        <v>196.08409258250003</v>
      </c>
      <c r="AJ2179">
        <f>(Table134[[#This Row],[Gross_WW]]-VLOOKUP(C2179,  Table4[], 2, TRUE)*Table134[[#This Row],[Budget]])/(Table134[[#This Row],[Budget]]*VLOOKUP(C2179,  Table4[], 2, TRUE))</f>
        <v>4.334848515</v>
      </c>
    </row>
    <row r="2180" spans="1:36" hidden="1" x14ac:dyDescent="0.2">
      <c r="A2180" t="s">
        <v>1342</v>
      </c>
      <c r="B2180" t="s">
        <v>1343</v>
      </c>
      <c r="C2180">
        <v>1954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6.5</v>
      </c>
      <c r="O2180">
        <v>1723</v>
      </c>
      <c r="P2180">
        <v>102</v>
      </c>
      <c r="Q2180" t="s">
        <v>79</v>
      </c>
      <c r="R2180" t="s">
        <v>1195</v>
      </c>
      <c r="S2180">
        <v>0</v>
      </c>
      <c r="T2180">
        <v>0</v>
      </c>
      <c r="U2180">
        <v>1</v>
      </c>
      <c r="W2180">
        <v>2000000</v>
      </c>
      <c r="X2180">
        <v>2000000</v>
      </c>
      <c r="Y2180">
        <f>COUNTBLANK(Table134[[#This Row],[Budget]:[Gross_WW]])</f>
        <v>1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5</v>
      </c>
      <c r="AH2180" t="e">
        <f>((Table134[[#This Row],[Gross_WW]]-2*Table134[[#This Row],[Budget]])/(2*Table134[[#This Row],[Budget]]))*100</f>
        <v>#DIV/0!</v>
      </c>
      <c r="AI2180" t="e">
        <f>(0.555*Table134[[#This Row],[Gross_WW]]-Table134[[#This Row],[Budget]])/Table134[[#This Row],[Budget]]*100</f>
        <v>#DIV/0!</v>
      </c>
      <c r="AJ2180" t="e">
        <f>(Table134[[#This Row],[Gross_WW]]-VLOOKUP(C2180,  Table4[], 2, TRUE)*Table134[[#This Row],[Budget]])/(Table134[[#This Row],[Budget]]*VLOOKUP(C2180,  Table4[], 2, TRUE))</f>
        <v>#DIV/0!</v>
      </c>
    </row>
    <row r="2181" spans="1:36" x14ac:dyDescent="0.2">
      <c r="A2181" t="s">
        <v>5112</v>
      </c>
      <c r="B2181" t="s">
        <v>5113</v>
      </c>
      <c r="C2181">
        <v>2001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7.7</v>
      </c>
      <c r="O2181">
        <v>371875</v>
      </c>
      <c r="P2181">
        <v>122</v>
      </c>
      <c r="Q2181" t="s">
        <v>5114</v>
      </c>
      <c r="R2181" t="s">
        <v>39</v>
      </c>
      <c r="S2181">
        <v>0</v>
      </c>
      <c r="T2181">
        <v>0</v>
      </c>
      <c r="U2181">
        <v>1</v>
      </c>
      <c r="V2181">
        <v>45000000</v>
      </c>
      <c r="W2181">
        <v>76631907</v>
      </c>
      <c r="X2181">
        <v>104876233</v>
      </c>
      <c r="Y2181">
        <f>COUNTBLANK(Table134[[#This Row],[Budget]:[Gross_WW]])</f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1</v>
      </c>
      <c r="AG2181" s="7">
        <v>0</v>
      </c>
      <c r="AH2181">
        <f>((Table134[[#This Row],[Gross_WW]]-2*Table134[[#This Row],[Budget]])/(2*Table134[[#This Row],[Budget]]))*100</f>
        <v>16.529147777777776</v>
      </c>
      <c r="AI2181">
        <f>(0.555*Table134[[#This Row],[Gross_WW]]-Table134[[#This Row],[Budget]])/Table134[[#This Row],[Budget]]*100</f>
        <v>29.347354033333346</v>
      </c>
      <c r="AJ2181">
        <f>(Table134[[#This Row],[Gross_WW]]-VLOOKUP(C2181,  Table4[], 2, TRUE)*Table134[[#This Row],[Budget]])/(Table134[[#This Row],[Budget]]*VLOOKUP(C2181,  Table4[], 2, TRUE))</f>
        <v>2.8843049259259259</v>
      </c>
    </row>
    <row r="2182" spans="1:36" x14ac:dyDescent="0.2">
      <c r="A2182" t="s">
        <v>4567</v>
      </c>
      <c r="B2182" t="s">
        <v>4568</v>
      </c>
      <c r="C2182">
        <v>1996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8.1</v>
      </c>
      <c r="O2182">
        <v>612572</v>
      </c>
      <c r="P2182">
        <v>93</v>
      </c>
      <c r="Q2182" t="s">
        <v>4569</v>
      </c>
      <c r="R2182" t="s">
        <v>3713</v>
      </c>
      <c r="S2182">
        <v>1</v>
      </c>
      <c r="T2182">
        <v>0</v>
      </c>
      <c r="U2182">
        <v>0</v>
      </c>
      <c r="V2182">
        <v>3500000</v>
      </c>
      <c r="W2182">
        <v>16491080</v>
      </c>
      <c r="X2182">
        <v>16593356</v>
      </c>
      <c r="Y2182">
        <f>COUNTBLANK(Table134[[#This Row],[Budget]:[Gross_WW]])</f>
        <v>0</v>
      </c>
      <c r="Z2182" s="7">
        <v>0</v>
      </c>
      <c r="AA2182" s="7">
        <v>0</v>
      </c>
      <c r="AB2182" s="7">
        <v>1</v>
      </c>
      <c r="AC2182" s="7">
        <v>0</v>
      </c>
      <c r="AD2182" s="7">
        <v>0</v>
      </c>
      <c r="AE2182" s="7">
        <v>0</v>
      </c>
      <c r="AF2182" s="7">
        <v>0</v>
      </c>
      <c r="AG2182" s="7">
        <v>3</v>
      </c>
      <c r="AH2182">
        <f>((Table134[[#This Row],[Gross_WW]]-2*Table134[[#This Row],[Budget]])/(2*Table134[[#This Row],[Budget]]))*100</f>
        <v>137.04794285714286</v>
      </c>
      <c r="AI2182">
        <f>(0.555*Table134[[#This Row],[Gross_WW]]-Table134[[#This Row],[Budget]])/Table134[[#This Row],[Budget]]*100</f>
        <v>163.12321657142857</v>
      </c>
      <c r="AJ2182">
        <f>(Table134[[#This Row],[Gross_WW]]-VLOOKUP(C2182,  Table4[], 2, TRUE)*Table134[[#This Row],[Budget]])/(Table134[[#This Row],[Budget]]*VLOOKUP(C2182,  Table4[], 2, TRUE))</f>
        <v>9.774906493506494</v>
      </c>
    </row>
    <row r="2183" spans="1:36" x14ac:dyDescent="0.2">
      <c r="A2183" t="s">
        <v>7725</v>
      </c>
      <c r="B2183" t="s">
        <v>7726</v>
      </c>
      <c r="C2183">
        <v>2015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6.2</v>
      </c>
      <c r="O2183">
        <v>125754</v>
      </c>
      <c r="P2183">
        <v>125</v>
      </c>
      <c r="Q2183" t="s">
        <v>6141</v>
      </c>
      <c r="R2183" t="s">
        <v>35</v>
      </c>
      <c r="S2183">
        <v>0</v>
      </c>
      <c r="T2183">
        <v>1</v>
      </c>
      <c r="U2183">
        <v>0</v>
      </c>
      <c r="V2183">
        <v>35000000</v>
      </c>
      <c r="W2183">
        <v>110212700</v>
      </c>
      <c r="X2183">
        <v>140795793</v>
      </c>
      <c r="Y2183">
        <f>COUNTBLANK(Table134[[#This Row],[Budget]:[Gross_WW]])</f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1</v>
      </c>
      <c r="AG2183" s="7">
        <v>0</v>
      </c>
      <c r="AH2183">
        <f>((Table134[[#This Row],[Gross_WW]]-2*Table134[[#This Row],[Budget]])/(2*Table134[[#This Row],[Budget]]))*100</f>
        <v>101.13684714285714</v>
      </c>
      <c r="AI2183">
        <f>(0.555*Table134[[#This Row],[Gross_WW]]-Table134[[#This Row],[Budget]])/Table134[[#This Row],[Budget]]*100</f>
        <v>123.26190032857144</v>
      </c>
      <c r="AJ2183">
        <f>(Table134[[#This Row],[Gross_WW]]-VLOOKUP(C2183,  Table4[], 2, TRUE)*Table134[[#This Row],[Budget]])/(Table134[[#This Row],[Budget]]*VLOOKUP(C2183,  Table4[], 2, TRUE))</f>
        <v>3.0227369428571427</v>
      </c>
    </row>
    <row r="2184" spans="1:36" x14ac:dyDescent="0.2">
      <c r="A2184" t="s">
        <v>6210</v>
      </c>
      <c r="B2184" t="s">
        <v>6211</v>
      </c>
      <c r="C2184">
        <v>2007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7</v>
      </c>
      <c r="O2184">
        <v>582524</v>
      </c>
      <c r="P2184">
        <v>144</v>
      </c>
      <c r="Q2184" t="s">
        <v>4528</v>
      </c>
      <c r="R2184" t="s">
        <v>4856</v>
      </c>
      <c r="S2184">
        <v>0</v>
      </c>
      <c r="T2184">
        <v>1</v>
      </c>
      <c r="U2184">
        <v>0</v>
      </c>
      <c r="V2184">
        <v>150000000</v>
      </c>
      <c r="W2184">
        <v>319246193</v>
      </c>
      <c r="X2184">
        <v>709709780</v>
      </c>
      <c r="Y2184">
        <f>COUNTBLANK(Table134[[#This Row],[Budget]:[Gross_WW]])</f>
        <v>0</v>
      </c>
      <c r="Z2184" s="7">
        <v>1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1</v>
      </c>
      <c r="AG2184" s="7">
        <v>0</v>
      </c>
      <c r="AH2184">
        <f>((Table134[[#This Row],[Gross_WW]]-2*Table134[[#This Row],[Budget]])/(2*Table134[[#This Row],[Budget]]))*100</f>
        <v>136.56992666666667</v>
      </c>
      <c r="AI2184">
        <f>(0.555*Table134[[#This Row],[Gross_WW]]-Table134[[#This Row],[Budget]])/Table134[[#This Row],[Budget]]*100</f>
        <v>162.59261860000004</v>
      </c>
      <c r="AJ2184">
        <f>(Table134[[#This Row],[Gross_WW]]-VLOOKUP(C2184,  Table4[], 2, TRUE)*Table134[[#This Row],[Budget]])/(Table134[[#This Row],[Budget]]*VLOOKUP(C2184,  Table4[], 2, TRUE))</f>
        <v>6.8856642222222222</v>
      </c>
    </row>
    <row r="2185" spans="1:36" x14ac:dyDescent="0.2">
      <c r="A2185" t="s">
        <v>6817</v>
      </c>
      <c r="B2185" t="s">
        <v>6818</v>
      </c>
      <c r="C2185">
        <v>2009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6</v>
      </c>
      <c r="O2185">
        <v>374680</v>
      </c>
      <c r="P2185">
        <v>149</v>
      </c>
      <c r="Q2185" t="s">
        <v>4528</v>
      </c>
      <c r="R2185" t="s">
        <v>4856</v>
      </c>
      <c r="S2185">
        <v>0</v>
      </c>
      <c r="T2185">
        <v>1</v>
      </c>
      <c r="U2185">
        <v>0</v>
      </c>
      <c r="V2185">
        <v>200000000</v>
      </c>
      <c r="W2185">
        <v>402111870</v>
      </c>
      <c r="X2185">
        <v>836303693</v>
      </c>
      <c r="Y2185">
        <f>COUNTBLANK(Table134[[#This Row],[Budget]:[Gross_WW]])</f>
        <v>0</v>
      </c>
      <c r="Z2185" s="7">
        <v>1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7">
        <v>1</v>
      </c>
      <c r="AG2185" s="7">
        <v>0</v>
      </c>
      <c r="AH2185">
        <f>((Table134[[#This Row],[Gross_WW]]-2*Table134[[#This Row],[Budget]])/(2*Table134[[#This Row],[Budget]]))*100</f>
        <v>109.07592324999999</v>
      </c>
      <c r="AI2185">
        <f>(0.555*Table134[[#This Row],[Gross_WW]]-Table134[[#This Row],[Budget]])/Table134[[#This Row],[Budget]]*100</f>
        <v>132.07427480750002</v>
      </c>
      <c r="AJ2185">
        <f>(Table134[[#This Row],[Gross_WW]]-VLOOKUP(C2185,  Table4[], 2, TRUE)*Table134[[#This Row],[Budget]])/(Table134[[#This Row],[Budget]]*VLOOKUP(C2185,  Table4[], 2, TRUE))</f>
        <v>5.9691974416666671</v>
      </c>
    </row>
    <row r="2186" spans="1:36" x14ac:dyDescent="0.2">
      <c r="A2186" t="s">
        <v>3382</v>
      </c>
      <c r="B2186" t="s">
        <v>3383</v>
      </c>
      <c r="C2186">
        <v>1990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7.1</v>
      </c>
      <c r="O2186">
        <v>113996</v>
      </c>
      <c r="P2186">
        <v>96</v>
      </c>
      <c r="Q2186" t="s">
        <v>3384</v>
      </c>
      <c r="R2186" t="s">
        <v>35</v>
      </c>
      <c r="S2186">
        <v>0</v>
      </c>
      <c r="T2186">
        <v>1</v>
      </c>
      <c r="U2186">
        <v>0</v>
      </c>
      <c r="V2186">
        <v>11000000</v>
      </c>
      <c r="W2186">
        <v>16667084</v>
      </c>
      <c r="X2186">
        <v>16667084</v>
      </c>
      <c r="Y2186">
        <f>COUNTBLANK(Table134[[#This Row],[Budget]:[Gross_WW]])</f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1</v>
      </c>
      <c r="AG2186" s="7">
        <v>0</v>
      </c>
      <c r="AH2186">
        <f>((Table134[[#This Row],[Gross_WW]]-2*Table134[[#This Row],[Budget]])/(2*Table134[[#This Row],[Budget]]))*100</f>
        <v>-24.24052727272727</v>
      </c>
      <c r="AI2186">
        <f>(0.555*Table134[[#This Row],[Gross_WW]]-Table134[[#This Row],[Budget]])/Table134[[#This Row],[Budget]]*100</f>
        <v>-15.906985272727264</v>
      </c>
      <c r="AJ2186">
        <f>(Table134[[#This Row],[Gross_WW]]-VLOOKUP(C2186,  Table4[], 2, TRUE)*Table134[[#This Row],[Budget]])/(Table134[[#This Row],[Budget]]*VLOOKUP(C2186,  Table4[], 2, TRUE))</f>
        <v>2.4436123966942147</v>
      </c>
    </row>
    <row r="2187" spans="1:36" x14ac:dyDescent="0.2">
      <c r="A2187" t="s">
        <v>3687</v>
      </c>
      <c r="B2187" t="s">
        <v>3688</v>
      </c>
      <c r="C2187">
        <v>1992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6.3</v>
      </c>
      <c r="O2187">
        <v>9712</v>
      </c>
      <c r="P2187">
        <v>101</v>
      </c>
      <c r="Q2187" t="s">
        <v>2786</v>
      </c>
      <c r="R2187" t="s">
        <v>35</v>
      </c>
      <c r="S2187">
        <v>0</v>
      </c>
      <c r="T2187">
        <v>1</v>
      </c>
      <c r="U2187">
        <v>0</v>
      </c>
      <c r="V2187">
        <v>14000000</v>
      </c>
      <c r="W2187">
        <v>13249535</v>
      </c>
      <c r="X2187">
        <v>13249535</v>
      </c>
      <c r="Y2187">
        <f>COUNTBLANK(Table134[[#This Row],[Budget]:[Gross_WW]])</f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1</v>
      </c>
      <c r="AG2187" s="7">
        <v>0</v>
      </c>
      <c r="AH2187">
        <f>((Table134[[#This Row],[Gross_WW]]-2*Table134[[#This Row],[Budget]])/(2*Table134[[#This Row],[Budget]]))*100</f>
        <v>-52.680232142857143</v>
      </c>
      <c r="AI2187">
        <f>(0.555*Table134[[#This Row],[Gross_WW]]-Table134[[#This Row],[Budget]])/Table134[[#This Row],[Budget]]*100</f>
        <v>-47.475057678571424</v>
      </c>
      <c r="AJ2187">
        <f>(Table134[[#This Row],[Gross_WW]]-VLOOKUP(C2187,  Table4[], 2, TRUE)*Table134[[#This Row],[Budget]])/(Table134[[#This Row],[Budget]]*VLOOKUP(C2187,  Table4[], 2, TRUE))</f>
        <v>1.1508985389610389</v>
      </c>
    </row>
    <row r="2188" spans="1:36" hidden="1" x14ac:dyDescent="0.2">
      <c r="A2188" t="s">
        <v>4135</v>
      </c>
      <c r="B2188" t="s">
        <v>4136</v>
      </c>
      <c r="C2188">
        <v>1994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5.4</v>
      </c>
      <c r="O2188">
        <v>1622</v>
      </c>
      <c r="P2188">
        <v>107</v>
      </c>
      <c r="Q2188" t="s">
        <v>3487</v>
      </c>
      <c r="R2188" t="s">
        <v>3240</v>
      </c>
      <c r="S2188">
        <v>0</v>
      </c>
      <c r="T2188">
        <v>0</v>
      </c>
      <c r="U2188">
        <v>1</v>
      </c>
      <c r="W2188">
        <v>6971777</v>
      </c>
      <c r="X2188">
        <v>6971777</v>
      </c>
      <c r="Y2188">
        <f>COUNTBLANK(Table134[[#This Row],[Budget]:[Gross_WW]])</f>
        <v>1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5">
        <v>1</v>
      </c>
      <c r="AG2188">
        <v>0</v>
      </c>
      <c r="AH2188" t="e">
        <f>((Table134[[#This Row],[Gross_WW]]-2*Table134[[#This Row],[Budget]])/(2*Table134[[#This Row],[Budget]]))*100</f>
        <v>#DIV/0!</v>
      </c>
      <c r="AI2188" t="e">
        <f>(0.555*Table134[[#This Row],[Gross_WW]]-Table134[[#This Row],[Budget]])/Table134[[#This Row],[Budget]]*100</f>
        <v>#DIV/0!</v>
      </c>
      <c r="AJ2188" t="e">
        <f>(Table134[[#This Row],[Gross_WW]]-VLOOKUP(C2188,  Table4[], 2, TRUE)*Table134[[#This Row],[Budget]])/(Table134[[#This Row],[Budget]]*VLOOKUP(C2188,  Table4[], 2, TRUE))</f>
        <v>#DIV/0!</v>
      </c>
    </row>
    <row r="2189" spans="1:36" x14ac:dyDescent="0.2">
      <c r="A2189" t="s">
        <v>6857</v>
      </c>
      <c r="B2189" t="s">
        <v>6858</v>
      </c>
      <c r="C2189">
        <v>2010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6.8</v>
      </c>
      <c r="O2189">
        <v>304976</v>
      </c>
      <c r="P2189">
        <v>125</v>
      </c>
      <c r="Q2189" t="s">
        <v>6859</v>
      </c>
      <c r="R2189" t="s">
        <v>2671</v>
      </c>
      <c r="S2189">
        <v>1</v>
      </c>
      <c r="T2189">
        <v>0</v>
      </c>
      <c r="U2189">
        <v>0</v>
      </c>
      <c r="V2189">
        <v>170000000</v>
      </c>
      <c r="W2189">
        <v>172062763</v>
      </c>
      <c r="X2189">
        <v>400062763</v>
      </c>
      <c r="Y2189">
        <f>COUNTBLANK(Table134[[#This Row],[Budget]:[Gross_WW]])</f>
        <v>0</v>
      </c>
      <c r="Z2189" s="7">
        <v>1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1</v>
      </c>
      <c r="AG2189" s="7">
        <v>0</v>
      </c>
      <c r="AH2189">
        <f>((Table134[[#This Row],[Gross_WW]]-2*Table134[[#This Row],[Budget]])/(2*Table134[[#This Row],[Budget]]))*100</f>
        <v>17.665518529411763</v>
      </c>
      <c r="AI2189">
        <f>(0.555*Table134[[#This Row],[Gross_WW]]-Table134[[#This Row],[Budget]])/Table134[[#This Row],[Budget]]*100</f>
        <v>30.608725567647078</v>
      </c>
      <c r="AJ2189">
        <f>(Table134[[#This Row],[Gross_WW]]-VLOOKUP(C2189,  Table4[], 2, TRUE)*Table134[[#This Row],[Budget]])/(Table134[[#This Row],[Budget]]*VLOOKUP(C2189,  Table4[], 2, TRUE))</f>
        <v>1.3533103705882352</v>
      </c>
    </row>
    <row r="2190" spans="1:36" x14ac:dyDescent="0.2">
      <c r="A2190" t="s">
        <v>7490</v>
      </c>
      <c r="B2190" t="s">
        <v>7491</v>
      </c>
      <c r="C2190">
        <v>2012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6.8</v>
      </c>
      <c r="O2190">
        <v>58062</v>
      </c>
      <c r="P2190">
        <v>111</v>
      </c>
      <c r="Q2190" t="s">
        <v>7492</v>
      </c>
      <c r="R2190" t="s">
        <v>39</v>
      </c>
      <c r="S2190">
        <v>0</v>
      </c>
      <c r="T2190">
        <v>0</v>
      </c>
      <c r="U2190">
        <v>1</v>
      </c>
      <c r="V2190">
        <v>30000000</v>
      </c>
      <c r="W2190">
        <v>35763137</v>
      </c>
      <c r="X2190">
        <v>48963137</v>
      </c>
      <c r="Y2190">
        <f>COUNTBLANK(Table134[[#This Row],[Budget]:[Gross_WW]])</f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1</v>
      </c>
      <c r="AG2190" s="7">
        <v>0</v>
      </c>
      <c r="AH2190">
        <f>((Table134[[#This Row],[Gross_WW]]-2*Table134[[#This Row],[Budget]])/(2*Table134[[#This Row],[Budget]]))*100</f>
        <v>-18.394771666666667</v>
      </c>
      <c r="AI2190">
        <f>(0.555*Table134[[#This Row],[Gross_WW]]-Table134[[#This Row],[Budget]])/Table134[[#This Row],[Budget]]*100</f>
        <v>-9.4181965499999869</v>
      </c>
      <c r="AJ2190">
        <f>(Table134[[#This Row],[Gross_WW]]-VLOOKUP(C2190,  Table4[], 2, TRUE)*Table134[[#This Row],[Budget]])/(Table134[[#This Row],[Budget]]*VLOOKUP(C2190,  Table4[], 2, TRUE))</f>
        <v>0.6321045666666667</v>
      </c>
    </row>
    <row r="2191" spans="1:36" x14ac:dyDescent="0.2">
      <c r="A2191" t="s">
        <v>5849</v>
      </c>
      <c r="B2191" t="s">
        <v>5850</v>
      </c>
      <c r="C2191">
        <v>2004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7.2</v>
      </c>
      <c r="O2191">
        <v>470740</v>
      </c>
      <c r="P2191">
        <v>163</v>
      </c>
      <c r="Q2191" t="s">
        <v>2792</v>
      </c>
      <c r="R2191" t="s">
        <v>39</v>
      </c>
      <c r="S2191">
        <v>0</v>
      </c>
      <c r="T2191">
        <v>0</v>
      </c>
      <c r="U2191">
        <v>1</v>
      </c>
      <c r="V2191">
        <v>175000000</v>
      </c>
      <c r="W2191">
        <v>133378256</v>
      </c>
      <c r="X2191">
        <v>497409852</v>
      </c>
      <c r="Y2191">
        <f>COUNTBLANK(Table134[[#This Row],[Budget]:[Gross_WW]])</f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1</v>
      </c>
      <c r="AG2191" s="7">
        <v>0</v>
      </c>
      <c r="AH2191">
        <f>((Table134[[#This Row],[Gross_WW]]-2*Table134[[#This Row],[Budget]])/(2*Table134[[#This Row],[Budget]]))*100</f>
        <v>42.117100571428573</v>
      </c>
      <c r="AI2191">
        <f>(0.555*Table134[[#This Row],[Gross_WW]]-Table134[[#This Row],[Budget]])/Table134[[#This Row],[Budget]]*100</f>
        <v>57.749981634285717</v>
      </c>
      <c r="AJ2191">
        <f>(Table134[[#This Row],[Gross_WW]]-VLOOKUP(C2191,  Table4[], 2, TRUE)*Table134[[#This Row],[Budget]])/(Table134[[#This Row],[Budget]]*VLOOKUP(C2191,  Table4[], 2, TRUE))</f>
        <v>3.7372366857142856</v>
      </c>
    </row>
    <row r="2192" spans="1:36" x14ac:dyDescent="0.2">
      <c r="A2192" t="s">
        <v>5115</v>
      </c>
      <c r="B2192" t="s">
        <v>5116</v>
      </c>
      <c r="C2192">
        <v>1999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6.6</v>
      </c>
      <c r="O2192">
        <v>30715</v>
      </c>
      <c r="P2192">
        <v>127</v>
      </c>
      <c r="Q2192" t="s">
        <v>2004</v>
      </c>
      <c r="R2192" t="s">
        <v>39</v>
      </c>
      <c r="S2192">
        <v>0</v>
      </c>
      <c r="T2192">
        <v>0</v>
      </c>
      <c r="U2192">
        <v>1</v>
      </c>
      <c r="V2192">
        <v>55000000</v>
      </c>
      <c r="W2192">
        <v>16649768</v>
      </c>
      <c r="X2192">
        <v>16649768</v>
      </c>
      <c r="Y2192">
        <f>COUNTBLANK(Table134[[#This Row],[Budget]:[Gross_WW]])</f>
        <v>0</v>
      </c>
      <c r="Z2192" s="7">
        <v>0</v>
      </c>
      <c r="AA2192" s="7">
        <v>0</v>
      </c>
      <c r="AB2192" s="7">
        <v>1</v>
      </c>
      <c r="AC2192" s="7">
        <v>0</v>
      </c>
      <c r="AD2192" s="7">
        <v>0</v>
      </c>
      <c r="AE2192" s="7">
        <v>0</v>
      </c>
      <c r="AF2192" s="7">
        <v>0</v>
      </c>
      <c r="AG2192" s="7">
        <v>4</v>
      </c>
      <c r="AH2192">
        <f>((Table134[[#This Row],[Gross_WW]]-2*Table134[[#This Row],[Budget]])/(2*Table134[[#This Row],[Budget]]))*100</f>
        <v>-84.863847272727284</v>
      </c>
      <c r="AI2192">
        <f>(0.555*Table134[[#This Row],[Gross_WW]]-Table134[[#This Row],[Budget]])/Table134[[#This Row],[Budget]]*100</f>
        <v>-83.198870472727265</v>
      </c>
      <c r="AJ2192">
        <f>(Table134[[#This Row],[Gross_WW]]-VLOOKUP(C2192,  Table4[], 2, TRUE)*Table134[[#This Row],[Budget]])/(Table134[[#This Row],[Budget]]*VLOOKUP(C2192,  Table4[], 2, TRUE))</f>
        <v>-0.31199305785123965</v>
      </c>
    </row>
    <row r="2193" spans="1:36" x14ac:dyDescent="0.2">
      <c r="A2193" t="s">
        <v>3530</v>
      </c>
      <c r="B2193" t="s">
        <v>3531</v>
      </c>
      <c r="C2193">
        <v>1991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5</v>
      </c>
      <c r="O2193">
        <v>1105</v>
      </c>
      <c r="P2193">
        <v>93</v>
      </c>
      <c r="Q2193" t="s">
        <v>3532</v>
      </c>
      <c r="R2193" t="s">
        <v>2783</v>
      </c>
      <c r="S2193">
        <v>1</v>
      </c>
      <c r="T2193">
        <v>0</v>
      </c>
      <c r="U2193">
        <v>0</v>
      </c>
      <c r="V2193">
        <v>15000000</v>
      </c>
      <c r="W2193">
        <v>4693236</v>
      </c>
      <c r="X2193">
        <v>4693236</v>
      </c>
      <c r="Y2193">
        <f>COUNTBLANK(Table134[[#This Row],[Budget]:[Gross_WW]])</f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  <c r="AF2193" s="7">
        <v>1</v>
      </c>
      <c r="AG2193" s="7">
        <v>0</v>
      </c>
      <c r="AH2193">
        <f>((Table134[[#This Row],[Gross_WW]]-2*Table134[[#This Row],[Budget]])/(2*Table134[[#This Row],[Budget]]))*100</f>
        <v>-84.355879999999999</v>
      </c>
      <c r="AI2193">
        <f>(0.555*Table134[[#This Row],[Gross_WW]]-Table134[[#This Row],[Budget]])/Table134[[#This Row],[Budget]]*100</f>
        <v>-82.635026800000006</v>
      </c>
      <c r="AJ2193">
        <f>(Table134[[#This Row],[Gross_WW]]-VLOOKUP(C2193,  Table4[], 2, TRUE)*Table134[[#This Row],[Budget]])/(Table134[[#This Row],[Budget]]*VLOOKUP(C2193,  Table4[], 2, TRUE))</f>
        <v>-0.28890363636363636</v>
      </c>
    </row>
    <row r="2194" spans="1:36" x14ac:dyDescent="0.2">
      <c r="A2194" t="s">
        <v>3904</v>
      </c>
      <c r="B2194" t="s">
        <v>3905</v>
      </c>
      <c r="C2194">
        <v>1993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7.9</v>
      </c>
      <c r="O2194">
        <v>197653</v>
      </c>
      <c r="P2194">
        <v>119</v>
      </c>
      <c r="Q2194" t="s">
        <v>3468</v>
      </c>
      <c r="R2194" t="s">
        <v>3240</v>
      </c>
      <c r="S2194">
        <v>0</v>
      </c>
      <c r="T2194">
        <v>0</v>
      </c>
      <c r="U2194">
        <v>1</v>
      </c>
      <c r="V2194">
        <v>13000000</v>
      </c>
      <c r="W2194">
        <v>12281551</v>
      </c>
      <c r="X2194">
        <v>12281551</v>
      </c>
      <c r="Y2194">
        <f>COUNTBLANK(Table134[[#This Row],[Budget]:[Gross_WW]])</f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1</v>
      </c>
      <c r="AG2194" s="7">
        <v>0</v>
      </c>
      <c r="AH2194">
        <f>((Table134[[#This Row],[Gross_WW]]-2*Table134[[#This Row],[Budget]])/(2*Table134[[#This Row],[Budget]]))*100</f>
        <v>-52.763265384615387</v>
      </c>
      <c r="AI2194">
        <f>(0.555*Table134[[#This Row],[Gross_WW]]-Table134[[#This Row],[Budget]])/Table134[[#This Row],[Budget]]*100</f>
        <v>-47.567224576923074</v>
      </c>
      <c r="AJ2194">
        <f>(Table134[[#This Row],[Gross_WW]]-VLOOKUP(C2194,  Table4[], 2, TRUE)*Table134[[#This Row],[Budget]])/(Table134[[#This Row],[Budget]]*VLOOKUP(C2194,  Table4[], 2, TRUE))</f>
        <v>1.1471243006993006</v>
      </c>
    </row>
    <row r="2195" spans="1:36" hidden="1" x14ac:dyDescent="0.2">
      <c r="A2195" t="s">
        <v>2928</v>
      </c>
      <c r="B2195" t="s">
        <v>2929</v>
      </c>
      <c r="C2195">
        <v>1986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7.2</v>
      </c>
      <c r="O2195">
        <v>5312</v>
      </c>
      <c r="P2195">
        <v>89</v>
      </c>
      <c r="Q2195" t="s">
        <v>2930</v>
      </c>
      <c r="R2195" t="s">
        <v>2931</v>
      </c>
      <c r="S2195">
        <v>0</v>
      </c>
      <c r="T2195">
        <v>0</v>
      </c>
      <c r="U2195">
        <v>1</v>
      </c>
      <c r="W2195">
        <v>2545142</v>
      </c>
      <c r="X2195">
        <v>2545142</v>
      </c>
      <c r="Y2195">
        <f>COUNTBLANK(Table134[[#This Row],[Budget]:[Gross_WW]])</f>
        <v>1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5">
        <v>1</v>
      </c>
      <c r="AG2195">
        <v>0</v>
      </c>
      <c r="AH2195" t="e">
        <f>((Table134[[#This Row],[Gross_WW]]-2*Table134[[#This Row],[Budget]])/(2*Table134[[#This Row],[Budget]]))*100</f>
        <v>#DIV/0!</v>
      </c>
      <c r="AI2195" t="e">
        <f>(0.555*Table134[[#This Row],[Gross_WW]]-Table134[[#This Row],[Budget]])/Table134[[#This Row],[Budget]]*100</f>
        <v>#DIV/0!</v>
      </c>
      <c r="AJ2195" t="e">
        <f>(Table134[[#This Row],[Gross_WW]]-VLOOKUP(C2195,  Table4[], 2, TRUE)*Table134[[#This Row],[Budget]])/(Table134[[#This Row],[Budget]]*VLOOKUP(C2195,  Table4[], 2, TRUE))</f>
        <v>#DIV/0!</v>
      </c>
    </row>
    <row r="2196" spans="1:36" x14ac:dyDescent="0.2">
      <c r="A2196" t="s">
        <v>7920</v>
      </c>
      <c r="B2196" t="s">
        <v>7921</v>
      </c>
      <c r="C2196">
        <v>2018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5.0999999999999996</v>
      </c>
      <c r="O2196">
        <v>41204</v>
      </c>
      <c r="P2196">
        <v>100</v>
      </c>
      <c r="Q2196" t="s">
        <v>6051</v>
      </c>
      <c r="R2196" t="s">
        <v>7221</v>
      </c>
      <c r="S2196">
        <v>0</v>
      </c>
      <c r="T2196">
        <v>1</v>
      </c>
      <c r="U2196">
        <v>0</v>
      </c>
      <c r="V2196">
        <v>3500000</v>
      </c>
      <c r="W2196">
        <v>41411015</v>
      </c>
      <c r="X2196">
        <v>95330493</v>
      </c>
      <c r="Y2196">
        <f>COUNTBLANK(Table134[[#This Row],[Budget]:[Gross_WW]])</f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1</v>
      </c>
      <c r="AG2196" s="7">
        <v>0</v>
      </c>
      <c r="AH2196">
        <f>((Table134[[#This Row],[Gross_WW]]-2*Table134[[#This Row],[Budget]])/(2*Table134[[#This Row],[Budget]]))*100</f>
        <v>1261.8641857142857</v>
      </c>
      <c r="AI2196">
        <f>(0.555*Table134[[#This Row],[Gross_WW]]-Table134[[#This Row],[Budget]])/Table134[[#This Row],[Budget]]*100</f>
        <v>1411.6692461428572</v>
      </c>
      <c r="AJ2196">
        <f>(Table134[[#This Row],[Gross_WW]]-VLOOKUP(C2196,  Table4[], 2, TRUE)*Table134[[#This Row],[Budget]])/(Table134[[#This Row],[Budget]]*VLOOKUP(C2196,  Table4[], 2, TRUE))</f>
        <v>26.237283714285713</v>
      </c>
    </row>
    <row r="2197" spans="1:36" x14ac:dyDescent="0.2">
      <c r="A2197" t="s">
        <v>7428</v>
      </c>
      <c r="B2197" t="s">
        <v>7429</v>
      </c>
      <c r="C2197">
        <v>2013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6.4</v>
      </c>
      <c r="O2197">
        <v>79337</v>
      </c>
      <c r="P2197">
        <v>96</v>
      </c>
      <c r="Q2197" t="s">
        <v>7430</v>
      </c>
      <c r="R2197" t="s">
        <v>4956</v>
      </c>
      <c r="S2197">
        <v>0</v>
      </c>
      <c r="T2197">
        <v>1</v>
      </c>
      <c r="U2197">
        <v>0</v>
      </c>
      <c r="V2197">
        <v>135000000</v>
      </c>
      <c r="W2197">
        <v>83028128</v>
      </c>
      <c r="X2197">
        <v>282570682</v>
      </c>
      <c r="Y2197">
        <f>COUNTBLANK(Table134[[#This Row],[Budget]:[Gross_WW]])</f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1</v>
      </c>
      <c r="AG2197" s="7">
        <v>0</v>
      </c>
      <c r="AH2197">
        <f>((Table134[[#This Row],[Gross_WW]]-2*Table134[[#This Row],[Budget]])/(2*Table134[[#This Row],[Budget]]))*100</f>
        <v>4.6558081481481484</v>
      </c>
      <c r="AI2197">
        <f>(0.555*Table134[[#This Row],[Gross_WW]]-Table134[[#This Row],[Budget]])/Table134[[#This Row],[Budget]]*100</f>
        <v>16.167947044444457</v>
      </c>
      <c r="AJ2197">
        <f>(Table134[[#This Row],[Gross_WW]]-VLOOKUP(C2197,  Table4[], 2, TRUE)*Table134[[#This Row],[Budget]])/(Table134[[#This Row],[Budget]]*VLOOKUP(C2197,  Table4[], 2, TRUE))</f>
        <v>1.0931161629629629</v>
      </c>
    </row>
    <row r="2198" spans="1:36" x14ac:dyDescent="0.2">
      <c r="A2198" t="s">
        <v>3259</v>
      </c>
      <c r="B2198" t="s">
        <v>3260</v>
      </c>
      <c r="C2198">
        <v>1989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6.2</v>
      </c>
      <c r="O2198">
        <v>61355</v>
      </c>
      <c r="P2198">
        <v>97</v>
      </c>
      <c r="Q2198" t="s">
        <v>2877</v>
      </c>
      <c r="R2198" t="s">
        <v>2783</v>
      </c>
      <c r="S2198">
        <v>1</v>
      </c>
      <c r="T2198">
        <v>0</v>
      </c>
      <c r="U2198">
        <v>0</v>
      </c>
      <c r="V2198">
        <v>13000000</v>
      </c>
      <c r="W2198">
        <v>71079915</v>
      </c>
      <c r="X2198">
        <v>71079915</v>
      </c>
      <c r="Y2198">
        <f>COUNTBLANK(Table134[[#This Row],[Budget]:[Gross_WW]])</f>
        <v>0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1</v>
      </c>
      <c r="AG2198" s="7">
        <v>0</v>
      </c>
      <c r="AH2198">
        <f>((Table134[[#This Row],[Gross_WW]]-2*Table134[[#This Row],[Budget]])/(2*Table134[[#This Row],[Budget]]))*100</f>
        <v>173.38428846153846</v>
      </c>
      <c r="AI2198">
        <f>(0.555*Table134[[#This Row],[Gross_WW]]-Table134[[#This Row],[Budget]])/Table134[[#This Row],[Budget]]*100</f>
        <v>203.45656019230773</v>
      </c>
      <c r="AJ2198">
        <f>(Table134[[#This Row],[Gross_WW]]-VLOOKUP(C2198,  Table4[], 2, TRUE)*Table134[[#This Row],[Budget]])/(Table134[[#This Row],[Budget]]*VLOOKUP(C2198,  Table4[], 2, TRUE))</f>
        <v>10.886273411371237</v>
      </c>
    </row>
    <row r="2199" spans="1:36" x14ac:dyDescent="0.2">
      <c r="A2199" t="s">
        <v>2711</v>
      </c>
      <c r="B2199" t="s">
        <v>2712</v>
      </c>
      <c r="C2199">
        <v>1983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6.5</v>
      </c>
      <c r="O2199">
        <v>31574</v>
      </c>
      <c r="P2199">
        <v>101</v>
      </c>
      <c r="Q2199" t="s">
        <v>2713</v>
      </c>
      <c r="R2199" t="s">
        <v>2714</v>
      </c>
      <c r="S2199">
        <v>0</v>
      </c>
      <c r="T2199">
        <v>0</v>
      </c>
      <c r="U2199">
        <v>1</v>
      </c>
      <c r="V2199">
        <v>10000000</v>
      </c>
      <c r="W2199">
        <v>29450919</v>
      </c>
      <c r="X2199">
        <v>29450919</v>
      </c>
      <c r="Y2199">
        <f>COUNTBLANK(Table134[[#This Row],[Budget]:[Gross_WW]])</f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1</v>
      </c>
      <c r="AG2199" s="7">
        <v>0</v>
      </c>
      <c r="AH2199">
        <f>((Table134[[#This Row],[Gross_WW]]-2*Table134[[#This Row],[Budget]])/(2*Table134[[#This Row],[Budget]]))*100</f>
        <v>47.254595000000002</v>
      </c>
      <c r="AI2199">
        <f>(0.555*Table134[[#This Row],[Gross_WW]]-Table134[[#This Row],[Budget]])/Table134[[#This Row],[Budget]]*100</f>
        <v>63.45260045000002</v>
      </c>
      <c r="AJ2199">
        <f>(Table134[[#This Row],[Gross_WW]]-VLOOKUP(C2199,  Table4[], 2, TRUE)*Table134[[#This Row],[Budget]])/(Table134[[#This Row],[Budget]]*VLOOKUP(C2199,  Table4[], 2, TRUE))</f>
        <v>5.402373695652174</v>
      </c>
    </row>
    <row r="2200" spans="1:36" x14ac:dyDescent="0.2">
      <c r="A2200" t="s">
        <v>3151</v>
      </c>
      <c r="B2200" t="s">
        <v>3152</v>
      </c>
      <c r="C2200">
        <v>1988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6.1</v>
      </c>
      <c r="O2200">
        <v>108558</v>
      </c>
      <c r="P2200">
        <v>107</v>
      </c>
      <c r="Q2200" t="s">
        <v>2898</v>
      </c>
      <c r="R2200" t="s">
        <v>35</v>
      </c>
      <c r="S2200">
        <v>0</v>
      </c>
      <c r="T2200">
        <v>1</v>
      </c>
      <c r="U2200">
        <v>0</v>
      </c>
      <c r="V2200">
        <v>15000000</v>
      </c>
      <c r="W2200">
        <v>111938388</v>
      </c>
      <c r="X2200">
        <v>216614388</v>
      </c>
      <c r="Y2200">
        <f>COUNTBLANK(Table134[[#This Row],[Budget]:[Gross_WW]])</f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1</v>
      </c>
      <c r="AG2200" s="7">
        <v>0</v>
      </c>
      <c r="AH2200">
        <f>((Table134[[#This Row],[Gross_WW]]-2*Table134[[#This Row],[Budget]])/(2*Table134[[#This Row],[Budget]]))*100</f>
        <v>622.04795999999999</v>
      </c>
      <c r="AI2200">
        <f>(0.555*Table134[[#This Row],[Gross_WW]]-Table134[[#This Row],[Budget]])/Table134[[#This Row],[Budget]]*100</f>
        <v>701.47323560000007</v>
      </c>
      <c r="AJ2200">
        <f>(Table134[[#This Row],[Gross_WW]]-VLOOKUP(C2200,  Table4[], 2, TRUE)*Table134[[#This Row],[Budget]])/(Table134[[#This Row],[Budget]]*VLOOKUP(C2200,  Table4[], 2, TRUE))</f>
        <v>30.39338956521739</v>
      </c>
    </row>
    <row r="2201" spans="1:36" x14ac:dyDescent="0.2">
      <c r="A2201" t="s">
        <v>4573</v>
      </c>
      <c r="B2201" t="s">
        <v>4574</v>
      </c>
      <c r="C2201">
        <v>1996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6.4</v>
      </c>
      <c r="O2201">
        <v>167781</v>
      </c>
      <c r="P2201">
        <v>113</v>
      </c>
      <c r="Q2201" t="s">
        <v>4575</v>
      </c>
      <c r="R2201" t="s">
        <v>39</v>
      </c>
      <c r="S2201">
        <v>0</v>
      </c>
      <c r="T2201">
        <v>1</v>
      </c>
      <c r="U2201">
        <v>1</v>
      </c>
      <c r="V2201">
        <v>92000000</v>
      </c>
      <c r="W2201">
        <v>241721524</v>
      </c>
      <c r="X2201">
        <v>494471524</v>
      </c>
      <c r="Y2201">
        <f>COUNTBLANK(Table134[[#This Row],[Budget]:[Gross_WW]])</f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1</v>
      </c>
      <c r="AG2201" s="7">
        <v>0</v>
      </c>
      <c r="AH2201">
        <f>((Table134[[#This Row],[Gross_WW]]-2*Table134[[#This Row],[Budget]])/(2*Table134[[#This Row],[Budget]]))*100</f>
        <v>168.73452391304349</v>
      </c>
      <c r="AI2201">
        <f>(0.555*Table134[[#This Row],[Gross_WW]]-Table134[[#This Row],[Budget]])/Table134[[#This Row],[Budget]]*100</f>
        <v>198.29532154347831</v>
      </c>
      <c r="AJ2201">
        <f>(Table134[[#This Row],[Gross_WW]]-VLOOKUP(C2201,  Table4[], 2, TRUE)*Table134[[#This Row],[Budget]])/(Table134[[#This Row],[Budget]]*VLOOKUP(C2201,  Table4[], 2, TRUE))</f>
        <v>11.215205632411067</v>
      </c>
    </row>
    <row r="2202" spans="1:36" hidden="1" x14ac:dyDescent="0.2">
      <c r="A2202" t="s">
        <v>4341</v>
      </c>
      <c r="B2202" t="s">
        <v>4342</v>
      </c>
      <c r="C2202">
        <v>1995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6.2</v>
      </c>
      <c r="O2202">
        <v>3152</v>
      </c>
      <c r="P2202">
        <v>85</v>
      </c>
      <c r="Q2202" t="s">
        <v>3021</v>
      </c>
      <c r="R2202" t="s">
        <v>3859</v>
      </c>
      <c r="S2202">
        <v>1</v>
      </c>
      <c r="T2202">
        <v>0</v>
      </c>
      <c r="U2202">
        <v>0</v>
      </c>
      <c r="W2202">
        <v>26282</v>
      </c>
      <c r="X2202">
        <v>26282</v>
      </c>
      <c r="Y2202">
        <f>COUNTBLANK(Table134[[#This Row],[Budget]:[Gross_WW]])</f>
        <v>1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5">
        <v>1</v>
      </c>
      <c r="AG2202">
        <v>0</v>
      </c>
      <c r="AH2202" t="e">
        <f>((Table134[[#This Row],[Gross_WW]]-2*Table134[[#This Row],[Budget]])/(2*Table134[[#This Row],[Budget]]))*100</f>
        <v>#DIV/0!</v>
      </c>
      <c r="AI2202" t="e">
        <f>(0.555*Table134[[#This Row],[Gross_WW]]-Table134[[#This Row],[Budget]])/Table134[[#This Row],[Budget]]*100</f>
        <v>#DIV/0!</v>
      </c>
      <c r="AJ2202" t="e">
        <f>(Table134[[#This Row],[Gross_WW]]-VLOOKUP(C2202,  Table4[], 2, TRUE)*Table134[[#This Row],[Budget]])/(Table134[[#This Row],[Budget]]*VLOOKUP(C2202,  Table4[], 2, TRUE))</f>
        <v>#DIV/0!</v>
      </c>
    </row>
    <row r="2203" spans="1:36" x14ac:dyDescent="0.2">
      <c r="A2203" t="s">
        <v>6196</v>
      </c>
      <c r="B2203" t="s">
        <v>6197</v>
      </c>
      <c r="C2203">
        <v>2005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6.3</v>
      </c>
      <c r="O2203">
        <v>42171</v>
      </c>
      <c r="P2203">
        <v>122</v>
      </c>
      <c r="Q2203" t="s">
        <v>5439</v>
      </c>
      <c r="R2203" t="s">
        <v>35</v>
      </c>
      <c r="S2203">
        <v>0</v>
      </c>
      <c r="T2203">
        <v>1</v>
      </c>
      <c r="U2203">
        <v>0</v>
      </c>
      <c r="V2203">
        <v>35000000</v>
      </c>
      <c r="W2203">
        <v>22991379</v>
      </c>
      <c r="X2203">
        <v>30526509</v>
      </c>
      <c r="Y2203">
        <f>COUNTBLANK(Table134[[#This Row],[Budget]:[Gross_WW]])</f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0</v>
      </c>
      <c r="AF2203" s="7">
        <v>1</v>
      </c>
      <c r="AG2203" s="7">
        <v>0</v>
      </c>
      <c r="AH2203">
        <f>((Table134[[#This Row],[Gross_WW]]-2*Table134[[#This Row],[Budget]])/(2*Table134[[#This Row],[Budget]]))*100</f>
        <v>-56.390701428571433</v>
      </c>
      <c r="AI2203">
        <f>(0.555*Table134[[#This Row],[Gross_WW]]-Table134[[#This Row],[Budget]])/Table134[[#This Row],[Budget]]*100</f>
        <v>-51.593678585714287</v>
      </c>
      <c r="AJ2203">
        <f>(Table134[[#This Row],[Gross_WW]]-VLOOKUP(C2203,  Table4[], 2, TRUE)*Table134[[#This Row],[Budget]])/(Table134[[#This Row],[Budget]]*VLOOKUP(C2203,  Table4[], 2, TRUE))</f>
        <v>0.45364328571428569</v>
      </c>
    </row>
    <row r="2204" spans="1:36" hidden="1" x14ac:dyDescent="0.2">
      <c r="A2204" t="s">
        <v>4580</v>
      </c>
      <c r="B2204" t="s">
        <v>4581</v>
      </c>
      <c r="C2204">
        <v>1996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5.3</v>
      </c>
      <c r="O2204">
        <v>5264</v>
      </c>
      <c r="P2204">
        <v>96</v>
      </c>
      <c r="Q2204" t="s">
        <v>4582</v>
      </c>
      <c r="R2204" t="s">
        <v>3240</v>
      </c>
      <c r="S2204">
        <v>0</v>
      </c>
      <c r="T2204">
        <v>0</v>
      </c>
      <c r="U2204">
        <v>1</v>
      </c>
      <c r="W2204">
        <v>10658278</v>
      </c>
      <c r="X2204">
        <v>10658278</v>
      </c>
      <c r="Y2204">
        <f>COUNTBLANK(Table134[[#This Row],[Budget]:[Gross_WW]])</f>
        <v>1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5">
        <v>1</v>
      </c>
      <c r="AG2204">
        <v>0</v>
      </c>
      <c r="AH2204" t="e">
        <f>((Table134[[#This Row],[Gross_WW]]-2*Table134[[#This Row],[Budget]])/(2*Table134[[#This Row],[Budget]]))*100</f>
        <v>#DIV/0!</v>
      </c>
      <c r="AI2204" t="e">
        <f>(0.555*Table134[[#This Row],[Gross_WW]]-Table134[[#This Row],[Budget]])/Table134[[#This Row],[Budget]]*100</f>
        <v>#DIV/0!</v>
      </c>
      <c r="AJ2204" t="e">
        <f>(Table134[[#This Row],[Gross_WW]]-VLOOKUP(C2204,  Table4[], 2, TRUE)*Table134[[#This Row],[Budget]])/(Table134[[#This Row],[Budget]]*VLOOKUP(C2204,  Table4[], 2, TRUE))</f>
        <v>#DIV/0!</v>
      </c>
    </row>
    <row r="2205" spans="1:36" x14ac:dyDescent="0.2">
      <c r="A2205" t="s">
        <v>4576</v>
      </c>
      <c r="B2205" t="s">
        <v>4577</v>
      </c>
      <c r="C2205">
        <v>1995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5.4</v>
      </c>
      <c r="O2205">
        <v>5150</v>
      </c>
      <c r="P2205">
        <v>118</v>
      </c>
      <c r="Q2205" t="s">
        <v>4578</v>
      </c>
      <c r="R2205" t="s">
        <v>4579</v>
      </c>
      <c r="S2205">
        <v>1</v>
      </c>
      <c r="T2205">
        <v>0</v>
      </c>
      <c r="U2205">
        <v>0</v>
      </c>
      <c r="V2205">
        <v>24000000</v>
      </c>
      <c r="W2205">
        <v>1141556</v>
      </c>
      <c r="X2205">
        <v>1141556</v>
      </c>
      <c r="Y2205">
        <f>COUNTBLANK(Table134[[#This Row],[Budget]:[Gross_WW]])</f>
        <v>0</v>
      </c>
      <c r="Z2205" s="7">
        <v>0</v>
      </c>
      <c r="AA2205" s="7">
        <v>0</v>
      </c>
      <c r="AB2205" s="7">
        <v>1</v>
      </c>
      <c r="AC2205" s="7">
        <v>0</v>
      </c>
      <c r="AD2205" s="7">
        <v>1</v>
      </c>
      <c r="AE2205" s="7">
        <v>0</v>
      </c>
      <c r="AF2205" s="7">
        <v>0</v>
      </c>
      <c r="AG2205" s="7">
        <v>11</v>
      </c>
      <c r="AH2205">
        <f>((Table134[[#This Row],[Gross_WW]]-2*Table134[[#This Row],[Budget]])/(2*Table134[[#This Row],[Budget]]))*100</f>
        <v>-97.621758333333332</v>
      </c>
      <c r="AI2205">
        <f>(0.555*Table134[[#This Row],[Gross_WW]]-Table134[[#This Row],[Budget]])/Table134[[#This Row],[Budget]]*100</f>
        <v>-97.360151750000014</v>
      </c>
      <c r="AJ2205">
        <f>(Table134[[#This Row],[Gross_WW]]-VLOOKUP(C2205,  Table4[], 2, TRUE)*Table134[[#This Row],[Budget]])/(Table134[[#This Row],[Budget]]*VLOOKUP(C2205,  Table4[], 2, TRUE))</f>
        <v>-0.89189810606060604</v>
      </c>
    </row>
    <row r="2206" spans="1:36" x14ac:dyDescent="0.2">
      <c r="A2206" t="s">
        <v>1950</v>
      </c>
      <c r="B2206" t="s">
        <v>1951</v>
      </c>
      <c r="C2206">
        <v>1970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7</v>
      </c>
      <c r="O2206">
        <v>22491</v>
      </c>
      <c r="P2206">
        <v>116</v>
      </c>
      <c r="Q2206" t="s">
        <v>930</v>
      </c>
      <c r="R2206" t="s">
        <v>35</v>
      </c>
      <c r="S2206">
        <v>0</v>
      </c>
      <c r="T2206">
        <v>1</v>
      </c>
      <c r="U2206">
        <v>0</v>
      </c>
      <c r="V2206">
        <v>2500000</v>
      </c>
      <c r="W2206">
        <v>5050000</v>
      </c>
      <c r="X2206">
        <v>5050000</v>
      </c>
      <c r="Y2206">
        <f>COUNTBLANK(Table134[[#This Row],[Budget]:[Gross_WW]])</f>
        <v>0</v>
      </c>
      <c r="Z2206" s="7">
        <v>1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7">
        <v>1</v>
      </c>
      <c r="AG2206" s="7">
        <v>0</v>
      </c>
      <c r="AH2206">
        <f>((Table134[[#This Row],[Gross_WW]]-2*Table134[[#This Row],[Budget]])/(2*Table134[[#This Row],[Budget]]))*100</f>
        <v>1</v>
      </c>
      <c r="AI2206">
        <f>(0.555*Table134[[#This Row],[Gross_WW]]-Table134[[#This Row],[Budget]])/Table134[[#This Row],[Budget]]*100</f>
        <v>12.110000000000017</v>
      </c>
      <c r="AJ2206">
        <f>(Table134[[#This Row],[Gross_WW]]-VLOOKUP(C2206,  Table4[], 2, TRUE)*Table134[[#This Row],[Budget]])/(Table134[[#This Row],[Budget]]*VLOOKUP(C2206,  Table4[], 2, TRUE))</f>
        <v>4.3157894736842106</v>
      </c>
    </row>
    <row r="2207" spans="1:36" x14ac:dyDescent="0.2">
      <c r="A2207" t="s">
        <v>5757</v>
      </c>
      <c r="B2207" t="s">
        <v>5758</v>
      </c>
      <c r="C2207">
        <v>2002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6.1</v>
      </c>
      <c r="O2207">
        <v>102278</v>
      </c>
      <c r="P2207">
        <v>101</v>
      </c>
      <c r="Q2207" t="s">
        <v>5759</v>
      </c>
      <c r="R2207" t="s">
        <v>4109</v>
      </c>
      <c r="S2207">
        <v>0</v>
      </c>
      <c r="T2207">
        <v>0</v>
      </c>
      <c r="U2207">
        <v>1</v>
      </c>
      <c r="V2207">
        <v>60000000</v>
      </c>
      <c r="W2207">
        <v>93354851</v>
      </c>
      <c r="X2207">
        <v>199043242</v>
      </c>
      <c r="Y2207">
        <f>COUNTBLANK(Table134[[#This Row],[Budget]:[Gross_WW]])</f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1</v>
      </c>
      <c r="AG2207" s="7">
        <v>0</v>
      </c>
      <c r="AH2207">
        <f>((Table134[[#This Row],[Gross_WW]]-2*Table134[[#This Row],[Budget]])/(2*Table134[[#This Row],[Budget]]))*100</f>
        <v>65.869368333333327</v>
      </c>
      <c r="AI2207">
        <f>(0.555*Table134[[#This Row],[Gross_WW]]-Table134[[#This Row],[Budget]])/Table134[[#This Row],[Budget]]*100</f>
        <v>84.114998850000006</v>
      </c>
      <c r="AJ2207">
        <f>(Table134[[#This Row],[Gross_WW]]-VLOOKUP(C2207,  Table4[], 2, TRUE)*Table134[[#This Row],[Budget]])/(Table134[[#This Row],[Budget]]*VLOOKUP(C2207,  Table4[], 2, TRUE))</f>
        <v>4.5289789444444448</v>
      </c>
    </row>
    <row r="2208" spans="1:36" x14ac:dyDescent="0.2">
      <c r="A2208" t="s">
        <v>2264</v>
      </c>
      <c r="B2208" t="s">
        <v>2265</v>
      </c>
      <c r="C2208">
        <v>1976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6.1</v>
      </c>
      <c r="O2208">
        <v>3219</v>
      </c>
      <c r="P2208">
        <v>115</v>
      </c>
      <c r="Q2208" t="s">
        <v>2266</v>
      </c>
      <c r="R2208" t="s">
        <v>2267</v>
      </c>
      <c r="S2208">
        <v>0</v>
      </c>
      <c r="T2208">
        <v>1</v>
      </c>
      <c r="U2208">
        <v>0</v>
      </c>
      <c r="V2208">
        <v>6700000</v>
      </c>
      <c r="Y2208">
        <f>COUNTBLANK(Table134[[#This Row],[Budget]:[Gross_WW]])</f>
        <v>2</v>
      </c>
      <c r="Z2208" s="7">
        <v>0</v>
      </c>
      <c r="AA2208" s="7">
        <v>0</v>
      </c>
      <c r="AB2208" s="7">
        <v>1</v>
      </c>
      <c r="AC2208" s="7">
        <v>0</v>
      </c>
      <c r="AD2208" s="7">
        <v>0</v>
      </c>
      <c r="AE2208" s="7">
        <v>0</v>
      </c>
      <c r="AF2208" s="7">
        <v>0</v>
      </c>
      <c r="AG2208" s="7">
        <v>1</v>
      </c>
      <c r="AH2208">
        <f>((Table134[[#This Row],[Gross_WW]]-2*Table134[[#This Row],[Budget]])/(2*Table134[[#This Row],[Budget]]))*100</f>
        <v>-100</v>
      </c>
      <c r="AI2208">
        <f>(0.555*Table134[[#This Row],[Gross_WW]]-Table134[[#This Row],[Budget]])/Table134[[#This Row],[Budget]]*100</f>
        <v>-100</v>
      </c>
      <c r="AJ2208">
        <f>(Table134[[#This Row],[Gross_WW]]-VLOOKUP(C2208,  Table4[], 2, TRUE)*Table134[[#This Row],[Budget]])/(Table134[[#This Row],[Budget]]*VLOOKUP(C2208,  Table4[], 2, TRUE))</f>
        <v>-1</v>
      </c>
    </row>
    <row r="2209" spans="1:36" x14ac:dyDescent="0.2">
      <c r="A2209" t="s">
        <v>5128</v>
      </c>
      <c r="B2209" t="s">
        <v>5129</v>
      </c>
      <c r="C2209">
        <v>2000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6.6</v>
      </c>
      <c r="O2209">
        <v>74414</v>
      </c>
      <c r="P2209">
        <v>116</v>
      </c>
      <c r="Q2209" t="s">
        <v>5130</v>
      </c>
      <c r="R2209" t="s">
        <v>35</v>
      </c>
      <c r="S2209">
        <v>0</v>
      </c>
      <c r="T2209">
        <v>1</v>
      </c>
      <c r="U2209">
        <v>0</v>
      </c>
      <c r="V2209">
        <v>62000000</v>
      </c>
      <c r="W2209">
        <v>77122415</v>
      </c>
      <c r="X2209">
        <v>127666415</v>
      </c>
      <c r="Y2209">
        <f>COUNTBLANK(Table134[[#This Row],[Budget]:[Gross_WW]])</f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f>((Table134[[#This Row],[Gross_WW]]-2*Table134[[#This Row],[Budget]])/(2*Table134[[#This Row],[Budget]]))*100</f>
        <v>2.9567862903225808</v>
      </c>
      <c r="AI2209">
        <f>(0.555*Table134[[#This Row],[Gross_WW]]-Table134[[#This Row],[Budget]])/Table134[[#This Row],[Budget]]*100</f>
        <v>14.282032782258069</v>
      </c>
      <c r="AJ2209">
        <f>(Table134[[#This Row],[Gross_WW]]-VLOOKUP(C2209,  Table4[], 2, TRUE)*Table134[[#This Row],[Budget]])/(Table134[[#This Row],[Budget]]*VLOOKUP(C2209,  Table4[], 2, TRUE))</f>
        <v>2.4318928763440861</v>
      </c>
    </row>
    <row r="2210" spans="1:36" x14ac:dyDescent="0.2">
      <c r="A2210" t="s">
        <v>4978</v>
      </c>
      <c r="B2210" t="s">
        <v>4979</v>
      </c>
      <c r="C2210">
        <v>1998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6.5</v>
      </c>
      <c r="O2210">
        <v>92362</v>
      </c>
      <c r="P2210">
        <v>131</v>
      </c>
      <c r="Q2210" t="s">
        <v>4433</v>
      </c>
      <c r="R2210" t="s">
        <v>39</v>
      </c>
      <c r="S2210">
        <v>0</v>
      </c>
      <c r="T2210">
        <v>0</v>
      </c>
      <c r="U2210">
        <v>1</v>
      </c>
      <c r="V2210">
        <v>60000000</v>
      </c>
      <c r="W2210">
        <v>57167405</v>
      </c>
      <c r="X2210">
        <v>102367405</v>
      </c>
      <c r="Y2210">
        <f>COUNTBLANK(Table134[[#This Row],[Budget]:[Gross_WW]])</f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f>((Table134[[#This Row],[Gross_WW]]-2*Table134[[#This Row],[Budget]])/(2*Table134[[#This Row],[Budget]]))*100</f>
        <v>-14.693829166666667</v>
      </c>
      <c r="AI2210">
        <f>(0.555*Table134[[#This Row],[Gross_WW]]-Table134[[#This Row],[Budget]])/Table134[[#This Row],[Budget]]*100</f>
        <v>-5.3101503749999903</v>
      </c>
      <c r="AJ2210">
        <f>(Table134[[#This Row],[Gross_WW]]-VLOOKUP(C2210,  Table4[], 2, TRUE)*Table134[[#This Row],[Budget]])/(Table134[[#This Row],[Budget]]*VLOOKUP(C2210,  Table4[], 2, TRUE))</f>
        <v>2.8775532196969698</v>
      </c>
    </row>
    <row r="2211" spans="1:36" x14ac:dyDescent="0.2">
      <c r="A2211" t="s">
        <v>2068</v>
      </c>
      <c r="B2211" t="s">
        <v>2069</v>
      </c>
      <c r="C2211">
        <v>1972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7.1</v>
      </c>
      <c r="O2211">
        <v>4865</v>
      </c>
      <c r="P2211">
        <v>103</v>
      </c>
      <c r="Q2211" t="s">
        <v>1634</v>
      </c>
      <c r="R2211" t="s">
        <v>35</v>
      </c>
      <c r="S2211">
        <v>0</v>
      </c>
      <c r="T2211">
        <v>1</v>
      </c>
      <c r="U2211">
        <v>0</v>
      </c>
      <c r="V2211">
        <v>1200000</v>
      </c>
      <c r="Y2211">
        <f>COUNTBLANK(Table134[[#This Row],[Budget]:[Gross_WW]])</f>
        <v>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f>((Table134[[#This Row],[Gross_WW]]-2*Table134[[#This Row],[Budget]])/(2*Table134[[#This Row],[Budget]]))*100</f>
        <v>-100</v>
      </c>
      <c r="AI2211">
        <f>(0.555*Table134[[#This Row],[Gross_WW]]-Table134[[#This Row],[Budget]])/Table134[[#This Row],[Budget]]*100</f>
        <v>-100</v>
      </c>
      <c r="AJ2211">
        <f>(Table134[[#This Row],[Gross_WW]]-VLOOKUP(C2211,  Table4[], 2, TRUE)*Table134[[#This Row],[Budget]])/(Table134[[#This Row],[Budget]]*VLOOKUP(C2211,  Table4[], 2, TRUE))</f>
        <v>-1</v>
      </c>
    </row>
    <row r="2212" spans="1:36" x14ac:dyDescent="0.2">
      <c r="A2212" t="s">
        <v>5401</v>
      </c>
      <c r="B2212" t="s">
        <v>5402</v>
      </c>
      <c r="C2212">
        <v>2000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7.3</v>
      </c>
      <c r="O2212">
        <v>373267</v>
      </c>
      <c r="P2212">
        <v>106</v>
      </c>
      <c r="Q2212" t="s">
        <v>4846</v>
      </c>
      <c r="R2212" t="s">
        <v>2783</v>
      </c>
      <c r="S2212">
        <v>1</v>
      </c>
      <c r="T2212">
        <v>0</v>
      </c>
      <c r="U2212">
        <v>0</v>
      </c>
      <c r="V2212">
        <v>75000000</v>
      </c>
      <c r="W2212">
        <v>95011339</v>
      </c>
      <c r="X2212">
        <v>248118121</v>
      </c>
      <c r="Y2212">
        <f>COUNTBLANK(Table134[[#This Row],[Budget]:[Gross_WW]])</f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f>((Table134[[#This Row],[Gross_WW]]-2*Table134[[#This Row],[Budget]])/(2*Table134[[#This Row],[Budget]]))*100</f>
        <v>65.412080666666668</v>
      </c>
      <c r="AI2212">
        <f>(0.555*Table134[[#This Row],[Gross_WW]]-Table134[[#This Row],[Budget]])/Table134[[#This Row],[Budget]]*100</f>
        <v>83.607409540000006</v>
      </c>
      <c r="AJ2212">
        <f>(Table134[[#This Row],[Gross_WW]]-VLOOKUP(C2212,  Table4[], 2, TRUE)*Table134[[#This Row],[Budget]])/(Table134[[#This Row],[Budget]]*VLOOKUP(C2212,  Table4[], 2, TRUE))</f>
        <v>4.513736022222222</v>
      </c>
    </row>
    <row r="2213" spans="1:36" x14ac:dyDescent="0.2">
      <c r="A2213" t="s">
        <v>7405</v>
      </c>
      <c r="B2213" t="s">
        <v>7406</v>
      </c>
      <c r="C2213">
        <v>2014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7.2</v>
      </c>
      <c r="O2213">
        <v>138157</v>
      </c>
      <c r="P2213">
        <v>137</v>
      </c>
      <c r="Q2213" t="s">
        <v>7407</v>
      </c>
      <c r="R2213" t="s">
        <v>7408</v>
      </c>
      <c r="S2213">
        <v>0</v>
      </c>
      <c r="T2213">
        <v>1</v>
      </c>
      <c r="U2213">
        <v>0</v>
      </c>
      <c r="V2213">
        <v>65000000</v>
      </c>
      <c r="W2213">
        <v>115637895</v>
      </c>
      <c r="X2213">
        <v>161459297</v>
      </c>
      <c r="Y2213">
        <f>COUNTBLANK(Table134[[#This Row],[Budget]:[Gross_WW]])</f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4</v>
      </c>
      <c r="AH2213">
        <f>((Table134[[#This Row],[Gross_WW]]-2*Table134[[#This Row],[Budget]])/(2*Table134[[#This Row],[Budget]]))*100</f>
        <v>24.199459230769229</v>
      </c>
      <c r="AI2213">
        <f>(0.555*Table134[[#This Row],[Gross_WW]]-Table134[[#This Row],[Budget]])/Table134[[#This Row],[Budget]]*100</f>
        <v>37.861399746153857</v>
      </c>
      <c r="AJ2213">
        <f>(Table134[[#This Row],[Gross_WW]]-VLOOKUP(C2213,  Table4[], 2, TRUE)*Table134[[#This Row],[Budget]])/(Table134[[#This Row],[Budget]]*VLOOKUP(C2213,  Table4[], 2, TRUE))</f>
        <v>1.4839891846153845</v>
      </c>
    </row>
    <row r="2214" spans="1:36" x14ac:dyDescent="0.2">
      <c r="A2214" t="s">
        <v>3261</v>
      </c>
      <c r="B2214" t="s">
        <v>3262</v>
      </c>
      <c r="C2214">
        <v>1989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7</v>
      </c>
      <c r="O2214">
        <v>80758</v>
      </c>
      <c r="P2214">
        <v>100</v>
      </c>
      <c r="Q2214" t="s">
        <v>2780</v>
      </c>
      <c r="R2214" t="s">
        <v>35</v>
      </c>
      <c r="S2214">
        <v>0</v>
      </c>
      <c r="T2214">
        <v>1</v>
      </c>
      <c r="U2214">
        <v>0</v>
      </c>
      <c r="V2214">
        <v>15000000</v>
      </c>
      <c r="W2214">
        <v>66758538</v>
      </c>
      <c r="X2214">
        <v>79258538</v>
      </c>
      <c r="Y2214">
        <f>COUNTBLANK(Table134[[#This Row],[Budget]:[Gross_WW]])</f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f>((Table134[[#This Row],[Gross_WW]]-2*Table134[[#This Row],[Budget]])/(2*Table134[[#This Row],[Budget]]))*100</f>
        <v>164.19512666666668</v>
      </c>
      <c r="AI2214">
        <f>(0.555*Table134[[#This Row],[Gross_WW]]-Table134[[#This Row],[Budget]])/Table134[[#This Row],[Budget]]*100</f>
        <v>193.25659060000001</v>
      </c>
      <c r="AJ2214">
        <f>(Table134[[#This Row],[Gross_WW]]-VLOOKUP(C2214,  Table4[], 2, TRUE)*Table134[[#This Row],[Budget]])/(Table134[[#This Row],[Budget]]*VLOOKUP(C2214,  Table4[], 2, TRUE))</f>
        <v>10.486744637681159</v>
      </c>
    </row>
    <row r="2215" spans="1:36" x14ac:dyDescent="0.2">
      <c r="A2215" t="s">
        <v>1065</v>
      </c>
      <c r="B2215" t="s">
        <v>1066</v>
      </c>
      <c r="C2215">
        <v>1949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6.2</v>
      </c>
      <c r="O2215">
        <v>5942</v>
      </c>
      <c r="P2215">
        <v>117</v>
      </c>
      <c r="Q2215" t="s">
        <v>706</v>
      </c>
      <c r="R2215" t="s">
        <v>1067</v>
      </c>
      <c r="S2215">
        <v>0</v>
      </c>
      <c r="T2215">
        <v>0</v>
      </c>
      <c r="U2215">
        <v>1</v>
      </c>
      <c r="V2215">
        <v>2500000</v>
      </c>
      <c r="W2215">
        <v>2668000</v>
      </c>
      <c r="X2215">
        <v>2668000</v>
      </c>
      <c r="Y2215">
        <f>COUNTBLANK(Table134[[#This Row],[Budget]:[Gross_WW]])</f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f>((Table134[[#This Row],[Gross_WW]]-2*Table134[[#This Row],[Budget]])/(2*Table134[[#This Row],[Budget]]))*100</f>
        <v>-46.64</v>
      </c>
      <c r="AI2215">
        <f>(0.555*Table134[[#This Row],[Gross_WW]]-Table134[[#This Row],[Budget]])/Table134[[#This Row],[Budget]]*100</f>
        <v>-40.770399999999988</v>
      </c>
      <c r="AJ2215">
        <f>(Table134[[#This Row],[Gross_WW]]-VLOOKUP(C2215,  Table4[], 2, TRUE)*Table134[[#This Row],[Budget]])/(Table134[[#This Row],[Budget]]*VLOOKUP(C2215,  Table4[], 2, TRUE))</f>
        <v>7.2092307692307696</v>
      </c>
    </row>
    <row r="2216" spans="1:36" x14ac:dyDescent="0.2">
      <c r="A2216" t="s">
        <v>3689</v>
      </c>
      <c r="B2216" t="s">
        <v>3690</v>
      </c>
      <c r="C2216">
        <v>1992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6.5</v>
      </c>
      <c r="O2216">
        <v>73463</v>
      </c>
      <c r="P2216">
        <v>103</v>
      </c>
      <c r="Q2216" t="s">
        <v>3028</v>
      </c>
      <c r="R2216" t="s">
        <v>39</v>
      </c>
      <c r="S2216">
        <v>0</v>
      </c>
      <c r="T2216">
        <v>0</v>
      </c>
      <c r="U2216">
        <v>1</v>
      </c>
      <c r="V2216">
        <v>35000000</v>
      </c>
      <c r="W2216">
        <v>83563139</v>
      </c>
      <c r="X2216">
        <v>156563139</v>
      </c>
      <c r="Y2216">
        <f>COUNTBLANK(Table134[[#This Row],[Budget]:[Gross_WW]])</f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f>((Table134[[#This Row],[Gross_WW]]-2*Table134[[#This Row],[Budget]])/(2*Table134[[#This Row],[Budget]]))*100</f>
        <v>123.66162714285713</v>
      </c>
      <c r="AI2216">
        <f>(0.555*Table134[[#This Row],[Gross_WW]]-Table134[[#This Row],[Budget]])/Table134[[#This Row],[Budget]]*100</f>
        <v>148.26440612857147</v>
      </c>
      <c r="AJ2216">
        <f>(Table134[[#This Row],[Gross_WW]]-VLOOKUP(C2216,  Table4[], 2, TRUE)*Table134[[#This Row],[Budget]])/(Table134[[#This Row],[Budget]]*VLOOKUP(C2216,  Table4[], 2, TRUE))</f>
        <v>9.1664375974025969</v>
      </c>
    </row>
    <row r="2217" spans="1:36" x14ac:dyDescent="0.2">
      <c r="A2217" t="s">
        <v>4343</v>
      </c>
      <c r="B2217" t="s">
        <v>4344</v>
      </c>
      <c r="C2217">
        <v>1995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5.5</v>
      </c>
      <c r="O2217">
        <v>42378</v>
      </c>
      <c r="P2217">
        <v>100</v>
      </c>
      <c r="Q2217" t="s">
        <v>3601</v>
      </c>
      <c r="R2217" t="s">
        <v>39</v>
      </c>
      <c r="S2217">
        <v>0</v>
      </c>
      <c r="T2217">
        <v>0</v>
      </c>
      <c r="U2217">
        <v>1</v>
      </c>
      <c r="V2217">
        <v>60000000</v>
      </c>
      <c r="W2217">
        <v>50024083</v>
      </c>
      <c r="X2217">
        <v>104324083</v>
      </c>
      <c r="Y2217">
        <f>COUNTBLANK(Table134[[#This Row],[Budget]:[Gross_WW]])</f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f>((Table134[[#This Row],[Gross_WW]]-2*Table134[[#This Row],[Budget]])/(2*Table134[[#This Row],[Budget]]))*100</f>
        <v>-13.063264166666666</v>
      </c>
      <c r="AI2217">
        <f>(0.555*Table134[[#This Row],[Gross_WW]]-Table134[[#This Row],[Budget]])/Table134[[#This Row],[Budget]]*100</f>
        <v>-3.5002232249999916</v>
      </c>
      <c r="AJ2217">
        <f>(Table134[[#This Row],[Gross_WW]]-VLOOKUP(C2217,  Table4[], 2, TRUE)*Table134[[#This Row],[Budget]])/(Table134[[#This Row],[Budget]]*VLOOKUP(C2217,  Table4[], 2, TRUE))</f>
        <v>2.9516698106060608</v>
      </c>
    </row>
    <row r="2218" spans="1:36" x14ac:dyDescent="0.2">
      <c r="A2218" t="s">
        <v>3691</v>
      </c>
      <c r="B2218" t="s">
        <v>3692</v>
      </c>
      <c r="C2218">
        <v>1991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6.5</v>
      </c>
      <c r="O2218">
        <v>3368</v>
      </c>
      <c r="P2218">
        <v>99</v>
      </c>
      <c r="Q2218" t="s">
        <v>3693</v>
      </c>
      <c r="R2218" t="s">
        <v>3694</v>
      </c>
      <c r="S2218">
        <v>0</v>
      </c>
      <c r="T2218">
        <v>1</v>
      </c>
      <c r="U2218">
        <v>0</v>
      </c>
      <c r="V2218">
        <v>6000000</v>
      </c>
      <c r="W2218">
        <v>221295</v>
      </c>
      <c r="X2218">
        <v>221295</v>
      </c>
      <c r="Y2218">
        <f>COUNTBLANK(Table134[[#This Row],[Budget]:[Gross_WW]])</f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f>((Table134[[#This Row],[Gross_WW]]-2*Table134[[#This Row],[Budget]])/(2*Table134[[#This Row],[Budget]]))*100</f>
        <v>-98.155875000000009</v>
      </c>
      <c r="AI2218">
        <f>(0.555*Table134[[#This Row],[Gross_WW]]-Table134[[#This Row],[Budget]])/Table134[[#This Row],[Budget]]*100</f>
        <v>-97.953021250000006</v>
      </c>
      <c r="AJ2218">
        <f>(Table134[[#This Row],[Gross_WW]]-VLOOKUP(C2218,  Table4[], 2, TRUE)*Table134[[#This Row],[Budget]])/(Table134[[#This Row],[Budget]]*VLOOKUP(C2218,  Table4[], 2, TRUE))</f>
        <v>-0.91617613636363637</v>
      </c>
    </row>
    <row r="2219" spans="1:36" hidden="1" x14ac:dyDescent="0.2">
      <c r="A2219" t="s">
        <v>2932</v>
      </c>
      <c r="B2219" t="s">
        <v>2933</v>
      </c>
      <c r="C2219">
        <v>1986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5.0999999999999996</v>
      </c>
      <c r="O2219">
        <v>2933</v>
      </c>
      <c r="P2219">
        <v>100</v>
      </c>
      <c r="Q2219" t="s">
        <v>2934</v>
      </c>
      <c r="R2219" t="s">
        <v>39</v>
      </c>
      <c r="S2219">
        <v>0</v>
      </c>
      <c r="T2219">
        <v>0</v>
      </c>
      <c r="U2219">
        <v>1</v>
      </c>
      <c r="W2219">
        <v>10090429</v>
      </c>
      <c r="X2219">
        <v>10090429</v>
      </c>
      <c r="Y2219">
        <f>COUNTBLANK(Table134[[#This Row],[Budget]:[Gross_WW]])</f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 t="e">
        <f>((Table134[[#This Row],[Gross_WW]]-2*Table134[[#This Row],[Budget]])/(2*Table134[[#This Row],[Budget]]))*100</f>
        <v>#DIV/0!</v>
      </c>
      <c r="AI2219" t="e">
        <f>(0.555*Table134[[#This Row],[Gross_WW]]-Table134[[#This Row],[Budget]])/Table134[[#This Row],[Budget]]*100</f>
        <v>#DIV/0!</v>
      </c>
      <c r="AJ2219" t="e">
        <f>(Table134[[#This Row],[Gross_WW]]-VLOOKUP(C2219,  Table4[], 2, TRUE)*Table134[[#This Row],[Budget]])/(Table134[[#This Row],[Budget]]*VLOOKUP(C2219,  Table4[], 2, TRUE))</f>
        <v>#DIV/0!</v>
      </c>
    </row>
    <row r="2220" spans="1:36" x14ac:dyDescent="0.2">
      <c r="A2220" t="s">
        <v>5828</v>
      </c>
      <c r="B2220" t="s">
        <v>5829</v>
      </c>
      <c r="C2220">
        <v>2003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6.8</v>
      </c>
      <c r="O2220">
        <v>45040</v>
      </c>
      <c r="P2220">
        <v>113</v>
      </c>
      <c r="Q2220" t="s">
        <v>5198</v>
      </c>
      <c r="R2220" t="s">
        <v>2783</v>
      </c>
      <c r="S2220">
        <v>1</v>
      </c>
      <c r="T2220">
        <v>0</v>
      </c>
      <c r="U2220">
        <v>0</v>
      </c>
      <c r="V2220">
        <v>18000000</v>
      </c>
      <c r="W2220">
        <v>43610723</v>
      </c>
      <c r="X2220">
        <v>58878723</v>
      </c>
      <c r="Y2220">
        <f>COUNTBLANK(Table134[[#This Row],[Budget]:[Gross_WW]])</f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7</v>
      </c>
      <c r="AH2220">
        <f>((Table134[[#This Row],[Gross_WW]]-2*Table134[[#This Row],[Budget]])/(2*Table134[[#This Row],[Budget]]))*100</f>
        <v>63.552008333333333</v>
      </c>
      <c r="AI2220">
        <f>(0.555*Table134[[#This Row],[Gross_WW]]-Table134[[#This Row],[Budget]])/Table134[[#This Row],[Budget]]*100</f>
        <v>81.542729250000022</v>
      </c>
      <c r="AJ2220">
        <f>(Table134[[#This Row],[Gross_WW]]-VLOOKUP(C2220,  Table4[], 2, TRUE)*Table134[[#This Row],[Budget]])/(Table134[[#This Row],[Budget]]*VLOOKUP(C2220,  Table4[], 2, TRUE))</f>
        <v>4.451733611111111</v>
      </c>
    </row>
    <row r="2221" spans="1:36" x14ac:dyDescent="0.2">
      <c r="A2221" t="s">
        <v>6002</v>
      </c>
      <c r="B2221" t="s">
        <v>6003</v>
      </c>
      <c r="C2221">
        <v>2005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4.3</v>
      </c>
      <c r="O2221">
        <v>5346</v>
      </c>
      <c r="P2221">
        <v>95</v>
      </c>
      <c r="Q2221" t="s">
        <v>6004</v>
      </c>
      <c r="R2221" t="s">
        <v>6005</v>
      </c>
      <c r="S2221">
        <v>1</v>
      </c>
      <c r="T2221">
        <v>0</v>
      </c>
      <c r="U2221">
        <v>0</v>
      </c>
      <c r="V2221">
        <v>25000000</v>
      </c>
      <c r="W2221">
        <v>5655459</v>
      </c>
      <c r="X2221">
        <v>5879555</v>
      </c>
      <c r="Y2221">
        <f>COUNTBLANK(Table134[[#This Row],[Budget]:[Gross_WW]])</f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f>((Table134[[#This Row],[Gross_WW]]-2*Table134[[#This Row],[Budget]])/(2*Table134[[#This Row],[Budget]]))*100</f>
        <v>-88.240890000000007</v>
      </c>
      <c r="AI2221">
        <f>(0.555*Table134[[#This Row],[Gross_WW]]-Table134[[#This Row],[Budget]])/Table134[[#This Row],[Budget]]*100</f>
        <v>-86.94738790000001</v>
      </c>
      <c r="AJ2221">
        <f>(Table134[[#This Row],[Gross_WW]]-VLOOKUP(C2221,  Table4[], 2, TRUE)*Table134[[#This Row],[Budget]])/(Table134[[#This Row],[Budget]]*VLOOKUP(C2221,  Table4[], 2, TRUE))</f>
        <v>-0.60802966666666669</v>
      </c>
    </row>
    <row r="2222" spans="1:36" x14ac:dyDescent="0.2">
      <c r="A2222" t="s">
        <v>5634</v>
      </c>
      <c r="B2222" t="s">
        <v>5635</v>
      </c>
      <c r="C2222">
        <v>2002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5.8</v>
      </c>
      <c r="O2222">
        <v>32698</v>
      </c>
      <c r="P2222">
        <v>86</v>
      </c>
      <c r="Q2222" t="s">
        <v>5243</v>
      </c>
      <c r="R2222" t="s">
        <v>35</v>
      </c>
      <c r="S2222">
        <v>0</v>
      </c>
      <c r="T2222">
        <v>1</v>
      </c>
      <c r="U2222">
        <v>0</v>
      </c>
      <c r="V2222">
        <v>25000000</v>
      </c>
      <c r="W2222">
        <v>39089928</v>
      </c>
      <c r="X2222">
        <v>41604473</v>
      </c>
      <c r="Y2222">
        <f>COUNTBLANK(Table134[[#This Row],[Budget]:[Gross_WW]])</f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f>((Table134[[#This Row],[Gross_WW]]-2*Table134[[#This Row],[Budget]])/(2*Table134[[#This Row],[Budget]]))*100</f>
        <v>-16.791053999999999</v>
      </c>
      <c r="AI2222">
        <f>(0.555*Table134[[#This Row],[Gross_WW]]-Table134[[#This Row],[Budget]])/Table134[[#This Row],[Budget]]*100</f>
        <v>-7.6380699399999976</v>
      </c>
      <c r="AJ2222">
        <f>(Table134[[#This Row],[Gross_WW]]-VLOOKUP(C2222,  Table4[], 2, TRUE)*Table134[[#This Row],[Budget]])/(Table134[[#This Row],[Budget]]*VLOOKUP(C2222,  Table4[], 2, TRUE))</f>
        <v>1.7736315333333332</v>
      </c>
    </row>
    <row r="2223" spans="1:36" x14ac:dyDescent="0.2">
      <c r="A2223" t="s">
        <v>5651</v>
      </c>
      <c r="B2223" t="s">
        <v>5652</v>
      </c>
      <c r="C2223">
        <v>2002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6.2</v>
      </c>
      <c r="O2223">
        <v>27897</v>
      </c>
      <c r="P2223">
        <v>96</v>
      </c>
      <c r="Q2223" t="s">
        <v>2786</v>
      </c>
      <c r="R2223" t="s">
        <v>5653</v>
      </c>
      <c r="S2223">
        <v>1</v>
      </c>
      <c r="T2223">
        <v>0</v>
      </c>
      <c r="U2223">
        <v>0</v>
      </c>
      <c r="V2223">
        <v>20000000</v>
      </c>
      <c r="W2223">
        <v>12764657</v>
      </c>
      <c r="X2223">
        <v>14946150</v>
      </c>
      <c r="Y2223">
        <f>COUNTBLANK(Table134[[#This Row],[Budget]:[Gross_WW]])</f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f>((Table134[[#This Row],[Gross_WW]]-2*Table134[[#This Row],[Budget]])/(2*Table134[[#This Row],[Budget]]))*100</f>
        <v>-62.634625</v>
      </c>
      <c r="AI2223">
        <f>(0.555*Table134[[#This Row],[Gross_WW]]-Table134[[#This Row],[Budget]])/Table134[[#This Row],[Budget]]*100</f>
        <v>-58.524433750000007</v>
      </c>
      <c r="AJ2223">
        <f>(Table134[[#This Row],[Gross_WW]]-VLOOKUP(C2223,  Table4[], 2, TRUE)*Table134[[#This Row],[Budget]])/(Table134[[#This Row],[Budget]]*VLOOKUP(C2223,  Table4[], 2, TRUE))</f>
        <v>0.24551249999999999</v>
      </c>
    </row>
    <row r="2224" spans="1:36" x14ac:dyDescent="0.2">
      <c r="A2224" t="s">
        <v>7748</v>
      </c>
      <c r="B2224" t="s">
        <v>7749</v>
      </c>
      <c r="C2224">
        <v>2017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5.0999999999999996</v>
      </c>
      <c r="O2224">
        <v>12788</v>
      </c>
      <c r="P2224">
        <v>100</v>
      </c>
      <c r="Q2224" t="s">
        <v>7750</v>
      </c>
      <c r="R2224" t="s">
        <v>4950</v>
      </c>
      <c r="S2224">
        <v>0</v>
      </c>
      <c r="T2224">
        <v>0</v>
      </c>
      <c r="U2224">
        <v>1</v>
      </c>
      <c r="V2224">
        <v>12000000</v>
      </c>
      <c r="W2224">
        <v>11368012</v>
      </c>
      <c r="X2224">
        <v>17768012</v>
      </c>
      <c r="Y2224">
        <f>COUNTBLANK(Table134[[#This Row],[Budget]:[Gross_WW]])</f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f>((Table134[[#This Row],[Gross_WW]]-2*Table134[[#This Row],[Budget]])/(2*Table134[[#This Row],[Budget]]))*100</f>
        <v>-25.966616666666663</v>
      </c>
      <c r="AI2224">
        <f>(0.555*Table134[[#This Row],[Gross_WW]]-Table134[[#This Row],[Budget]])/Table134[[#This Row],[Budget]]*100</f>
        <v>-17.822944499999998</v>
      </c>
      <c r="AJ2224">
        <f>(Table134[[#This Row],[Gross_WW]]-VLOOKUP(C2224,  Table4[], 2, TRUE)*Table134[[#This Row],[Budget]])/(Table134[[#This Row],[Budget]]*VLOOKUP(C2224,  Table4[], 2, TRUE))</f>
        <v>0.48066766666666666</v>
      </c>
    </row>
    <row r="2225" spans="1:36" x14ac:dyDescent="0.2">
      <c r="A2225" t="s">
        <v>3695</v>
      </c>
      <c r="B2225" t="s">
        <v>3696</v>
      </c>
      <c r="C2225">
        <v>1992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8.1999999999999993</v>
      </c>
      <c r="O2225">
        <v>358005</v>
      </c>
      <c r="P2225">
        <v>130</v>
      </c>
      <c r="Q2225" t="s">
        <v>2004</v>
      </c>
      <c r="R2225" t="s">
        <v>39</v>
      </c>
      <c r="S2225">
        <v>0</v>
      </c>
      <c r="T2225">
        <v>0</v>
      </c>
      <c r="U2225">
        <v>1</v>
      </c>
      <c r="V2225">
        <v>14400000</v>
      </c>
      <c r="W2225">
        <v>101157447</v>
      </c>
      <c r="X2225">
        <v>159157447</v>
      </c>
      <c r="Y2225">
        <f>COUNTBLANK(Table134[[#This Row],[Budget]:[Gross_WW]])</f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f>((Table134[[#This Row],[Gross_WW]]-2*Table134[[#This Row],[Budget]])/(2*Table134[[#This Row],[Budget]]))*100</f>
        <v>452.63002430555554</v>
      </c>
      <c r="AI2225">
        <f>(0.555*Table134[[#This Row],[Gross_WW]]-Table134[[#This Row],[Budget]])/Table134[[#This Row],[Budget]]*100</f>
        <v>513.41932697916673</v>
      </c>
      <c r="AJ2225">
        <f>(Table134[[#This Row],[Gross_WW]]-VLOOKUP(C2225,  Table4[], 2, TRUE)*Table134[[#This Row],[Budget]])/(Table134[[#This Row],[Budget]]*VLOOKUP(C2225,  Table4[], 2, TRUE))</f>
        <v>24.119546559343434</v>
      </c>
    </row>
    <row r="2226" spans="1:36" x14ac:dyDescent="0.2">
      <c r="A2226" t="s">
        <v>7796</v>
      </c>
      <c r="B2226" t="s">
        <v>7797</v>
      </c>
      <c r="C2226">
        <v>2014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5.5</v>
      </c>
      <c r="O2226">
        <v>65147</v>
      </c>
      <c r="P2226">
        <v>83</v>
      </c>
      <c r="Q2226" t="s">
        <v>7798</v>
      </c>
      <c r="R2226" t="s">
        <v>7799</v>
      </c>
      <c r="S2226">
        <v>0</v>
      </c>
      <c r="T2226">
        <v>1</v>
      </c>
      <c r="U2226">
        <v>0</v>
      </c>
      <c r="V2226">
        <v>1000000</v>
      </c>
      <c r="W2226">
        <v>32482090</v>
      </c>
      <c r="X2226">
        <v>62882090</v>
      </c>
      <c r="Y2226">
        <f>COUNTBLANK(Table134[[#This Row],[Budget]:[Gross_WW]])</f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f>((Table134[[#This Row],[Gross_WW]]-2*Table134[[#This Row],[Budget]])/(2*Table134[[#This Row],[Budget]]))*100</f>
        <v>3044.1044999999999</v>
      </c>
      <c r="AI2226">
        <f>(0.555*Table134[[#This Row],[Gross_WW]]-Table134[[#This Row],[Budget]])/Table134[[#This Row],[Budget]]*100</f>
        <v>3389.9559950000003</v>
      </c>
      <c r="AJ2226">
        <f>(Table134[[#This Row],[Gross_WW]]-VLOOKUP(C2226,  Table4[], 2, TRUE)*Table134[[#This Row],[Budget]])/(Table134[[#This Row],[Budget]]*VLOOKUP(C2226,  Table4[], 2, TRUE))</f>
        <v>61.882089999999998</v>
      </c>
    </row>
    <row r="2227" spans="1:36" hidden="1" x14ac:dyDescent="0.2">
      <c r="A2227" t="s">
        <v>4583</v>
      </c>
      <c r="B2227" t="s">
        <v>4584</v>
      </c>
      <c r="C2227">
        <v>1996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6.5</v>
      </c>
      <c r="O2227">
        <v>2003</v>
      </c>
      <c r="P2227">
        <v>103</v>
      </c>
      <c r="Q2227" t="s">
        <v>4585</v>
      </c>
      <c r="R2227" t="s">
        <v>4586</v>
      </c>
      <c r="S2227">
        <v>1</v>
      </c>
      <c r="T2227">
        <v>0</v>
      </c>
      <c r="U2227">
        <v>0</v>
      </c>
      <c r="W2227">
        <v>272542</v>
      </c>
      <c r="X2227">
        <v>272542</v>
      </c>
      <c r="Y2227">
        <f>COUNTBLANK(Table134[[#This Row],[Budget]:[Gross_WW]])</f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 t="e">
        <f>((Table134[[#This Row],[Gross_WW]]-2*Table134[[#This Row],[Budget]])/(2*Table134[[#This Row],[Budget]]))*100</f>
        <v>#DIV/0!</v>
      </c>
      <c r="AI2227" t="e">
        <f>(0.555*Table134[[#This Row],[Gross_WW]]-Table134[[#This Row],[Budget]])/Table134[[#This Row],[Budget]]*100</f>
        <v>#DIV/0!</v>
      </c>
      <c r="AJ2227" t="e">
        <f>(Table134[[#This Row],[Gross_WW]]-VLOOKUP(C2227,  Table4[], 2, TRUE)*Table134[[#This Row],[Budget]])/(Table134[[#This Row],[Budget]]*VLOOKUP(C2227,  Table4[], 2, TRUE))</f>
        <v>#DIV/0!</v>
      </c>
    </row>
    <row r="2228" spans="1:36" x14ac:dyDescent="0.2">
      <c r="A2228" t="s">
        <v>6445</v>
      </c>
      <c r="B2228" t="s">
        <v>6446</v>
      </c>
      <c r="C2228">
        <v>2006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7.5</v>
      </c>
      <c r="O2228">
        <v>95454</v>
      </c>
      <c r="P2228">
        <v>111</v>
      </c>
      <c r="Q2228" t="s">
        <v>5995</v>
      </c>
      <c r="R2228" t="s">
        <v>35</v>
      </c>
      <c r="S2228">
        <v>0</v>
      </c>
      <c r="T2228">
        <v>1</v>
      </c>
      <c r="U2228">
        <v>0</v>
      </c>
      <c r="V2228">
        <v>15000000</v>
      </c>
      <c r="W2228">
        <v>31483450</v>
      </c>
      <c r="X2228">
        <v>76700659</v>
      </c>
      <c r="Y2228">
        <f>COUNTBLANK(Table134[[#This Row],[Budget]:[Gross_WW]])</f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</v>
      </c>
      <c r="AG2228">
        <v>0</v>
      </c>
      <c r="AH2228">
        <f>((Table134[[#This Row],[Gross_WW]]-2*Table134[[#This Row],[Budget]])/(2*Table134[[#This Row],[Budget]]))*100</f>
        <v>155.66886333333335</v>
      </c>
      <c r="AI2228">
        <f>(0.555*Table134[[#This Row],[Gross_WW]]-Table134[[#This Row],[Budget]])/Table134[[#This Row],[Budget]]*100</f>
        <v>183.79243830000001</v>
      </c>
      <c r="AJ2228">
        <f>(Table134[[#This Row],[Gross_WW]]-VLOOKUP(C2228,  Table4[], 2, TRUE)*Table134[[#This Row],[Budget]])/(Table134[[#This Row],[Budget]]*VLOOKUP(C2228,  Table4[], 2, TRUE))</f>
        <v>7.5222954444444445</v>
      </c>
    </row>
    <row r="2229" spans="1:36" x14ac:dyDescent="0.2">
      <c r="A2229" t="s">
        <v>7114</v>
      </c>
      <c r="B2229" t="s">
        <v>7115</v>
      </c>
      <c r="C2229">
        <v>2011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6.8</v>
      </c>
      <c r="O2229">
        <v>241151</v>
      </c>
      <c r="P2229">
        <v>113</v>
      </c>
      <c r="Q2229" t="s">
        <v>7116</v>
      </c>
      <c r="R2229" t="s">
        <v>5308</v>
      </c>
      <c r="S2229">
        <v>0</v>
      </c>
      <c r="T2229">
        <v>0</v>
      </c>
      <c r="U2229">
        <v>1</v>
      </c>
      <c r="V2229">
        <v>30000000</v>
      </c>
      <c r="W2229">
        <v>63686397</v>
      </c>
      <c r="X2229">
        <v>135710029</v>
      </c>
      <c r="Y2229">
        <f>COUNTBLANK(Table134[[#This Row],[Budget]:[Gross_WW]])</f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f>((Table134[[#This Row],[Gross_WW]]-2*Table134[[#This Row],[Budget]])/(2*Table134[[#This Row],[Budget]]))*100</f>
        <v>126.18338166666668</v>
      </c>
      <c r="AI2229">
        <f>(0.555*Table134[[#This Row],[Gross_WW]]-Table134[[#This Row],[Budget]])/Table134[[#This Row],[Budget]]*100</f>
        <v>151.06355365000005</v>
      </c>
      <c r="AJ2229">
        <f>(Table134[[#This Row],[Gross_WW]]-VLOOKUP(C2229,  Table4[], 2, TRUE)*Table134[[#This Row],[Budget]])/(Table134[[#This Row],[Budget]]*VLOOKUP(C2229,  Table4[], 2, TRUE))</f>
        <v>3.5236676333333334</v>
      </c>
    </row>
    <row r="2230" spans="1:36" x14ac:dyDescent="0.2">
      <c r="A2230" t="s">
        <v>3409</v>
      </c>
      <c r="B2230" t="s">
        <v>3410</v>
      </c>
      <c r="C2230">
        <v>1991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6.7</v>
      </c>
      <c r="O2230">
        <v>8504</v>
      </c>
      <c r="P2230">
        <v>280</v>
      </c>
      <c r="Q2230" t="s">
        <v>3411</v>
      </c>
      <c r="R2230" t="s">
        <v>3412</v>
      </c>
      <c r="S2230">
        <v>0</v>
      </c>
      <c r="T2230">
        <v>0</v>
      </c>
      <c r="U2230">
        <v>1</v>
      </c>
      <c r="V2230">
        <v>23000000</v>
      </c>
      <c r="W2230">
        <v>829625</v>
      </c>
      <c r="X2230">
        <v>829625</v>
      </c>
      <c r="Y2230">
        <f>COUNTBLANK(Table134[[#This Row],[Budget]:[Gross_WW]])</f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f>((Table134[[#This Row],[Gross_WW]]-2*Table134[[#This Row],[Budget]])/(2*Table134[[#This Row],[Budget]]))*100</f>
        <v>-98.196467391304338</v>
      </c>
      <c r="AI2230">
        <f>(0.555*Table134[[#This Row],[Gross_WW]]-Table134[[#This Row],[Budget]])/Table134[[#This Row],[Budget]]*100</f>
        <v>-97.998078804347827</v>
      </c>
      <c r="AJ2230">
        <f>(Table134[[#This Row],[Gross_WW]]-VLOOKUP(C2230,  Table4[], 2, TRUE)*Table134[[#This Row],[Budget]])/(Table134[[#This Row],[Budget]]*VLOOKUP(C2230,  Table4[], 2, TRUE))</f>
        <v>-0.9180212450592885</v>
      </c>
    </row>
    <row r="2231" spans="1:36" x14ac:dyDescent="0.2">
      <c r="A2231" t="s">
        <v>6805</v>
      </c>
      <c r="B2231" t="s">
        <v>6806</v>
      </c>
      <c r="C2231">
        <v>2009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8.1999999999999993</v>
      </c>
      <c r="O2231">
        <v>891236</v>
      </c>
      <c r="P2231">
        <v>96</v>
      </c>
      <c r="Q2231" t="s">
        <v>5349</v>
      </c>
      <c r="R2231" t="s">
        <v>4337</v>
      </c>
      <c r="S2231">
        <v>1</v>
      </c>
      <c r="T2231">
        <v>0</v>
      </c>
      <c r="U2231">
        <v>0</v>
      </c>
      <c r="V2231">
        <v>175000000</v>
      </c>
      <c r="W2231">
        <v>293004164</v>
      </c>
      <c r="X2231">
        <v>735099082</v>
      </c>
      <c r="Y2231">
        <f>COUNTBLANK(Table134[[#This Row],[Budget]:[Gross_WW]])</f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f>((Table134[[#This Row],[Gross_WW]]-2*Table134[[#This Row],[Budget]])/(2*Table134[[#This Row],[Budget]]))*100</f>
        <v>110.02830914285715</v>
      </c>
      <c r="AI2231">
        <f>(0.555*Table134[[#This Row],[Gross_WW]]-Table134[[#This Row],[Budget]])/Table134[[#This Row],[Budget]]*100</f>
        <v>133.13142314857146</v>
      </c>
      <c r="AJ2231">
        <f>(Table134[[#This Row],[Gross_WW]]-VLOOKUP(C2231,  Table4[], 2, TRUE)*Table134[[#This Row],[Budget]])/(Table134[[#This Row],[Budget]]*VLOOKUP(C2231,  Table4[], 2, TRUE))</f>
        <v>6.0009436380952383</v>
      </c>
    </row>
    <row r="2232" spans="1:36" x14ac:dyDescent="0.2">
      <c r="A2232" t="s">
        <v>4587</v>
      </c>
      <c r="B2232" t="s">
        <v>4588</v>
      </c>
      <c r="C2232">
        <v>1996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6.2</v>
      </c>
      <c r="O2232">
        <v>13086</v>
      </c>
      <c r="P2232">
        <v>124</v>
      </c>
      <c r="Q2232" t="s">
        <v>3449</v>
      </c>
      <c r="R2232" t="s">
        <v>2783</v>
      </c>
      <c r="S2232">
        <v>1</v>
      </c>
      <c r="T2232">
        <v>0</v>
      </c>
      <c r="U2232">
        <v>0</v>
      </c>
      <c r="V2232">
        <v>60000000</v>
      </c>
      <c r="W2232">
        <v>51088705</v>
      </c>
      <c r="X2232">
        <v>100688705</v>
      </c>
      <c r="Y2232">
        <f>COUNTBLANK(Table134[[#This Row],[Budget]:[Gross_WW]])</f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f>((Table134[[#This Row],[Gross_WW]]-2*Table134[[#This Row],[Budget]])/(2*Table134[[#This Row],[Budget]]))*100</f>
        <v>-16.092745833333332</v>
      </c>
      <c r="AI2232">
        <f>(0.555*Table134[[#This Row],[Gross_WW]]-Table134[[#This Row],[Budget]])/Table134[[#This Row],[Budget]]*100</f>
        <v>-6.8629478749999899</v>
      </c>
      <c r="AJ2232">
        <f>(Table134[[#This Row],[Gross_WW]]-VLOOKUP(C2232,  Table4[], 2, TRUE)*Table134[[#This Row],[Budget]])/(Table134[[#This Row],[Budget]]*VLOOKUP(C2232,  Table4[], 2, TRUE))</f>
        <v>2.8139660984848485</v>
      </c>
    </row>
    <row r="2233" spans="1:36" x14ac:dyDescent="0.2">
      <c r="A2233" t="s">
        <v>6274</v>
      </c>
      <c r="B2233" t="s">
        <v>6275</v>
      </c>
      <c r="C2233">
        <v>2005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8.1999999999999993</v>
      </c>
      <c r="O2233">
        <v>989096</v>
      </c>
      <c r="P2233">
        <v>132</v>
      </c>
      <c r="Q2233" t="s">
        <v>6276</v>
      </c>
      <c r="R2233" t="s">
        <v>39</v>
      </c>
      <c r="S2233">
        <v>0</v>
      </c>
      <c r="T2233">
        <v>0</v>
      </c>
      <c r="U2233">
        <v>1</v>
      </c>
      <c r="V2233">
        <v>54000000</v>
      </c>
      <c r="W2233">
        <v>70511035</v>
      </c>
      <c r="X2233">
        <v>132511035</v>
      </c>
      <c r="Y2233">
        <f>COUNTBLANK(Table134[[#This Row],[Budget]:[Gross_WW]])</f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17</v>
      </c>
      <c r="AH2233">
        <f>((Table134[[#This Row],[Gross_WW]]-2*Table134[[#This Row],[Budget]])/(2*Table134[[#This Row],[Budget]]))*100</f>
        <v>22.69540277777778</v>
      </c>
      <c r="AI2233">
        <f>(0.555*Table134[[#This Row],[Gross_WW]]-Table134[[#This Row],[Budget]])/Table134[[#This Row],[Budget]]*100</f>
        <v>36.191897083333359</v>
      </c>
      <c r="AJ2233">
        <f>(Table134[[#This Row],[Gross_WW]]-VLOOKUP(C2233,  Table4[], 2, TRUE)*Table134[[#This Row],[Budget]])/(Table134[[#This Row],[Budget]]*VLOOKUP(C2233,  Table4[], 2, TRUE))</f>
        <v>3.0898467592592591</v>
      </c>
    </row>
    <row r="2234" spans="1:36" x14ac:dyDescent="0.2">
      <c r="A2234" t="s">
        <v>3533</v>
      </c>
      <c r="B2234" t="s">
        <v>3534</v>
      </c>
      <c r="C2234">
        <v>1991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5</v>
      </c>
      <c r="O2234">
        <v>4584</v>
      </c>
      <c r="P2234">
        <v>89</v>
      </c>
      <c r="Q2234" t="s">
        <v>2825</v>
      </c>
      <c r="R2234" t="s">
        <v>3273</v>
      </c>
      <c r="S2234">
        <v>1</v>
      </c>
      <c r="T2234">
        <v>0</v>
      </c>
      <c r="U2234">
        <v>0</v>
      </c>
      <c r="V2234">
        <v>24000000</v>
      </c>
      <c r="W2234">
        <v>11128309</v>
      </c>
      <c r="X2234">
        <v>11128309</v>
      </c>
      <c r="Y2234">
        <f>COUNTBLANK(Table134[[#This Row],[Budget]:[Gross_WW]])</f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f>((Table134[[#This Row],[Gross_WW]]-2*Table134[[#This Row],[Budget]])/(2*Table134[[#This Row],[Budget]]))*100</f>
        <v>-76.816022916666668</v>
      </c>
      <c r="AI2234">
        <f>(0.555*Table134[[#This Row],[Gross_WW]]-Table134[[#This Row],[Budget]])/Table134[[#This Row],[Budget]]*100</f>
        <v>-74.2657854375</v>
      </c>
      <c r="AJ2234">
        <f>(Table134[[#This Row],[Gross_WW]]-VLOOKUP(C2234,  Table4[], 2, TRUE)*Table134[[#This Row],[Budget]])/(Table134[[#This Row],[Budget]]*VLOOKUP(C2234,  Table4[], 2, TRUE))</f>
        <v>5.3817140151515154E-2</v>
      </c>
    </row>
    <row r="2235" spans="1:36" x14ac:dyDescent="0.2">
      <c r="A2235" t="s">
        <v>7232</v>
      </c>
      <c r="B2235" t="s">
        <v>7233</v>
      </c>
      <c r="C2235">
        <v>2015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6.1</v>
      </c>
      <c r="O2235">
        <v>92491</v>
      </c>
      <c r="P2235">
        <v>99</v>
      </c>
      <c r="Q2235" t="s">
        <v>7234</v>
      </c>
      <c r="R2235" t="s">
        <v>7235</v>
      </c>
      <c r="S2235">
        <v>0</v>
      </c>
      <c r="T2235">
        <v>0</v>
      </c>
      <c r="U2235">
        <v>1</v>
      </c>
      <c r="V2235">
        <v>31000000</v>
      </c>
      <c r="W2235">
        <v>58884188</v>
      </c>
      <c r="X2235">
        <v>107228221</v>
      </c>
      <c r="Y2235">
        <f>COUNTBLANK(Table134[[#This Row],[Budget]:[Gross_WW]])</f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f>((Table134[[#This Row],[Gross_WW]]-2*Table134[[#This Row],[Budget]])/(2*Table134[[#This Row],[Budget]]))*100</f>
        <v>72.9487435483871</v>
      </c>
      <c r="AI2235">
        <f>(0.555*Table134[[#This Row],[Gross_WW]]-Table134[[#This Row],[Budget]])/Table134[[#This Row],[Budget]]*100</f>
        <v>91.973105338709701</v>
      </c>
      <c r="AJ2235">
        <f>(Table134[[#This Row],[Gross_WW]]-VLOOKUP(C2235,  Table4[], 2, TRUE)*Table134[[#This Row],[Budget]])/(Table134[[#This Row],[Budget]]*VLOOKUP(C2235,  Table4[], 2, TRUE))</f>
        <v>2.4589748709677419</v>
      </c>
    </row>
    <row r="2236" spans="1:36" x14ac:dyDescent="0.2">
      <c r="A2236" t="s">
        <v>5468</v>
      </c>
      <c r="B2236" t="s">
        <v>5469</v>
      </c>
      <c r="C2236">
        <v>2001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4.8</v>
      </c>
      <c r="O2236">
        <v>24252</v>
      </c>
      <c r="P2236">
        <v>96</v>
      </c>
      <c r="Q2236" t="s">
        <v>5470</v>
      </c>
      <c r="R2236" t="s">
        <v>39</v>
      </c>
      <c r="S2236">
        <v>0</v>
      </c>
      <c r="T2236">
        <v>0</v>
      </c>
      <c r="U2236">
        <v>1</v>
      </c>
      <c r="V2236">
        <v>29000000</v>
      </c>
      <c r="W2236">
        <v>20384136</v>
      </c>
      <c r="X2236">
        <v>36684136</v>
      </c>
      <c r="Y2236">
        <f>COUNTBLANK(Table134[[#This Row],[Budget]:[Gross_WW]])</f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2</v>
      </c>
      <c r="AH2236">
        <f>((Table134[[#This Row],[Gross_WW]]-2*Table134[[#This Row],[Budget]])/(2*Table134[[#This Row],[Budget]]))*100</f>
        <v>-36.751489655172414</v>
      </c>
      <c r="AI2236">
        <f>(0.555*Table134[[#This Row],[Gross_WW]]-Table134[[#This Row],[Budget]])/Table134[[#This Row],[Budget]]*100</f>
        <v>-29.79415351724138</v>
      </c>
      <c r="AJ2236">
        <f>(Table134[[#This Row],[Gross_WW]]-VLOOKUP(C2236,  Table4[], 2, TRUE)*Table134[[#This Row],[Budget]])/(Table134[[#This Row],[Budget]]*VLOOKUP(C2236,  Table4[], 2, TRUE))</f>
        <v>1.1082836781609195</v>
      </c>
    </row>
    <row r="2237" spans="1:36" x14ac:dyDescent="0.2">
      <c r="A2237" t="s">
        <v>6629</v>
      </c>
      <c r="B2237" t="s">
        <v>6630</v>
      </c>
      <c r="C2237">
        <v>2010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5.7</v>
      </c>
      <c r="O2237">
        <v>110521</v>
      </c>
      <c r="P2237">
        <v>125</v>
      </c>
      <c r="Q2237" t="s">
        <v>3035</v>
      </c>
      <c r="R2237" t="s">
        <v>5604</v>
      </c>
      <c r="S2237">
        <v>0</v>
      </c>
      <c r="T2237">
        <v>0</v>
      </c>
      <c r="U2237">
        <v>1</v>
      </c>
      <c r="V2237">
        <v>52000000</v>
      </c>
      <c r="W2237">
        <v>110485654</v>
      </c>
      <c r="X2237">
        <v>216485654</v>
      </c>
      <c r="Y2237">
        <f>COUNTBLANK(Table134[[#This Row],[Budget]:[Gross_WW]])</f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f>((Table134[[#This Row],[Gross_WW]]-2*Table134[[#This Row],[Budget]])/(2*Table134[[#This Row],[Budget]]))*100</f>
        <v>108.1592826923077</v>
      </c>
      <c r="AI2237">
        <f>(0.555*Table134[[#This Row],[Gross_WW]]-Table134[[#This Row],[Budget]])/Table134[[#This Row],[Budget]]*100</f>
        <v>131.05680378846156</v>
      </c>
      <c r="AJ2237">
        <f>(Table134[[#This Row],[Gross_WW]]-VLOOKUP(C2237,  Table4[], 2, TRUE)*Table134[[#This Row],[Budget]])/(Table134[[#This Row],[Budget]]*VLOOKUP(C2237,  Table4[], 2, TRUE))</f>
        <v>3.163185653846154</v>
      </c>
    </row>
    <row r="2238" spans="1:36" x14ac:dyDescent="0.2">
      <c r="A2238" t="s">
        <v>5872</v>
      </c>
      <c r="B2238" t="s">
        <v>5873</v>
      </c>
      <c r="C2238">
        <v>2004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6.1</v>
      </c>
      <c r="O2238">
        <v>237066</v>
      </c>
      <c r="P2238">
        <v>131</v>
      </c>
      <c r="Q2238" t="s">
        <v>4650</v>
      </c>
      <c r="R2238" t="s">
        <v>35</v>
      </c>
      <c r="S2238">
        <v>0</v>
      </c>
      <c r="T2238">
        <v>1</v>
      </c>
      <c r="U2238">
        <v>0</v>
      </c>
      <c r="V2238">
        <v>160000000</v>
      </c>
      <c r="W2238">
        <v>120177084</v>
      </c>
      <c r="X2238">
        <v>300157638</v>
      </c>
      <c r="Y2238">
        <f>COUNTBLANK(Table134[[#This Row],[Budget]:[Gross_WW]])</f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f>((Table134[[#This Row],[Gross_WW]]-2*Table134[[#This Row],[Budget]])/(2*Table134[[#This Row],[Budget]]))*100</f>
        <v>-6.200738125</v>
      </c>
      <c r="AI2238">
        <f>(0.555*Table134[[#This Row],[Gross_WW]]-Table134[[#This Row],[Budget]])/Table134[[#This Row],[Budget]]*100</f>
        <v>4.1171806812500025</v>
      </c>
      <c r="AJ2238">
        <f>(Table134[[#This Row],[Gross_WW]]-VLOOKUP(C2238,  Table4[], 2, TRUE)*Table134[[#This Row],[Budget]])/(Table134[[#This Row],[Budget]]*VLOOKUP(C2238,  Table4[], 2, TRUE))</f>
        <v>2.1266420625000002</v>
      </c>
    </row>
    <row r="2239" spans="1:36" x14ac:dyDescent="0.2">
      <c r="A2239" t="s">
        <v>5456</v>
      </c>
      <c r="B2239" t="s">
        <v>5457</v>
      </c>
      <c r="C2239">
        <v>2004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6.2</v>
      </c>
      <c r="O2239">
        <v>20428</v>
      </c>
      <c r="P2239">
        <v>141</v>
      </c>
      <c r="Q2239" t="s">
        <v>5458</v>
      </c>
      <c r="R2239" t="s">
        <v>5459</v>
      </c>
      <c r="S2239">
        <v>0</v>
      </c>
      <c r="T2239">
        <v>1</v>
      </c>
      <c r="U2239">
        <v>0</v>
      </c>
      <c r="V2239">
        <v>23000000</v>
      </c>
      <c r="W2239">
        <v>16136476</v>
      </c>
      <c r="X2239">
        <v>19463185</v>
      </c>
      <c r="Y2239">
        <f>COUNTBLANK(Table134[[#This Row],[Budget]:[Gross_WW]])</f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156</v>
      </c>
      <c r="AH2239">
        <f>((Table134[[#This Row],[Gross_WW]]-2*Table134[[#This Row],[Budget]])/(2*Table134[[#This Row],[Budget]]))*100</f>
        <v>-57.688728260869567</v>
      </c>
      <c r="AI2239">
        <f>(0.555*Table134[[#This Row],[Gross_WW]]-Table134[[#This Row],[Budget]])/Table134[[#This Row],[Budget]]*100</f>
        <v>-53.03448836956521</v>
      </c>
      <c r="AJ2239">
        <f>(Table134[[#This Row],[Gross_WW]]-VLOOKUP(C2239,  Table4[], 2, TRUE)*Table134[[#This Row],[Budget]])/(Table134[[#This Row],[Budget]]*VLOOKUP(C2239,  Table4[], 2, TRUE))</f>
        <v>0.41037572463768118</v>
      </c>
    </row>
    <row r="2240" spans="1:36" x14ac:dyDescent="0.2">
      <c r="A2240" t="s">
        <v>4824</v>
      </c>
      <c r="B2240" t="s">
        <v>4825</v>
      </c>
      <c r="C2240">
        <v>1997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6</v>
      </c>
      <c r="O2240">
        <v>42669</v>
      </c>
      <c r="P2240">
        <v>93</v>
      </c>
      <c r="Q2240" t="s">
        <v>4826</v>
      </c>
      <c r="R2240" t="s">
        <v>39</v>
      </c>
      <c r="S2240">
        <v>0</v>
      </c>
      <c r="T2240">
        <v>0</v>
      </c>
      <c r="U2240">
        <v>1</v>
      </c>
      <c r="V2240">
        <v>25000000</v>
      </c>
      <c r="W2240">
        <v>36400360</v>
      </c>
      <c r="X2240">
        <v>36400360</v>
      </c>
      <c r="Y2240">
        <f>COUNTBLANK(Table134[[#This Row],[Budget]:[Gross_WW]])</f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f>((Table134[[#This Row],[Gross_WW]]-2*Table134[[#This Row],[Budget]])/(2*Table134[[#This Row],[Budget]]))*100</f>
        <v>-27.199279999999998</v>
      </c>
      <c r="AI2240">
        <f>(0.555*Table134[[#This Row],[Gross_WW]]-Table134[[#This Row],[Budget]])/Table134[[#This Row],[Budget]]*100</f>
        <v>-19.191200799999997</v>
      </c>
      <c r="AJ2240">
        <f>(Table134[[#This Row],[Gross_WW]]-VLOOKUP(C2240,  Table4[], 2, TRUE)*Table134[[#This Row],[Budget]])/(Table134[[#This Row],[Budget]]*VLOOKUP(C2240,  Table4[], 2, TRUE))</f>
        <v>2.3091236363636365</v>
      </c>
    </row>
    <row r="2241" spans="1:36" x14ac:dyDescent="0.2">
      <c r="A2241" t="s">
        <v>5755</v>
      </c>
      <c r="B2241" t="s">
        <v>5756</v>
      </c>
      <c r="C2241">
        <v>2003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6.9</v>
      </c>
      <c r="O2241">
        <v>18641</v>
      </c>
      <c r="P2241">
        <v>98</v>
      </c>
      <c r="Q2241" t="s">
        <v>2557</v>
      </c>
      <c r="R2241" t="s">
        <v>2783</v>
      </c>
      <c r="S2241">
        <v>1</v>
      </c>
      <c r="T2241">
        <v>0</v>
      </c>
      <c r="U2241">
        <v>0</v>
      </c>
      <c r="V2241">
        <v>17000000</v>
      </c>
      <c r="W2241">
        <v>1571504</v>
      </c>
      <c r="X2241">
        <v>9439660</v>
      </c>
      <c r="Y2241">
        <f>COUNTBLANK(Table134[[#This Row],[Budget]:[Gross_WW]])</f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1</v>
      </c>
      <c r="AG2241">
        <v>0</v>
      </c>
      <c r="AH2241">
        <f>((Table134[[#This Row],[Gross_WW]]-2*Table134[[#This Row],[Budget]])/(2*Table134[[#This Row],[Budget]]))*100</f>
        <v>-72.236294117647063</v>
      </c>
      <c r="AI2241">
        <f>(0.555*Table134[[#This Row],[Gross_WW]]-Table134[[#This Row],[Budget]])/Table134[[#This Row],[Budget]]*100</f>
        <v>-69.182286470588224</v>
      </c>
      <c r="AJ2241">
        <f>(Table134[[#This Row],[Gross_WW]]-VLOOKUP(C2241,  Table4[], 2, TRUE)*Table134[[#This Row],[Budget]])/(Table134[[#This Row],[Budget]]*VLOOKUP(C2241,  Table4[], 2, TRUE))</f>
        <v>-7.4543137254901956E-2</v>
      </c>
    </row>
    <row r="2242" spans="1:36" x14ac:dyDescent="0.2">
      <c r="A2242" t="s">
        <v>7658</v>
      </c>
      <c r="B2242" t="s">
        <v>7659</v>
      </c>
      <c r="C2242">
        <v>2014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6.8</v>
      </c>
      <c r="O2242">
        <v>49076</v>
      </c>
      <c r="P2242">
        <v>107</v>
      </c>
      <c r="Q2242" t="s">
        <v>7660</v>
      </c>
      <c r="R2242" t="s">
        <v>7661</v>
      </c>
      <c r="S2242">
        <v>0</v>
      </c>
      <c r="T2242">
        <v>0</v>
      </c>
      <c r="U2242">
        <v>1</v>
      </c>
      <c r="V2242">
        <v>6000000</v>
      </c>
      <c r="W2242">
        <v>3322127</v>
      </c>
      <c r="X2242">
        <v>3485383</v>
      </c>
      <c r="Y2242">
        <f>COUNTBLANK(Table134[[#This Row],[Budget]:[Gross_WW]])</f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f>((Table134[[#This Row],[Gross_WW]]-2*Table134[[#This Row],[Budget]])/(2*Table134[[#This Row],[Budget]]))*100</f>
        <v>-70.955141666666663</v>
      </c>
      <c r="AI2242">
        <f>(0.555*Table134[[#This Row],[Gross_WW]]-Table134[[#This Row],[Budget]])/Table134[[#This Row],[Budget]]*100</f>
        <v>-67.760207249999993</v>
      </c>
      <c r="AJ2242">
        <f>(Table134[[#This Row],[Gross_WW]]-VLOOKUP(C2242,  Table4[], 2, TRUE)*Table134[[#This Row],[Budget]])/(Table134[[#This Row],[Budget]]*VLOOKUP(C2242,  Table4[], 2, TRUE))</f>
        <v>-0.41910283333333331</v>
      </c>
    </row>
    <row r="2243" spans="1:36" x14ac:dyDescent="0.2">
      <c r="A2243" t="s">
        <v>2715</v>
      </c>
      <c r="B2243" t="s">
        <v>2716</v>
      </c>
      <c r="C2243">
        <v>1983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7.2</v>
      </c>
      <c r="O2243">
        <v>79126</v>
      </c>
      <c r="P2243">
        <v>87</v>
      </c>
      <c r="Q2243" t="s">
        <v>2717</v>
      </c>
      <c r="R2243" t="s">
        <v>2718</v>
      </c>
      <c r="S2243">
        <v>0</v>
      </c>
      <c r="T2243">
        <v>1</v>
      </c>
      <c r="U2243">
        <v>0</v>
      </c>
      <c r="V2243">
        <v>5952000</v>
      </c>
      <c r="W2243">
        <v>2120439</v>
      </c>
      <c r="X2243">
        <v>2120439</v>
      </c>
      <c r="Y2243">
        <f>COUNTBLANK(Table134[[#This Row],[Budget]:[Gross_WW]])</f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f>((Table134[[#This Row],[Gross_WW]]-2*Table134[[#This Row],[Budget]])/(2*Table134[[#This Row],[Budget]]))*100</f>
        <v>-82.187172379032262</v>
      </c>
      <c r="AI2243">
        <f>(0.555*Table134[[#This Row],[Gross_WW]]-Table134[[#This Row],[Budget]])/Table134[[#This Row],[Budget]]*100</f>
        <v>-80.227761340725806</v>
      </c>
      <c r="AJ2243">
        <f>(Table134[[#This Row],[Gross_WW]]-VLOOKUP(C2243,  Table4[], 2, TRUE)*Table134[[#This Row],[Budget]])/(Table134[[#This Row],[Budget]]*VLOOKUP(C2243,  Table4[], 2, TRUE))</f>
        <v>-0.22552923387096774</v>
      </c>
    </row>
    <row r="2244" spans="1:36" x14ac:dyDescent="0.2">
      <c r="A2244" t="s">
        <v>5545</v>
      </c>
      <c r="B2244" t="s">
        <v>5546</v>
      </c>
      <c r="C2244">
        <v>2003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5.2</v>
      </c>
      <c r="O2244">
        <v>24791</v>
      </c>
      <c r="P2244">
        <v>87</v>
      </c>
      <c r="Q2244" t="s">
        <v>4749</v>
      </c>
      <c r="R2244" t="s">
        <v>3859</v>
      </c>
      <c r="S2244">
        <v>1</v>
      </c>
      <c r="T2244">
        <v>0</v>
      </c>
      <c r="U2244">
        <v>0</v>
      </c>
      <c r="V2244">
        <v>30000000</v>
      </c>
      <c r="W2244">
        <v>15614000</v>
      </c>
      <c r="X2244">
        <v>19526014</v>
      </c>
      <c r="Y2244">
        <f>COUNTBLANK(Table134[[#This Row],[Budget]:[Gross_WW]])</f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f>((Table134[[#This Row],[Gross_WW]]-2*Table134[[#This Row],[Budget]])/(2*Table134[[#This Row],[Budget]]))*100</f>
        <v>-67.456643333333332</v>
      </c>
      <c r="AI2244">
        <f>(0.555*Table134[[#This Row],[Gross_WW]]-Table134[[#This Row],[Budget]])/Table134[[#This Row],[Budget]]*100</f>
        <v>-63.876874099999995</v>
      </c>
      <c r="AJ2244">
        <f>(Table134[[#This Row],[Gross_WW]]-VLOOKUP(C2244,  Table4[], 2, TRUE)*Table134[[#This Row],[Budget]])/(Table134[[#This Row],[Budget]]*VLOOKUP(C2244,  Table4[], 2, TRUE))</f>
        <v>8.4778555555555551E-2</v>
      </c>
    </row>
    <row r="2245" spans="1:36" x14ac:dyDescent="0.2">
      <c r="A2245" t="s">
        <v>4345</v>
      </c>
      <c r="B2245" t="s">
        <v>4346</v>
      </c>
      <c r="C2245">
        <v>1995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5.6</v>
      </c>
      <c r="O2245">
        <v>27583</v>
      </c>
      <c r="P2245">
        <v>98</v>
      </c>
      <c r="Q2245" t="s">
        <v>2225</v>
      </c>
      <c r="R2245" t="s">
        <v>35</v>
      </c>
      <c r="S2245">
        <v>0</v>
      </c>
      <c r="T2245">
        <v>1</v>
      </c>
      <c r="U2245">
        <v>0</v>
      </c>
      <c r="V2245">
        <v>22000000</v>
      </c>
      <c r="W2245">
        <v>9418365</v>
      </c>
      <c r="X2245">
        <v>9418365</v>
      </c>
      <c r="Y2245">
        <f>COUNTBLANK(Table134[[#This Row],[Budget]:[Gross_WW]])</f>
        <v>0</v>
      </c>
      <c r="Z2245">
        <v>0</v>
      </c>
      <c r="AA2245">
        <v>0</v>
      </c>
      <c r="AB2245">
        <v>1</v>
      </c>
      <c r="AC2245">
        <v>0</v>
      </c>
      <c r="AD2245">
        <v>1</v>
      </c>
      <c r="AE2245">
        <v>0</v>
      </c>
      <c r="AF2245">
        <v>0</v>
      </c>
      <c r="AG2245">
        <v>35</v>
      </c>
      <c r="AH2245">
        <f>((Table134[[#This Row],[Gross_WW]]-2*Table134[[#This Row],[Budget]])/(2*Table134[[#This Row],[Budget]]))*100</f>
        <v>-78.594624999999994</v>
      </c>
      <c r="AI2245">
        <f>(0.555*Table134[[#This Row],[Gross_WW]]-Table134[[#This Row],[Budget]])/Table134[[#This Row],[Budget]]*100</f>
        <v>-76.240033750000009</v>
      </c>
      <c r="AJ2245">
        <f>(Table134[[#This Row],[Gross_WW]]-VLOOKUP(C2245,  Table4[], 2, TRUE)*Table134[[#This Row],[Budget]])/(Table134[[#This Row],[Budget]]*VLOOKUP(C2245,  Table4[], 2, TRUE))</f>
        <v>-2.7028409090909093E-2</v>
      </c>
    </row>
    <row r="2246" spans="1:36" x14ac:dyDescent="0.2">
      <c r="A2246" t="s">
        <v>553</v>
      </c>
      <c r="B2246" t="s">
        <v>554</v>
      </c>
      <c r="C2246">
        <v>1940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6.8</v>
      </c>
      <c r="O2246">
        <v>2074</v>
      </c>
      <c r="P2246">
        <v>121</v>
      </c>
      <c r="Q2246" t="s">
        <v>45</v>
      </c>
      <c r="R2246" t="s">
        <v>39</v>
      </c>
      <c r="S2246">
        <v>0</v>
      </c>
      <c r="T2246">
        <v>0</v>
      </c>
      <c r="U2246">
        <v>1</v>
      </c>
      <c r="V2246">
        <v>1000000</v>
      </c>
      <c r="W2246">
        <v>2120000</v>
      </c>
      <c r="X2246">
        <v>2120000</v>
      </c>
      <c r="Y2246">
        <f>COUNTBLANK(Table134[[#This Row],[Budget]:[Gross_WW]])</f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f>((Table134[[#This Row],[Gross_WW]]-2*Table134[[#This Row],[Budget]])/(2*Table134[[#This Row],[Budget]]))*100</f>
        <v>6</v>
      </c>
      <c r="AI2246">
        <f>(0.555*Table134[[#This Row],[Gross_WW]]-Table134[[#This Row],[Budget]])/Table134[[#This Row],[Budget]]*100</f>
        <v>17.66</v>
      </c>
      <c r="AJ2246">
        <f>(Table134[[#This Row],[Gross_WW]]-VLOOKUP(C2246,  Table4[], 2, TRUE)*Table134[[#This Row],[Budget]])/(Table134[[#This Row],[Budget]]*VLOOKUP(C2246,  Table4[], 2, TRUE))</f>
        <v>15.307692307692308</v>
      </c>
    </row>
    <row r="2247" spans="1:36" x14ac:dyDescent="0.2">
      <c r="A2247" t="s">
        <v>4827</v>
      </c>
      <c r="B2247" t="s">
        <v>4828</v>
      </c>
      <c r="C2247">
        <v>1999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5</v>
      </c>
      <c r="O2247">
        <v>25598</v>
      </c>
      <c r="P2247">
        <v>99</v>
      </c>
      <c r="Q2247" t="s">
        <v>4829</v>
      </c>
      <c r="R2247" t="s">
        <v>4830</v>
      </c>
      <c r="S2247">
        <v>0</v>
      </c>
      <c r="T2247">
        <v>1</v>
      </c>
      <c r="U2247">
        <v>0</v>
      </c>
      <c r="V2247">
        <v>75000000</v>
      </c>
      <c r="W2247">
        <v>14036005</v>
      </c>
      <c r="X2247">
        <v>30657854</v>
      </c>
      <c r="Y2247">
        <f>COUNTBLANK(Table134[[#This Row],[Budget]:[Gross_WW]])</f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7</v>
      </c>
      <c r="AH2247">
        <f>((Table134[[#This Row],[Gross_WW]]-2*Table134[[#This Row],[Budget]])/(2*Table134[[#This Row],[Budget]]))*100</f>
        <v>-79.561430666666666</v>
      </c>
      <c r="AI2247">
        <f>(0.555*Table134[[#This Row],[Gross_WW]]-Table134[[#This Row],[Budget]])/Table134[[#This Row],[Budget]]*100</f>
        <v>-77.31318804</v>
      </c>
      <c r="AJ2247">
        <f>(Table134[[#This Row],[Gross_WW]]-VLOOKUP(C2247,  Table4[], 2, TRUE)*Table134[[#This Row],[Budget]])/(Table134[[#This Row],[Budget]]*VLOOKUP(C2247,  Table4[], 2, TRUE))</f>
        <v>-7.0974121212121211E-2</v>
      </c>
    </row>
    <row r="2248" spans="1:36" x14ac:dyDescent="0.2">
      <c r="A2248" t="s">
        <v>2864</v>
      </c>
      <c r="B2248" t="s">
        <v>2865</v>
      </c>
      <c r="C2248">
        <v>1985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6.6</v>
      </c>
      <c r="O2248">
        <v>7494</v>
      </c>
      <c r="P2248">
        <v>107</v>
      </c>
      <c r="Q2248" t="s">
        <v>2866</v>
      </c>
      <c r="R2248" t="s">
        <v>39</v>
      </c>
      <c r="S2248">
        <v>0</v>
      </c>
      <c r="T2248">
        <v>0</v>
      </c>
      <c r="U2248">
        <v>1</v>
      </c>
      <c r="V2248">
        <v>12993175</v>
      </c>
      <c r="Y2248">
        <f>COUNTBLANK(Table134[[#This Row],[Budget]:[Gross_WW]])</f>
        <v>2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6</v>
      </c>
      <c r="AH2248">
        <f>((Table134[[#This Row],[Gross_WW]]-2*Table134[[#This Row],[Budget]])/(2*Table134[[#This Row],[Budget]]))*100</f>
        <v>-100</v>
      </c>
      <c r="AI2248">
        <f>(0.555*Table134[[#This Row],[Gross_WW]]-Table134[[#This Row],[Budget]])/Table134[[#This Row],[Budget]]*100</f>
        <v>-100</v>
      </c>
      <c r="AJ2248">
        <f>(Table134[[#This Row],[Gross_WW]]-VLOOKUP(C2248,  Table4[], 2, TRUE)*Table134[[#This Row],[Budget]])/(Table134[[#This Row],[Budget]]*VLOOKUP(C2248,  Table4[], 2, TRUE))</f>
        <v>-1</v>
      </c>
    </row>
    <row r="2249" spans="1:36" x14ac:dyDescent="0.2">
      <c r="A2249" t="s">
        <v>4589</v>
      </c>
      <c r="B2249" t="s">
        <v>4590</v>
      </c>
      <c r="C2249">
        <v>1996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7.5</v>
      </c>
      <c r="O2249">
        <v>25526</v>
      </c>
      <c r="P2249">
        <v>84</v>
      </c>
      <c r="Q2249" t="s">
        <v>4591</v>
      </c>
      <c r="R2249" t="s">
        <v>4109</v>
      </c>
      <c r="S2249">
        <v>0</v>
      </c>
      <c r="T2249">
        <v>0</v>
      </c>
      <c r="U2249">
        <v>1</v>
      </c>
      <c r="V2249">
        <v>4000000</v>
      </c>
      <c r="W2249">
        <v>2923982</v>
      </c>
      <c r="X2249">
        <v>2923982</v>
      </c>
      <c r="Y2249">
        <f>COUNTBLANK(Table134[[#This Row],[Budget]:[Gross_WW]])</f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f>((Table134[[#This Row],[Gross_WW]]-2*Table134[[#This Row],[Budget]])/(2*Table134[[#This Row],[Budget]]))*100</f>
        <v>-63.450225000000003</v>
      </c>
      <c r="AI2249">
        <f>(0.555*Table134[[#This Row],[Gross_WW]]-Table134[[#This Row],[Budget]])/Table134[[#This Row],[Budget]]*100</f>
        <v>-59.429749749999992</v>
      </c>
      <c r="AJ2249">
        <f>(Table134[[#This Row],[Gross_WW]]-VLOOKUP(C2249,  Table4[], 2, TRUE)*Table134[[#This Row],[Budget]])/(Table134[[#This Row],[Budget]]*VLOOKUP(C2249,  Table4[], 2, TRUE))</f>
        <v>0.66135340909090912</v>
      </c>
    </row>
    <row r="2250" spans="1:36" hidden="1" x14ac:dyDescent="0.2">
      <c r="A2250" t="s">
        <v>1442</v>
      </c>
      <c r="B2250" t="s">
        <v>1443</v>
      </c>
      <c r="C2250">
        <v>1956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6.7</v>
      </c>
      <c r="O2250">
        <v>706</v>
      </c>
      <c r="P2250">
        <v>88</v>
      </c>
      <c r="Q2250" t="s">
        <v>1401</v>
      </c>
      <c r="R2250" t="s">
        <v>945</v>
      </c>
      <c r="S2250">
        <v>0</v>
      </c>
      <c r="T2250">
        <v>1</v>
      </c>
      <c r="U2250">
        <v>0</v>
      </c>
      <c r="W2250">
        <v>1500000</v>
      </c>
      <c r="X2250">
        <v>1500000</v>
      </c>
      <c r="Y2250">
        <f>COUNTBLANK(Table134[[#This Row],[Budget]:[Gross_WW]])</f>
        <v>1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 t="e">
        <f>((Table134[[#This Row],[Gross_WW]]-2*Table134[[#This Row],[Budget]])/(2*Table134[[#This Row],[Budget]]))*100</f>
        <v>#DIV/0!</v>
      </c>
      <c r="AI2250" t="e">
        <f>(0.555*Table134[[#This Row],[Gross_WW]]-Table134[[#This Row],[Budget]])/Table134[[#This Row],[Budget]]*100</f>
        <v>#DIV/0!</v>
      </c>
      <c r="AJ2250" t="e">
        <f>(Table134[[#This Row],[Gross_WW]]-VLOOKUP(C2250,  Table4[], 2, TRUE)*Table134[[#This Row],[Budget]])/(Table134[[#This Row],[Budget]]*VLOOKUP(C2250,  Table4[], 2, TRUE))</f>
        <v>#DIV/0!</v>
      </c>
    </row>
    <row r="2251" spans="1:36" x14ac:dyDescent="0.2">
      <c r="A2251" t="s">
        <v>6697</v>
      </c>
      <c r="B2251" t="s">
        <v>6698</v>
      </c>
      <c r="C2251">
        <v>2008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8.4</v>
      </c>
      <c r="O2251">
        <v>953718</v>
      </c>
      <c r="P2251">
        <v>98</v>
      </c>
      <c r="Q2251" t="s">
        <v>5564</v>
      </c>
      <c r="R2251" t="s">
        <v>6699</v>
      </c>
      <c r="S2251">
        <v>1</v>
      </c>
      <c r="T2251">
        <v>0</v>
      </c>
      <c r="U2251">
        <v>0</v>
      </c>
      <c r="V2251">
        <v>180000000</v>
      </c>
      <c r="W2251">
        <v>223808164</v>
      </c>
      <c r="X2251">
        <v>521311860</v>
      </c>
      <c r="Y2251">
        <f>COUNTBLANK(Table134[[#This Row],[Budget]:[Gross_WW]])</f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f>((Table134[[#This Row],[Gross_WW]]-2*Table134[[#This Row],[Budget]])/(2*Table134[[#This Row],[Budget]]))*100</f>
        <v>44.80885</v>
      </c>
      <c r="AI2251">
        <f>(0.555*Table134[[#This Row],[Gross_WW]]-Table134[[#This Row],[Budget]])/Table134[[#This Row],[Budget]]*100</f>
        <v>60.737823500000012</v>
      </c>
      <c r="AJ2251">
        <f>(Table134[[#This Row],[Gross_WW]]-VLOOKUP(C2251,  Table4[], 2, TRUE)*Table134[[#This Row],[Budget]])/(Table134[[#This Row],[Budget]]*VLOOKUP(C2251,  Table4[], 2, TRUE))</f>
        <v>3.8269616666666666</v>
      </c>
    </row>
    <row r="2252" spans="1:36" x14ac:dyDescent="0.2">
      <c r="A2252" t="s">
        <v>5749</v>
      </c>
      <c r="B2252" t="s">
        <v>5750</v>
      </c>
      <c r="C2252">
        <v>2005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7.4</v>
      </c>
      <c r="O2252">
        <v>120703</v>
      </c>
      <c r="P2252">
        <v>85</v>
      </c>
      <c r="Q2252" t="s">
        <v>5751</v>
      </c>
      <c r="R2252" t="s">
        <v>4882</v>
      </c>
      <c r="S2252">
        <v>0</v>
      </c>
      <c r="T2252">
        <v>1</v>
      </c>
      <c r="U2252">
        <v>0</v>
      </c>
      <c r="V2252">
        <v>30000000</v>
      </c>
      <c r="W2252">
        <v>56110897</v>
      </c>
      <c r="X2252">
        <v>194111171</v>
      </c>
      <c r="Y2252">
        <f>COUNTBLANK(Table134[[#This Row],[Budget]:[Gross_WW]])</f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f>((Table134[[#This Row],[Gross_WW]]-2*Table134[[#This Row],[Budget]])/(2*Table134[[#This Row],[Budget]]))*100</f>
        <v>223.51861833333336</v>
      </c>
      <c r="AI2252">
        <f>(0.555*Table134[[#This Row],[Gross_WW]]-Table134[[#This Row],[Budget]])/Table134[[#This Row],[Budget]]*100</f>
        <v>259.10566635000009</v>
      </c>
      <c r="AJ2252">
        <f>(Table134[[#This Row],[Gross_WW]]-VLOOKUP(C2252,  Table4[], 2, TRUE)*Table134[[#This Row],[Budget]])/(Table134[[#This Row],[Budget]]*VLOOKUP(C2252,  Table4[], 2, TRUE))</f>
        <v>9.7839539444444448</v>
      </c>
    </row>
    <row r="2253" spans="1:36" x14ac:dyDescent="0.2">
      <c r="A2253" t="s">
        <v>7329</v>
      </c>
      <c r="B2253" t="s">
        <v>7330</v>
      </c>
      <c r="C2253">
        <v>2012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5.6</v>
      </c>
      <c r="O2253">
        <v>70769</v>
      </c>
      <c r="P2253">
        <v>98</v>
      </c>
      <c r="Q2253" t="s">
        <v>6266</v>
      </c>
      <c r="R2253" t="s">
        <v>7331</v>
      </c>
      <c r="S2253">
        <v>0</v>
      </c>
      <c r="T2253">
        <v>1</v>
      </c>
      <c r="U2253">
        <v>0</v>
      </c>
      <c r="V2253">
        <v>35000000</v>
      </c>
      <c r="W2253">
        <v>17450535</v>
      </c>
      <c r="X2253">
        <v>23812816</v>
      </c>
      <c r="Y2253">
        <f>COUNTBLANK(Table134[[#This Row],[Budget]:[Gross_WW]])</f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f>((Table134[[#This Row],[Gross_WW]]-2*Table134[[#This Row],[Budget]])/(2*Table134[[#This Row],[Budget]]))*100</f>
        <v>-65.981691428571438</v>
      </c>
      <c r="AI2253">
        <f>(0.555*Table134[[#This Row],[Gross_WW]]-Table134[[#This Row],[Budget]])/Table134[[#This Row],[Budget]]*100</f>
        <v>-62.239677485714274</v>
      </c>
      <c r="AJ2253">
        <f>(Table134[[#This Row],[Gross_WW]]-VLOOKUP(C2253,  Table4[], 2, TRUE)*Table134[[#This Row],[Budget]])/(Table134[[#This Row],[Budget]]*VLOOKUP(C2253,  Table4[], 2, TRUE))</f>
        <v>-0.31963382857142858</v>
      </c>
    </row>
    <row r="2254" spans="1:36" x14ac:dyDescent="0.2">
      <c r="A2254" t="s">
        <v>6521</v>
      </c>
      <c r="B2254" t="s">
        <v>6522</v>
      </c>
      <c r="C2254">
        <v>2008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6.7</v>
      </c>
      <c r="O2254">
        <v>350452</v>
      </c>
      <c r="P2254">
        <v>110</v>
      </c>
      <c r="Q2254" t="s">
        <v>6523</v>
      </c>
      <c r="R2254" t="s">
        <v>35</v>
      </c>
      <c r="S2254">
        <v>0</v>
      </c>
      <c r="T2254">
        <v>1</v>
      </c>
      <c r="U2254">
        <v>0</v>
      </c>
      <c r="V2254">
        <v>75000000</v>
      </c>
      <c r="W2254">
        <v>134508551</v>
      </c>
      <c r="X2254">
        <v>342463063</v>
      </c>
      <c r="Y2254">
        <f>COUNTBLANK(Table134[[#This Row],[Budget]:[Gross_WW]])</f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4</v>
      </c>
      <c r="AH2254">
        <f>((Table134[[#This Row],[Gross_WW]]-2*Table134[[#This Row],[Budget]])/(2*Table134[[#This Row],[Budget]]))*100</f>
        <v>128.30870866666666</v>
      </c>
      <c r="AI2254">
        <f>(0.555*Table134[[#This Row],[Gross_WW]]-Table134[[#This Row],[Budget]])/Table134[[#This Row],[Budget]]*100</f>
        <v>153.42266662</v>
      </c>
      <c r="AJ2254">
        <f>(Table134[[#This Row],[Gross_WW]]-VLOOKUP(C2254,  Table4[], 2, TRUE)*Table134[[#This Row],[Budget]])/(Table134[[#This Row],[Budget]]*VLOOKUP(C2254,  Table4[], 2, TRUE))</f>
        <v>6.6102902888888888</v>
      </c>
    </row>
    <row r="2255" spans="1:36" hidden="1" x14ac:dyDescent="0.2">
      <c r="A2255" t="s">
        <v>1297</v>
      </c>
      <c r="B2255" t="s">
        <v>1298</v>
      </c>
      <c r="C2255">
        <v>1953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5.9</v>
      </c>
      <c r="O2255">
        <v>669</v>
      </c>
      <c r="P2255">
        <v>78</v>
      </c>
      <c r="Q2255" t="s">
        <v>1187</v>
      </c>
      <c r="R2255" t="s">
        <v>945</v>
      </c>
      <c r="S2255">
        <v>0</v>
      </c>
      <c r="T2255">
        <v>1</v>
      </c>
      <c r="U2255">
        <v>0</v>
      </c>
      <c r="W2255">
        <v>1400000</v>
      </c>
      <c r="Y2255">
        <f>COUNTBLANK(Table134[[#This Row],[Budget]:[Gross_WW]])</f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 t="e">
        <f>((Table134[[#This Row],[Gross_WW]]-2*Table134[[#This Row],[Budget]])/(2*Table134[[#This Row],[Budget]]))*100</f>
        <v>#DIV/0!</v>
      </c>
      <c r="AI2255" t="e">
        <f>(0.555*Table134[[#This Row],[Gross_WW]]-Table134[[#This Row],[Budget]])/Table134[[#This Row],[Budget]]*100</f>
        <v>#DIV/0!</v>
      </c>
      <c r="AJ2255" t="e">
        <f>(Table134[[#This Row],[Gross_WW]]-VLOOKUP(C2255,  Table4[], 2, TRUE)*Table134[[#This Row],[Budget]])/(Table134[[#This Row],[Budget]]*VLOOKUP(C2255,  Table4[], 2, TRUE))</f>
        <v>#DIV/0!</v>
      </c>
    </row>
    <row r="2256" spans="1:36" x14ac:dyDescent="0.2">
      <c r="A2256" t="s">
        <v>7472</v>
      </c>
      <c r="B2256" t="s">
        <v>7473</v>
      </c>
      <c r="C2256">
        <v>2016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7.1</v>
      </c>
      <c r="O2256">
        <v>166072</v>
      </c>
      <c r="P2256">
        <v>114</v>
      </c>
      <c r="Q2256" t="s">
        <v>6865</v>
      </c>
      <c r="R2256" t="s">
        <v>7474</v>
      </c>
      <c r="S2256">
        <v>0</v>
      </c>
      <c r="T2256">
        <v>0</v>
      </c>
      <c r="U2256">
        <v>1</v>
      </c>
      <c r="V2256">
        <v>40000000</v>
      </c>
      <c r="W2256">
        <v>43034523</v>
      </c>
      <c r="X2256">
        <v>86234523</v>
      </c>
      <c r="Y2256">
        <f>COUNTBLANK(Table134[[#This Row],[Budget]:[Gross_WW]])</f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f>((Table134[[#This Row],[Gross_WW]]-2*Table134[[#This Row],[Budget]])/(2*Table134[[#This Row],[Budget]]))*100</f>
        <v>7.7931537499999992</v>
      </c>
      <c r="AI2256">
        <f>(0.555*Table134[[#This Row],[Gross_WW]]-Table134[[#This Row],[Budget]])/Table134[[#This Row],[Budget]]*100</f>
        <v>19.650400662500001</v>
      </c>
      <c r="AJ2256">
        <f>(Table134[[#This Row],[Gross_WW]]-VLOOKUP(C2256,  Table4[], 2, TRUE)*Table134[[#This Row],[Budget]])/(Table134[[#This Row],[Budget]]*VLOOKUP(C2256,  Table4[], 2, TRUE))</f>
        <v>1.1558630750000001</v>
      </c>
    </row>
    <row r="2257" spans="1:36" x14ac:dyDescent="0.2">
      <c r="A2257" t="s">
        <v>6147</v>
      </c>
      <c r="B2257" t="s">
        <v>6148</v>
      </c>
      <c r="C2257">
        <v>2005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6.5</v>
      </c>
      <c r="O2257">
        <v>401784</v>
      </c>
      <c r="P2257">
        <v>116</v>
      </c>
      <c r="Q2257" t="s">
        <v>2168</v>
      </c>
      <c r="R2257" t="s">
        <v>2483</v>
      </c>
      <c r="S2257">
        <v>0</v>
      </c>
      <c r="T2257">
        <v>1</v>
      </c>
      <c r="U2257">
        <v>0</v>
      </c>
      <c r="V2257">
        <v>132000000</v>
      </c>
      <c r="W2257">
        <v>234280354</v>
      </c>
      <c r="X2257">
        <v>603873119</v>
      </c>
      <c r="Y2257">
        <f>COUNTBLANK(Table134[[#This Row],[Budget]:[Gross_WW]])</f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107</v>
      </c>
      <c r="AH2257">
        <f>((Table134[[#This Row],[Gross_WW]]-2*Table134[[#This Row],[Budget]])/(2*Table134[[#This Row],[Budget]]))*100</f>
        <v>128.73981780303029</v>
      </c>
      <c r="AI2257">
        <f>(0.555*Table134[[#This Row],[Gross_WW]]-Table134[[#This Row],[Budget]])/Table134[[#This Row],[Budget]]*100</f>
        <v>153.90119776136365</v>
      </c>
      <c r="AJ2257">
        <f>(Table134[[#This Row],[Gross_WW]]-VLOOKUP(C2257,  Table4[], 2, TRUE)*Table134[[#This Row],[Budget]])/(Table134[[#This Row],[Budget]]*VLOOKUP(C2257,  Table4[], 2, TRUE))</f>
        <v>6.624660593434343</v>
      </c>
    </row>
    <row r="2258" spans="1:36" x14ac:dyDescent="0.2">
      <c r="A2258" t="s">
        <v>6604</v>
      </c>
      <c r="B2258" t="s">
        <v>6605</v>
      </c>
      <c r="C2258">
        <v>2016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6.8</v>
      </c>
      <c r="O2258">
        <v>234673</v>
      </c>
      <c r="P2258">
        <v>123</v>
      </c>
      <c r="Q2258" t="s">
        <v>6606</v>
      </c>
      <c r="R2258" t="s">
        <v>6607</v>
      </c>
      <c r="S2258">
        <v>0</v>
      </c>
      <c r="T2258">
        <v>1</v>
      </c>
      <c r="U2258">
        <v>0</v>
      </c>
      <c r="V2258">
        <v>160000000</v>
      </c>
      <c r="W2258">
        <v>47365290</v>
      </c>
      <c r="X2258">
        <v>439048914</v>
      </c>
      <c r="Y2258">
        <f>COUNTBLANK(Table134[[#This Row],[Budget]:[Gross_WW]])</f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1</v>
      </c>
      <c r="AH2258">
        <f>((Table134[[#This Row],[Gross_WW]]-2*Table134[[#This Row],[Budget]])/(2*Table134[[#This Row],[Budget]]))*100</f>
        <v>37.202785625000004</v>
      </c>
      <c r="AI2258">
        <f>(0.555*Table134[[#This Row],[Gross_WW]]-Table134[[#This Row],[Budget]])/Table134[[#This Row],[Budget]]*100</f>
        <v>52.295092043750003</v>
      </c>
      <c r="AJ2258">
        <f>(Table134[[#This Row],[Gross_WW]]-VLOOKUP(C2258,  Table4[], 2, TRUE)*Table134[[#This Row],[Budget]])/(Table134[[#This Row],[Budget]]*VLOOKUP(C2258,  Table4[], 2, TRUE))</f>
        <v>1.7440557125</v>
      </c>
    </row>
    <row r="2259" spans="1:36" x14ac:dyDescent="0.2">
      <c r="A2259" t="s">
        <v>4831</v>
      </c>
      <c r="B2259" t="s">
        <v>4832</v>
      </c>
      <c r="C2259">
        <v>1997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6.7</v>
      </c>
      <c r="O2259">
        <v>3072</v>
      </c>
      <c r="P2259">
        <v>115</v>
      </c>
      <c r="Q2259" t="s">
        <v>4833</v>
      </c>
      <c r="R2259" t="s">
        <v>4834</v>
      </c>
      <c r="S2259">
        <v>1</v>
      </c>
      <c r="T2259">
        <v>0</v>
      </c>
      <c r="U2259">
        <v>0</v>
      </c>
      <c r="V2259">
        <v>15000000</v>
      </c>
      <c r="W2259">
        <v>1851761</v>
      </c>
      <c r="X2259">
        <v>1851761</v>
      </c>
      <c r="Y2259">
        <f>COUNTBLANK(Table134[[#This Row],[Budget]:[Gross_WW]])</f>
        <v>0</v>
      </c>
      <c r="Z2259">
        <v>0</v>
      </c>
      <c r="AA2259">
        <v>0</v>
      </c>
      <c r="AB2259">
        <v>1</v>
      </c>
      <c r="AC2259">
        <v>0</v>
      </c>
      <c r="AD2259">
        <v>1</v>
      </c>
      <c r="AE2259">
        <v>0</v>
      </c>
      <c r="AF2259">
        <v>0</v>
      </c>
      <c r="AG2259">
        <v>117</v>
      </c>
      <c r="AH2259">
        <f>((Table134[[#This Row],[Gross_WW]]-2*Table134[[#This Row],[Budget]])/(2*Table134[[#This Row],[Budget]]))*100</f>
        <v>-93.827463333333341</v>
      </c>
      <c r="AI2259">
        <f>(0.555*Table134[[#This Row],[Gross_WW]]-Table134[[#This Row],[Budget]])/Table134[[#This Row],[Budget]]*100</f>
        <v>-93.148484300000007</v>
      </c>
      <c r="AJ2259">
        <f>(Table134[[#This Row],[Gross_WW]]-VLOOKUP(C2259,  Table4[], 2, TRUE)*Table134[[#This Row],[Budget]])/(Table134[[#This Row],[Budget]]*VLOOKUP(C2259,  Table4[], 2, TRUE))</f>
        <v>-0.71943015151515155</v>
      </c>
    </row>
    <row r="2260" spans="1:36" x14ac:dyDescent="0.2">
      <c r="A2260" t="s">
        <v>774</v>
      </c>
      <c r="B2260" t="s">
        <v>775</v>
      </c>
      <c r="C2260">
        <v>1943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7.3</v>
      </c>
      <c r="O2260">
        <v>3662</v>
      </c>
      <c r="P2260">
        <v>114</v>
      </c>
      <c r="Q2260" t="s">
        <v>776</v>
      </c>
      <c r="R2260" t="s">
        <v>39</v>
      </c>
      <c r="S2260">
        <v>0</v>
      </c>
      <c r="T2260">
        <v>0</v>
      </c>
      <c r="U2260">
        <v>1</v>
      </c>
      <c r="V2260">
        <v>1099000</v>
      </c>
      <c r="W2260">
        <v>2500000</v>
      </c>
      <c r="X2260">
        <v>3392000</v>
      </c>
      <c r="Y2260">
        <f>COUNTBLANK(Table134[[#This Row],[Budget]:[Gross_WW]])</f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</v>
      </c>
      <c r="AH2260">
        <f>((Table134[[#This Row],[Gross_WW]]-2*Table134[[#This Row],[Budget]])/(2*Table134[[#This Row],[Budget]]))*100</f>
        <v>54.322111010009102</v>
      </c>
      <c r="AI2260">
        <f>(0.555*Table134[[#This Row],[Gross_WW]]-Table134[[#This Row],[Budget]])/Table134[[#This Row],[Budget]]*100</f>
        <v>71.297543221110132</v>
      </c>
      <c r="AJ2260">
        <f>(Table134[[#This Row],[Gross_WW]]-VLOOKUP(C2260,  Table4[], 2, TRUE)*Table134[[#This Row],[Budget]])/(Table134[[#This Row],[Budget]]*VLOOKUP(C2260,  Table4[], 2, TRUE))</f>
        <v>22.741863232309093</v>
      </c>
    </row>
    <row r="2261" spans="1:36" hidden="1" x14ac:dyDescent="0.2">
      <c r="A2261" t="s">
        <v>3153</v>
      </c>
      <c r="B2261" t="s">
        <v>3154</v>
      </c>
      <c r="C2261">
        <v>1988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5.4</v>
      </c>
      <c r="O2261">
        <v>3810</v>
      </c>
      <c r="P2261">
        <v>91</v>
      </c>
      <c r="Q2261" t="s">
        <v>3155</v>
      </c>
      <c r="R2261" t="s">
        <v>3156</v>
      </c>
      <c r="S2261">
        <v>0</v>
      </c>
      <c r="T2261">
        <v>1</v>
      </c>
      <c r="U2261">
        <v>0</v>
      </c>
      <c r="W2261">
        <v>940173</v>
      </c>
      <c r="X2261">
        <v>940173</v>
      </c>
      <c r="Y2261">
        <f>COUNTBLANK(Table134[[#This Row],[Budget]:[Gross_WW]])</f>
        <v>1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 t="e">
        <f>((Table134[[#This Row],[Gross_WW]]-2*Table134[[#This Row],[Budget]])/(2*Table134[[#This Row],[Budget]]))*100</f>
        <v>#DIV/0!</v>
      </c>
      <c r="AI2261" t="e">
        <f>(0.555*Table134[[#This Row],[Gross_WW]]-Table134[[#This Row],[Budget]])/Table134[[#This Row],[Budget]]*100</f>
        <v>#DIV/0!</v>
      </c>
      <c r="AJ2261" t="e">
        <f>(Table134[[#This Row],[Gross_WW]]-VLOOKUP(C2261,  Table4[], 2, TRUE)*Table134[[#This Row],[Budget]])/(Table134[[#This Row],[Budget]]*VLOOKUP(C2261,  Table4[], 2, TRUE))</f>
        <v>#DIV/0!</v>
      </c>
    </row>
    <row r="2262" spans="1:36" x14ac:dyDescent="0.2">
      <c r="A2262" t="s">
        <v>6164</v>
      </c>
      <c r="B2262" t="s">
        <v>6165</v>
      </c>
      <c r="C2262">
        <v>2009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7.6</v>
      </c>
      <c r="O2262">
        <v>482195</v>
      </c>
      <c r="P2262">
        <v>162</v>
      </c>
      <c r="Q2262" t="s">
        <v>6166</v>
      </c>
      <c r="R2262" t="s">
        <v>39</v>
      </c>
      <c r="S2262">
        <v>0</v>
      </c>
      <c r="T2262">
        <v>0</v>
      </c>
      <c r="U2262">
        <v>1</v>
      </c>
      <c r="V2262">
        <v>130000000</v>
      </c>
      <c r="W2262">
        <v>107509799</v>
      </c>
      <c r="X2262">
        <v>185382813</v>
      </c>
      <c r="Y2262">
        <f>COUNTBLANK(Table134[[#This Row],[Budget]:[Gross_WW]])</f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22</v>
      </c>
      <c r="AH2262">
        <f>((Table134[[#This Row],[Gross_WW]]-2*Table134[[#This Row],[Budget]])/(2*Table134[[#This Row],[Budget]]))*100</f>
        <v>-28.698918076923075</v>
      </c>
      <c r="AI2262">
        <f>(0.555*Table134[[#This Row],[Gross_WW]]-Table134[[#This Row],[Budget]])/Table134[[#This Row],[Budget]]*100</f>
        <v>-20.855799065384613</v>
      </c>
      <c r="AJ2262">
        <f>(Table134[[#This Row],[Gross_WW]]-VLOOKUP(C2262,  Table4[], 2, TRUE)*Table134[[#This Row],[Budget]])/(Table134[[#This Row],[Budget]]*VLOOKUP(C2262,  Table4[], 2, TRUE))</f>
        <v>1.3767027307692308</v>
      </c>
    </row>
    <row r="2263" spans="1:36" x14ac:dyDescent="0.2">
      <c r="A2263" t="s">
        <v>93</v>
      </c>
      <c r="B2263" t="s">
        <v>94</v>
      </c>
      <c r="C2263">
        <v>1931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7.5</v>
      </c>
      <c r="O2263">
        <v>2361</v>
      </c>
      <c r="P2263">
        <v>81</v>
      </c>
      <c r="Q2263" t="s">
        <v>66</v>
      </c>
      <c r="R2263" t="s">
        <v>35</v>
      </c>
      <c r="S2263">
        <v>0</v>
      </c>
      <c r="T2263">
        <v>1</v>
      </c>
      <c r="U2263">
        <v>0</v>
      </c>
      <c r="V2263">
        <v>251289</v>
      </c>
      <c r="Y2263">
        <f>COUNTBLANK(Table134[[#This Row],[Budget]:[Gross_WW]])</f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f>((Table134[[#This Row],[Gross_WW]]-2*Table134[[#This Row],[Budget]])/(2*Table134[[#This Row],[Budget]]))*100</f>
        <v>-100</v>
      </c>
      <c r="AI2263">
        <f>(0.555*Table134[[#This Row],[Gross_WW]]-Table134[[#This Row],[Budget]])/Table134[[#This Row],[Budget]]*100</f>
        <v>-100</v>
      </c>
      <c r="AJ2263">
        <f>(Table134[[#This Row],[Gross_WW]]-VLOOKUP(C2263,  Table4[], 2, TRUE)*Table134[[#This Row],[Budget]])/(Table134[[#This Row],[Budget]]*VLOOKUP(C2263,  Table4[], 2, TRUE))</f>
        <v>-1</v>
      </c>
    </row>
    <row r="2264" spans="1:36" x14ac:dyDescent="0.2">
      <c r="A2264" t="s">
        <v>4347</v>
      </c>
      <c r="B2264" t="s">
        <v>4348</v>
      </c>
      <c r="C2264">
        <v>1995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6.2</v>
      </c>
      <c r="O2264">
        <v>173280</v>
      </c>
      <c r="P2264">
        <v>135</v>
      </c>
      <c r="Q2264" t="s">
        <v>2817</v>
      </c>
      <c r="R2264" t="s">
        <v>35</v>
      </c>
      <c r="S2264">
        <v>0</v>
      </c>
      <c r="T2264">
        <v>1</v>
      </c>
      <c r="U2264">
        <v>0</v>
      </c>
      <c r="V2264">
        <v>175000000</v>
      </c>
      <c r="W2264">
        <v>88246220</v>
      </c>
      <c r="X2264">
        <v>264218220</v>
      </c>
      <c r="Y2264">
        <f>COUNTBLANK(Table134[[#This Row],[Budget]:[Gross_WW]])</f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f>((Table134[[#This Row],[Gross_WW]]-2*Table134[[#This Row],[Budget]])/(2*Table134[[#This Row],[Budget]]))*100</f>
        <v>-24.509080000000001</v>
      </c>
      <c r="AI2264">
        <f>(0.555*Table134[[#This Row],[Gross_WW]]-Table134[[#This Row],[Budget]])/Table134[[#This Row],[Budget]]*100</f>
        <v>-16.205078799999985</v>
      </c>
      <c r="AJ2264">
        <f>(Table134[[#This Row],[Gross_WW]]-VLOOKUP(C2264,  Table4[], 2, TRUE)*Table134[[#This Row],[Budget]])/(Table134[[#This Row],[Budget]]*VLOOKUP(C2264,  Table4[], 2, TRUE))</f>
        <v>2.4314054545454544</v>
      </c>
    </row>
    <row r="2265" spans="1:36" x14ac:dyDescent="0.2">
      <c r="A2265" t="s">
        <v>7807</v>
      </c>
      <c r="B2265" t="s">
        <v>7808</v>
      </c>
      <c r="C2265">
        <v>2015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6.2</v>
      </c>
      <c r="O2265">
        <v>34304</v>
      </c>
      <c r="P2265">
        <v>96</v>
      </c>
      <c r="Q2265" t="s">
        <v>7809</v>
      </c>
      <c r="R2265" t="s">
        <v>3729</v>
      </c>
      <c r="S2265">
        <v>0</v>
      </c>
      <c r="T2265">
        <v>0</v>
      </c>
      <c r="U2265">
        <v>1</v>
      </c>
      <c r="V2265">
        <v>2000000</v>
      </c>
      <c r="W2265">
        <v>3591417</v>
      </c>
      <c r="X2265">
        <v>11122090</v>
      </c>
      <c r="Y2265">
        <f>COUNTBLANK(Table134[[#This Row],[Budget]:[Gross_WW]])</f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f>((Table134[[#This Row],[Gross_WW]]-2*Table134[[#This Row],[Budget]])/(2*Table134[[#This Row],[Budget]]))*100</f>
        <v>178.05225000000002</v>
      </c>
      <c r="AI2265">
        <f>(0.555*Table134[[#This Row],[Gross_WW]]-Table134[[#This Row],[Budget]])/Table134[[#This Row],[Budget]]*100</f>
        <v>208.63799750000004</v>
      </c>
      <c r="AJ2265">
        <f>(Table134[[#This Row],[Gross_WW]]-VLOOKUP(C2265,  Table4[], 2, TRUE)*Table134[[#This Row],[Budget]])/(Table134[[#This Row],[Budget]]*VLOOKUP(C2265,  Table4[], 2, TRUE))</f>
        <v>4.561045</v>
      </c>
    </row>
    <row r="2266" spans="1:36" x14ac:dyDescent="0.2">
      <c r="A2266" t="s">
        <v>5944</v>
      </c>
      <c r="B2266" t="s">
        <v>5945</v>
      </c>
      <c r="C2266">
        <v>2004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6.3</v>
      </c>
      <c r="O2266">
        <v>9016</v>
      </c>
      <c r="P2266">
        <v>101</v>
      </c>
      <c r="Q2266" t="s">
        <v>5946</v>
      </c>
      <c r="R2266" t="s">
        <v>5947</v>
      </c>
      <c r="S2266">
        <v>0</v>
      </c>
      <c r="T2266">
        <v>0</v>
      </c>
      <c r="U2266">
        <v>1</v>
      </c>
      <c r="V2266">
        <v>3000000</v>
      </c>
      <c r="W2266">
        <v>2041014</v>
      </c>
      <c r="X2266">
        <v>3361213</v>
      </c>
      <c r="Y2266">
        <f>COUNTBLANK(Table134[[#This Row],[Budget]:[Gross_WW]])</f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5</v>
      </c>
      <c r="AH2266">
        <f>((Table134[[#This Row],[Gross_WW]]-2*Table134[[#This Row],[Budget]])/(2*Table134[[#This Row],[Budget]]))*100</f>
        <v>-43.97978333333333</v>
      </c>
      <c r="AI2266">
        <f>(0.555*Table134[[#This Row],[Gross_WW]]-Table134[[#This Row],[Budget]])/Table134[[#This Row],[Budget]]*100</f>
        <v>-37.817559499999994</v>
      </c>
      <c r="AJ2266">
        <f>(Table134[[#This Row],[Gross_WW]]-VLOOKUP(C2266,  Table4[], 2, TRUE)*Table134[[#This Row],[Budget]])/(Table134[[#This Row],[Budget]]*VLOOKUP(C2266,  Table4[], 2, TRUE))</f>
        <v>0.86734055555555556</v>
      </c>
    </row>
    <row r="2267" spans="1:36" hidden="1" x14ac:dyDescent="0.2">
      <c r="A2267" t="s">
        <v>3906</v>
      </c>
      <c r="B2267" t="s">
        <v>3907</v>
      </c>
      <c r="C2267">
        <v>1993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6.1</v>
      </c>
      <c r="O2267">
        <v>13020</v>
      </c>
      <c r="P2267">
        <v>72</v>
      </c>
      <c r="Q2267" t="s">
        <v>3394</v>
      </c>
      <c r="R2267" t="s">
        <v>35</v>
      </c>
      <c r="S2267">
        <v>0</v>
      </c>
      <c r="T2267">
        <v>1</v>
      </c>
      <c r="U2267">
        <v>0</v>
      </c>
      <c r="W2267">
        <v>9317021</v>
      </c>
      <c r="X2267">
        <v>9317021</v>
      </c>
      <c r="Y2267">
        <f>COUNTBLANK(Table134[[#This Row],[Budget]:[Gross_WW]])</f>
        <v>1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6</v>
      </c>
      <c r="AH2267" t="e">
        <f>((Table134[[#This Row],[Gross_WW]]-2*Table134[[#This Row],[Budget]])/(2*Table134[[#This Row],[Budget]]))*100</f>
        <v>#DIV/0!</v>
      </c>
      <c r="AI2267" t="e">
        <f>(0.555*Table134[[#This Row],[Gross_WW]]-Table134[[#This Row],[Budget]])/Table134[[#This Row],[Budget]]*100</f>
        <v>#DIV/0!</v>
      </c>
      <c r="AJ2267" t="e">
        <f>(Table134[[#This Row],[Gross_WW]]-VLOOKUP(C2267,  Table4[], 2, TRUE)*Table134[[#This Row],[Budget]])/(Table134[[#This Row],[Budget]]*VLOOKUP(C2267,  Table4[], 2, TRUE))</f>
        <v>#DIV/0!</v>
      </c>
    </row>
    <row r="2268" spans="1:36" x14ac:dyDescent="0.2">
      <c r="A2268" t="s">
        <v>7360</v>
      </c>
      <c r="B2268" t="s">
        <v>7361</v>
      </c>
      <c r="C2268">
        <v>2013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7</v>
      </c>
      <c r="O2268">
        <v>387087</v>
      </c>
      <c r="P2268">
        <v>110</v>
      </c>
      <c r="Q2268" t="s">
        <v>7213</v>
      </c>
      <c r="R2268" t="s">
        <v>5604</v>
      </c>
      <c r="S2268">
        <v>0</v>
      </c>
      <c r="T2268">
        <v>0</v>
      </c>
      <c r="U2268">
        <v>1</v>
      </c>
      <c r="V2268">
        <v>37000000</v>
      </c>
      <c r="W2268">
        <v>150394119</v>
      </c>
      <c r="X2268">
        <v>269994119</v>
      </c>
      <c r="Y2268">
        <f>COUNTBLANK(Table134[[#This Row],[Budget]:[Gross_WW]])</f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f>((Table134[[#This Row],[Gross_WW]]-2*Table134[[#This Row],[Budget]])/(2*Table134[[#This Row],[Budget]]))*100</f>
        <v>264.85691756756756</v>
      </c>
      <c r="AI2268">
        <f>(0.555*Table134[[#This Row],[Gross_WW]]-Table134[[#This Row],[Budget]])/Table134[[#This Row],[Budget]]*100</f>
        <v>304.99117850000005</v>
      </c>
      <c r="AJ2268">
        <f>(Table134[[#This Row],[Gross_WW]]-VLOOKUP(C2268,  Table4[], 2, TRUE)*Table134[[#This Row],[Budget]])/(Table134[[#This Row],[Budget]]*VLOOKUP(C2268,  Table4[], 2, TRUE))</f>
        <v>6.297138351351351</v>
      </c>
    </row>
    <row r="2269" spans="1:36" x14ac:dyDescent="0.2">
      <c r="A2269" t="s">
        <v>2867</v>
      </c>
      <c r="B2269" t="s">
        <v>2868</v>
      </c>
      <c r="C2269">
        <v>1985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6.6</v>
      </c>
      <c r="O2269">
        <v>76252</v>
      </c>
      <c r="P2269">
        <v>94</v>
      </c>
      <c r="Q2269" t="s">
        <v>2780</v>
      </c>
      <c r="R2269" t="s">
        <v>35</v>
      </c>
      <c r="S2269">
        <v>0</v>
      </c>
      <c r="T2269">
        <v>1</v>
      </c>
      <c r="U2269">
        <v>0</v>
      </c>
      <c r="V2269">
        <v>7500000</v>
      </c>
      <c r="W2269">
        <v>23834048</v>
      </c>
      <c r="X2269">
        <v>38934048</v>
      </c>
      <c r="Y2269">
        <f>COUNTBLANK(Table134[[#This Row],[Budget]:[Gross_WW]])</f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32</v>
      </c>
      <c r="AH2269">
        <f>((Table134[[#This Row],[Gross_WW]]-2*Table134[[#This Row],[Budget]])/(2*Table134[[#This Row],[Budget]]))*100</f>
        <v>159.56031999999999</v>
      </c>
      <c r="AI2269">
        <f>(0.555*Table134[[#This Row],[Gross_WW]]-Table134[[#This Row],[Budget]])/Table134[[#This Row],[Budget]]*100</f>
        <v>188.11195520000001</v>
      </c>
      <c r="AJ2269">
        <f>(Table134[[#This Row],[Gross_WW]]-VLOOKUP(C2269,  Table4[], 2, TRUE)*Table134[[#This Row],[Budget]])/(Table134[[#This Row],[Budget]]*VLOOKUP(C2269,  Table4[], 2, TRUE))</f>
        <v>10.285231304347827</v>
      </c>
    </row>
    <row r="2270" spans="1:36" x14ac:dyDescent="0.2">
      <c r="A2270" t="s">
        <v>6526</v>
      </c>
      <c r="B2270" t="s">
        <v>6527</v>
      </c>
      <c r="C2270">
        <v>2008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5.5</v>
      </c>
      <c r="O2270">
        <v>12981</v>
      </c>
      <c r="P2270">
        <v>114</v>
      </c>
      <c r="Q2270" t="s">
        <v>5243</v>
      </c>
      <c r="R2270" t="s">
        <v>35</v>
      </c>
      <c r="S2270">
        <v>0</v>
      </c>
      <c r="T2270">
        <v>1</v>
      </c>
      <c r="U2270">
        <v>0</v>
      </c>
      <c r="V2270">
        <v>35000000</v>
      </c>
      <c r="W2270">
        <v>42436517</v>
      </c>
      <c r="X2270">
        <v>43655418</v>
      </c>
      <c r="Y2270">
        <f>COUNTBLANK(Table134[[#This Row],[Budget]:[Gross_WW]])</f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f>((Table134[[#This Row],[Gross_WW]]-2*Table134[[#This Row],[Budget]])/(2*Table134[[#This Row],[Budget]]))*100</f>
        <v>-37.63511714285714</v>
      </c>
      <c r="AI2270">
        <f>(0.555*Table134[[#This Row],[Gross_WW]]-Table134[[#This Row],[Budget]])/Table134[[#This Row],[Budget]]*100</f>
        <v>-30.774980028571424</v>
      </c>
      <c r="AJ2270">
        <f>(Table134[[#This Row],[Gross_WW]]-VLOOKUP(C2270,  Table4[], 2, TRUE)*Table134[[#This Row],[Budget]])/(Table134[[#This Row],[Budget]]*VLOOKUP(C2270,  Table4[], 2, TRUE))</f>
        <v>1.0788294285714286</v>
      </c>
    </row>
    <row r="2271" spans="1:36" x14ac:dyDescent="0.2">
      <c r="A2271" t="s">
        <v>5594</v>
      </c>
      <c r="B2271" t="s">
        <v>5595</v>
      </c>
      <c r="C2271">
        <v>2002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6.4</v>
      </c>
      <c r="O2271">
        <v>13880</v>
      </c>
      <c r="P2271">
        <v>86</v>
      </c>
      <c r="Q2271" t="s">
        <v>5596</v>
      </c>
      <c r="R2271" t="s">
        <v>5597</v>
      </c>
      <c r="S2271">
        <v>0</v>
      </c>
      <c r="T2271">
        <v>0</v>
      </c>
      <c r="U2271">
        <v>1</v>
      </c>
      <c r="V2271">
        <v>12000000</v>
      </c>
      <c r="W2271">
        <v>336620</v>
      </c>
      <c r="X2271">
        <v>4172703</v>
      </c>
      <c r="Y2271">
        <f>COUNTBLANK(Table134[[#This Row],[Budget]:[Gross_WW]])</f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44</v>
      </c>
      <c r="AH2271">
        <f>((Table134[[#This Row],[Gross_WW]]-2*Table134[[#This Row],[Budget]])/(2*Table134[[#This Row],[Budget]]))*100</f>
        <v>-82.613737499999999</v>
      </c>
      <c r="AI2271">
        <f>(0.555*Table134[[#This Row],[Gross_WW]]-Table134[[#This Row],[Budget]])/Table134[[#This Row],[Budget]]*100</f>
        <v>-80.701248625000005</v>
      </c>
      <c r="AJ2271">
        <f>(Table134[[#This Row],[Gross_WW]]-VLOOKUP(C2271,  Table4[], 2, TRUE)*Table134[[#This Row],[Budget]])/(Table134[[#This Row],[Budget]]*VLOOKUP(C2271,  Table4[], 2, TRUE))</f>
        <v>-0.42045791666666665</v>
      </c>
    </row>
    <row r="2272" spans="1:36" x14ac:dyDescent="0.2">
      <c r="A2272" t="s">
        <v>7735</v>
      </c>
      <c r="B2272" t="s">
        <v>7736</v>
      </c>
      <c r="C2272">
        <v>2018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6.1</v>
      </c>
      <c r="O2272">
        <v>16082</v>
      </c>
      <c r="P2272">
        <v>116</v>
      </c>
      <c r="Q2272" t="s">
        <v>2808</v>
      </c>
      <c r="R2272" t="s">
        <v>7737</v>
      </c>
      <c r="S2272">
        <v>0</v>
      </c>
      <c r="T2272">
        <v>1</v>
      </c>
      <c r="U2272">
        <v>0</v>
      </c>
      <c r="V2272">
        <v>39000000</v>
      </c>
      <c r="W2272">
        <v>10763520</v>
      </c>
      <c r="X2272">
        <v>13061491</v>
      </c>
      <c r="Y2272">
        <f>COUNTBLANK(Table134[[#This Row],[Budget]:[Gross_WW]])</f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1</v>
      </c>
      <c r="AG2272">
        <v>0</v>
      </c>
      <c r="AH2272">
        <f>((Table134[[#This Row],[Gross_WW]]-2*Table134[[#This Row],[Budget]])/(2*Table134[[#This Row],[Budget]]))*100</f>
        <v>-83.254498717948721</v>
      </c>
      <c r="AI2272">
        <f>(0.555*Table134[[#This Row],[Gross_WW]]-Table134[[#This Row],[Budget]])/Table134[[#This Row],[Budget]]*100</f>
        <v>-81.412493576923069</v>
      </c>
      <c r="AJ2272">
        <f>(Table134[[#This Row],[Gross_WW]]-VLOOKUP(C2272,  Table4[], 2, TRUE)*Table134[[#This Row],[Budget]])/(Table134[[#This Row],[Budget]]*VLOOKUP(C2272,  Table4[], 2, TRUE))</f>
        <v>-0.66508997435897432</v>
      </c>
    </row>
    <row r="2273" spans="1:36" x14ac:dyDescent="0.2">
      <c r="A2273" t="s">
        <v>4841</v>
      </c>
      <c r="B2273" t="s">
        <v>4842</v>
      </c>
      <c r="C2273">
        <v>1997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6.8</v>
      </c>
      <c r="O2273">
        <v>6724</v>
      </c>
      <c r="P2273">
        <v>103</v>
      </c>
      <c r="Q2273" t="s">
        <v>4843</v>
      </c>
      <c r="R2273" t="s">
        <v>3859</v>
      </c>
      <c r="S2273">
        <v>1</v>
      </c>
      <c r="T2273">
        <v>0</v>
      </c>
      <c r="U2273">
        <v>0</v>
      </c>
      <c r="V2273">
        <v>9000000</v>
      </c>
      <c r="W2273">
        <v>334319</v>
      </c>
      <c r="X2273">
        <v>334319</v>
      </c>
      <c r="Y2273">
        <f>COUNTBLANK(Table134[[#This Row],[Budget]:[Gross_WW]])</f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3</v>
      </c>
      <c r="AH2273">
        <f>((Table134[[#This Row],[Gross_WW]]-2*Table134[[#This Row],[Budget]])/(2*Table134[[#This Row],[Budget]]))*100</f>
        <v>-98.142672222222231</v>
      </c>
      <c r="AI2273">
        <f>(0.555*Table134[[#This Row],[Gross_WW]]-Table134[[#This Row],[Budget]])/Table134[[#This Row],[Budget]]*100</f>
        <v>-97.938366166666668</v>
      </c>
      <c r="AJ2273">
        <f>(Table134[[#This Row],[Gross_WW]]-VLOOKUP(C2273,  Table4[], 2, TRUE)*Table134[[#This Row],[Budget]])/(Table134[[#This Row],[Budget]]*VLOOKUP(C2273,  Table4[], 2, TRUE))</f>
        <v>-0.91557601010101008</v>
      </c>
    </row>
    <row r="2274" spans="1:36" x14ac:dyDescent="0.2">
      <c r="A2274" t="s">
        <v>279</v>
      </c>
      <c r="B2274" t="s">
        <v>280</v>
      </c>
      <c r="C2274">
        <v>1935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6.4</v>
      </c>
      <c r="O2274">
        <v>4531</v>
      </c>
      <c r="P2274">
        <v>75</v>
      </c>
      <c r="Q2274" t="s">
        <v>269</v>
      </c>
      <c r="R2274" t="s">
        <v>35</v>
      </c>
      <c r="S2274">
        <v>0</v>
      </c>
      <c r="T2274">
        <v>1</v>
      </c>
      <c r="U2274">
        <v>0</v>
      </c>
      <c r="V2274">
        <v>195393</v>
      </c>
      <c r="Y2274">
        <f>COUNTBLANK(Table134[[#This Row],[Budget]:[Gross_WW]])</f>
        <v>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f>((Table134[[#This Row],[Gross_WW]]-2*Table134[[#This Row],[Budget]])/(2*Table134[[#This Row],[Budget]]))*100</f>
        <v>-100</v>
      </c>
      <c r="AI2274">
        <f>(0.555*Table134[[#This Row],[Gross_WW]]-Table134[[#This Row],[Budget]])/Table134[[#This Row],[Budget]]*100</f>
        <v>-100</v>
      </c>
      <c r="AJ2274">
        <f>(Table134[[#This Row],[Gross_WW]]-VLOOKUP(C2274,  Table4[], 2, TRUE)*Table134[[#This Row],[Budget]])/(Table134[[#This Row],[Budget]]*VLOOKUP(C2274,  Table4[], 2, TRUE))</f>
        <v>-1</v>
      </c>
    </row>
    <row r="2275" spans="1:36" x14ac:dyDescent="0.2">
      <c r="A2275" t="s">
        <v>1572</v>
      </c>
      <c r="B2275" t="s">
        <v>1573</v>
      </c>
      <c r="C2275">
        <v>1959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6.6</v>
      </c>
      <c r="O2275">
        <v>1037</v>
      </c>
      <c r="P2275">
        <v>72</v>
      </c>
      <c r="Q2275" t="s">
        <v>1148</v>
      </c>
      <c r="R2275" t="s">
        <v>39</v>
      </c>
      <c r="S2275">
        <v>0</v>
      </c>
      <c r="T2275">
        <v>0</v>
      </c>
      <c r="U2275">
        <v>1</v>
      </c>
      <c r="V2275">
        <v>565000</v>
      </c>
      <c r="Y2275">
        <f>COUNTBLANK(Table134[[#This Row],[Budget]:[Gross_WW]])</f>
        <v>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f>((Table134[[#This Row],[Gross_WW]]-2*Table134[[#This Row],[Budget]])/(2*Table134[[#This Row],[Budget]]))*100</f>
        <v>-100</v>
      </c>
      <c r="AI2275">
        <f>(0.555*Table134[[#This Row],[Gross_WW]]-Table134[[#This Row],[Budget]])/Table134[[#This Row],[Budget]]*100</f>
        <v>-100</v>
      </c>
      <c r="AJ2275">
        <f>(Table134[[#This Row],[Gross_WW]]-VLOOKUP(C2275,  Table4[], 2, TRUE)*Table134[[#This Row],[Budget]])/(Table134[[#This Row],[Budget]]*VLOOKUP(C2275,  Table4[], 2, TRUE))</f>
        <v>-1</v>
      </c>
    </row>
    <row r="2276" spans="1:36" x14ac:dyDescent="0.2">
      <c r="A2276" t="s">
        <v>5685</v>
      </c>
      <c r="B2276" t="s">
        <v>5686</v>
      </c>
      <c r="C2276">
        <v>2003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5.8</v>
      </c>
      <c r="O2276">
        <v>57165</v>
      </c>
      <c r="P2276">
        <v>105</v>
      </c>
      <c r="Q2276" t="s">
        <v>5687</v>
      </c>
      <c r="R2276" t="s">
        <v>39</v>
      </c>
      <c r="S2276">
        <v>0</v>
      </c>
      <c r="T2276">
        <v>0</v>
      </c>
      <c r="U2276">
        <v>1</v>
      </c>
      <c r="V2276">
        <v>25000000</v>
      </c>
      <c r="W2276">
        <v>36105433</v>
      </c>
      <c r="X2276">
        <v>50732139</v>
      </c>
      <c r="Y2276">
        <f>COUNTBLANK(Table134[[#This Row],[Budget]:[Gross_WW]])</f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48</v>
      </c>
      <c r="AH2276">
        <f>((Table134[[#This Row],[Gross_WW]]-2*Table134[[#This Row],[Budget]])/(2*Table134[[#This Row],[Budget]]))*100</f>
        <v>1.464278</v>
      </c>
      <c r="AI2276">
        <f>(0.555*Table134[[#This Row],[Gross_WW]]-Table134[[#This Row],[Budget]])/Table134[[#This Row],[Budget]]*100</f>
        <v>12.625348580000011</v>
      </c>
      <c r="AJ2276">
        <f>(Table134[[#This Row],[Gross_WW]]-VLOOKUP(C2276,  Table4[], 2, TRUE)*Table134[[#This Row],[Budget]])/(Table134[[#This Row],[Budget]]*VLOOKUP(C2276,  Table4[], 2, TRUE))</f>
        <v>2.3821425999999999</v>
      </c>
    </row>
    <row r="2277" spans="1:36" x14ac:dyDescent="0.2">
      <c r="A2277" t="s">
        <v>3535</v>
      </c>
      <c r="B2277" t="s">
        <v>3536</v>
      </c>
      <c r="C2277">
        <v>1991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7</v>
      </c>
      <c r="O2277">
        <v>60086</v>
      </c>
      <c r="P2277">
        <v>99</v>
      </c>
      <c r="Q2277" t="s">
        <v>2901</v>
      </c>
      <c r="R2277" t="s">
        <v>2783</v>
      </c>
      <c r="S2277">
        <v>1</v>
      </c>
      <c r="T2277">
        <v>0</v>
      </c>
      <c r="U2277">
        <v>0</v>
      </c>
      <c r="V2277">
        <v>35000000</v>
      </c>
      <c r="W2277">
        <v>63707829</v>
      </c>
      <c r="X2277">
        <v>63707829</v>
      </c>
      <c r="Y2277">
        <f>COUNTBLANK(Table134[[#This Row],[Budget]:[Gross_WW]])</f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f>((Table134[[#This Row],[Gross_WW]]-2*Table134[[#This Row],[Budget]])/(2*Table134[[#This Row],[Budget]]))*100</f>
        <v>-8.9888157142857139</v>
      </c>
      <c r="AI2277">
        <f>(0.555*Table134[[#This Row],[Gross_WW]]-Table134[[#This Row],[Budget]])/Table134[[#This Row],[Budget]]*100</f>
        <v>1.0224145571428751</v>
      </c>
      <c r="AJ2277">
        <f>(Table134[[#This Row],[Gross_WW]]-VLOOKUP(C2277,  Table4[], 2, TRUE)*Table134[[#This Row],[Budget]])/(Table134[[#This Row],[Budget]]*VLOOKUP(C2277,  Table4[], 2, TRUE))</f>
        <v>3.1368720129870131</v>
      </c>
    </row>
    <row r="2278" spans="1:36" x14ac:dyDescent="0.2">
      <c r="A2278" t="s">
        <v>1685</v>
      </c>
      <c r="B2278" t="s">
        <v>1686</v>
      </c>
      <c r="C2278">
        <v>1962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8.1</v>
      </c>
      <c r="O2278">
        <v>47519</v>
      </c>
      <c r="P2278">
        <v>134</v>
      </c>
      <c r="Q2278" t="s">
        <v>1634</v>
      </c>
      <c r="R2278" t="s">
        <v>1687</v>
      </c>
      <c r="S2278">
        <v>0</v>
      </c>
      <c r="T2278">
        <v>0</v>
      </c>
      <c r="U2278">
        <v>1</v>
      </c>
      <c r="V2278">
        <v>980000</v>
      </c>
      <c r="W2278">
        <v>9500000</v>
      </c>
      <c r="X2278">
        <v>9500000</v>
      </c>
      <c r="Y2278">
        <f>COUNTBLANK(Table134[[#This Row],[Budget]:[Gross_WW]])</f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f>((Table134[[#This Row],[Gross_WW]]-2*Table134[[#This Row],[Budget]])/(2*Table134[[#This Row],[Budget]]))*100</f>
        <v>384.69387755102042</v>
      </c>
      <c r="AI2278">
        <f>(0.555*Table134[[#This Row],[Gross_WW]]-Table134[[#This Row],[Budget]])/Table134[[#This Row],[Budget]]*100</f>
        <v>438.01020408163265</v>
      </c>
      <c r="AJ2278">
        <f>(Table134[[#This Row],[Gross_WW]]-VLOOKUP(C2278,  Table4[], 2, TRUE)*Table134[[#This Row],[Budget]])/(Table134[[#This Row],[Budget]]*VLOOKUP(C2278,  Table4[], 2, TRUE))</f>
        <v>37.775510204081634</v>
      </c>
    </row>
    <row r="2279" spans="1:36" x14ac:dyDescent="0.2">
      <c r="A2279" t="s">
        <v>3908</v>
      </c>
      <c r="B2279" t="s">
        <v>3909</v>
      </c>
      <c r="C2279">
        <v>1993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7.3</v>
      </c>
      <c r="O2279">
        <v>16254</v>
      </c>
      <c r="P2279">
        <v>118</v>
      </c>
      <c r="Q2279" t="s">
        <v>3910</v>
      </c>
      <c r="R2279" t="s">
        <v>2783</v>
      </c>
      <c r="S2279">
        <v>1</v>
      </c>
      <c r="T2279">
        <v>0</v>
      </c>
      <c r="U2279">
        <v>0</v>
      </c>
      <c r="V2279">
        <v>15000000</v>
      </c>
      <c r="W2279">
        <v>39100956</v>
      </c>
      <c r="X2279">
        <v>39100956</v>
      </c>
      <c r="Y2279">
        <f>COUNTBLANK(Table134[[#This Row],[Budget]:[Gross_WW]])</f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1</v>
      </c>
      <c r="AF2279">
        <v>0</v>
      </c>
      <c r="AG2279">
        <v>7</v>
      </c>
      <c r="AH2279">
        <f>((Table134[[#This Row],[Gross_WW]]-2*Table134[[#This Row],[Budget]])/(2*Table134[[#This Row],[Budget]]))*100</f>
        <v>30.33652</v>
      </c>
      <c r="AI2279">
        <f>(0.555*Table134[[#This Row],[Gross_WW]]-Table134[[#This Row],[Budget]])/Table134[[#This Row],[Budget]]*100</f>
        <v>44.673537200000013</v>
      </c>
      <c r="AJ2279">
        <f>(Table134[[#This Row],[Gross_WW]]-VLOOKUP(C2279,  Table4[], 2, TRUE)*Table134[[#This Row],[Budget]])/(Table134[[#This Row],[Budget]]*VLOOKUP(C2279,  Table4[], 2, TRUE))</f>
        <v>4.9243872727272731</v>
      </c>
    </row>
    <row r="2280" spans="1:36" x14ac:dyDescent="0.2">
      <c r="A2280" t="s">
        <v>2070</v>
      </c>
      <c r="B2280" t="s">
        <v>2071</v>
      </c>
      <c r="C2280">
        <v>1972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7.7</v>
      </c>
      <c r="O2280">
        <v>18317</v>
      </c>
      <c r="P2280">
        <v>94</v>
      </c>
      <c r="Q2280" t="s">
        <v>2072</v>
      </c>
      <c r="R2280" t="s">
        <v>39</v>
      </c>
      <c r="S2280">
        <v>0</v>
      </c>
      <c r="T2280">
        <v>0</v>
      </c>
      <c r="U2280">
        <v>1</v>
      </c>
      <c r="V2280">
        <v>4000000</v>
      </c>
      <c r="W2280">
        <v>66000000</v>
      </c>
      <c r="X2280">
        <v>66000000</v>
      </c>
      <c r="Y2280">
        <f>COUNTBLANK(Table134[[#This Row],[Budget]:[Gross_WW]])</f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f>((Table134[[#This Row],[Gross_WW]]-2*Table134[[#This Row],[Budget]])/(2*Table134[[#This Row],[Budget]]))*100</f>
        <v>725</v>
      </c>
      <c r="AI2280">
        <f>(0.555*Table134[[#This Row],[Gross_WW]]-Table134[[#This Row],[Budget]])/Table134[[#This Row],[Budget]]*100</f>
        <v>815.75000000000011</v>
      </c>
      <c r="AJ2280">
        <f>(Table134[[#This Row],[Gross_WW]]-VLOOKUP(C2280,  Table4[], 2, TRUE)*Table134[[#This Row],[Budget]])/(Table134[[#This Row],[Budget]]*VLOOKUP(C2280,  Table4[], 2, TRUE))</f>
        <v>42.421052631578945</v>
      </c>
    </row>
    <row r="2281" spans="1:36" hidden="1" x14ac:dyDescent="0.2">
      <c r="A2281" t="s">
        <v>4142</v>
      </c>
      <c r="B2281" t="s">
        <v>4143</v>
      </c>
      <c r="C2281">
        <v>1994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6.6</v>
      </c>
      <c r="O2281">
        <v>19601</v>
      </c>
      <c r="P2281">
        <v>126</v>
      </c>
      <c r="Q2281" t="s">
        <v>3539</v>
      </c>
      <c r="R2281" t="s">
        <v>2783</v>
      </c>
      <c r="S2281">
        <v>1</v>
      </c>
      <c r="T2281">
        <v>0</v>
      </c>
      <c r="U2281">
        <v>0</v>
      </c>
      <c r="W2281">
        <v>50021959</v>
      </c>
      <c r="X2281">
        <v>50021959</v>
      </c>
      <c r="Y2281">
        <f>COUNTBLANK(Table134[[#This Row],[Budget]:[Gross_WW]])</f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 t="e">
        <f>((Table134[[#This Row],[Gross_WW]]-2*Table134[[#This Row],[Budget]])/(2*Table134[[#This Row],[Budget]]))*100</f>
        <v>#DIV/0!</v>
      </c>
      <c r="AI2281" t="e">
        <f>(0.555*Table134[[#This Row],[Gross_WW]]-Table134[[#This Row],[Budget]])/Table134[[#This Row],[Budget]]*100</f>
        <v>#DIV/0!</v>
      </c>
      <c r="AJ2281" t="e">
        <f>(Table134[[#This Row],[Gross_WW]]-VLOOKUP(C2281,  Table4[], 2, TRUE)*Table134[[#This Row],[Budget]])/(Table134[[#This Row],[Budget]]*VLOOKUP(C2281,  Table4[], 2, TRUE))</f>
        <v>#DIV/0!</v>
      </c>
    </row>
    <row r="2282" spans="1:36" x14ac:dyDescent="0.2">
      <c r="A2282" t="s">
        <v>6916</v>
      </c>
      <c r="B2282" t="s">
        <v>6917</v>
      </c>
      <c r="C2282">
        <v>2010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5.6</v>
      </c>
      <c r="O2282">
        <v>58702</v>
      </c>
      <c r="P2282">
        <v>91</v>
      </c>
      <c r="Q2282" t="s">
        <v>5020</v>
      </c>
      <c r="R2282" t="s">
        <v>2783</v>
      </c>
      <c r="S2282">
        <v>1</v>
      </c>
      <c r="T2282">
        <v>0</v>
      </c>
      <c r="U2282">
        <v>0</v>
      </c>
      <c r="V2282">
        <v>55000000</v>
      </c>
      <c r="W2282">
        <v>32680633</v>
      </c>
      <c r="X2282">
        <v>43053376</v>
      </c>
      <c r="Y2282">
        <f>COUNTBLANK(Table134[[#This Row],[Budget]:[Gross_WW]])</f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f>((Table134[[#This Row],[Gross_WW]]-2*Table134[[#This Row],[Budget]])/(2*Table134[[#This Row],[Budget]]))*100</f>
        <v>-60.860567272727273</v>
      </c>
      <c r="AI2282">
        <f>(0.555*Table134[[#This Row],[Gross_WW]]-Table134[[#This Row],[Budget]])/Table134[[#This Row],[Budget]]*100</f>
        <v>-56.555229672727272</v>
      </c>
      <c r="AJ2282">
        <f>(Table134[[#This Row],[Gross_WW]]-VLOOKUP(C2282,  Table4[], 2, TRUE)*Table134[[#This Row],[Budget]])/(Table134[[#This Row],[Budget]]*VLOOKUP(C2282,  Table4[], 2, TRUE))</f>
        <v>-0.21721134545454546</v>
      </c>
    </row>
    <row r="2283" spans="1:36" x14ac:dyDescent="0.2">
      <c r="A2283" t="s">
        <v>2495</v>
      </c>
      <c r="B2283" t="s">
        <v>2496</v>
      </c>
      <c r="C2283">
        <v>1980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4.5999999999999996</v>
      </c>
      <c r="O2283">
        <v>2406</v>
      </c>
      <c r="P2283">
        <v>121</v>
      </c>
      <c r="Q2283" t="s">
        <v>1905</v>
      </c>
      <c r="R2283" t="s">
        <v>2497</v>
      </c>
      <c r="S2283">
        <v>0</v>
      </c>
      <c r="T2283">
        <v>0</v>
      </c>
      <c r="U2283">
        <v>1</v>
      </c>
      <c r="V2283">
        <v>20000000</v>
      </c>
      <c r="W2283">
        <v>3763988</v>
      </c>
      <c r="X2283">
        <v>3763988</v>
      </c>
      <c r="Y2283">
        <f>COUNTBLANK(Table134[[#This Row],[Budget]:[Gross_WW]])</f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f>((Table134[[#This Row],[Gross_WW]]-2*Table134[[#This Row],[Budget]])/(2*Table134[[#This Row],[Budget]]))*100</f>
        <v>-90.590029999999999</v>
      </c>
      <c r="AI2283">
        <f>(0.555*Table134[[#This Row],[Gross_WW]]-Table134[[#This Row],[Budget]])/Table134[[#This Row],[Budget]]*100</f>
        <v>-89.554933300000002</v>
      </c>
      <c r="AJ2283">
        <f>(Table134[[#This Row],[Gross_WW]]-VLOOKUP(C2283,  Table4[], 2, TRUE)*Table134[[#This Row],[Budget]])/(Table134[[#This Row],[Budget]]*VLOOKUP(C2283,  Table4[], 2, TRUE))</f>
        <v>-0.59087086956521739</v>
      </c>
    </row>
    <row r="2284" spans="1:36" hidden="1" x14ac:dyDescent="0.2">
      <c r="A2284" t="s">
        <v>2498</v>
      </c>
      <c r="B2284" t="s">
        <v>2499</v>
      </c>
      <c r="C2284">
        <v>1980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6.7</v>
      </c>
      <c r="O2284">
        <v>10847</v>
      </c>
      <c r="P2284">
        <v>99</v>
      </c>
      <c r="Q2284" t="s">
        <v>2500</v>
      </c>
      <c r="R2284" t="s">
        <v>35</v>
      </c>
      <c r="S2284">
        <v>0</v>
      </c>
      <c r="T2284">
        <v>1</v>
      </c>
      <c r="U2284">
        <v>0</v>
      </c>
      <c r="W2284">
        <v>6659377</v>
      </c>
      <c r="X2284">
        <v>6659377</v>
      </c>
      <c r="Y2284">
        <f>COUNTBLANK(Table134[[#This Row],[Budget]:[Gross_WW]])</f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1</v>
      </c>
      <c r="AG2284">
        <v>0</v>
      </c>
      <c r="AH2284" t="e">
        <f>((Table134[[#This Row],[Gross_WW]]-2*Table134[[#This Row],[Budget]])/(2*Table134[[#This Row],[Budget]]))*100</f>
        <v>#DIV/0!</v>
      </c>
      <c r="AI2284" t="e">
        <f>(0.555*Table134[[#This Row],[Gross_WW]]-Table134[[#This Row],[Budget]])/Table134[[#This Row],[Budget]]*100</f>
        <v>#DIV/0!</v>
      </c>
      <c r="AJ2284" t="e">
        <f>(Table134[[#This Row],[Gross_WW]]-VLOOKUP(C2284,  Table4[], 2, TRUE)*Table134[[#This Row],[Budget]])/(Table134[[#This Row],[Budget]]*VLOOKUP(C2284,  Table4[], 2, TRUE))</f>
        <v>#DIV/0!</v>
      </c>
    </row>
    <row r="2285" spans="1:36" x14ac:dyDescent="0.2">
      <c r="A2285" t="s">
        <v>3385</v>
      </c>
      <c r="B2285" t="s">
        <v>3386</v>
      </c>
      <c r="C2285">
        <v>1990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6</v>
      </c>
      <c r="O2285">
        <v>1438</v>
      </c>
      <c r="P2285">
        <v>107</v>
      </c>
      <c r="Q2285" t="s">
        <v>2042</v>
      </c>
      <c r="R2285" t="s">
        <v>2783</v>
      </c>
      <c r="S2285">
        <v>1</v>
      </c>
      <c r="T2285">
        <v>0</v>
      </c>
      <c r="U2285">
        <v>0</v>
      </c>
      <c r="V2285">
        <v>15000000</v>
      </c>
      <c r="W2285">
        <v>1106475</v>
      </c>
      <c r="X2285">
        <v>1106475</v>
      </c>
      <c r="Y2285">
        <f>COUNTBLANK(Table134[[#This Row],[Budget]:[Gross_WW]])</f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f>((Table134[[#This Row],[Gross_WW]]-2*Table134[[#This Row],[Budget]])/(2*Table134[[#This Row],[Budget]]))*100</f>
        <v>-96.311749999999989</v>
      </c>
      <c r="AI2285">
        <f>(0.555*Table134[[#This Row],[Gross_WW]]-Table134[[#This Row],[Budget]])/Table134[[#This Row],[Budget]]*100</f>
        <v>-95.906042499999998</v>
      </c>
      <c r="AJ2285">
        <f>(Table134[[#This Row],[Gross_WW]]-VLOOKUP(C2285,  Table4[], 2, TRUE)*Table134[[#This Row],[Budget]])/(Table134[[#This Row],[Budget]]*VLOOKUP(C2285,  Table4[], 2, TRUE))</f>
        <v>-0.83235227272727275</v>
      </c>
    </row>
    <row r="2286" spans="1:36" x14ac:dyDescent="0.2">
      <c r="A2286" t="s">
        <v>6062</v>
      </c>
      <c r="B2286" t="s">
        <v>6063</v>
      </c>
      <c r="C2286">
        <v>2009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6.7</v>
      </c>
      <c r="O2286">
        <v>98383</v>
      </c>
      <c r="P2286">
        <v>101</v>
      </c>
      <c r="Q2286" t="s">
        <v>4864</v>
      </c>
      <c r="R2286" t="s">
        <v>39</v>
      </c>
      <c r="S2286">
        <v>0</v>
      </c>
      <c r="T2286">
        <v>0</v>
      </c>
      <c r="U2286">
        <v>1</v>
      </c>
      <c r="V2286">
        <v>100000000</v>
      </c>
      <c r="W2286">
        <v>77233467</v>
      </c>
      <c r="X2286">
        <v>100140096</v>
      </c>
      <c r="Y2286">
        <f>COUNTBLANK(Table134[[#This Row],[Budget]:[Gross_WW]])</f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46</v>
      </c>
      <c r="AH2286">
        <f>((Table134[[#This Row],[Gross_WW]]-2*Table134[[#This Row],[Budget]])/(2*Table134[[#This Row],[Budget]]))*100</f>
        <v>-49.929952</v>
      </c>
      <c r="AI2286">
        <f>(0.555*Table134[[#This Row],[Gross_WW]]-Table134[[#This Row],[Budget]])/Table134[[#This Row],[Budget]]*100</f>
        <v>-44.422246719999997</v>
      </c>
      <c r="AJ2286">
        <f>(Table134[[#This Row],[Gross_WW]]-VLOOKUP(C2286,  Table4[], 2, TRUE)*Table134[[#This Row],[Budget]])/(Table134[[#This Row],[Budget]]*VLOOKUP(C2286,  Table4[], 2, TRUE))</f>
        <v>0.66900159999999997</v>
      </c>
    </row>
    <row r="2287" spans="1:36" x14ac:dyDescent="0.2">
      <c r="A2287" t="s">
        <v>4349</v>
      </c>
      <c r="B2287" t="s">
        <v>4350</v>
      </c>
      <c r="C2287">
        <v>1995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6.7</v>
      </c>
      <c r="O2287">
        <v>87737</v>
      </c>
      <c r="P2287">
        <v>103</v>
      </c>
      <c r="Q2287" t="s">
        <v>3542</v>
      </c>
      <c r="R2287" t="s">
        <v>3273</v>
      </c>
      <c r="S2287">
        <v>1</v>
      </c>
      <c r="T2287">
        <v>0</v>
      </c>
      <c r="U2287">
        <v>0</v>
      </c>
      <c r="V2287">
        <v>17000000</v>
      </c>
      <c r="W2287">
        <v>81057016</v>
      </c>
      <c r="X2287">
        <v>182057016</v>
      </c>
      <c r="Y2287">
        <f>COUNTBLANK(Table134[[#This Row],[Budget]:[Gross_WW]])</f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f>((Table134[[#This Row],[Gross_WW]]-2*Table134[[#This Row],[Budget]])/(2*Table134[[#This Row],[Budget]]))*100</f>
        <v>435.46181176470589</v>
      </c>
      <c r="AI2287">
        <f>(0.555*Table134[[#This Row],[Gross_WW]]-Table134[[#This Row],[Budget]])/Table134[[#This Row],[Budget]]*100</f>
        <v>494.36261105882357</v>
      </c>
      <c r="AJ2287">
        <f>(Table134[[#This Row],[Gross_WW]]-VLOOKUP(C2287,  Table4[], 2, TRUE)*Table134[[#This Row],[Budget]])/(Table134[[#This Row],[Budget]]*VLOOKUP(C2287,  Table4[], 2, TRUE))</f>
        <v>23.339173262032087</v>
      </c>
    </row>
    <row r="2288" spans="1:36" x14ac:dyDescent="0.2">
      <c r="A2288" t="s">
        <v>7625</v>
      </c>
      <c r="B2288" t="s">
        <v>7626</v>
      </c>
      <c r="C2288">
        <v>2014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8.5</v>
      </c>
      <c r="O2288">
        <v>666951</v>
      </c>
      <c r="P2288">
        <v>106</v>
      </c>
      <c r="Q2288" t="s">
        <v>6954</v>
      </c>
      <c r="R2288" t="s">
        <v>7579</v>
      </c>
      <c r="S2288">
        <v>0</v>
      </c>
      <c r="T2288">
        <v>0</v>
      </c>
      <c r="U2288">
        <v>1</v>
      </c>
      <c r="V2288">
        <v>3300000</v>
      </c>
      <c r="W2288">
        <v>13092000</v>
      </c>
      <c r="X2288">
        <v>48982041</v>
      </c>
      <c r="Y2288">
        <f>COUNTBLANK(Table134[[#This Row],[Budget]:[Gross_WW]])</f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f>((Table134[[#This Row],[Gross_WW]]-2*Table134[[#This Row],[Budget]])/(2*Table134[[#This Row],[Budget]]))*100</f>
        <v>642.15213636363637</v>
      </c>
      <c r="AI2288">
        <f>(0.555*Table134[[#This Row],[Gross_WW]]-Table134[[#This Row],[Budget]])/Table134[[#This Row],[Budget]]*100</f>
        <v>723.78887136363642</v>
      </c>
      <c r="AJ2288">
        <f>(Table134[[#This Row],[Gross_WW]]-VLOOKUP(C2288,  Table4[], 2, TRUE)*Table134[[#This Row],[Budget]])/(Table134[[#This Row],[Budget]]*VLOOKUP(C2288,  Table4[], 2, TRUE))</f>
        <v>13.843042727272728</v>
      </c>
    </row>
    <row r="2289" spans="1:36" x14ac:dyDescent="0.2">
      <c r="A2289" t="s">
        <v>1071</v>
      </c>
      <c r="B2289" t="s">
        <v>1072</v>
      </c>
      <c r="C2289">
        <v>1949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8.1</v>
      </c>
      <c r="O2289">
        <v>28004</v>
      </c>
      <c r="P2289">
        <v>114</v>
      </c>
      <c r="Q2289" t="s">
        <v>474</v>
      </c>
      <c r="R2289" t="s">
        <v>39</v>
      </c>
      <c r="S2289">
        <v>0</v>
      </c>
      <c r="T2289">
        <v>0</v>
      </c>
      <c r="U2289">
        <v>1</v>
      </c>
      <c r="V2289">
        <v>1300000</v>
      </c>
      <c r="W2289">
        <v>1900000</v>
      </c>
      <c r="X2289">
        <v>3483000</v>
      </c>
      <c r="Y2289">
        <f>COUNTBLANK(Table134[[#This Row],[Budget]:[Gross_WW]])</f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f>((Table134[[#This Row],[Gross_WW]]-2*Table134[[#This Row],[Budget]])/(2*Table134[[#This Row],[Budget]]))*100</f>
        <v>33.96153846153846</v>
      </c>
      <c r="AI2289">
        <f>(0.555*Table134[[#This Row],[Gross_WW]]-Table134[[#This Row],[Budget]])/Table134[[#This Row],[Budget]]*100</f>
        <v>48.69730769230771</v>
      </c>
      <c r="AJ2289">
        <f>(Table134[[#This Row],[Gross_WW]]-VLOOKUP(C2289,  Table4[], 2, TRUE)*Table134[[#This Row],[Budget]])/(Table134[[#This Row],[Budget]]*VLOOKUP(C2289,  Table4[], 2, TRUE))</f>
        <v>19.609467455621303</v>
      </c>
    </row>
    <row r="2290" spans="1:36" x14ac:dyDescent="0.2">
      <c r="A2290" t="s">
        <v>3387</v>
      </c>
      <c r="B2290" t="s">
        <v>3388</v>
      </c>
      <c r="C2290">
        <v>1990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6.6</v>
      </c>
      <c r="O2290">
        <v>10588</v>
      </c>
      <c r="P2290">
        <v>112</v>
      </c>
      <c r="Q2290" t="s">
        <v>2004</v>
      </c>
      <c r="R2290" t="s">
        <v>3233</v>
      </c>
      <c r="S2290">
        <v>0</v>
      </c>
      <c r="T2290">
        <v>0</v>
      </c>
      <c r="U2290">
        <v>1</v>
      </c>
      <c r="V2290">
        <v>24000000</v>
      </c>
      <c r="W2290">
        <v>2319124</v>
      </c>
      <c r="X2290">
        <v>2319124</v>
      </c>
      <c r="Y2290">
        <f>COUNTBLANK(Table134[[#This Row],[Budget]:[Gross_WW]])</f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37</v>
      </c>
      <c r="AH2290">
        <f>((Table134[[#This Row],[Gross_WW]]-2*Table134[[#This Row],[Budget]])/(2*Table134[[#This Row],[Budget]]))*100</f>
        <v>-95.168491666666668</v>
      </c>
      <c r="AI2290">
        <f>(0.555*Table134[[#This Row],[Gross_WW]]-Table134[[#This Row],[Budget]])/Table134[[#This Row],[Budget]]*100</f>
        <v>-94.637025750000006</v>
      </c>
      <c r="AJ2290">
        <f>(Table134[[#This Row],[Gross_WW]]-VLOOKUP(C2290,  Table4[], 2, TRUE)*Table134[[#This Row],[Budget]])/(Table134[[#This Row],[Budget]]*VLOOKUP(C2290,  Table4[], 2, TRUE))</f>
        <v>-0.78038598484848487</v>
      </c>
    </row>
    <row r="2291" spans="1:36" x14ac:dyDescent="0.2">
      <c r="A2291" t="s">
        <v>6017</v>
      </c>
      <c r="B2291" t="s">
        <v>6018</v>
      </c>
      <c r="C2291">
        <v>2005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5.5</v>
      </c>
      <c r="O2291">
        <v>46203</v>
      </c>
      <c r="P2291">
        <v>101</v>
      </c>
      <c r="Q2291" t="s">
        <v>6019</v>
      </c>
      <c r="R2291" t="s">
        <v>35</v>
      </c>
      <c r="S2291">
        <v>0</v>
      </c>
      <c r="T2291">
        <v>1</v>
      </c>
      <c r="U2291">
        <v>0</v>
      </c>
      <c r="V2291">
        <v>10000000</v>
      </c>
      <c r="W2291">
        <v>56386759</v>
      </c>
      <c r="X2291">
        <v>91196419</v>
      </c>
      <c r="Y2291">
        <f>COUNTBLANK(Table134[[#This Row],[Budget]:[Gross_WW]])</f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f>((Table134[[#This Row],[Gross_WW]]-2*Table134[[#This Row],[Budget]])/(2*Table134[[#This Row],[Budget]]))*100</f>
        <v>355.98209500000002</v>
      </c>
      <c r="AI2291">
        <f>(0.555*Table134[[#This Row],[Gross_WW]]-Table134[[#This Row],[Budget]])/Table134[[#This Row],[Budget]]*100</f>
        <v>406.14012544999997</v>
      </c>
      <c r="AJ2291">
        <f>(Table134[[#This Row],[Gross_WW]]-VLOOKUP(C2291,  Table4[], 2, TRUE)*Table134[[#This Row],[Budget]])/(Table134[[#This Row],[Budget]]*VLOOKUP(C2291,  Table4[], 2, TRUE))</f>
        <v>14.199403166666666</v>
      </c>
    </row>
    <row r="2292" spans="1:36" x14ac:dyDescent="0.2">
      <c r="A2292" t="s">
        <v>5660</v>
      </c>
      <c r="B2292" t="s">
        <v>5661</v>
      </c>
      <c r="C2292">
        <v>2002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7.1</v>
      </c>
      <c r="O2292">
        <v>28923</v>
      </c>
      <c r="P2292">
        <v>109</v>
      </c>
      <c r="Q2292" t="s">
        <v>5662</v>
      </c>
      <c r="R2292" t="s">
        <v>39</v>
      </c>
      <c r="S2292">
        <v>0</v>
      </c>
      <c r="T2292">
        <v>0</v>
      </c>
      <c r="U2292">
        <v>1</v>
      </c>
      <c r="V2292">
        <v>16000000</v>
      </c>
      <c r="W2292">
        <v>16357770</v>
      </c>
      <c r="X2292">
        <v>21672284</v>
      </c>
      <c r="Y2292">
        <f>COUNTBLANK(Table134[[#This Row],[Budget]:[Gross_WW]])</f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3</v>
      </c>
      <c r="AH2292">
        <f>((Table134[[#This Row],[Gross_WW]]-2*Table134[[#This Row],[Budget]])/(2*Table134[[#This Row],[Budget]]))*100</f>
        <v>-32.274112500000001</v>
      </c>
      <c r="AI2292">
        <f>(0.555*Table134[[#This Row],[Gross_WW]]-Table134[[#This Row],[Budget]])/Table134[[#This Row],[Budget]]*100</f>
        <v>-24.824264874999994</v>
      </c>
      <c r="AJ2292">
        <f>(Table134[[#This Row],[Gross_WW]]-VLOOKUP(C2292,  Table4[], 2, TRUE)*Table134[[#This Row],[Budget]])/(Table134[[#This Row],[Budget]]*VLOOKUP(C2292,  Table4[], 2, TRUE))</f>
        <v>1.2575295833333333</v>
      </c>
    </row>
    <row r="2293" spans="1:36" hidden="1" x14ac:dyDescent="0.2">
      <c r="A2293" t="s">
        <v>3537</v>
      </c>
      <c r="B2293" t="s">
        <v>3538</v>
      </c>
      <c r="C2293">
        <v>1990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6.5</v>
      </c>
      <c r="O2293">
        <v>7210</v>
      </c>
      <c r="P2293">
        <v>103</v>
      </c>
      <c r="Q2293" t="s">
        <v>3539</v>
      </c>
      <c r="R2293" t="s">
        <v>35</v>
      </c>
      <c r="S2293">
        <v>0</v>
      </c>
      <c r="T2293">
        <v>1</v>
      </c>
      <c r="U2293">
        <v>0</v>
      </c>
      <c r="W2293">
        <v>17487531</v>
      </c>
      <c r="X2293">
        <v>17487531</v>
      </c>
      <c r="Y2293">
        <f>COUNTBLANK(Table134[[#This Row],[Budget]:[Gross_WW]])</f>
        <v>1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2</v>
      </c>
      <c r="AH2293" t="e">
        <f>((Table134[[#This Row],[Gross_WW]]-2*Table134[[#This Row],[Budget]])/(2*Table134[[#This Row],[Budget]]))*100</f>
        <v>#DIV/0!</v>
      </c>
      <c r="AI2293" t="e">
        <f>(0.555*Table134[[#This Row],[Gross_WW]]-Table134[[#This Row],[Budget]])/Table134[[#This Row],[Budget]]*100</f>
        <v>#DIV/0!</v>
      </c>
      <c r="AJ2293" t="e">
        <f>(Table134[[#This Row],[Gross_WW]]-VLOOKUP(C2293,  Table4[], 2, TRUE)*Table134[[#This Row],[Budget]])/(Table134[[#This Row],[Budget]]*VLOOKUP(C2293,  Table4[], 2, TRUE))</f>
        <v>#DIV/0!</v>
      </c>
    </row>
    <row r="2294" spans="1:36" hidden="1" x14ac:dyDescent="0.2">
      <c r="A2294" t="s">
        <v>3697</v>
      </c>
      <c r="B2294" t="s">
        <v>3698</v>
      </c>
      <c r="C2294">
        <v>1992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6</v>
      </c>
      <c r="O2294">
        <v>6635</v>
      </c>
      <c r="P2294">
        <v>101</v>
      </c>
      <c r="Q2294" t="s">
        <v>3061</v>
      </c>
      <c r="R2294" t="s">
        <v>3240</v>
      </c>
      <c r="S2294">
        <v>0</v>
      </c>
      <c r="T2294">
        <v>0</v>
      </c>
      <c r="U2294">
        <v>1</v>
      </c>
      <c r="W2294">
        <v>9011574</v>
      </c>
      <c r="X2294">
        <v>9011574</v>
      </c>
      <c r="Y2294">
        <f>COUNTBLANK(Table134[[#This Row],[Budget]:[Gross_WW]])</f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 t="e">
        <f>((Table134[[#This Row],[Gross_WW]]-2*Table134[[#This Row],[Budget]])/(2*Table134[[#This Row],[Budget]]))*100</f>
        <v>#DIV/0!</v>
      </c>
      <c r="AI2294" t="e">
        <f>(0.555*Table134[[#This Row],[Gross_WW]]-Table134[[#This Row],[Budget]])/Table134[[#This Row],[Budget]]*100</f>
        <v>#DIV/0!</v>
      </c>
      <c r="AJ2294" t="e">
        <f>(Table134[[#This Row],[Gross_WW]]-VLOOKUP(C2294,  Table4[], 2, TRUE)*Table134[[#This Row],[Budget]])/(Table134[[#This Row],[Budget]]*VLOOKUP(C2294,  Table4[], 2, TRUE))</f>
        <v>#DIV/0!</v>
      </c>
    </row>
    <row r="2295" spans="1:36" x14ac:dyDescent="0.2">
      <c r="A2295" t="s">
        <v>4596</v>
      </c>
      <c r="B2295" t="s">
        <v>4597</v>
      </c>
      <c r="C2295">
        <v>1996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6.6</v>
      </c>
      <c r="O2295">
        <v>20481</v>
      </c>
      <c r="P2295">
        <v>129</v>
      </c>
      <c r="Q2295" t="s">
        <v>2593</v>
      </c>
      <c r="R2295" t="s">
        <v>3273</v>
      </c>
      <c r="S2295">
        <v>1</v>
      </c>
      <c r="T2295">
        <v>0</v>
      </c>
      <c r="U2295">
        <v>0</v>
      </c>
      <c r="V2295">
        <v>38000000</v>
      </c>
      <c r="W2295">
        <v>10292300</v>
      </c>
      <c r="X2295">
        <v>10292300</v>
      </c>
      <c r="Y2295">
        <f>COUNTBLANK(Table134[[#This Row],[Budget]:[Gross_WW]])</f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f>((Table134[[#This Row],[Gross_WW]]-2*Table134[[#This Row],[Budget]])/(2*Table134[[#This Row],[Budget]]))*100</f>
        <v>-86.457499999999996</v>
      </c>
      <c r="AI2295">
        <f>(0.555*Table134[[#This Row],[Gross_WW]]-Table134[[#This Row],[Budget]])/Table134[[#This Row],[Budget]]*100</f>
        <v>-84.967824999999991</v>
      </c>
      <c r="AJ2295">
        <f>(Table134[[#This Row],[Gross_WW]]-VLOOKUP(C2295,  Table4[], 2, TRUE)*Table134[[#This Row],[Budget]])/(Table134[[#This Row],[Budget]]*VLOOKUP(C2295,  Table4[], 2, TRUE))</f>
        <v>-0.38443181818181821</v>
      </c>
    </row>
    <row r="2296" spans="1:36" x14ac:dyDescent="0.2">
      <c r="A2296" t="s">
        <v>5974</v>
      </c>
      <c r="B2296" t="s">
        <v>5975</v>
      </c>
      <c r="C2296">
        <v>2009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5.5</v>
      </c>
      <c r="O2296">
        <v>36478</v>
      </c>
      <c r="P2296">
        <v>101</v>
      </c>
      <c r="Q2296" t="s">
        <v>5321</v>
      </c>
      <c r="R2296" t="s">
        <v>39</v>
      </c>
      <c r="S2296">
        <v>0</v>
      </c>
      <c r="T2296">
        <v>0</v>
      </c>
      <c r="U2296">
        <v>1</v>
      </c>
      <c r="V2296">
        <v>35000000</v>
      </c>
      <c r="W2296">
        <v>10275638</v>
      </c>
      <c r="X2296">
        <v>17976667</v>
      </c>
      <c r="Y2296">
        <f>COUNTBLANK(Table134[[#This Row],[Budget]:[Gross_WW]])</f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9</v>
      </c>
      <c r="AH2296">
        <f>((Table134[[#This Row],[Gross_WW]]-2*Table134[[#This Row],[Budget]])/(2*Table134[[#This Row],[Budget]]))*100</f>
        <v>-74.319047142857144</v>
      </c>
      <c r="AI2296">
        <f>(0.555*Table134[[#This Row],[Gross_WW]]-Table134[[#This Row],[Budget]])/Table134[[#This Row],[Budget]]*100</f>
        <v>-71.494142328571414</v>
      </c>
      <c r="AJ2296">
        <f>(Table134[[#This Row],[Gross_WW]]-VLOOKUP(C2296,  Table4[], 2, TRUE)*Table134[[#This Row],[Budget]])/(Table134[[#This Row],[Budget]]*VLOOKUP(C2296,  Table4[], 2, TRUE))</f>
        <v>-0.14396823809523809</v>
      </c>
    </row>
    <row r="2297" spans="1:36" hidden="1" x14ac:dyDescent="0.2">
      <c r="A2297" t="s">
        <v>719</v>
      </c>
      <c r="B2297" t="s">
        <v>720</v>
      </c>
      <c r="C2297">
        <v>1942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7.5</v>
      </c>
      <c r="O2297">
        <v>2159</v>
      </c>
      <c r="P2297">
        <v>76</v>
      </c>
      <c r="Q2297" t="s">
        <v>669</v>
      </c>
      <c r="R2297" t="s">
        <v>35</v>
      </c>
      <c r="S2297">
        <v>0</v>
      </c>
      <c r="T2297">
        <v>1</v>
      </c>
      <c r="U2297">
        <v>0</v>
      </c>
      <c r="W2297">
        <v>1750000</v>
      </c>
      <c r="X2297">
        <v>1750000</v>
      </c>
      <c r="Y2297">
        <f>COUNTBLANK(Table134[[#This Row],[Budget]:[Gross_WW]])</f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 t="e">
        <f>((Table134[[#This Row],[Gross_WW]]-2*Table134[[#This Row],[Budget]])/(2*Table134[[#This Row],[Budget]]))*100</f>
        <v>#DIV/0!</v>
      </c>
      <c r="AI2297" t="e">
        <f>(0.555*Table134[[#This Row],[Gross_WW]]-Table134[[#This Row],[Budget]])/Table134[[#This Row],[Budget]]*100</f>
        <v>#DIV/0!</v>
      </c>
      <c r="AJ2297" t="e">
        <f>(Table134[[#This Row],[Gross_WW]]-VLOOKUP(C2297,  Table4[], 2, TRUE)*Table134[[#This Row],[Budget]])/(Table134[[#This Row],[Budget]]*VLOOKUP(C2297,  Table4[], 2, TRUE))</f>
        <v>#DIV/0!</v>
      </c>
    </row>
    <row r="2298" spans="1:36" x14ac:dyDescent="0.2">
      <c r="A2298" t="s">
        <v>3157</v>
      </c>
      <c r="B2298" t="s">
        <v>3158</v>
      </c>
      <c r="C2298">
        <v>1988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7.7</v>
      </c>
      <c r="O2298">
        <v>175086</v>
      </c>
      <c r="P2298">
        <v>104</v>
      </c>
      <c r="Q2298" t="s">
        <v>2808</v>
      </c>
      <c r="R2298" t="s">
        <v>2783</v>
      </c>
      <c r="S2298">
        <v>1</v>
      </c>
      <c r="T2298">
        <v>0</v>
      </c>
      <c r="U2298">
        <v>0</v>
      </c>
      <c r="V2298">
        <v>70000000</v>
      </c>
      <c r="W2298">
        <v>156452370</v>
      </c>
      <c r="X2298">
        <v>329803958</v>
      </c>
      <c r="Y2298">
        <f>COUNTBLANK(Table134[[#This Row],[Budget]:[Gross_WW]])</f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7</v>
      </c>
      <c r="AH2298">
        <f>((Table134[[#This Row],[Gross_WW]]-2*Table134[[#This Row],[Budget]])/(2*Table134[[#This Row],[Budget]]))*100</f>
        <v>135.57425571428573</v>
      </c>
      <c r="AI2298">
        <f>(0.555*Table134[[#This Row],[Gross_WW]]-Table134[[#This Row],[Budget]])/Table134[[#This Row],[Budget]]*100</f>
        <v>161.4874238428572</v>
      </c>
      <c r="AJ2298">
        <f>(Table134[[#This Row],[Gross_WW]]-VLOOKUP(C2298,  Table4[], 2, TRUE)*Table134[[#This Row],[Budget]])/(Table134[[#This Row],[Budget]]*VLOOKUP(C2298,  Table4[], 2, TRUE))</f>
        <v>9.2423589440993794</v>
      </c>
    </row>
    <row r="2299" spans="1:36" x14ac:dyDescent="0.2">
      <c r="A2299" t="s">
        <v>3019</v>
      </c>
      <c r="B2299" t="s">
        <v>3020</v>
      </c>
      <c r="C2299">
        <v>1987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4.8</v>
      </c>
      <c r="O2299">
        <v>9130</v>
      </c>
      <c r="P2299">
        <v>92</v>
      </c>
      <c r="Q2299" t="s">
        <v>3021</v>
      </c>
      <c r="R2299" t="s">
        <v>3022</v>
      </c>
      <c r="S2299">
        <v>0</v>
      </c>
      <c r="T2299">
        <v>0</v>
      </c>
      <c r="U2299">
        <v>1</v>
      </c>
      <c r="V2299">
        <v>17000000</v>
      </c>
      <c r="W2299">
        <v>7305209</v>
      </c>
      <c r="X2299">
        <v>7305209</v>
      </c>
      <c r="Y2299">
        <f>COUNTBLANK(Table134[[#This Row],[Budget]:[Gross_WW]])</f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f>((Table134[[#This Row],[Gross_WW]]-2*Table134[[#This Row],[Budget]])/(2*Table134[[#This Row],[Budget]]))*100</f>
        <v>-78.514091176470586</v>
      </c>
      <c r="AI2299">
        <f>(0.555*Table134[[#This Row],[Gross_WW]]-Table134[[#This Row],[Budget]])/Table134[[#This Row],[Budget]]*100</f>
        <v>-76.150641205882351</v>
      </c>
      <c r="AJ2299">
        <f>(Table134[[#This Row],[Gross_WW]]-VLOOKUP(C2299,  Table4[], 2, TRUE)*Table134[[#This Row],[Budget]])/(Table134[[#This Row],[Budget]]*VLOOKUP(C2299,  Table4[], 2, TRUE))</f>
        <v>-6.5830051150895144E-2</v>
      </c>
    </row>
    <row r="2300" spans="1:36" hidden="1" x14ac:dyDescent="0.2">
      <c r="A2300" t="s">
        <v>5003</v>
      </c>
      <c r="B2300" t="s">
        <v>5004</v>
      </c>
      <c r="C2300">
        <v>1998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6.4</v>
      </c>
      <c r="O2300">
        <v>3542</v>
      </c>
      <c r="P2300">
        <v>116</v>
      </c>
      <c r="Q2300" t="s">
        <v>5005</v>
      </c>
      <c r="R2300" t="s">
        <v>5006</v>
      </c>
      <c r="S2300">
        <v>0</v>
      </c>
      <c r="T2300">
        <v>0</v>
      </c>
      <c r="U2300">
        <v>1</v>
      </c>
      <c r="W2300">
        <v>12461773</v>
      </c>
      <c r="X2300">
        <v>12461773</v>
      </c>
      <c r="Y2300">
        <f>COUNTBLANK(Table134[[#This Row],[Budget]:[Gross_WW]])</f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1</v>
      </c>
      <c r="AG2300">
        <v>0</v>
      </c>
      <c r="AH2300" t="e">
        <f>((Table134[[#This Row],[Gross_WW]]-2*Table134[[#This Row],[Budget]])/(2*Table134[[#This Row],[Budget]]))*100</f>
        <v>#DIV/0!</v>
      </c>
      <c r="AI2300" t="e">
        <f>(0.555*Table134[[#This Row],[Gross_WW]]-Table134[[#This Row],[Budget]])/Table134[[#This Row],[Budget]]*100</f>
        <v>#DIV/0!</v>
      </c>
      <c r="AJ2300" t="e">
        <f>(Table134[[#This Row],[Gross_WW]]-VLOOKUP(C2300,  Table4[], 2, TRUE)*Table134[[#This Row],[Budget]])/(Table134[[#This Row],[Budget]]*VLOOKUP(C2300,  Table4[], 2, TRUE))</f>
        <v>#DIV/0!</v>
      </c>
    </row>
    <row r="2301" spans="1:36" x14ac:dyDescent="0.2">
      <c r="A2301" t="s">
        <v>4844</v>
      </c>
      <c r="B2301" t="s">
        <v>4845</v>
      </c>
      <c r="C2301">
        <v>1998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5.9</v>
      </c>
      <c r="O2301">
        <v>3731</v>
      </c>
      <c r="P2301">
        <v>88</v>
      </c>
      <c r="Q2301" t="s">
        <v>4846</v>
      </c>
      <c r="R2301" t="s">
        <v>3859</v>
      </c>
      <c r="S2301">
        <v>1</v>
      </c>
      <c r="T2301">
        <v>0</v>
      </c>
      <c r="U2301">
        <v>0</v>
      </c>
      <c r="V2301">
        <v>6000000</v>
      </c>
      <c r="W2301">
        <v>282175</v>
      </c>
      <c r="X2301">
        <v>282175</v>
      </c>
      <c r="Y2301">
        <f>COUNTBLANK(Table134[[#This Row],[Budget]:[Gross_WW]])</f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f>((Table134[[#This Row],[Gross_WW]]-2*Table134[[#This Row],[Budget]])/(2*Table134[[#This Row],[Budget]]))*100</f>
        <v>-97.648541666666659</v>
      </c>
      <c r="AI2301">
        <f>(0.555*Table134[[#This Row],[Gross_WW]]-Table134[[#This Row],[Budget]])/Table134[[#This Row],[Budget]]*100</f>
        <v>-97.389881250000002</v>
      </c>
      <c r="AJ2301">
        <f>(Table134[[#This Row],[Gross_WW]]-VLOOKUP(C2301,  Table4[], 2, TRUE)*Table134[[#This Row],[Budget]])/(Table134[[#This Row],[Budget]]*VLOOKUP(C2301,  Table4[], 2, TRUE))</f>
        <v>-0.89311553030303026</v>
      </c>
    </row>
    <row r="2302" spans="1:36" x14ac:dyDescent="0.2">
      <c r="A2302" t="s">
        <v>194</v>
      </c>
      <c r="B2302" t="s">
        <v>195</v>
      </c>
      <c r="C2302">
        <v>1933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7.5</v>
      </c>
      <c r="O2302">
        <v>1730</v>
      </c>
      <c r="P2302">
        <v>68</v>
      </c>
      <c r="Q2302" t="s">
        <v>79</v>
      </c>
      <c r="R2302" t="s">
        <v>147</v>
      </c>
      <c r="S2302">
        <v>0</v>
      </c>
      <c r="T2302">
        <v>0</v>
      </c>
      <c r="U2302">
        <v>1</v>
      </c>
      <c r="V2302">
        <v>203000</v>
      </c>
      <c r="Y2302">
        <f>COUNTBLANK(Table134[[#This Row],[Budget]:[Gross_WW]])</f>
        <v>2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3</v>
      </c>
      <c r="AH2302">
        <f>((Table134[[#This Row],[Gross_WW]]-2*Table134[[#This Row],[Budget]])/(2*Table134[[#This Row],[Budget]]))*100</f>
        <v>-100</v>
      </c>
      <c r="AI2302">
        <f>(0.555*Table134[[#This Row],[Gross_WW]]-Table134[[#This Row],[Budget]])/Table134[[#This Row],[Budget]]*100</f>
        <v>-100</v>
      </c>
      <c r="AJ2302">
        <f>(Table134[[#This Row],[Gross_WW]]-VLOOKUP(C2302,  Table4[], 2, TRUE)*Table134[[#This Row],[Budget]])/(Table134[[#This Row],[Budget]]*VLOOKUP(C2302,  Table4[], 2, TRUE))</f>
        <v>-1</v>
      </c>
    </row>
    <row r="2303" spans="1:36" x14ac:dyDescent="0.2">
      <c r="A2303" t="s">
        <v>6778</v>
      </c>
      <c r="B2303" t="s">
        <v>6779</v>
      </c>
      <c r="C2303">
        <v>2008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6.1</v>
      </c>
      <c r="O2303">
        <v>47211</v>
      </c>
      <c r="P2303">
        <v>98</v>
      </c>
      <c r="Q2303" t="s">
        <v>6780</v>
      </c>
      <c r="R2303" t="s">
        <v>35</v>
      </c>
      <c r="S2303">
        <v>0</v>
      </c>
      <c r="T2303">
        <v>1</v>
      </c>
      <c r="U2303">
        <v>0</v>
      </c>
      <c r="V2303">
        <v>20000000</v>
      </c>
      <c r="W2303">
        <v>21972336</v>
      </c>
      <c r="X2303">
        <v>21972336</v>
      </c>
      <c r="Y2303">
        <f>COUNTBLANK(Table134[[#This Row],[Budget]:[Gross_WW]])</f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f>((Table134[[#This Row],[Gross_WW]]-2*Table134[[#This Row],[Budget]])/(2*Table134[[#This Row],[Budget]]))*100</f>
        <v>-45.069160000000004</v>
      </c>
      <c r="AI2303">
        <f>(0.555*Table134[[#This Row],[Gross_WW]]-Table134[[#This Row],[Budget]])/Table134[[#This Row],[Budget]]*100</f>
        <v>-39.026767599999992</v>
      </c>
      <c r="AJ2303">
        <f>(Table134[[#This Row],[Gross_WW]]-VLOOKUP(C2303,  Table4[], 2, TRUE)*Table134[[#This Row],[Budget]])/(Table134[[#This Row],[Budget]]*VLOOKUP(C2303,  Table4[], 2, TRUE))</f>
        <v>0.83102799999999999</v>
      </c>
    </row>
    <row r="2304" spans="1:36" x14ac:dyDescent="0.2">
      <c r="A2304" t="s">
        <v>6510</v>
      </c>
      <c r="B2304" t="s">
        <v>6511</v>
      </c>
      <c r="C2304">
        <v>2007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5.8</v>
      </c>
      <c r="O2304">
        <v>111750</v>
      </c>
      <c r="P2304">
        <v>100</v>
      </c>
      <c r="Q2304" t="s">
        <v>6512</v>
      </c>
      <c r="R2304" t="s">
        <v>2783</v>
      </c>
      <c r="S2304">
        <v>1</v>
      </c>
      <c r="T2304">
        <v>0</v>
      </c>
      <c r="U2304">
        <v>0</v>
      </c>
      <c r="V2304">
        <v>60000000</v>
      </c>
      <c r="W2304">
        <v>168273550</v>
      </c>
      <c r="X2304">
        <v>253625427</v>
      </c>
      <c r="Y2304">
        <f>COUNTBLANK(Table134[[#This Row],[Budget]:[Gross_WW]])</f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f>((Table134[[#This Row],[Gross_WW]]-2*Table134[[#This Row],[Budget]])/(2*Table134[[#This Row],[Budget]]))*100</f>
        <v>111.3545225</v>
      </c>
      <c r="AI2304">
        <f>(0.555*Table134[[#This Row],[Gross_WW]]-Table134[[#This Row],[Budget]])/Table134[[#This Row],[Budget]]*100</f>
        <v>134.60351997500001</v>
      </c>
      <c r="AJ2304">
        <f>(Table134[[#This Row],[Gross_WW]]-VLOOKUP(C2304,  Table4[], 2, TRUE)*Table134[[#This Row],[Budget]])/(Table134[[#This Row],[Budget]]*VLOOKUP(C2304,  Table4[], 2, TRUE))</f>
        <v>6.0451507500000004</v>
      </c>
    </row>
    <row r="2305" spans="1:36" x14ac:dyDescent="0.2">
      <c r="A2305" t="s">
        <v>4980</v>
      </c>
      <c r="B2305" t="s">
        <v>4981</v>
      </c>
      <c r="C2305">
        <v>1999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4.9000000000000004</v>
      </c>
      <c r="O2305">
        <v>148909</v>
      </c>
      <c r="P2305">
        <v>106</v>
      </c>
      <c r="Q2305" t="s">
        <v>3786</v>
      </c>
      <c r="R2305" t="s">
        <v>4503</v>
      </c>
      <c r="S2305">
        <v>0</v>
      </c>
      <c r="T2305">
        <v>0</v>
      </c>
      <c r="U2305">
        <v>1</v>
      </c>
      <c r="V2305">
        <v>170000000</v>
      </c>
      <c r="W2305">
        <v>113804681</v>
      </c>
      <c r="X2305">
        <v>222104681</v>
      </c>
      <c r="Y2305">
        <f>COUNTBLANK(Table134[[#This Row],[Budget]:[Gross_WW]])</f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f>((Table134[[#This Row],[Gross_WW]]-2*Table134[[#This Row],[Budget]])/(2*Table134[[#This Row],[Budget]]))*100</f>
        <v>-34.675093823529416</v>
      </c>
      <c r="AI2305">
        <f>(0.555*Table134[[#This Row],[Gross_WW]]-Table134[[#This Row],[Budget]])/Table134[[#This Row],[Budget]]*100</f>
        <v>-27.489354144117641</v>
      </c>
      <c r="AJ2305">
        <f>(Table134[[#This Row],[Gross_WW]]-VLOOKUP(C2305,  Table4[], 2, TRUE)*Table134[[#This Row],[Budget]])/(Table134[[#This Row],[Budget]]*VLOOKUP(C2305,  Table4[], 2, TRUE))</f>
        <v>1.9693139171122995</v>
      </c>
    </row>
    <row r="2306" spans="1:36" hidden="1" x14ac:dyDescent="0.2">
      <c r="A2306" t="s">
        <v>2935</v>
      </c>
      <c r="B2306" t="s">
        <v>2936</v>
      </c>
      <c r="C2306">
        <v>1986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6</v>
      </c>
      <c r="O2306">
        <v>11468</v>
      </c>
      <c r="P2306">
        <v>106</v>
      </c>
      <c r="Q2306" t="s">
        <v>2028</v>
      </c>
      <c r="R2306" t="s">
        <v>2772</v>
      </c>
      <c r="S2306">
        <v>0</v>
      </c>
      <c r="T2306">
        <v>0</v>
      </c>
      <c r="U2306">
        <v>1</v>
      </c>
      <c r="W2306">
        <v>26285544</v>
      </c>
      <c r="X2306">
        <v>26285544</v>
      </c>
      <c r="Y2306">
        <f>COUNTBLANK(Table134[[#This Row],[Budget]:[Gross_WW]])</f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 t="e">
        <f>((Table134[[#This Row],[Gross_WW]]-2*Table134[[#This Row],[Budget]])/(2*Table134[[#This Row],[Budget]]))*100</f>
        <v>#DIV/0!</v>
      </c>
      <c r="AI2306" t="e">
        <f>(0.555*Table134[[#This Row],[Gross_WW]]-Table134[[#This Row],[Budget]])/Table134[[#This Row],[Budget]]*100</f>
        <v>#DIV/0!</v>
      </c>
      <c r="AJ2306" t="e">
        <f>(Table134[[#This Row],[Gross_WW]]-VLOOKUP(C2306,  Table4[], 2, TRUE)*Table134[[#This Row],[Budget]])/(Table134[[#This Row],[Budget]]*VLOOKUP(C2306,  Table4[], 2, TRUE))</f>
        <v>#DIV/0!</v>
      </c>
    </row>
    <row r="2307" spans="1:36" x14ac:dyDescent="0.2">
      <c r="A2307" t="s">
        <v>5936</v>
      </c>
      <c r="B2307" t="s">
        <v>5937</v>
      </c>
      <c r="C2307">
        <v>2004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6.3</v>
      </c>
      <c r="O2307">
        <v>57983</v>
      </c>
      <c r="P2307">
        <v>98</v>
      </c>
      <c r="Q2307" t="s">
        <v>5938</v>
      </c>
      <c r="R2307" t="s">
        <v>35</v>
      </c>
      <c r="S2307">
        <v>0</v>
      </c>
      <c r="T2307">
        <v>1</v>
      </c>
      <c r="U2307">
        <v>0</v>
      </c>
      <c r="V2307">
        <v>31000000</v>
      </c>
      <c r="W2307">
        <v>17001133</v>
      </c>
      <c r="X2307">
        <v>41682237</v>
      </c>
      <c r="Y2307">
        <f>COUNTBLANK(Table134[[#This Row],[Budget]:[Gross_WW]])</f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f>((Table134[[#This Row],[Gross_WW]]-2*Table134[[#This Row],[Budget]])/(2*Table134[[#This Row],[Budget]]))*100</f>
        <v>-32.770585483870967</v>
      </c>
      <c r="AI2307">
        <f>(0.555*Table134[[#This Row],[Gross_WW]]-Table134[[#This Row],[Budget]])/Table134[[#This Row],[Budget]]*100</f>
        <v>-25.37534988709676</v>
      </c>
      <c r="AJ2307">
        <f>(Table134[[#This Row],[Gross_WW]]-VLOOKUP(C2307,  Table4[], 2, TRUE)*Table134[[#This Row],[Budget]])/(Table134[[#This Row],[Budget]]*VLOOKUP(C2307,  Table4[], 2, TRUE))</f>
        <v>1.2409804838709677</v>
      </c>
    </row>
    <row r="2308" spans="1:36" hidden="1" x14ac:dyDescent="0.2">
      <c r="A2308" t="s">
        <v>1130</v>
      </c>
      <c r="B2308" t="s">
        <v>1131</v>
      </c>
      <c r="C2308">
        <v>1950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7.6</v>
      </c>
      <c r="O2308">
        <v>15883</v>
      </c>
      <c r="P2308">
        <v>92</v>
      </c>
      <c r="Q2308" t="s">
        <v>1132</v>
      </c>
      <c r="R2308" t="s">
        <v>945</v>
      </c>
      <c r="S2308">
        <v>0</v>
      </c>
      <c r="T2308">
        <v>1</v>
      </c>
      <c r="U2308">
        <v>0</v>
      </c>
      <c r="W2308">
        <v>2250000</v>
      </c>
      <c r="Y2308">
        <f>COUNTBLANK(Table134[[#This Row],[Budget]:[Gross_WW]])</f>
        <v>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 t="e">
        <f>((Table134[[#This Row],[Gross_WW]]-2*Table134[[#This Row],[Budget]])/(2*Table134[[#This Row],[Budget]]))*100</f>
        <v>#DIV/0!</v>
      </c>
      <c r="AI2308" t="e">
        <f>(0.555*Table134[[#This Row],[Gross_WW]]-Table134[[#This Row],[Budget]])/Table134[[#This Row],[Budget]]*100</f>
        <v>#DIV/0!</v>
      </c>
      <c r="AJ2308" t="e">
        <f>(Table134[[#This Row],[Gross_WW]]-VLOOKUP(C2308,  Table4[], 2, TRUE)*Table134[[#This Row],[Budget]])/(Table134[[#This Row],[Budget]]*VLOOKUP(C2308,  Table4[], 2, TRUE))</f>
        <v>#DIV/0!</v>
      </c>
    </row>
    <row r="2309" spans="1:36" x14ac:dyDescent="0.2">
      <c r="A2309" t="s">
        <v>7173</v>
      </c>
      <c r="B2309" t="s">
        <v>7174</v>
      </c>
      <c r="C2309">
        <v>2011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7.2</v>
      </c>
      <c r="O2309">
        <v>20630</v>
      </c>
      <c r="P2309">
        <v>63</v>
      </c>
      <c r="Q2309" t="s">
        <v>6100</v>
      </c>
      <c r="R2309" t="s">
        <v>2671</v>
      </c>
      <c r="S2309">
        <v>1</v>
      </c>
      <c r="T2309">
        <v>0</v>
      </c>
      <c r="U2309">
        <v>0</v>
      </c>
      <c r="V2309">
        <v>30000000</v>
      </c>
      <c r="W2309">
        <v>26692846</v>
      </c>
      <c r="X2309">
        <v>49871429</v>
      </c>
      <c r="Y2309">
        <f>COUNTBLANK(Table134[[#This Row],[Budget]:[Gross_WW]])</f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85</v>
      </c>
      <c r="AH2309">
        <f>((Table134[[#This Row],[Gross_WW]]-2*Table134[[#This Row],[Budget]])/(2*Table134[[#This Row],[Budget]]))*100</f>
        <v>-16.880951666666665</v>
      </c>
      <c r="AI2309">
        <f>(0.555*Table134[[#This Row],[Gross_WW]]-Table134[[#This Row],[Budget]])/Table134[[#This Row],[Budget]]*100</f>
        <v>-7.7378563499999915</v>
      </c>
      <c r="AJ2309">
        <f>(Table134[[#This Row],[Gross_WW]]-VLOOKUP(C2309,  Table4[], 2, TRUE)*Table134[[#This Row],[Budget]])/(Table134[[#This Row],[Budget]]*VLOOKUP(C2309,  Table4[], 2, TRUE))</f>
        <v>0.66238096666666668</v>
      </c>
    </row>
    <row r="2310" spans="1:36" x14ac:dyDescent="0.2">
      <c r="A2310" t="s">
        <v>1018</v>
      </c>
      <c r="B2310" t="s">
        <v>1019</v>
      </c>
      <c r="C2310">
        <v>1948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6.6</v>
      </c>
      <c r="O2310">
        <v>983</v>
      </c>
      <c r="P2310">
        <v>104</v>
      </c>
      <c r="Q2310" t="s">
        <v>994</v>
      </c>
      <c r="R2310" t="s">
        <v>39</v>
      </c>
      <c r="S2310">
        <v>0</v>
      </c>
      <c r="T2310">
        <v>0</v>
      </c>
      <c r="U2310">
        <v>1</v>
      </c>
      <c r="V2310">
        <v>1927000</v>
      </c>
      <c r="W2310">
        <v>1083000</v>
      </c>
      <c r="X2310">
        <v>1083000</v>
      </c>
      <c r="Y2310">
        <f>COUNTBLANK(Table134[[#This Row],[Budget]:[Gross_WW]])</f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f>((Table134[[#This Row],[Gross_WW]]-2*Table134[[#This Row],[Budget]])/(2*Table134[[#This Row],[Budget]]))*100</f>
        <v>-71.899325376232483</v>
      </c>
      <c r="AI2310">
        <f>(0.555*Table134[[#This Row],[Gross_WW]]-Table134[[#This Row],[Budget]])/Table134[[#This Row],[Budget]]*100</f>
        <v>-68.808251167618067</v>
      </c>
      <c r="AJ2310">
        <f>(Table134[[#This Row],[Gross_WW]]-VLOOKUP(C2310,  Table4[], 2, TRUE)*Table134[[#This Row],[Budget]])/(Table134[[#This Row],[Budget]]*VLOOKUP(C2310,  Table4[], 2, TRUE))</f>
        <v>3.3231807113488485</v>
      </c>
    </row>
    <row r="2311" spans="1:36" x14ac:dyDescent="0.2">
      <c r="A2311" t="s">
        <v>7418</v>
      </c>
      <c r="B2311" t="s">
        <v>7419</v>
      </c>
      <c r="C2311">
        <v>2014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6.2</v>
      </c>
      <c r="O2311">
        <v>50632</v>
      </c>
      <c r="P2311">
        <v>118</v>
      </c>
      <c r="Q2311" t="s">
        <v>7420</v>
      </c>
      <c r="R2311" t="s">
        <v>5000</v>
      </c>
      <c r="S2311">
        <v>0</v>
      </c>
      <c r="T2311">
        <v>0</v>
      </c>
      <c r="U2311">
        <v>1</v>
      </c>
      <c r="V2311">
        <v>60000000</v>
      </c>
      <c r="W2311">
        <v>12600231</v>
      </c>
      <c r="X2311">
        <v>30800231</v>
      </c>
      <c r="Y2311">
        <f>COUNTBLANK(Table134[[#This Row],[Budget]:[Gross_WW]])</f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f>((Table134[[#This Row],[Gross_WW]]-2*Table134[[#This Row],[Budget]])/(2*Table134[[#This Row],[Budget]]))*100</f>
        <v>-74.333140833333331</v>
      </c>
      <c r="AI2311">
        <f>(0.555*Table134[[#This Row],[Gross_WW]]-Table134[[#This Row],[Budget]])/Table134[[#This Row],[Budget]]*100</f>
        <v>-71.509786325000007</v>
      </c>
      <c r="AJ2311">
        <f>(Table134[[#This Row],[Gross_WW]]-VLOOKUP(C2311,  Table4[], 2, TRUE)*Table134[[#This Row],[Budget]])/(Table134[[#This Row],[Budget]]*VLOOKUP(C2311,  Table4[], 2, TRUE))</f>
        <v>-0.48666281666666666</v>
      </c>
    </row>
    <row r="2312" spans="1:36" hidden="1" x14ac:dyDescent="0.2">
      <c r="A2312" t="s">
        <v>4144</v>
      </c>
      <c r="B2312" t="s">
        <v>4145</v>
      </c>
      <c r="C2312">
        <v>1994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6.7</v>
      </c>
      <c r="O2312">
        <v>12789</v>
      </c>
      <c r="P2312">
        <v>101</v>
      </c>
      <c r="Q2312" t="s">
        <v>4146</v>
      </c>
      <c r="R2312" t="s">
        <v>3783</v>
      </c>
      <c r="S2312">
        <v>0</v>
      </c>
      <c r="T2312">
        <v>0</v>
      </c>
      <c r="U2312">
        <v>1</v>
      </c>
      <c r="W2312">
        <v>20016254</v>
      </c>
      <c r="X2312">
        <v>20016254</v>
      </c>
      <c r="Y2312">
        <f>COUNTBLANK(Table134[[#This Row],[Budget]:[Gross_WW]])</f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 t="e">
        <f>((Table134[[#This Row],[Gross_WW]]-2*Table134[[#This Row],[Budget]])/(2*Table134[[#This Row],[Budget]]))*100</f>
        <v>#DIV/0!</v>
      </c>
      <c r="AI2312" t="e">
        <f>(0.555*Table134[[#This Row],[Gross_WW]]-Table134[[#This Row],[Budget]])/Table134[[#This Row],[Budget]]*100</f>
        <v>#DIV/0!</v>
      </c>
      <c r="AJ2312" t="e">
        <f>(Table134[[#This Row],[Gross_WW]]-VLOOKUP(C2312,  Table4[], 2, TRUE)*Table134[[#This Row],[Budget]])/(Table134[[#This Row],[Budget]]*VLOOKUP(C2312,  Table4[], 2, TRUE))</f>
        <v>#DIV/0!</v>
      </c>
    </row>
    <row r="2313" spans="1:36" x14ac:dyDescent="0.2">
      <c r="A2313" t="s">
        <v>4761</v>
      </c>
      <c r="B2313" t="s">
        <v>4762</v>
      </c>
      <c r="C2313">
        <v>1998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7.2</v>
      </c>
      <c r="O2313">
        <v>6414</v>
      </c>
      <c r="P2313">
        <v>117</v>
      </c>
      <c r="Q2313" t="s">
        <v>3147</v>
      </c>
      <c r="R2313" t="s">
        <v>4763</v>
      </c>
      <c r="S2313">
        <v>0</v>
      </c>
      <c r="T2313">
        <v>0</v>
      </c>
      <c r="U2313">
        <v>1</v>
      </c>
      <c r="V2313">
        <v>25000000</v>
      </c>
      <c r="W2313">
        <v>777423</v>
      </c>
      <c r="X2313">
        <v>777423</v>
      </c>
      <c r="Y2313">
        <f>COUNTBLANK(Table134[[#This Row],[Budget]:[Gross_WW]])</f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1</v>
      </c>
      <c r="AG2313">
        <v>0</v>
      </c>
      <c r="AH2313">
        <f>((Table134[[#This Row],[Gross_WW]]-2*Table134[[#This Row],[Budget]])/(2*Table134[[#This Row],[Budget]]))*100</f>
        <v>-98.445154000000002</v>
      </c>
      <c r="AI2313">
        <f>(0.555*Table134[[#This Row],[Gross_WW]]-Table134[[#This Row],[Budget]])/Table134[[#This Row],[Budget]]*100</f>
        <v>-98.274120940000003</v>
      </c>
      <c r="AJ2313">
        <f>(Table134[[#This Row],[Gross_WW]]-VLOOKUP(C2313,  Table4[], 2, TRUE)*Table134[[#This Row],[Budget]])/(Table134[[#This Row],[Budget]]*VLOOKUP(C2313,  Table4[], 2, TRUE))</f>
        <v>-0.9293251818181818</v>
      </c>
    </row>
    <row r="2314" spans="1:36" x14ac:dyDescent="0.2">
      <c r="A2314" t="s">
        <v>427</v>
      </c>
      <c r="B2314" t="s">
        <v>428</v>
      </c>
      <c r="C2314">
        <v>1938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6.2</v>
      </c>
      <c r="O2314">
        <v>334</v>
      </c>
      <c r="P2314">
        <v>69</v>
      </c>
      <c r="Q2314" t="s">
        <v>66</v>
      </c>
      <c r="R2314" t="s">
        <v>35</v>
      </c>
      <c r="S2314">
        <v>0</v>
      </c>
      <c r="T2314">
        <v>1</v>
      </c>
      <c r="U2314">
        <v>0</v>
      </c>
      <c r="V2314">
        <v>220000</v>
      </c>
      <c r="Y2314">
        <f>COUNTBLANK(Table134[[#This Row],[Budget]:[Gross_WW]])</f>
        <v>2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5</v>
      </c>
      <c r="AH2314">
        <f>((Table134[[#This Row],[Gross_WW]]-2*Table134[[#This Row],[Budget]])/(2*Table134[[#This Row],[Budget]]))*100</f>
        <v>-100</v>
      </c>
      <c r="AI2314">
        <f>(0.555*Table134[[#This Row],[Gross_WW]]-Table134[[#This Row],[Budget]])/Table134[[#This Row],[Budget]]*100</f>
        <v>-100</v>
      </c>
      <c r="AJ2314">
        <f>(Table134[[#This Row],[Gross_WW]]-VLOOKUP(C2314,  Table4[], 2, TRUE)*Table134[[#This Row],[Budget]])/(Table134[[#This Row],[Budget]]*VLOOKUP(C2314,  Table4[], 2, TRUE))</f>
        <v>-1</v>
      </c>
    </row>
    <row r="2315" spans="1:36" x14ac:dyDescent="0.2">
      <c r="A2315" t="s">
        <v>227</v>
      </c>
      <c r="B2315" t="s">
        <v>228</v>
      </c>
      <c r="C2315">
        <v>1934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6.6</v>
      </c>
      <c r="O2315">
        <v>551</v>
      </c>
      <c r="P2315">
        <v>84</v>
      </c>
      <c r="Q2315" t="s">
        <v>48</v>
      </c>
      <c r="R2315" t="s">
        <v>147</v>
      </c>
      <c r="S2315">
        <v>0</v>
      </c>
      <c r="T2315">
        <v>0</v>
      </c>
      <c r="U2315">
        <v>1</v>
      </c>
      <c r="V2315">
        <v>675000</v>
      </c>
      <c r="W2315">
        <v>2035000</v>
      </c>
      <c r="X2315">
        <v>2035000</v>
      </c>
      <c r="Y2315">
        <f>COUNTBLANK(Table134[[#This Row],[Budget]:[Gross_WW]])</f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</v>
      </c>
      <c r="AH2315">
        <f>((Table134[[#This Row],[Gross_WW]]-2*Table134[[#This Row],[Budget]])/(2*Table134[[#This Row],[Budget]]))*100</f>
        <v>50.74074074074074</v>
      </c>
      <c r="AI2315">
        <f>(0.555*Table134[[#This Row],[Gross_WW]]-Table134[[#This Row],[Budget]])/Table134[[#This Row],[Budget]]*100</f>
        <v>67.322222222222223</v>
      </c>
      <c r="AJ2315">
        <f>(Table134[[#This Row],[Gross_WW]]-VLOOKUP(C2315,  Table4[], 2, TRUE)*Table134[[#This Row],[Budget]])/(Table134[[#This Row],[Budget]]*VLOOKUP(C2315,  Table4[], 2, TRUE))</f>
        <v>6.9337231968810915</v>
      </c>
    </row>
    <row r="2316" spans="1:36" x14ac:dyDescent="0.2">
      <c r="A2316" t="s">
        <v>6334</v>
      </c>
      <c r="B2316" t="s">
        <v>6335</v>
      </c>
      <c r="C2316">
        <v>2017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7.4</v>
      </c>
      <c r="O2316">
        <v>522587</v>
      </c>
      <c r="P2316">
        <v>141</v>
      </c>
      <c r="Q2316" t="s">
        <v>6336</v>
      </c>
      <c r="R2316" t="s">
        <v>39</v>
      </c>
      <c r="S2316">
        <v>0</v>
      </c>
      <c r="T2316">
        <v>0</v>
      </c>
      <c r="U2316">
        <v>1</v>
      </c>
      <c r="V2316">
        <v>149000000</v>
      </c>
      <c r="W2316">
        <v>412563408</v>
      </c>
      <c r="X2316">
        <v>821847012</v>
      </c>
      <c r="Y2316">
        <f>COUNTBLANK(Table134[[#This Row],[Budget]:[Gross_WW]])</f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75</v>
      </c>
      <c r="AH2316">
        <f>((Table134[[#This Row],[Gross_WW]]-2*Table134[[#This Row],[Budget]])/(2*Table134[[#This Row],[Budget]]))*100</f>
        <v>175.78758791946311</v>
      </c>
      <c r="AI2316">
        <f>(0.555*Table134[[#This Row],[Gross_WW]]-Table134[[#This Row],[Budget]])/Table134[[#This Row],[Budget]]*100</f>
        <v>206.12422259060406</v>
      </c>
      <c r="AJ2316">
        <f>(Table134[[#This Row],[Gross_WW]]-VLOOKUP(C2316,  Table4[], 2, TRUE)*Table134[[#This Row],[Budget]])/(Table134[[#This Row],[Budget]]*VLOOKUP(C2316,  Table4[], 2, TRUE))</f>
        <v>4.5157517583892615</v>
      </c>
    </row>
    <row r="2317" spans="1:36" x14ac:dyDescent="0.2">
      <c r="A2317" t="s">
        <v>1980</v>
      </c>
      <c r="B2317" t="s">
        <v>1981</v>
      </c>
      <c r="C2317">
        <v>1970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8.1999999999999993</v>
      </c>
      <c r="O2317">
        <v>15369</v>
      </c>
      <c r="P2317">
        <v>184</v>
      </c>
      <c r="Q2317" t="s">
        <v>1982</v>
      </c>
      <c r="R2317" t="s">
        <v>1983</v>
      </c>
      <c r="S2317">
        <v>0</v>
      </c>
      <c r="T2317">
        <v>0</v>
      </c>
      <c r="U2317">
        <v>1</v>
      </c>
      <c r="V2317">
        <v>600000</v>
      </c>
      <c r="W2317">
        <v>126562</v>
      </c>
      <c r="X2317">
        <v>320610</v>
      </c>
      <c r="Y2317">
        <f>COUNTBLANK(Table134[[#This Row],[Budget]:[Gross_WW]])</f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1</v>
      </c>
      <c r="AG2317">
        <v>0</v>
      </c>
      <c r="AH2317">
        <f>((Table134[[#This Row],[Gross_WW]]-2*Table134[[#This Row],[Budget]])/(2*Table134[[#This Row],[Budget]]))*100</f>
        <v>-73.282499999999999</v>
      </c>
      <c r="AI2317">
        <f>(0.555*Table134[[#This Row],[Gross_WW]]-Table134[[#This Row],[Budget]])/Table134[[#This Row],[Budget]]*100</f>
        <v>-70.343574999999987</v>
      </c>
      <c r="AJ2317">
        <f>(Table134[[#This Row],[Gross_WW]]-VLOOKUP(C2317,  Table4[], 2, TRUE)*Table134[[#This Row],[Budget]])/(Table134[[#This Row],[Budget]]*VLOOKUP(C2317,  Table4[], 2, TRUE))</f>
        <v>0.40618421052631581</v>
      </c>
    </row>
    <row r="2318" spans="1:36" x14ac:dyDescent="0.2">
      <c r="A2318" t="s">
        <v>7322</v>
      </c>
      <c r="B2318" t="s">
        <v>7323</v>
      </c>
      <c r="C2318">
        <v>2012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5.7</v>
      </c>
      <c r="O2318">
        <v>177153</v>
      </c>
      <c r="P2318">
        <v>99</v>
      </c>
      <c r="Q2318" t="s">
        <v>7324</v>
      </c>
      <c r="R2318" t="s">
        <v>39</v>
      </c>
      <c r="S2318">
        <v>0</v>
      </c>
      <c r="T2318">
        <v>0</v>
      </c>
      <c r="U2318">
        <v>1</v>
      </c>
      <c r="V2318">
        <v>150000000</v>
      </c>
      <c r="W2318">
        <v>83670083</v>
      </c>
      <c r="X2318">
        <v>301970083</v>
      </c>
      <c r="Y2318">
        <f>COUNTBLANK(Table134[[#This Row],[Budget]:[Gross_WW]])</f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f>((Table134[[#This Row],[Gross_WW]]-2*Table134[[#This Row],[Budget]])/(2*Table134[[#This Row],[Budget]]))*100</f>
        <v>0.65669433333333338</v>
      </c>
      <c r="AI2318">
        <f>(0.555*Table134[[#This Row],[Gross_WW]]-Table134[[#This Row],[Budget]])/Table134[[#This Row],[Budget]]*100</f>
        <v>11.728930710000018</v>
      </c>
      <c r="AJ2318">
        <f>(Table134[[#This Row],[Gross_WW]]-VLOOKUP(C2318,  Table4[], 2, TRUE)*Table134[[#This Row],[Budget]])/(Table134[[#This Row],[Budget]]*VLOOKUP(C2318,  Table4[], 2, TRUE))</f>
        <v>1.0131338866666666</v>
      </c>
    </row>
    <row r="2319" spans="1:36" x14ac:dyDescent="0.2">
      <c r="A2319" t="s">
        <v>7385</v>
      </c>
      <c r="B2319" t="s">
        <v>7386</v>
      </c>
      <c r="C2319">
        <v>2012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7.7</v>
      </c>
      <c r="O2319">
        <v>363843</v>
      </c>
      <c r="P2319">
        <v>101</v>
      </c>
      <c r="Q2319" t="s">
        <v>7387</v>
      </c>
      <c r="R2319" t="s">
        <v>538</v>
      </c>
      <c r="S2319">
        <v>1</v>
      </c>
      <c r="T2319">
        <v>0</v>
      </c>
      <c r="U2319">
        <v>0</v>
      </c>
      <c r="V2319">
        <v>165000000</v>
      </c>
      <c r="W2319">
        <v>189422889</v>
      </c>
      <c r="X2319">
        <v>471222889</v>
      </c>
      <c r="Y2319">
        <f>COUNTBLANK(Table134[[#This Row],[Budget]:[Gross_WW]])</f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f>((Table134[[#This Row],[Gross_WW]]-2*Table134[[#This Row],[Budget]])/(2*Table134[[#This Row],[Budget]]))*100</f>
        <v>42.794814848484847</v>
      </c>
      <c r="AI2319">
        <f>(0.555*Table134[[#This Row],[Gross_WW]]-Table134[[#This Row],[Budget]])/Table134[[#This Row],[Budget]]*100</f>
        <v>58.502244481818188</v>
      </c>
      <c r="AJ2319">
        <f>(Table134[[#This Row],[Gross_WW]]-VLOOKUP(C2319,  Table4[], 2, TRUE)*Table134[[#This Row],[Budget]])/(Table134[[#This Row],[Budget]]*VLOOKUP(C2319,  Table4[], 2, TRUE))</f>
        <v>1.855896296969697</v>
      </c>
    </row>
    <row r="2320" spans="1:36" x14ac:dyDescent="0.2">
      <c r="A2320" t="s">
        <v>3911</v>
      </c>
      <c r="B2320" t="s">
        <v>3912</v>
      </c>
      <c r="C2320">
        <v>1993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7.1</v>
      </c>
      <c r="O2320">
        <v>2736</v>
      </c>
      <c r="P2320">
        <v>123</v>
      </c>
      <c r="Q2320" t="s">
        <v>3435</v>
      </c>
      <c r="R2320" t="s">
        <v>39</v>
      </c>
      <c r="S2320">
        <v>0</v>
      </c>
      <c r="T2320">
        <v>0</v>
      </c>
      <c r="U2320">
        <v>1</v>
      </c>
      <c r="V2320">
        <v>4500000</v>
      </c>
      <c r="W2320">
        <v>278720</v>
      </c>
      <c r="X2320">
        <v>278720</v>
      </c>
      <c r="Y2320">
        <f>COUNTBLANK(Table134[[#This Row],[Budget]:[Gross_WW]])</f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f>((Table134[[#This Row],[Gross_WW]]-2*Table134[[#This Row],[Budget]])/(2*Table134[[#This Row],[Budget]]))*100</f>
        <v>-96.903111111111102</v>
      </c>
      <c r="AI2320">
        <f>(0.555*Table134[[#This Row],[Gross_WW]]-Table134[[#This Row],[Budget]])/Table134[[#This Row],[Budget]]*100</f>
        <v>-96.562453333333337</v>
      </c>
      <c r="AJ2320">
        <f>(Table134[[#This Row],[Gross_WW]]-VLOOKUP(C2320,  Table4[], 2, TRUE)*Table134[[#This Row],[Budget]])/(Table134[[#This Row],[Budget]]*VLOOKUP(C2320,  Table4[], 2, TRUE))</f>
        <v>-0.85923232323232324</v>
      </c>
    </row>
    <row r="2321" spans="1:36" hidden="1" x14ac:dyDescent="0.2">
      <c r="A2321" t="s">
        <v>1444</v>
      </c>
      <c r="B2321" t="s">
        <v>1445</v>
      </c>
      <c r="C2321">
        <v>1956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7.4</v>
      </c>
      <c r="O2321">
        <v>9525</v>
      </c>
      <c r="P2321">
        <v>99</v>
      </c>
      <c r="Q2321" t="s">
        <v>1240</v>
      </c>
      <c r="R2321" t="s">
        <v>945</v>
      </c>
      <c r="S2321">
        <v>0</v>
      </c>
      <c r="T2321">
        <v>1</v>
      </c>
      <c r="U2321">
        <v>0</v>
      </c>
      <c r="X2321">
        <v>13495</v>
      </c>
      <c r="Y2321">
        <f>COUNTBLANK(Table134[[#This Row],[Budget]:[Gross_WW]])</f>
        <v>2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10</v>
      </c>
      <c r="AH2321" t="e">
        <f>((Table134[[#This Row],[Gross_WW]]-2*Table134[[#This Row],[Budget]])/(2*Table134[[#This Row],[Budget]]))*100</f>
        <v>#DIV/0!</v>
      </c>
      <c r="AI2321" t="e">
        <f>(0.555*Table134[[#This Row],[Gross_WW]]-Table134[[#This Row],[Budget]])/Table134[[#This Row],[Budget]]*100</f>
        <v>#DIV/0!</v>
      </c>
      <c r="AJ2321" t="e">
        <f>(Table134[[#This Row],[Gross_WW]]-VLOOKUP(C2321,  Table4[], 2, TRUE)*Table134[[#This Row],[Budget]])/(Table134[[#This Row],[Budget]]*VLOOKUP(C2321,  Table4[], 2, TRUE))</f>
        <v>#DIV/0!</v>
      </c>
    </row>
    <row r="2322" spans="1:36" x14ac:dyDescent="0.2">
      <c r="A2322" t="s">
        <v>4982</v>
      </c>
      <c r="B2322" t="s">
        <v>4983</v>
      </c>
      <c r="C2322">
        <v>1998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6.2</v>
      </c>
      <c r="O2322">
        <v>22505</v>
      </c>
      <c r="P2322">
        <v>87</v>
      </c>
      <c r="Q2322" t="s">
        <v>4984</v>
      </c>
      <c r="R2322" t="s">
        <v>3240</v>
      </c>
      <c r="S2322">
        <v>0</v>
      </c>
      <c r="T2322">
        <v>0</v>
      </c>
      <c r="U2322">
        <v>1</v>
      </c>
      <c r="V2322">
        <v>3000000</v>
      </c>
      <c r="W2322">
        <v>9623329</v>
      </c>
      <c r="X2322">
        <v>9623329</v>
      </c>
      <c r="Y2322">
        <f>COUNTBLANK(Table134[[#This Row],[Budget]:[Gross_WW]])</f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f>((Table134[[#This Row],[Gross_WW]]-2*Table134[[#This Row],[Budget]])/(2*Table134[[#This Row],[Budget]]))*100</f>
        <v>60.388816666666671</v>
      </c>
      <c r="AI2322">
        <f>(0.555*Table134[[#This Row],[Gross_WW]]-Table134[[#This Row],[Budget]])/Table134[[#This Row],[Budget]]*100</f>
        <v>78.031586500000031</v>
      </c>
      <c r="AJ2322">
        <f>(Table134[[#This Row],[Gross_WW]]-VLOOKUP(C2322,  Table4[], 2, TRUE)*Table134[[#This Row],[Budget]])/(Table134[[#This Row],[Budget]]*VLOOKUP(C2322,  Table4[], 2, TRUE))</f>
        <v>6.2904007575757577</v>
      </c>
    </row>
    <row r="2323" spans="1:36" x14ac:dyDescent="0.2">
      <c r="A2323" t="s">
        <v>4147</v>
      </c>
      <c r="B2323" t="s">
        <v>4148</v>
      </c>
      <c r="C2323">
        <v>1994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6.7</v>
      </c>
      <c r="O2323">
        <v>43662</v>
      </c>
      <c r="P2323">
        <v>191</v>
      </c>
      <c r="Q2323" t="s">
        <v>2512</v>
      </c>
      <c r="R2323" t="s">
        <v>39</v>
      </c>
      <c r="S2323">
        <v>0</v>
      </c>
      <c r="T2323">
        <v>0</v>
      </c>
      <c r="U2323">
        <v>1</v>
      </c>
      <c r="V2323">
        <v>63000000</v>
      </c>
      <c r="W2323">
        <v>25052000</v>
      </c>
      <c r="X2323">
        <v>25052000</v>
      </c>
      <c r="Y2323">
        <f>COUNTBLANK(Table134[[#This Row],[Budget]:[Gross_WW]])</f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1</v>
      </c>
      <c r="AG2323">
        <v>0</v>
      </c>
      <c r="AH2323">
        <f>((Table134[[#This Row],[Gross_WW]]-2*Table134[[#This Row],[Budget]])/(2*Table134[[#This Row],[Budget]]))*100</f>
        <v>-80.117460317460313</v>
      </c>
      <c r="AI2323">
        <f>(0.555*Table134[[#This Row],[Gross_WW]]-Table134[[#This Row],[Budget]])/Table134[[#This Row],[Budget]]*100</f>
        <v>-77.930380952380958</v>
      </c>
      <c r="AJ2323">
        <f>(Table134[[#This Row],[Gross_WW]]-VLOOKUP(C2323,  Table4[], 2, TRUE)*Table134[[#This Row],[Budget]])/(Table134[[#This Row],[Budget]]*VLOOKUP(C2323,  Table4[], 2, TRUE))</f>
        <v>-9.6248196248196249E-2</v>
      </c>
    </row>
    <row r="2324" spans="1:36" x14ac:dyDescent="0.2">
      <c r="A2324" t="s">
        <v>2501</v>
      </c>
      <c r="B2324" t="s">
        <v>2502</v>
      </c>
      <c r="C2324">
        <v>1980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5.2</v>
      </c>
      <c r="O2324">
        <v>11419</v>
      </c>
      <c r="P2324">
        <v>96</v>
      </c>
      <c r="Q2324" t="s">
        <v>2503</v>
      </c>
      <c r="R2324" t="s">
        <v>35</v>
      </c>
      <c r="S2324">
        <v>0</v>
      </c>
      <c r="T2324">
        <v>1</v>
      </c>
      <c r="U2324">
        <v>0</v>
      </c>
      <c r="V2324">
        <v>20000000</v>
      </c>
      <c r="W2324">
        <v>22762571</v>
      </c>
      <c r="X2324">
        <v>22762571</v>
      </c>
      <c r="Y2324">
        <f>COUNTBLANK(Table134[[#This Row],[Budget]:[Gross_WW]])</f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f>((Table134[[#This Row],[Gross_WW]]-2*Table134[[#This Row],[Budget]])/(2*Table134[[#This Row],[Budget]]))*100</f>
        <v>-43.093572500000001</v>
      </c>
      <c r="AI2324">
        <f>(0.555*Table134[[#This Row],[Gross_WW]]-Table134[[#This Row],[Budget]])/Table134[[#This Row],[Budget]]*100</f>
        <v>-36.833865474999996</v>
      </c>
      <c r="AJ2324">
        <f>(Table134[[#This Row],[Gross_WW]]-VLOOKUP(C2324,  Table4[], 2, TRUE)*Table134[[#This Row],[Budget]])/(Table134[[#This Row],[Budget]]*VLOOKUP(C2324,  Table4[], 2, TRUE))</f>
        <v>1.4741925</v>
      </c>
    </row>
    <row r="2325" spans="1:36" x14ac:dyDescent="0.2">
      <c r="A2325" t="s">
        <v>721</v>
      </c>
      <c r="B2325" t="s">
        <v>722</v>
      </c>
      <c r="C2325">
        <v>1942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7.7</v>
      </c>
      <c r="O2325">
        <v>13376</v>
      </c>
      <c r="P2325">
        <v>126</v>
      </c>
      <c r="Q2325" t="s">
        <v>45</v>
      </c>
      <c r="R2325" t="s">
        <v>39</v>
      </c>
      <c r="S2325">
        <v>0</v>
      </c>
      <c r="T2325">
        <v>0</v>
      </c>
      <c r="U2325">
        <v>1</v>
      </c>
      <c r="V2325">
        <v>1532000</v>
      </c>
      <c r="X2325">
        <v>6532000</v>
      </c>
      <c r="Y2325">
        <f>COUNTBLANK(Table134[[#This Row],[Budget]:[Gross_WW]])</f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1</v>
      </c>
      <c r="AG2325">
        <v>0</v>
      </c>
      <c r="AH2325">
        <f>((Table134[[#This Row],[Gross_WW]]-2*Table134[[#This Row],[Budget]])/(2*Table134[[#This Row],[Budget]]))*100</f>
        <v>113.18537859007833</v>
      </c>
      <c r="AI2325">
        <f>(0.555*Table134[[#This Row],[Gross_WW]]-Table134[[#This Row],[Budget]])/Table134[[#This Row],[Budget]]*100</f>
        <v>136.63577023498698</v>
      </c>
      <c r="AJ2325">
        <f>(Table134[[#This Row],[Gross_WW]]-VLOOKUP(C2325,  Table4[], 2, TRUE)*Table134[[#This Row],[Budget]])/(Table134[[#This Row],[Budget]]*VLOOKUP(C2325,  Table4[], 2, TRUE))</f>
        <v>31.797750552319744</v>
      </c>
    </row>
    <row r="2326" spans="1:36" x14ac:dyDescent="0.2">
      <c r="A2326" t="s">
        <v>6826</v>
      </c>
      <c r="B2326" t="s">
        <v>6827</v>
      </c>
      <c r="C2326">
        <v>2008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6.8</v>
      </c>
      <c r="O2326">
        <v>323249</v>
      </c>
      <c r="P2326">
        <v>104</v>
      </c>
      <c r="Q2326" t="s">
        <v>6339</v>
      </c>
      <c r="R2326" t="s">
        <v>39</v>
      </c>
      <c r="S2326">
        <v>0</v>
      </c>
      <c r="T2326">
        <v>0</v>
      </c>
      <c r="U2326">
        <v>1</v>
      </c>
      <c r="V2326">
        <v>70000000</v>
      </c>
      <c r="W2326">
        <v>97690976</v>
      </c>
      <c r="X2326">
        <v>223241637</v>
      </c>
      <c r="Y2326">
        <f>COUNTBLANK(Table134[[#This Row],[Budget]:[Gross_WW]])</f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3</v>
      </c>
      <c r="AH2326">
        <f>((Table134[[#This Row],[Gross_WW]]-2*Table134[[#This Row],[Budget]])/(2*Table134[[#This Row],[Budget]]))*100</f>
        <v>59.458312142857139</v>
      </c>
      <c r="AI2326">
        <f>(0.555*Table134[[#This Row],[Gross_WW]]-Table134[[#This Row],[Budget]])/Table134[[#This Row],[Budget]]*100</f>
        <v>76.998726478571442</v>
      </c>
      <c r="AJ2326">
        <f>(Table134[[#This Row],[Gross_WW]]-VLOOKUP(C2326,  Table4[], 2, TRUE)*Table134[[#This Row],[Budget]])/(Table134[[#This Row],[Budget]]*VLOOKUP(C2326,  Table4[], 2, TRUE))</f>
        <v>4.3152770714285715</v>
      </c>
    </row>
    <row r="2327" spans="1:36" x14ac:dyDescent="0.2">
      <c r="A2327" t="s">
        <v>7026</v>
      </c>
      <c r="B2327" t="s">
        <v>7027</v>
      </c>
      <c r="C2327">
        <v>2010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4.5999999999999996</v>
      </c>
      <c r="O2327">
        <v>19663</v>
      </c>
      <c r="P2327">
        <v>81</v>
      </c>
      <c r="Q2327" t="s">
        <v>6001</v>
      </c>
      <c r="R2327" t="s">
        <v>39</v>
      </c>
      <c r="S2327">
        <v>0</v>
      </c>
      <c r="T2327">
        <v>0</v>
      </c>
      <c r="U2327">
        <v>1</v>
      </c>
      <c r="V2327">
        <v>80000000</v>
      </c>
      <c r="W2327">
        <v>100246011</v>
      </c>
      <c r="X2327">
        <v>203518375</v>
      </c>
      <c r="Y2327">
        <f>COUNTBLANK(Table134[[#This Row],[Budget]:[Gross_WW]])</f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f>((Table134[[#This Row],[Gross_WW]]-2*Table134[[#This Row],[Budget]])/(2*Table134[[#This Row],[Budget]]))*100</f>
        <v>27.198984375000002</v>
      </c>
      <c r="AI2327">
        <f>(0.555*Table134[[#This Row],[Gross_WW]]-Table134[[#This Row],[Budget]])/Table134[[#This Row],[Budget]]*100</f>
        <v>41.190872656250015</v>
      </c>
      <c r="AJ2327">
        <f>(Table134[[#This Row],[Gross_WW]]-VLOOKUP(C2327,  Table4[], 2, TRUE)*Table134[[#This Row],[Budget]])/(Table134[[#This Row],[Budget]]*VLOOKUP(C2327,  Table4[], 2, TRUE))</f>
        <v>1.5439796875</v>
      </c>
    </row>
    <row r="2328" spans="1:36" x14ac:dyDescent="0.2">
      <c r="A2328" t="s">
        <v>7131</v>
      </c>
      <c r="B2328" t="s">
        <v>7132</v>
      </c>
      <c r="C2328">
        <v>2010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5.8</v>
      </c>
      <c r="O2328">
        <v>48045</v>
      </c>
      <c r="P2328">
        <v>105</v>
      </c>
      <c r="Q2328" t="s">
        <v>7133</v>
      </c>
      <c r="R2328" t="s">
        <v>2783</v>
      </c>
      <c r="S2328">
        <v>1</v>
      </c>
      <c r="T2328">
        <v>0</v>
      </c>
      <c r="U2328">
        <v>0</v>
      </c>
      <c r="V2328">
        <v>20000000</v>
      </c>
      <c r="W2328">
        <v>25702053</v>
      </c>
      <c r="X2328">
        <v>32054369</v>
      </c>
      <c r="Y2328">
        <f>COUNTBLANK(Table134[[#This Row],[Budget]:[Gross_WW]])</f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f>((Table134[[#This Row],[Gross_WW]]-2*Table134[[#This Row],[Budget]])/(2*Table134[[#This Row],[Budget]]))*100</f>
        <v>-19.8640775</v>
      </c>
      <c r="AI2328">
        <f>(0.555*Table134[[#This Row],[Gross_WW]]-Table134[[#This Row],[Budget]])/Table134[[#This Row],[Budget]]*100</f>
        <v>-11.049126024999993</v>
      </c>
      <c r="AJ2328">
        <f>(Table134[[#This Row],[Gross_WW]]-VLOOKUP(C2328,  Table4[], 2, TRUE)*Table134[[#This Row],[Budget]])/(Table134[[#This Row],[Budget]]*VLOOKUP(C2328,  Table4[], 2, TRUE))</f>
        <v>0.60271845000000002</v>
      </c>
    </row>
    <row r="2329" spans="1:36" x14ac:dyDescent="0.2">
      <c r="A2329" t="s">
        <v>6397</v>
      </c>
      <c r="B2329" t="s">
        <v>6398</v>
      </c>
      <c r="C2329">
        <v>2006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5.6</v>
      </c>
      <c r="O2329">
        <v>76526</v>
      </c>
      <c r="P2329">
        <v>110</v>
      </c>
      <c r="Q2329" t="s">
        <v>5596</v>
      </c>
      <c r="R2329" t="s">
        <v>35</v>
      </c>
      <c r="S2329">
        <v>0</v>
      </c>
      <c r="T2329">
        <v>1</v>
      </c>
      <c r="U2329">
        <v>0</v>
      </c>
      <c r="V2329">
        <v>54000000</v>
      </c>
      <c r="W2329">
        <v>75628110</v>
      </c>
      <c r="X2329">
        <v>130628903</v>
      </c>
      <c r="Y2329">
        <f>COUNTBLANK(Table134[[#This Row],[Budget]:[Gross_WW]])</f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f>((Table134[[#This Row],[Gross_WW]]-2*Table134[[#This Row],[Budget]])/(2*Table134[[#This Row],[Budget]]))*100</f>
        <v>20.952687962962962</v>
      </c>
      <c r="AI2329">
        <f>(0.555*Table134[[#This Row],[Gross_WW]]-Table134[[#This Row],[Budget]])/Table134[[#This Row],[Budget]]*100</f>
        <v>34.2574836388889</v>
      </c>
      <c r="AJ2329">
        <f>(Table134[[#This Row],[Gross_WW]]-VLOOKUP(C2329,  Table4[], 2, TRUE)*Table134[[#This Row],[Budget]])/(Table134[[#This Row],[Budget]]*VLOOKUP(C2329,  Table4[], 2, TRUE))</f>
        <v>3.0317562654320986</v>
      </c>
    </row>
    <row r="2330" spans="1:36" x14ac:dyDescent="0.2">
      <c r="A2330" t="s">
        <v>5048</v>
      </c>
      <c r="B2330" t="s">
        <v>5049</v>
      </c>
      <c r="C2330">
        <v>1998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6.6</v>
      </c>
      <c r="O2330">
        <v>185195</v>
      </c>
      <c r="P2330">
        <v>119</v>
      </c>
      <c r="Q2330" t="s">
        <v>4492</v>
      </c>
      <c r="R2330" t="s">
        <v>39</v>
      </c>
      <c r="S2330">
        <v>0</v>
      </c>
      <c r="T2330">
        <v>0</v>
      </c>
      <c r="U2330">
        <v>1</v>
      </c>
      <c r="V2330">
        <v>65000000</v>
      </c>
      <c r="W2330">
        <v>115821495</v>
      </c>
      <c r="X2330">
        <v>250821495</v>
      </c>
      <c r="Y2330">
        <f>COUNTBLANK(Table134[[#This Row],[Budget]:[Gross_WW]])</f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f>((Table134[[#This Row],[Gross_WW]]-2*Table134[[#This Row],[Budget]])/(2*Table134[[#This Row],[Budget]]))*100</f>
        <v>92.939611538461548</v>
      </c>
      <c r="AI2330">
        <f>(0.555*Table134[[#This Row],[Gross_WW]]-Table134[[#This Row],[Budget]])/Table134[[#This Row],[Budget]]*100</f>
        <v>114.16296880769235</v>
      </c>
      <c r="AJ2330">
        <f>(Table134[[#This Row],[Gross_WW]]-VLOOKUP(C2330,  Table4[], 2, TRUE)*Table134[[#This Row],[Budget]])/(Table134[[#This Row],[Budget]]*VLOOKUP(C2330,  Table4[], 2, TRUE))</f>
        <v>7.7699823426573422</v>
      </c>
    </row>
    <row r="2331" spans="1:36" hidden="1" x14ac:dyDescent="0.2">
      <c r="A2331" t="s">
        <v>3159</v>
      </c>
      <c r="B2331" t="s">
        <v>3160</v>
      </c>
      <c r="C2331">
        <v>1988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5.2</v>
      </c>
      <c r="O2331">
        <v>8214</v>
      </c>
      <c r="P2331">
        <v>91</v>
      </c>
      <c r="Q2331" t="s">
        <v>3161</v>
      </c>
      <c r="R2331" t="s">
        <v>39</v>
      </c>
      <c r="S2331">
        <v>0</v>
      </c>
      <c r="T2331">
        <v>0</v>
      </c>
      <c r="U2331">
        <v>1</v>
      </c>
      <c r="W2331">
        <v>11536599</v>
      </c>
      <c r="X2331">
        <v>11536599</v>
      </c>
      <c r="Y2331">
        <f>COUNTBLANK(Table134[[#This Row],[Budget]:[Gross_WW]])</f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 t="e">
        <f>((Table134[[#This Row],[Gross_WW]]-2*Table134[[#This Row],[Budget]])/(2*Table134[[#This Row],[Budget]]))*100</f>
        <v>#DIV/0!</v>
      </c>
      <c r="AI2331" t="e">
        <f>(0.555*Table134[[#This Row],[Gross_WW]]-Table134[[#This Row],[Budget]])/Table134[[#This Row],[Budget]]*100</f>
        <v>#DIV/0!</v>
      </c>
      <c r="AJ2331" t="e">
        <f>(Table134[[#This Row],[Gross_WW]]-VLOOKUP(C2331,  Table4[], 2, TRUE)*Table134[[#This Row],[Budget]])/(Table134[[#This Row],[Budget]]*VLOOKUP(C2331,  Table4[], 2, TRUE))</f>
        <v>#DIV/0!</v>
      </c>
    </row>
    <row r="2332" spans="1:36" hidden="1" x14ac:dyDescent="0.2">
      <c r="A2332" t="s">
        <v>1134</v>
      </c>
      <c r="B2332" t="s">
        <v>1135</v>
      </c>
      <c r="C2332">
        <v>1950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7.2</v>
      </c>
      <c r="O2332">
        <v>2781</v>
      </c>
      <c r="P2332">
        <v>112</v>
      </c>
      <c r="Q2332" t="s">
        <v>45</v>
      </c>
      <c r="R2332" t="s">
        <v>39</v>
      </c>
      <c r="S2332">
        <v>0</v>
      </c>
      <c r="T2332">
        <v>0</v>
      </c>
      <c r="U2332">
        <v>1</v>
      </c>
      <c r="W2332">
        <v>1500000</v>
      </c>
      <c r="Y2332">
        <f>COUNTBLANK(Table134[[#This Row],[Budget]:[Gross_WW]])</f>
        <v>2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12</v>
      </c>
      <c r="AH2332" t="e">
        <f>((Table134[[#This Row],[Gross_WW]]-2*Table134[[#This Row],[Budget]])/(2*Table134[[#This Row],[Budget]]))*100</f>
        <v>#DIV/0!</v>
      </c>
      <c r="AI2332" t="e">
        <f>(0.555*Table134[[#This Row],[Gross_WW]]-Table134[[#This Row],[Budget]])/Table134[[#This Row],[Budget]]*100</f>
        <v>#DIV/0!</v>
      </c>
      <c r="AJ2332" t="e">
        <f>(Table134[[#This Row],[Gross_WW]]-VLOOKUP(C2332,  Table4[], 2, TRUE)*Table134[[#This Row],[Budget]])/(Table134[[#This Row],[Budget]]*VLOOKUP(C2332,  Table4[], 2, TRUE))</f>
        <v>#DIV/0!</v>
      </c>
    </row>
    <row r="2333" spans="1:36" x14ac:dyDescent="0.2">
      <c r="A2333" t="s">
        <v>2869</v>
      </c>
      <c r="B2333" t="s">
        <v>2870</v>
      </c>
      <c r="C2333">
        <v>1985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6.8</v>
      </c>
      <c r="O2333">
        <v>18335</v>
      </c>
      <c r="P2333">
        <v>109</v>
      </c>
      <c r="Q2333" t="s">
        <v>2871</v>
      </c>
      <c r="R2333" t="s">
        <v>2714</v>
      </c>
      <c r="S2333">
        <v>0</v>
      </c>
      <c r="T2333">
        <v>1</v>
      </c>
      <c r="U2333">
        <v>0</v>
      </c>
      <c r="V2333">
        <v>18000000</v>
      </c>
      <c r="W2333">
        <v>19739575</v>
      </c>
      <c r="X2333">
        <v>19739575</v>
      </c>
      <c r="Y2333">
        <f>COUNTBLANK(Table134[[#This Row],[Budget]:[Gross_WW]])</f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f>((Table134[[#This Row],[Gross_WW]]-2*Table134[[#This Row],[Budget]])/(2*Table134[[#This Row],[Budget]]))*100</f>
        <v>-45.167847222222221</v>
      </c>
      <c r="AI2333">
        <f>(0.555*Table134[[#This Row],[Gross_WW]]-Table134[[#This Row],[Budget]])/Table134[[#This Row],[Budget]]*100</f>
        <v>-39.13631041666666</v>
      </c>
      <c r="AJ2333">
        <f>(Table134[[#This Row],[Gross_WW]]-VLOOKUP(C2333,  Table4[], 2, TRUE)*Table134[[#This Row],[Budget]])/(Table134[[#This Row],[Budget]]*VLOOKUP(C2333,  Table4[], 2, TRUE))</f>
        <v>1.3840066425120774</v>
      </c>
    </row>
    <row r="2334" spans="1:36" x14ac:dyDescent="0.2">
      <c r="A2334" t="s">
        <v>6983</v>
      </c>
      <c r="B2334" t="s">
        <v>6984</v>
      </c>
      <c r="C2334">
        <v>2011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5.5</v>
      </c>
      <c r="O2334">
        <v>94778</v>
      </c>
      <c r="P2334">
        <v>102</v>
      </c>
      <c r="Q2334" t="s">
        <v>6769</v>
      </c>
      <c r="R2334" t="s">
        <v>35</v>
      </c>
      <c r="S2334">
        <v>0</v>
      </c>
      <c r="T2334">
        <v>1</v>
      </c>
      <c r="U2334">
        <v>0</v>
      </c>
      <c r="V2334">
        <v>49900000</v>
      </c>
      <c r="W2334">
        <v>21596445</v>
      </c>
      <c r="X2334">
        <v>28013733</v>
      </c>
      <c r="Y2334">
        <f>COUNTBLANK(Table134[[#This Row],[Budget]:[Gross_WW]])</f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f>((Table134[[#This Row],[Gross_WW]]-2*Table134[[#This Row],[Budget]])/(2*Table134[[#This Row],[Budget]]))*100</f>
        <v>-71.930127254509017</v>
      </c>
      <c r="AI2334">
        <f>(0.555*Table134[[#This Row],[Gross_WW]]-Table134[[#This Row],[Budget]])/Table134[[#This Row],[Budget]]*100</f>
        <v>-68.842441252505012</v>
      </c>
      <c r="AJ2334">
        <f>(Table134[[#This Row],[Gross_WW]]-VLOOKUP(C2334,  Table4[], 2, TRUE)*Table134[[#This Row],[Budget]])/(Table134[[#This Row],[Budget]]*VLOOKUP(C2334,  Table4[], 2, TRUE))</f>
        <v>-0.43860254509018037</v>
      </c>
    </row>
    <row r="2335" spans="1:36" x14ac:dyDescent="0.2">
      <c r="A2335" t="s">
        <v>2183</v>
      </c>
      <c r="B2335" t="s">
        <v>2184</v>
      </c>
      <c r="C2335">
        <v>1974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6.3</v>
      </c>
      <c r="O2335">
        <v>860</v>
      </c>
      <c r="P2335">
        <v>97</v>
      </c>
      <c r="Q2335" t="s">
        <v>2185</v>
      </c>
      <c r="R2335" t="s">
        <v>39</v>
      </c>
      <c r="S2335">
        <v>0</v>
      </c>
      <c r="T2335">
        <v>0</v>
      </c>
      <c r="U2335">
        <v>1</v>
      </c>
      <c r="V2335">
        <v>3500000</v>
      </c>
      <c r="Y2335">
        <f>COUNTBLANK(Table134[[#This Row],[Budget]:[Gross_WW]])</f>
        <v>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f>((Table134[[#This Row],[Gross_WW]]-2*Table134[[#This Row],[Budget]])/(2*Table134[[#This Row],[Budget]]))*100</f>
        <v>-100</v>
      </c>
      <c r="AI2335">
        <f>(0.555*Table134[[#This Row],[Gross_WW]]-Table134[[#This Row],[Budget]])/Table134[[#This Row],[Budget]]*100</f>
        <v>-100</v>
      </c>
      <c r="AJ2335">
        <f>(Table134[[#This Row],[Gross_WW]]-VLOOKUP(C2335,  Table4[], 2, TRUE)*Table134[[#This Row],[Budget]])/(Table134[[#This Row],[Budget]]*VLOOKUP(C2335,  Table4[], 2, TRUE))</f>
        <v>-1</v>
      </c>
    </row>
    <row r="2336" spans="1:36" x14ac:dyDescent="0.2">
      <c r="A2336" t="s">
        <v>4985</v>
      </c>
      <c r="B2336" t="s">
        <v>4986</v>
      </c>
      <c r="C2336">
        <v>1998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6.9</v>
      </c>
      <c r="O2336">
        <v>13537</v>
      </c>
      <c r="P2336">
        <v>116</v>
      </c>
      <c r="Q2336" t="s">
        <v>4987</v>
      </c>
      <c r="R2336" t="s">
        <v>4109</v>
      </c>
      <c r="S2336">
        <v>0</v>
      </c>
      <c r="T2336">
        <v>0</v>
      </c>
      <c r="U2336">
        <v>1</v>
      </c>
      <c r="V2336">
        <v>5000000</v>
      </c>
      <c r="W2336">
        <v>2087471</v>
      </c>
      <c r="X2336">
        <v>2087471</v>
      </c>
      <c r="Y2336">
        <f>COUNTBLANK(Table134[[#This Row],[Budget]:[Gross_WW]])</f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f>((Table134[[#This Row],[Gross_WW]]-2*Table134[[#This Row],[Budget]])/(2*Table134[[#This Row],[Budget]]))*100</f>
        <v>-79.125290000000007</v>
      </c>
      <c r="AI2336">
        <f>(0.555*Table134[[#This Row],[Gross_WW]]-Table134[[#This Row],[Budget]])/Table134[[#This Row],[Budget]]*100</f>
        <v>-76.829071899999988</v>
      </c>
      <c r="AJ2336">
        <f>(Table134[[#This Row],[Gross_WW]]-VLOOKUP(C2336,  Table4[], 2, TRUE)*Table134[[#This Row],[Budget]])/(Table134[[#This Row],[Budget]]*VLOOKUP(C2336,  Table4[], 2, TRUE))</f>
        <v>-5.1149545454545454E-2</v>
      </c>
    </row>
    <row r="2337" spans="1:36" x14ac:dyDescent="0.2">
      <c r="A2337" t="s">
        <v>6318</v>
      </c>
      <c r="B2337" t="s">
        <v>6319</v>
      </c>
      <c r="C2337">
        <v>2007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7.7</v>
      </c>
      <c r="O2337">
        <v>424549</v>
      </c>
      <c r="P2337">
        <v>157</v>
      </c>
      <c r="Q2337" t="s">
        <v>6226</v>
      </c>
      <c r="R2337" t="s">
        <v>2483</v>
      </c>
      <c r="S2337">
        <v>0</v>
      </c>
      <c r="T2337">
        <v>0</v>
      </c>
      <c r="U2337">
        <v>1</v>
      </c>
      <c r="V2337">
        <v>65000000</v>
      </c>
      <c r="W2337">
        <v>33080084</v>
      </c>
      <c r="X2337">
        <v>84785914</v>
      </c>
      <c r="Y2337">
        <f>COUNTBLANK(Table134[[#This Row],[Budget]:[Gross_WW]])</f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21</v>
      </c>
      <c r="AH2337">
        <f>((Table134[[#This Row],[Gross_WW]]-2*Table134[[#This Row],[Budget]])/(2*Table134[[#This Row],[Budget]]))*100</f>
        <v>-34.780066153846157</v>
      </c>
      <c r="AI2337">
        <f>(0.555*Table134[[#This Row],[Gross_WW]]-Table134[[#This Row],[Budget]])/Table134[[#This Row],[Budget]]*100</f>
        <v>-27.605873430769222</v>
      </c>
      <c r="AJ2337">
        <f>(Table134[[#This Row],[Gross_WW]]-VLOOKUP(C2337,  Table4[], 2, TRUE)*Table134[[#This Row],[Budget]])/(Table134[[#This Row],[Budget]]*VLOOKUP(C2337,  Table4[], 2, TRUE))</f>
        <v>1.1739977948717948</v>
      </c>
    </row>
    <row r="2338" spans="1:36" hidden="1" x14ac:dyDescent="0.2">
      <c r="A2338" t="s">
        <v>2583</v>
      </c>
      <c r="B2338" t="s">
        <v>2584</v>
      </c>
      <c r="C2338">
        <v>1981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6.7</v>
      </c>
      <c r="O2338">
        <v>1018</v>
      </c>
      <c r="P2338">
        <v>103</v>
      </c>
      <c r="Q2338" t="s">
        <v>2585</v>
      </c>
      <c r="R2338" t="s">
        <v>35</v>
      </c>
      <c r="S2338">
        <v>0</v>
      </c>
      <c r="T2338">
        <v>1</v>
      </c>
      <c r="U2338">
        <v>0</v>
      </c>
      <c r="W2338">
        <v>3256082</v>
      </c>
      <c r="X2338">
        <v>3256082</v>
      </c>
      <c r="Y2338">
        <f>COUNTBLANK(Table134[[#This Row],[Budget]:[Gross_WW]])</f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</v>
      </c>
      <c r="AH2338" t="e">
        <f>((Table134[[#This Row],[Gross_WW]]-2*Table134[[#This Row],[Budget]])/(2*Table134[[#This Row],[Budget]]))*100</f>
        <v>#DIV/0!</v>
      </c>
      <c r="AI2338" t="e">
        <f>(0.555*Table134[[#This Row],[Gross_WW]]-Table134[[#This Row],[Budget]])/Table134[[#This Row],[Budget]]*100</f>
        <v>#DIV/0!</v>
      </c>
      <c r="AJ2338" t="e">
        <f>(Table134[[#This Row],[Gross_WW]]-VLOOKUP(C2338,  Table4[], 2, TRUE)*Table134[[#This Row],[Budget]])/(Table134[[#This Row],[Budget]]*VLOOKUP(C2338,  Table4[], 2, TRUE))</f>
        <v>#DIV/0!</v>
      </c>
    </row>
    <row r="2339" spans="1:36" x14ac:dyDescent="0.2">
      <c r="A2339" t="s">
        <v>7685</v>
      </c>
      <c r="B2339" t="s">
        <v>7686</v>
      </c>
      <c r="C2339">
        <v>2016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8</v>
      </c>
      <c r="O2339">
        <v>409264</v>
      </c>
      <c r="P2339">
        <v>108</v>
      </c>
      <c r="Q2339" t="s">
        <v>6105</v>
      </c>
      <c r="R2339" t="s">
        <v>2671</v>
      </c>
      <c r="S2339">
        <v>1</v>
      </c>
      <c r="T2339">
        <v>0</v>
      </c>
      <c r="U2339">
        <v>0</v>
      </c>
      <c r="V2339">
        <v>150000000</v>
      </c>
      <c r="W2339">
        <v>341268248</v>
      </c>
      <c r="X2339">
        <v>1023784195</v>
      </c>
      <c r="Y2339">
        <f>COUNTBLANK(Table134[[#This Row],[Budget]:[Gross_WW]])</f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f>((Table134[[#This Row],[Gross_WW]]-2*Table134[[#This Row],[Budget]])/(2*Table134[[#This Row],[Budget]]))*100</f>
        <v>241.26139833333332</v>
      </c>
      <c r="AI2339">
        <f>(0.555*Table134[[#This Row],[Gross_WW]]-Table134[[#This Row],[Budget]])/Table134[[#This Row],[Budget]]*100</f>
        <v>278.80015215000003</v>
      </c>
      <c r="AJ2339">
        <f>(Table134[[#This Row],[Gross_WW]]-VLOOKUP(C2339,  Table4[], 2, TRUE)*Table134[[#This Row],[Budget]])/(Table134[[#This Row],[Budget]]*VLOOKUP(C2339,  Table4[], 2, TRUE))</f>
        <v>5.8252279666666666</v>
      </c>
    </row>
  </sheetData>
  <pageMargins left="0.7" right="0.7" top="0.75" bottom="0.75" header="0.3" footer="0.3"/>
  <pageSetup paperSize="9" orientation="portrait" horizontalDpi="300" verticalDpi="300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C43EB-4FB7-5144-B1EE-7337ABA27CA2}">
  <dimension ref="A1:B10"/>
  <sheetViews>
    <sheetView workbookViewId="0">
      <selection activeCell="A2" sqref="A2:B10"/>
    </sheetView>
  </sheetViews>
  <sheetFormatPr baseColWidth="10" defaultRowHeight="15" x14ac:dyDescent="0.2"/>
  <sheetData>
    <row r="1" spans="1:2" x14ac:dyDescent="0.2">
      <c r="A1" t="s">
        <v>2</v>
      </c>
      <c r="B1" t="s">
        <v>7953</v>
      </c>
    </row>
    <row r="2" spans="1:2" x14ac:dyDescent="0.2">
      <c r="A2">
        <v>1930</v>
      </c>
      <c r="B2">
        <v>0.38</v>
      </c>
    </row>
    <row r="3" spans="1:2" x14ac:dyDescent="0.2">
      <c r="A3">
        <v>1940</v>
      </c>
      <c r="B3">
        <v>0.13</v>
      </c>
    </row>
    <row r="4" spans="1:2" x14ac:dyDescent="0.2">
      <c r="A4">
        <v>1950</v>
      </c>
      <c r="B4">
        <v>0.16</v>
      </c>
    </row>
    <row r="5" spans="1:2" x14ac:dyDescent="0.2">
      <c r="A5">
        <v>1960</v>
      </c>
      <c r="B5">
        <v>0.25</v>
      </c>
    </row>
    <row r="6" spans="1:2" x14ac:dyDescent="0.2">
      <c r="A6">
        <v>1970</v>
      </c>
      <c r="B6">
        <v>0.38</v>
      </c>
    </row>
    <row r="7" spans="1:2" x14ac:dyDescent="0.2">
      <c r="A7">
        <v>1980</v>
      </c>
      <c r="B7">
        <f>0.46</f>
        <v>0.46</v>
      </c>
    </row>
    <row r="8" spans="1:2" x14ac:dyDescent="0.2">
      <c r="A8">
        <v>1990</v>
      </c>
      <c r="B8">
        <v>0.44</v>
      </c>
    </row>
    <row r="9" spans="1:2" x14ac:dyDescent="0.2">
      <c r="A9">
        <v>2000</v>
      </c>
      <c r="B9">
        <v>0.6</v>
      </c>
    </row>
    <row r="10" spans="1:2" x14ac:dyDescent="0.2">
      <c r="A10">
        <v>2010</v>
      </c>
      <c r="B1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EDA4F-3531-B84B-B13E-5BC5BF2A0806}">
  <dimension ref="A1:AI2121"/>
  <sheetViews>
    <sheetView tabSelected="1" workbookViewId="0">
      <selection sqref="A1:AI2121"/>
    </sheetView>
  </sheetViews>
  <sheetFormatPr baseColWidth="10" defaultRowHeight="15" x14ac:dyDescent="0.2"/>
  <sheetData>
    <row r="1" spans="1:3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7943</v>
      </c>
      <c r="N1" t="s">
        <v>7944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13</v>
      </c>
      <c r="V1" t="s">
        <v>14</v>
      </c>
      <c r="W1" t="s">
        <v>15</v>
      </c>
      <c r="X1" t="s">
        <v>7949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7945</v>
      </c>
      <c r="AE1" t="s">
        <v>27</v>
      </c>
      <c r="AF1" t="s">
        <v>28</v>
      </c>
      <c r="AG1" t="s">
        <v>7950</v>
      </c>
      <c r="AH1" t="s">
        <v>7951</v>
      </c>
      <c r="AI1" t="s">
        <v>7952</v>
      </c>
    </row>
    <row r="2" spans="1:35" x14ac:dyDescent="0.2">
      <c r="A2" t="s">
        <v>255</v>
      </c>
      <c r="B2">
        <v>1935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7.2</v>
      </c>
      <c r="N2">
        <v>3400</v>
      </c>
      <c r="O2">
        <v>85</v>
      </c>
      <c r="P2" t="s">
        <v>198</v>
      </c>
      <c r="Q2" t="s">
        <v>147</v>
      </c>
      <c r="R2">
        <v>0</v>
      </c>
      <c r="S2">
        <v>0</v>
      </c>
      <c r="T2">
        <v>1</v>
      </c>
      <c r="U2">
        <v>307000</v>
      </c>
      <c r="V2">
        <v>1963000</v>
      </c>
      <c r="W2">
        <v>1963000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219.70684039087948</v>
      </c>
      <c r="AH2">
        <v>254.87459283387622</v>
      </c>
      <c r="AI2">
        <v>15.826675810046288</v>
      </c>
    </row>
    <row r="3" spans="1:35" x14ac:dyDescent="0.2">
      <c r="A3" t="s">
        <v>746</v>
      </c>
      <c r="B3">
        <v>1943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6.1</v>
      </c>
      <c r="N3">
        <v>1215</v>
      </c>
      <c r="O3">
        <v>88</v>
      </c>
      <c r="P3" t="s">
        <v>189</v>
      </c>
      <c r="Q3" t="s">
        <v>747</v>
      </c>
      <c r="R3">
        <v>0</v>
      </c>
      <c r="S3">
        <v>1</v>
      </c>
      <c r="T3">
        <v>0</v>
      </c>
      <c r="U3">
        <v>866898</v>
      </c>
      <c r="V3">
        <v>2176489</v>
      </c>
      <c r="W3">
        <v>2176489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25.533165378164448</v>
      </c>
      <c r="AH3">
        <v>39.341813569762536</v>
      </c>
      <c r="AI3">
        <v>18.312794673563761</v>
      </c>
    </row>
    <row r="4" spans="1:35" x14ac:dyDescent="0.2">
      <c r="A4" t="s">
        <v>2938</v>
      </c>
      <c r="B4">
        <v>1987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6.7</v>
      </c>
      <c r="N4">
        <v>30037</v>
      </c>
      <c r="O4">
        <v>106</v>
      </c>
      <c r="P4" t="s">
        <v>2529</v>
      </c>
      <c r="Q4" t="s">
        <v>35</v>
      </c>
      <c r="R4">
        <v>0</v>
      </c>
      <c r="S4">
        <v>1</v>
      </c>
      <c r="T4">
        <v>0</v>
      </c>
      <c r="U4">
        <v>25000000</v>
      </c>
      <c r="V4">
        <v>3326530</v>
      </c>
      <c r="W4">
        <v>65088797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30.177594000000003</v>
      </c>
      <c r="AH4">
        <v>44.497129340000001</v>
      </c>
      <c r="AI4">
        <v>4.6598953913043477</v>
      </c>
    </row>
    <row r="5" spans="1:35" x14ac:dyDescent="0.2">
      <c r="A5" t="s">
        <v>5163</v>
      </c>
      <c r="B5">
        <v>1999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7.3</v>
      </c>
      <c r="N5">
        <v>282765</v>
      </c>
      <c r="O5">
        <v>97</v>
      </c>
      <c r="P5" t="s">
        <v>5164</v>
      </c>
      <c r="Q5" t="s">
        <v>2783</v>
      </c>
      <c r="R5">
        <v>1</v>
      </c>
      <c r="S5">
        <v>0</v>
      </c>
      <c r="T5">
        <v>0</v>
      </c>
      <c r="U5">
        <v>30000000</v>
      </c>
      <c r="V5">
        <v>38178166</v>
      </c>
      <c r="W5">
        <v>53478166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-10.869723333333333</v>
      </c>
      <c r="AH5">
        <v>-1.0653928999999911</v>
      </c>
      <c r="AI5">
        <v>3.051376212121212</v>
      </c>
    </row>
    <row r="6" spans="1:35" x14ac:dyDescent="0.2">
      <c r="A6" t="s">
        <v>6313</v>
      </c>
      <c r="B6">
        <v>2008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5.0999999999999996</v>
      </c>
      <c r="N6">
        <v>122737</v>
      </c>
      <c r="O6">
        <v>109</v>
      </c>
      <c r="P6" t="s">
        <v>6314</v>
      </c>
      <c r="Q6" t="s">
        <v>39</v>
      </c>
      <c r="R6">
        <v>0</v>
      </c>
      <c r="S6">
        <v>0</v>
      </c>
      <c r="T6">
        <v>1</v>
      </c>
      <c r="U6">
        <v>105000000</v>
      </c>
      <c r="V6">
        <v>94784201</v>
      </c>
      <c r="W6">
        <v>269784201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28.468667142857139</v>
      </c>
      <c r="AH6">
        <v>42.600220528571434</v>
      </c>
      <c r="AI6">
        <v>3.2822889047619048</v>
      </c>
    </row>
    <row r="7" spans="1:35" x14ac:dyDescent="0.2">
      <c r="A7" t="s">
        <v>4352</v>
      </c>
      <c r="B7">
        <v>1996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5.7</v>
      </c>
      <c r="N7">
        <v>97136</v>
      </c>
      <c r="O7">
        <v>103</v>
      </c>
      <c r="P7" t="s">
        <v>3899</v>
      </c>
      <c r="Q7" t="s">
        <v>2671</v>
      </c>
      <c r="R7">
        <v>1</v>
      </c>
      <c r="S7">
        <v>0</v>
      </c>
      <c r="T7">
        <v>0</v>
      </c>
      <c r="U7">
        <v>75000000</v>
      </c>
      <c r="V7">
        <v>136189294</v>
      </c>
      <c r="W7">
        <v>320689294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35</v>
      </c>
      <c r="AG7">
        <v>113.79286266666666</v>
      </c>
      <c r="AH7">
        <v>137.31007756000002</v>
      </c>
      <c r="AI7">
        <v>8.7178573939393935</v>
      </c>
    </row>
    <row r="8" spans="1:35" x14ac:dyDescent="0.2">
      <c r="A8" t="s">
        <v>4339</v>
      </c>
      <c r="B8">
        <v>1995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8</v>
      </c>
      <c r="N8">
        <v>558683</v>
      </c>
      <c r="O8">
        <v>129</v>
      </c>
      <c r="P8" t="s">
        <v>4340</v>
      </c>
      <c r="Q8" t="s">
        <v>35</v>
      </c>
      <c r="R8">
        <v>0</v>
      </c>
      <c r="S8">
        <v>1</v>
      </c>
      <c r="T8">
        <v>0</v>
      </c>
      <c r="U8">
        <v>29000001</v>
      </c>
      <c r="V8">
        <v>57141459</v>
      </c>
      <c r="W8">
        <v>168839459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33</v>
      </c>
      <c r="AG8">
        <v>191.10250547922394</v>
      </c>
      <c r="AH8">
        <v>223.1237810819386</v>
      </c>
      <c r="AI8">
        <v>12.231932067237453</v>
      </c>
    </row>
    <row r="9" spans="1:35" x14ac:dyDescent="0.2">
      <c r="A9" t="s">
        <v>6728</v>
      </c>
      <c r="B9">
        <v>2009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6.3</v>
      </c>
      <c r="N9">
        <v>173101</v>
      </c>
      <c r="O9">
        <v>102</v>
      </c>
      <c r="P9" t="s">
        <v>6729</v>
      </c>
      <c r="Q9" t="s">
        <v>5604</v>
      </c>
      <c r="R9">
        <v>0</v>
      </c>
      <c r="S9">
        <v>0</v>
      </c>
      <c r="T9">
        <v>1</v>
      </c>
      <c r="U9">
        <v>20000000</v>
      </c>
      <c r="V9">
        <v>64167069</v>
      </c>
      <c r="W9">
        <v>136316880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240.79220000000001</v>
      </c>
      <c r="AH9">
        <v>278.27934200000004</v>
      </c>
      <c r="AI9">
        <v>10.35974</v>
      </c>
    </row>
    <row r="10" spans="1:35" x14ac:dyDescent="0.2">
      <c r="A10" t="s">
        <v>2372</v>
      </c>
      <c r="B10">
        <v>1979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5.8</v>
      </c>
      <c r="N10">
        <v>30246</v>
      </c>
      <c r="O10">
        <v>118</v>
      </c>
      <c r="P10" t="s">
        <v>2168</v>
      </c>
      <c r="Q10" t="s">
        <v>35</v>
      </c>
      <c r="R10">
        <v>0</v>
      </c>
      <c r="S10">
        <v>1</v>
      </c>
      <c r="T10">
        <v>0</v>
      </c>
      <c r="U10">
        <v>35000000</v>
      </c>
      <c r="V10">
        <v>31755742</v>
      </c>
      <c r="W10">
        <v>92455742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32.079631428571432</v>
      </c>
      <c r="AH10">
        <v>46.608390885714293</v>
      </c>
      <c r="AI10">
        <v>5.9515595488721802</v>
      </c>
    </row>
    <row r="11" spans="1:35" x14ac:dyDescent="0.2">
      <c r="A11" t="s">
        <v>5793</v>
      </c>
      <c r="B11">
        <v>2003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5.9</v>
      </c>
      <c r="N11">
        <v>241307</v>
      </c>
      <c r="O11">
        <v>107</v>
      </c>
      <c r="P11" t="s">
        <v>4783</v>
      </c>
      <c r="Q11" t="s">
        <v>35</v>
      </c>
      <c r="R11">
        <v>0</v>
      </c>
      <c r="S11">
        <v>1</v>
      </c>
      <c r="T11">
        <v>0</v>
      </c>
      <c r="U11">
        <v>76000000</v>
      </c>
      <c r="V11">
        <v>127154901</v>
      </c>
      <c r="W11">
        <v>236350661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55.493855921052628</v>
      </c>
      <c r="AH11">
        <v>72.598180072368422</v>
      </c>
      <c r="AI11">
        <v>4.1831285307017545</v>
      </c>
    </row>
    <row r="12" spans="1:35" x14ac:dyDescent="0.2">
      <c r="A12" t="s">
        <v>7001</v>
      </c>
      <c r="B12">
        <v>2013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6.7</v>
      </c>
      <c r="N12">
        <v>188574</v>
      </c>
      <c r="O12">
        <v>109</v>
      </c>
      <c r="P12" t="s">
        <v>7002</v>
      </c>
      <c r="Q12" t="s">
        <v>35</v>
      </c>
      <c r="R12">
        <v>0</v>
      </c>
      <c r="S12">
        <v>1</v>
      </c>
      <c r="T12">
        <v>0</v>
      </c>
      <c r="U12">
        <v>61000000</v>
      </c>
      <c r="V12">
        <v>75612460</v>
      </c>
      <c r="W12">
        <v>131940411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6</v>
      </c>
      <c r="AG12">
        <v>8.1478778688524578</v>
      </c>
      <c r="AH12">
        <v>20.044144434426237</v>
      </c>
      <c r="AI12">
        <v>1.1629575573770492</v>
      </c>
    </row>
    <row r="13" spans="1:35" x14ac:dyDescent="0.2">
      <c r="A13" t="s">
        <v>1300</v>
      </c>
      <c r="B13">
        <v>1954</v>
      </c>
      <c r="C13">
        <v>0</v>
      </c>
      <c r="D13">
        <v>0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7.2</v>
      </c>
      <c r="N13">
        <v>27696</v>
      </c>
      <c r="O13">
        <v>127</v>
      </c>
      <c r="P13" t="s">
        <v>1301</v>
      </c>
      <c r="Q13" t="s">
        <v>376</v>
      </c>
      <c r="R13">
        <v>1</v>
      </c>
      <c r="S13">
        <v>0</v>
      </c>
      <c r="T13">
        <v>0</v>
      </c>
      <c r="U13">
        <v>5000000</v>
      </c>
      <c r="V13">
        <v>28200000</v>
      </c>
      <c r="W13">
        <v>28200000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84</v>
      </c>
      <c r="AG13">
        <v>182</v>
      </c>
      <c r="AH13">
        <v>213.02000000000004</v>
      </c>
      <c r="AI13">
        <v>34.25</v>
      </c>
    </row>
    <row r="14" spans="1:35" x14ac:dyDescent="0.2">
      <c r="A14" t="s">
        <v>1871</v>
      </c>
      <c r="B14">
        <v>1968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8.3000000000000007</v>
      </c>
      <c r="N14">
        <v>572661</v>
      </c>
      <c r="O14">
        <v>149</v>
      </c>
      <c r="P14" t="s">
        <v>1606</v>
      </c>
      <c r="Q14" t="s">
        <v>620</v>
      </c>
      <c r="R14">
        <v>0</v>
      </c>
      <c r="S14">
        <v>0</v>
      </c>
      <c r="T14">
        <v>1</v>
      </c>
      <c r="U14">
        <v>12000000</v>
      </c>
      <c r="V14">
        <v>60541301</v>
      </c>
      <c r="W14">
        <v>68766362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186.52650833333334</v>
      </c>
      <c r="AH14">
        <v>218.04442425000002</v>
      </c>
      <c r="AI14">
        <v>21.922120666666668</v>
      </c>
    </row>
    <row r="15" spans="1:35" x14ac:dyDescent="0.2">
      <c r="A15" t="s">
        <v>5733</v>
      </c>
      <c r="B15">
        <v>2002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7.6</v>
      </c>
      <c r="N15">
        <v>165746</v>
      </c>
      <c r="O15">
        <v>135</v>
      </c>
      <c r="P15" t="s">
        <v>3185</v>
      </c>
      <c r="Q15" t="s">
        <v>5734</v>
      </c>
      <c r="R15">
        <v>1</v>
      </c>
      <c r="S15">
        <v>0</v>
      </c>
      <c r="T15">
        <v>0</v>
      </c>
      <c r="U15">
        <v>5000000</v>
      </c>
      <c r="V15">
        <v>13084595</v>
      </c>
      <c r="W15">
        <v>23932055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139.32055</v>
      </c>
      <c r="AH15">
        <v>165.64581050000001</v>
      </c>
      <c r="AI15">
        <v>6.9773516666666664</v>
      </c>
    </row>
    <row r="16" spans="1:35" x14ac:dyDescent="0.2">
      <c r="A16" t="s">
        <v>3541</v>
      </c>
      <c r="B16">
        <v>1992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5.3</v>
      </c>
      <c r="N16">
        <v>19445</v>
      </c>
      <c r="O16">
        <v>84</v>
      </c>
      <c r="P16" t="s">
        <v>3542</v>
      </c>
      <c r="Q16" t="s">
        <v>2783</v>
      </c>
      <c r="R16">
        <v>1</v>
      </c>
      <c r="S16">
        <v>0</v>
      </c>
      <c r="T16">
        <v>0</v>
      </c>
      <c r="U16">
        <v>6500000</v>
      </c>
      <c r="V16">
        <v>29000301</v>
      </c>
      <c r="W16">
        <v>29000301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123.07923846153845</v>
      </c>
      <c r="AH16">
        <v>147.61795469230771</v>
      </c>
      <c r="AI16">
        <v>9.139965384615385</v>
      </c>
    </row>
    <row r="17" spans="1:35" x14ac:dyDescent="0.2">
      <c r="A17" t="s">
        <v>6192</v>
      </c>
      <c r="B17">
        <v>2006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7.6</v>
      </c>
      <c r="N17">
        <v>712798</v>
      </c>
      <c r="O17">
        <v>117</v>
      </c>
      <c r="P17" t="s">
        <v>6166</v>
      </c>
      <c r="Q17" t="s">
        <v>39</v>
      </c>
      <c r="R17">
        <v>0</v>
      </c>
      <c r="S17">
        <v>0</v>
      </c>
      <c r="T17">
        <v>1</v>
      </c>
      <c r="U17">
        <v>65000000</v>
      </c>
      <c r="V17">
        <v>210614939</v>
      </c>
      <c r="W17">
        <v>456068181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</v>
      </c>
      <c r="AG17">
        <v>250.8216776923077</v>
      </c>
      <c r="AH17">
        <v>289.41206223846154</v>
      </c>
      <c r="AI17">
        <v>10.694055923076924</v>
      </c>
    </row>
    <row r="18" spans="1:35" x14ac:dyDescent="0.2">
      <c r="A18" t="s">
        <v>6990</v>
      </c>
      <c r="B18">
        <v>2014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6.2</v>
      </c>
      <c r="N18">
        <v>272389</v>
      </c>
      <c r="O18">
        <v>102</v>
      </c>
      <c r="P18" t="s">
        <v>6657</v>
      </c>
      <c r="Q18" t="s">
        <v>39</v>
      </c>
      <c r="R18">
        <v>0</v>
      </c>
      <c r="S18">
        <v>0</v>
      </c>
      <c r="T18">
        <v>1</v>
      </c>
      <c r="U18">
        <v>110000000</v>
      </c>
      <c r="V18">
        <v>106580051</v>
      </c>
      <c r="W18">
        <v>337580051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53.445477727272731</v>
      </c>
      <c r="AH18">
        <v>70.324480277272741</v>
      </c>
      <c r="AI18">
        <v>2.0689095545454546</v>
      </c>
    </row>
    <row r="19" spans="1:35" x14ac:dyDescent="0.2">
      <c r="A19" t="s">
        <v>5424</v>
      </c>
      <c r="B19">
        <v>2001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6</v>
      </c>
      <c r="N19">
        <v>42752</v>
      </c>
      <c r="O19">
        <v>125</v>
      </c>
      <c r="P19" t="s">
        <v>5425</v>
      </c>
      <c r="Q19" t="s">
        <v>5328</v>
      </c>
      <c r="R19">
        <v>0</v>
      </c>
      <c r="S19">
        <v>0</v>
      </c>
      <c r="T19">
        <v>1</v>
      </c>
      <c r="U19">
        <v>62000000</v>
      </c>
      <c r="V19">
        <v>1574959</v>
      </c>
      <c r="W19">
        <v>18720175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-84.903084677419358</v>
      </c>
      <c r="AH19">
        <v>-83.242423991935482</v>
      </c>
      <c r="AI19">
        <v>-0.49676948924731185</v>
      </c>
    </row>
    <row r="20" spans="1:35" x14ac:dyDescent="0.2">
      <c r="A20" t="s">
        <v>5475</v>
      </c>
      <c r="B20">
        <v>2002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5.6</v>
      </c>
      <c r="N20">
        <v>68794</v>
      </c>
      <c r="O20">
        <v>96</v>
      </c>
      <c r="P20" t="s">
        <v>4933</v>
      </c>
      <c r="Q20" t="s">
        <v>3859</v>
      </c>
      <c r="R20">
        <v>1</v>
      </c>
      <c r="S20">
        <v>1</v>
      </c>
      <c r="T20">
        <v>0</v>
      </c>
      <c r="U20">
        <v>17000000</v>
      </c>
      <c r="V20">
        <v>37950822</v>
      </c>
      <c r="W20">
        <v>95146283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179.8420088235294</v>
      </c>
      <c r="AH20">
        <v>210.62462979411768</v>
      </c>
      <c r="AI20">
        <v>8.3280669607843141</v>
      </c>
    </row>
    <row r="21" spans="1:35" x14ac:dyDescent="0.2">
      <c r="A21" t="s">
        <v>6362</v>
      </c>
      <c r="B21">
        <v>2013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7.5</v>
      </c>
      <c r="N21">
        <v>80529</v>
      </c>
      <c r="O21">
        <v>128</v>
      </c>
      <c r="P21" t="s">
        <v>6363</v>
      </c>
      <c r="Q21" t="s">
        <v>39</v>
      </c>
      <c r="R21">
        <v>0</v>
      </c>
      <c r="S21">
        <v>0</v>
      </c>
      <c r="T21">
        <v>1</v>
      </c>
      <c r="U21">
        <v>40000000</v>
      </c>
      <c r="V21">
        <v>95020213</v>
      </c>
      <c r="W21">
        <v>97470701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21.83837625</v>
      </c>
      <c r="AH21">
        <v>35.240597637500017</v>
      </c>
      <c r="AI21">
        <v>1.436767525</v>
      </c>
    </row>
    <row r="22" spans="1:35" x14ac:dyDescent="0.2">
      <c r="A22" t="s">
        <v>158</v>
      </c>
      <c r="B22">
        <v>1933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7.4</v>
      </c>
      <c r="N22">
        <v>10145</v>
      </c>
      <c r="O22">
        <v>89</v>
      </c>
      <c r="P22" t="s">
        <v>48</v>
      </c>
      <c r="Q22" t="s">
        <v>39</v>
      </c>
      <c r="R22">
        <v>0</v>
      </c>
      <c r="S22">
        <v>0</v>
      </c>
      <c r="T22">
        <v>1</v>
      </c>
      <c r="U22">
        <v>439000</v>
      </c>
      <c r="W22">
        <v>1600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-99.817767653758537</v>
      </c>
      <c r="AH22">
        <v>-99.797722095671986</v>
      </c>
      <c r="AI22">
        <v>-0.99040882388202856</v>
      </c>
    </row>
    <row r="23" spans="1:35" x14ac:dyDescent="0.2">
      <c r="A23" t="s">
        <v>7061</v>
      </c>
      <c r="B23">
        <v>2013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6.2</v>
      </c>
      <c r="N23">
        <v>141227</v>
      </c>
      <c r="O23">
        <v>119</v>
      </c>
      <c r="P23" t="s">
        <v>7062</v>
      </c>
      <c r="Q23" t="s">
        <v>7063</v>
      </c>
      <c r="R23">
        <v>0</v>
      </c>
      <c r="S23">
        <v>1</v>
      </c>
      <c r="T23">
        <v>0</v>
      </c>
      <c r="U23">
        <v>175000000</v>
      </c>
      <c r="V23">
        <v>38362475</v>
      </c>
      <c r="W23">
        <v>151783839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-56.633188857142855</v>
      </c>
      <c r="AH23">
        <v>-51.862839631428571</v>
      </c>
      <c r="AI23">
        <v>-0.13266377714285715</v>
      </c>
    </row>
    <row r="24" spans="1:35" x14ac:dyDescent="0.2">
      <c r="A24" t="s">
        <v>4850</v>
      </c>
      <c r="B24">
        <v>1998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5.9</v>
      </c>
      <c r="N24">
        <v>30831</v>
      </c>
      <c r="O24">
        <v>93</v>
      </c>
      <c r="P24" t="s">
        <v>4851</v>
      </c>
      <c r="Q24" t="s">
        <v>4852</v>
      </c>
      <c r="R24">
        <v>1</v>
      </c>
      <c r="S24">
        <v>0</v>
      </c>
      <c r="T24">
        <v>0</v>
      </c>
      <c r="U24">
        <v>13000000</v>
      </c>
      <c r="V24">
        <v>16757163</v>
      </c>
      <c r="W24">
        <v>16757163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-35.549373076923075</v>
      </c>
      <c r="AH24">
        <v>-28.4598041153846</v>
      </c>
      <c r="AI24">
        <v>1.9295739510489511</v>
      </c>
    </row>
    <row r="25" spans="1:35" x14ac:dyDescent="0.2">
      <c r="A25" t="s">
        <v>7223</v>
      </c>
      <c r="B25">
        <v>2011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6.6</v>
      </c>
      <c r="N25">
        <v>2809</v>
      </c>
      <c r="O25">
        <v>85</v>
      </c>
      <c r="P25" t="s">
        <v>7224</v>
      </c>
      <c r="R25">
        <v>0</v>
      </c>
      <c r="S25">
        <v>1</v>
      </c>
      <c r="T25">
        <v>0</v>
      </c>
      <c r="U25">
        <v>2000000</v>
      </c>
      <c r="X25">
        <v>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-100</v>
      </c>
      <c r="AH25">
        <v>-100</v>
      </c>
      <c r="AI25">
        <v>-1</v>
      </c>
    </row>
    <row r="26" spans="1:35" x14ac:dyDescent="0.2">
      <c r="A26" t="s">
        <v>5581</v>
      </c>
      <c r="B26">
        <v>2001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8.1999999999999993</v>
      </c>
      <c r="N26">
        <v>809203</v>
      </c>
      <c r="O26">
        <v>135</v>
      </c>
      <c r="P26" t="s">
        <v>2627</v>
      </c>
      <c r="Q26" t="s">
        <v>35</v>
      </c>
      <c r="R26">
        <v>0</v>
      </c>
      <c r="S26">
        <v>1</v>
      </c>
      <c r="T26">
        <v>0</v>
      </c>
      <c r="U26">
        <v>58000000</v>
      </c>
      <c r="V26">
        <v>170742341</v>
      </c>
      <c r="W26">
        <v>316791257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3</v>
      </c>
      <c r="AG26">
        <v>173.09591120689655</v>
      </c>
      <c r="AH26">
        <v>203.13646143965522</v>
      </c>
      <c r="AI26">
        <v>8.103197040229885</v>
      </c>
    </row>
    <row r="27" spans="1:35" x14ac:dyDescent="0.2">
      <c r="A27" t="s">
        <v>4878</v>
      </c>
      <c r="B27">
        <v>1998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7.2</v>
      </c>
      <c r="N27">
        <v>256722</v>
      </c>
      <c r="O27">
        <v>95</v>
      </c>
      <c r="P27" t="s">
        <v>4336</v>
      </c>
      <c r="Q27" t="s">
        <v>4337</v>
      </c>
      <c r="R27">
        <v>1</v>
      </c>
      <c r="S27">
        <v>0</v>
      </c>
      <c r="T27">
        <v>0</v>
      </c>
      <c r="U27">
        <v>120000000</v>
      </c>
      <c r="V27">
        <v>162798565</v>
      </c>
      <c r="W27">
        <v>363258859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51.357857916666674</v>
      </c>
      <c r="AH27">
        <v>68.007222287499999</v>
      </c>
      <c r="AI27">
        <v>5.8799026325757575</v>
      </c>
    </row>
    <row r="28" spans="1:35" x14ac:dyDescent="0.2">
      <c r="A28" t="s">
        <v>6825</v>
      </c>
      <c r="B28">
        <v>2009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6.8</v>
      </c>
      <c r="N28">
        <v>96926</v>
      </c>
      <c r="O28">
        <v>96</v>
      </c>
      <c r="P28" t="s">
        <v>2808</v>
      </c>
      <c r="Q28" t="s">
        <v>2671</v>
      </c>
      <c r="R28">
        <v>1</v>
      </c>
      <c r="S28">
        <v>0</v>
      </c>
      <c r="T28">
        <v>0</v>
      </c>
      <c r="U28">
        <v>200000000</v>
      </c>
      <c r="V28">
        <v>137855863</v>
      </c>
      <c r="W28">
        <v>325286646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166</v>
      </c>
      <c r="AG28">
        <v>-18.678338499999999</v>
      </c>
      <c r="AH28">
        <v>-9.7329557349999991</v>
      </c>
      <c r="AI28">
        <v>1.71072205</v>
      </c>
    </row>
    <row r="29" spans="1:35" x14ac:dyDescent="0.2">
      <c r="A29" t="s">
        <v>5926</v>
      </c>
      <c r="B29">
        <v>2004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5.9</v>
      </c>
      <c r="N29">
        <v>77920</v>
      </c>
      <c r="O29">
        <v>95</v>
      </c>
      <c r="P29" t="s">
        <v>5927</v>
      </c>
      <c r="Q29" t="s">
        <v>39</v>
      </c>
      <c r="R29">
        <v>0</v>
      </c>
      <c r="S29">
        <v>0</v>
      </c>
      <c r="T29">
        <v>1</v>
      </c>
      <c r="U29">
        <v>19000000</v>
      </c>
      <c r="V29">
        <v>51438175</v>
      </c>
      <c r="W29">
        <v>70067909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84.389234210526325</v>
      </c>
      <c r="AH29">
        <v>104.67204997368424</v>
      </c>
      <c r="AI29">
        <v>5.1463078070175436</v>
      </c>
    </row>
    <row r="30" spans="1:35" x14ac:dyDescent="0.2">
      <c r="A30" t="s">
        <v>4887</v>
      </c>
      <c r="B30">
        <v>1998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6.6</v>
      </c>
      <c r="N30">
        <v>26643</v>
      </c>
      <c r="O30">
        <v>115</v>
      </c>
      <c r="P30" t="s">
        <v>4888</v>
      </c>
      <c r="Q30" t="s">
        <v>2783</v>
      </c>
      <c r="R30">
        <v>1</v>
      </c>
      <c r="S30">
        <v>0</v>
      </c>
      <c r="T30">
        <v>0</v>
      </c>
      <c r="U30">
        <v>75000000</v>
      </c>
      <c r="V30">
        <v>56709981</v>
      </c>
      <c r="W30">
        <v>56709981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3</v>
      </c>
      <c r="AG30">
        <v>-62.193346000000005</v>
      </c>
      <c r="AH30">
        <v>-58.034614060000003</v>
      </c>
      <c r="AI30">
        <v>0.71848427272727278</v>
      </c>
    </row>
    <row r="31" spans="1:35" x14ac:dyDescent="0.2">
      <c r="A31" t="s">
        <v>1989</v>
      </c>
      <c r="B31">
        <v>1971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8.3000000000000007</v>
      </c>
      <c r="N31">
        <v>724032</v>
      </c>
      <c r="O31">
        <v>136</v>
      </c>
      <c r="P31" t="s">
        <v>1606</v>
      </c>
      <c r="Q31" t="s">
        <v>39</v>
      </c>
      <c r="R31">
        <v>0</v>
      </c>
      <c r="S31">
        <v>0</v>
      </c>
      <c r="T31">
        <v>1</v>
      </c>
      <c r="U31">
        <v>2200000</v>
      </c>
      <c r="V31">
        <v>26589355</v>
      </c>
      <c r="W31">
        <v>26903440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9</v>
      </c>
      <c r="AG31">
        <v>511.44181818181818</v>
      </c>
      <c r="AH31">
        <v>578.70041818181824</v>
      </c>
      <c r="AI31">
        <v>31.181148325358851</v>
      </c>
    </row>
    <row r="32" spans="1:35" x14ac:dyDescent="0.2">
      <c r="A32" t="s">
        <v>1839</v>
      </c>
      <c r="B32">
        <v>1967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6.1</v>
      </c>
      <c r="N32">
        <v>5277</v>
      </c>
      <c r="O32">
        <v>120</v>
      </c>
      <c r="P32" t="s">
        <v>1840</v>
      </c>
      <c r="Q32" t="s">
        <v>1841</v>
      </c>
      <c r="R32">
        <v>0</v>
      </c>
      <c r="S32">
        <v>1</v>
      </c>
      <c r="T32">
        <v>0</v>
      </c>
      <c r="U32">
        <v>3500000</v>
      </c>
      <c r="V32">
        <v>1100000</v>
      </c>
      <c r="W32">
        <v>1100000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-84.285714285714292</v>
      </c>
      <c r="AH32">
        <v>-82.557142857142864</v>
      </c>
      <c r="AI32">
        <v>0.25714285714285712</v>
      </c>
    </row>
    <row r="33" spans="1:35" x14ac:dyDescent="0.2">
      <c r="A33" t="s">
        <v>3066</v>
      </c>
      <c r="B33">
        <v>1988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6.9</v>
      </c>
      <c r="N33">
        <v>8804</v>
      </c>
      <c r="O33">
        <v>120</v>
      </c>
      <c r="P33" t="s">
        <v>2749</v>
      </c>
      <c r="Q33" t="s">
        <v>3067</v>
      </c>
      <c r="R33">
        <v>0</v>
      </c>
      <c r="S33">
        <v>0</v>
      </c>
      <c r="T33">
        <v>1</v>
      </c>
      <c r="U33">
        <v>15000000</v>
      </c>
      <c r="V33">
        <v>6908797</v>
      </c>
      <c r="W33">
        <v>6908797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3</v>
      </c>
      <c r="AG33">
        <v>-76.970676666666677</v>
      </c>
      <c r="AH33">
        <v>-74.43745109999999</v>
      </c>
      <c r="AI33">
        <v>1.2749275362318841E-3</v>
      </c>
    </row>
    <row r="34" spans="1:35" x14ac:dyDescent="0.2">
      <c r="A34" t="s">
        <v>7254</v>
      </c>
      <c r="B34">
        <v>2011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6.4</v>
      </c>
      <c r="N34">
        <v>95858</v>
      </c>
      <c r="O34">
        <v>99</v>
      </c>
      <c r="P34" t="s">
        <v>2717</v>
      </c>
      <c r="Q34" t="s">
        <v>3373</v>
      </c>
      <c r="R34">
        <v>0</v>
      </c>
      <c r="S34">
        <v>1</v>
      </c>
      <c r="T34">
        <v>0</v>
      </c>
      <c r="U34">
        <v>15000000</v>
      </c>
      <c r="V34">
        <v>5704709</v>
      </c>
      <c r="W34">
        <v>30519436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9</v>
      </c>
      <c r="AG34">
        <v>1.7314533333333333</v>
      </c>
      <c r="AH34">
        <v>12.921913200000004</v>
      </c>
      <c r="AI34">
        <v>1.0346290666666667</v>
      </c>
    </row>
    <row r="35" spans="1:35" x14ac:dyDescent="0.2">
      <c r="A35" t="s">
        <v>7378</v>
      </c>
      <c r="B35">
        <v>2017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7.2</v>
      </c>
      <c r="N35">
        <v>61213</v>
      </c>
      <c r="O35">
        <v>100</v>
      </c>
      <c r="P35" t="s">
        <v>3483</v>
      </c>
      <c r="Q35" t="s">
        <v>4856</v>
      </c>
      <c r="R35">
        <v>0</v>
      </c>
      <c r="S35">
        <v>1</v>
      </c>
      <c r="T35">
        <v>0</v>
      </c>
      <c r="U35">
        <v>22000000</v>
      </c>
      <c r="V35">
        <v>64508620</v>
      </c>
      <c r="W35">
        <v>205736628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7</v>
      </c>
      <c r="AG35">
        <v>367.58324545454542</v>
      </c>
      <c r="AH35">
        <v>419.01740245454545</v>
      </c>
      <c r="AI35">
        <v>8.3516649090909088</v>
      </c>
    </row>
    <row r="36" spans="1:35" x14ac:dyDescent="0.2">
      <c r="A36" t="s">
        <v>3777</v>
      </c>
      <c r="B36">
        <v>1993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6.6</v>
      </c>
      <c r="N36">
        <v>3225</v>
      </c>
      <c r="O36">
        <v>100</v>
      </c>
      <c r="P36" t="s">
        <v>3778</v>
      </c>
      <c r="Q36" t="s">
        <v>2671</v>
      </c>
      <c r="R36">
        <v>1</v>
      </c>
      <c r="S36">
        <v>0</v>
      </c>
      <c r="T36">
        <v>0</v>
      </c>
      <c r="U36">
        <v>3522836</v>
      </c>
      <c r="V36">
        <v>12890752</v>
      </c>
      <c r="W36">
        <v>12890752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19</v>
      </c>
      <c r="AG36">
        <v>82.959865290351303</v>
      </c>
      <c r="AH36">
        <v>103.08545047228993</v>
      </c>
      <c r="AI36">
        <v>7.3163575131977856</v>
      </c>
    </row>
    <row r="37" spans="1:35" x14ac:dyDescent="0.2">
      <c r="A37" t="s">
        <v>1701</v>
      </c>
      <c r="B37">
        <v>1963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6.2</v>
      </c>
      <c r="N37">
        <v>761</v>
      </c>
      <c r="O37">
        <v>115</v>
      </c>
      <c r="P37" t="s">
        <v>1583</v>
      </c>
      <c r="Q37" t="s">
        <v>945</v>
      </c>
      <c r="R37">
        <v>0</v>
      </c>
      <c r="S37">
        <v>1</v>
      </c>
      <c r="T37">
        <v>0</v>
      </c>
      <c r="U37">
        <v>3346500</v>
      </c>
      <c r="V37">
        <v>2500000</v>
      </c>
      <c r="W37">
        <v>2500000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-62.647542208277308</v>
      </c>
      <c r="AH37">
        <v>-58.538771851187796</v>
      </c>
      <c r="AI37">
        <v>1.9881966233378157</v>
      </c>
    </row>
    <row r="38" spans="1:35" x14ac:dyDescent="0.2">
      <c r="A38" t="s">
        <v>3982</v>
      </c>
      <c r="B38">
        <v>1994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5</v>
      </c>
      <c r="N38">
        <v>2238</v>
      </c>
      <c r="O38">
        <v>94</v>
      </c>
      <c r="P38" t="s">
        <v>3191</v>
      </c>
      <c r="Q38" t="s">
        <v>3983</v>
      </c>
      <c r="R38">
        <v>0</v>
      </c>
      <c r="S38">
        <v>1</v>
      </c>
      <c r="T38">
        <v>0</v>
      </c>
      <c r="U38">
        <v>20000000</v>
      </c>
      <c r="V38">
        <v>2308390</v>
      </c>
      <c r="W38">
        <v>2308390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13</v>
      </c>
      <c r="AG38">
        <v>-94.229024999999993</v>
      </c>
      <c r="AH38">
        <v>-93.594217750000013</v>
      </c>
      <c r="AI38">
        <v>-0.73768295454545452</v>
      </c>
    </row>
    <row r="39" spans="1:35" x14ac:dyDescent="0.2">
      <c r="A39" t="s">
        <v>3464</v>
      </c>
      <c r="B39">
        <v>1991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5.7</v>
      </c>
      <c r="N39">
        <v>4619</v>
      </c>
      <c r="O39">
        <v>94</v>
      </c>
      <c r="P39" t="s">
        <v>3465</v>
      </c>
      <c r="Q39" t="s">
        <v>35</v>
      </c>
      <c r="R39">
        <v>0</v>
      </c>
      <c r="S39">
        <v>1</v>
      </c>
      <c r="T39">
        <v>0</v>
      </c>
      <c r="U39">
        <v>15000000</v>
      </c>
      <c r="V39">
        <v>15429177</v>
      </c>
      <c r="W39">
        <v>15429177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0</v>
      </c>
      <c r="AF39">
        <v>26</v>
      </c>
      <c r="AG39">
        <v>-48.569410000000005</v>
      </c>
      <c r="AH39">
        <v>-42.912045099999993</v>
      </c>
      <c r="AI39">
        <v>1.3377540909090908</v>
      </c>
    </row>
    <row r="40" spans="1:35" x14ac:dyDescent="0.2">
      <c r="A40" t="s">
        <v>4266</v>
      </c>
      <c r="B40">
        <v>1995</v>
      </c>
      <c r="C40">
        <v>0</v>
      </c>
      <c r="D40">
        <v>0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7.7</v>
      </c>
      <c r="N40">
        <v>30757</v>
      </c>
      <c r="O40">
        <v>97</v>
      </c>
      <c r="P40" t="s">
        <v>4267</v>
      </c>
      <c r="Q40" t="s">
        <v>39</v>
      </c>
      <c r="R40">
        <v>0</v>
      </c>
      <c r="S40">
        <v>0</v>
      </c>
      <c r="T40">
        <v>1</v>
      </c>
      <c r="U40">
        <v>17000000</v>
      </c>
      <c r="V40">
        <v>10015449</v>
      </c>
      <c r="W40">
        <v>10015449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90</v>
      </c>
      <c r="AG40">
        <v>-70.542797058823524</v>
      </c>
      <c r="AH40">
        <v>-67.302504735294107</v>
      </c>
      <c r="AI40">
        <v>0.33896377005347594</v>
      </c>
    </row>
    <row r="41" spans="1:35" x14ac:dyDescent="0.2">
      <c r="A41" t="s">
        <v>6088</v>
      </c>
      <c r="B41">
        <v>2005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6.6</v>
      </c>
      <c r="N41">
        <v>65972</v>
      </c>
      <c r="O41">
        <v>107</v>
      </c>
      <c r="P41" t="s">
        <v>5859</v>
      </c>
      <c r="Q41" t="s">
        <v>2783</v>
      </c>
      <c r="R41">
        <v>1</v>
      </c>
      <c r="S41">
        <v>0</v>
      </c>
      <c r="T41">
        <v>0</v>
      </c>
      <c r="U41">
        <v>30000000</v>
      </c>
      <c r="V41">
        <v>21845719</v>
      </c>
      <c r="W41">
        <v>42886719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-28.522134999999999</v>
      </c>
      <c r="AH41">
        <v>-20.659569849999997</v>
      </c>
      <c r="AI41">
        <v>1.3825955000000001</v>
      </c>
    </row>
    <row r="42" spans="1:35" x14ac:dyDescent="0.2">
      <c r="A42" t="s">
        <v>4027</v>
      </c>
      <c r="B42">
        <v>1994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6</v>
      </c>
      <c r="N42">
        <v>6279</v>
      </c>
      <c r="O42">
        <v>100</v>
      </c>
      <c r="P42" t="s">
        <v>4028</v>
      </c>
      <c r="Q42" t="s">
        <v>3921</v>
      </c>
      <c r="R42">
        <v>1</v>
      </c>
      <c r="S42">
        <v>0</v>
      </c>
      <c r="T42">
        <v>0</v>
      </c>
      <c r="U42">
        <v>7970574</v>
      </c>
      <c r="V42">
        <v>29392418</v>
      </c>
      <c r="W42">
        <v>29392418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84.380811218865787</v>
      </c>
      <c r="AH42">
        <v>104.66270045294107</v>
      </c>
      <c r="AI42">
        <v>7.3809459644939004</v>
      </c>
    </row>
    <row r="43" spans="1:35" x14ac:dyDescent="0.2">
      <c r="A43" t="s">
        <v>5746</v>
      </c>
      <c r="B43">
        <v>2003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7.2</v>
      </c>
      <c r="N43">
        <v>24895</v>
      </c>
      <c r="O43">
        <v>91</v>
      </c>
      <c r="P43" t="s">
        <v>4591</v>
      </c>
      <c r="Q43" t="s">
        <v>4109</v>
      </c>
      <c r="R43">
        <v>0</v>
      </c>
      <c r="S43">
        <v>0</v>
      </c>
      <c r="T43">
        <v>1</v>
      </c>
      <c r="U43">
        <v>2112140</v>
      </c>
      <c r="V43">
        <v>17781006</v>
      </c>
      <c r="W43">
        <v>18750246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343.86844622042099</v>
      </c>
      <c r="AH43">
        <v>392.69397530466733</v>
      </c>
      <c r="AI43">
        <v>13.795614874014033</v>
      </c>
    </row>
    <row r="44" spans="1:35" x14ac:dyDescent="0.2">
      <c r="A44" t="s">
        <v>7619</v>
      </c>
      <c r="B44">
        <v>2014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6.1</v>
      </c>
      <c r="N44">
        <v>166022</v>
      </c>
      <c r="O44">
        <v>116</v>
      </c>
      <c r="P44" t="s">
        <v>7319</v>
      </c>
      <c r="Q44" t="s">
        <v>7063</v>
      </c>
      <c r="R44">
        <v>0</v>
      </c>
      <c r="S44">
        <v>1</v>
      </c>
      <c r="T44">
        <v>0</v>
      </c>
      <c r="U44">
        <v>40000000</v>
      </c>
      <c r="V44">
        <v>43139300</v>
      </c>
      <c r="W44">
        <v>87189756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8.9871949999999998</v>
      </c>
      <c r="AH44">
        <v>20.975786450000015</v>
      </c>
      <c r="AI44">
        <v>1.1797439000000001</v>
      </c>
    </row>
    <row r="45" spans="1:35" x14ac:dyDescent="0.2">
      <c r="A45" t="s">
        <v>4280</v>
      </c>
      <c r="B45">
        <v>1995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6.2</v>
      </c>
      <c r="N45">
        <v>2091</v>
      </c>
      <c r="O45">
        <v>92</v>
      </c>
      <c r="P45" t="s">
        <v>2544</v>
      </c>
      <c r="Q45" t="s">
        <v>4281</v>
      </c>
      <c r="R45">
        <v>1</v>
      </c>
      <c r="S45">
        <v>0</v>
      </c>
      <c r="T45">
        <v>0</v>
      </c>
      <c r="U45">
        <v>101042</v>
      </c>
      <c r="V45">
        <v>2101087</v>
      </c>
      <c r="W45">
        <v>2101087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8</v>
      </c>
      <c r="AG45">
        <v>939.70972466894955</v>
      </c>
      <c r="AH45">
        <v>1054.0777943825342</v>
      </c>
      <c r="AI45">
        <v>46.259532939497703</v>
      </c>
    </row>
    <row r="46" spans="1:35" x14ac:dyDescent="0.2">
      <c r="A46" t="s">
        <v>6914</v>
      </c>
      <c r="B46">
        <v>2010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5.2</v>
      </c>
      <c r="N46">
        <v>89010</v>
      </c>
      <c r="O46">
        <v>95</v>
      </c>
      <c r="P46" t="s">
        <v>6915</v>
      </c>
      <c r="Q46" t="s">
        <v>5604</v>
      </c>
      <c r="R46">
        <v>0</v>
      </c>
      <c r="S46">
        <v>0</v>
      </c>
      <c r="T46">
        <v>1</v>
      </c>
      <c r="U46">
        <v>35000000</v>
      </c>
      <c r="V46">
        <v>63075011</v>
      </c>
      <c r="W46">
        <v>115694863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26</v>
      </c>
      <c r="AG46">
        <v>65.278375714285716</v>
      </c>
      <c r="AH46">
        <v>83.458997042857149</v>
      </c>
      <c r="AI46">
        <v>2.3055675142857144</v>
      </c>
    </row>
    <row r="47" spans="1:35" x14ac:dyDescent="0.2">
      <c r="A47" t="s">
        <v>4947</v>
      </c>
      <c r="B47">
        <v>1998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6.5</v>
      </c>
      <c r="N47">
        <v>76099</v>
      </c>
      <c r="O47">
        <v>107</v>
      </c>
      <c r="P47" t="s">
        <v>3028</v>
      </c>
      <c r="Q47" t="s">
        <v>39</v>
      </c>
      <c r="R47">
        <v>0</v>
      </c>
      <c r="S47">
        <v>0</v>
      </c>
      <c r="T47">
        <v>1</v>
      </c>
      <c r="U47">
        <v>60000000</v>
      </c>
      <c r="V47">
        <v>67638368</v>
      </c>
      <c r="W47">
        <v>128038368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44</v>
      </c>
      <c r="AG47">
        <v>6.6986400000000001</v>
      </c>
      <c r="AH47">
        <v>18.435490400000017</v>
      </c>
      <c r="AI47">
        <v>3.8499381818181817</v>
      </c>
    </row>
    <row r="48" spans="1:35" x14ac:dyDescent="0.2">
      <c r="A48" t="s">
        <v>3869</v>
      </c>
      <c r="B48">
        <v>1993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7.6</v>
      </c>
      <c r="N48">
        <v>70697</v>
      </c>
      <c r="O48">
        <v>138</v>
      </c>
      <c r="P48" t="s">
        <v>2004</v>
      </c>
      <c r="Q48" t="s">
        <v>39</v>
      </c>
      <c r="R48">
        <v>0</v>
      </c>
      <c r="S48">
        <v>0</v>
      </c>
      <c r="T48">
        <v>1</v>
      </c>
      <c r="U48">
        <v>30000000</v>
      </c>
      <c r="V48">
        <v>31130999</v>
      </c>
      <c r="W48">
        <v>135130999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125.21833166666667</v>
      </c>
      <c r="AH48">
        <v>149.99234815000003</v>
      </c>
      <c r="AI48">
        <v>9.2371968939393945</v>
      </c>
    </row>
    <row r="49" spans="1:35" x14ac:dyDescent="0.2">
      <c r="A49" t="s">
        <v>4952</v>
      </c>
      <c r="B49">
        <v>1998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6.5</v>
      </c>
      <c r="N49">
        <v>2555</v>
      </c>
      <c r="O49">
        <v>117</v>
      </c>
      <c r="P49" t="s">
        <v>3974</v>
      </c>
      <c r="Q49" t="s">
        <v>3713</v>
      </c>
      <c r="R49">
        <v>1</v>
      </c>
      <c r="S49">
        <v>0</v>
      </c>
      <c r="T49">
        <v>0</v>
      </c>
      <c r="U49">
        <v>1130732</v>
      </c>
      <c r="V49">
        <v>1130732</v>
      </c>
      <c r="W49">
        <v>1130732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-50</v>
      </c>
      <c r="AH49">
        <v>-44.5</v>
      </c>
      <c r="AI49">
        <v>1.2727272727272725</v>
      </c>
    </row>
    <row r="50" spans="1:35" x14ac:dyDescent="0.2">
      <c r="A50" t="s">
        <v>4297</v>
      </c>
      <c r="B50">
        <v>1995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5.3</v>
      </c>
      <c r="N50">
        <v>957</v>
      </c>
      <c r="O50">
        <v>94</v>
      </c>
      <c r="P50" t="s">
        <v>4298</v>
      </c>
      <c r="Q50" t="s">
        <v>3273</v>
      </c>
      <c r="R50">
        <v>1</v>
      </c>
      <c r="S50">
        <v>0</v>
      </c>
      <c r="T50">
        <v>0</v>
      </c>
      <c r="U50">
        <v>345972</v>
      </c>
      <c r="V50">
        <v>345972</v>
      </c>
      <c r="W50">
        <v>345972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-50</v>
      </c>
      <c r="AH50">
        <v>-44.499999999999993</v>
      </c>
      <c r="AI50">
        <v>1.2727272727272729</v>
      </c>
    </row>
    <row r="51" spans="1:35" x14ac:dyDescent="0.2">
      <c r="A51" t="s">
        <v>6138</v>
      </c>
      <c r="B51">
        <v>2006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7.1</v>
      </c>
      <c r="N51">
        <v>103626</v>
      </c>
      <c r="O51">
        <v>100</v>
      </c>
      <c r="P51" t="s">
        <v>3756</v>
      </c>
      <c r="Q51" t="s">
        <v>5962</v>
      </c>
      <c r="R51">
        <v>0</v>
      </c>
      <c r="S51">
        <v>0</v>
      </c>
      <c r="T51">
        <v>1</v>
      </c>
      <c r="U51">
        <v>8700000</v>
      </c>
      <c r="V51">
        <v>5501616</v>
      </c>
      <c r="W51">
        <v>7659918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29</v>
      </c>
      <c r="AG51">
        <v>-55.977482758620688</v>
      </c>
      <c r="AH51">
        <v>-51.135005862068958</v>
      </c>
      <c r="AI51">
        <v>0.46741724137931034</v>
      </c>
    </row>
    <row r="52" spans="1:35" x14ac:dyDescent="0.2">
      <c r="A52" t="s">
        <v>6772</v>
      </c>
      <c r="B52">
        <v>2009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7</v>
      </c>
      <c r="N52">
        <v>127284</v>
      </c>
      <c r="O52">
        <v>106</v>
      </c>
      <c r="P52" t="s">
        <v>5853</v>
      </c>
      <c r="Q52" t="s">
        <v>5459</v>
      </c>
      <c r="R52">
        <v>0</v>
      </c>
      <c r="S52">
        <v>1</v>
      </c>
      <c r="T52">
        <v>0</v>
      </c>
      <c r="U52">
        <v>7000000</v>
      </c>
      <c r="V52">
        <v>9228768</v>
      </c>
      <c r="W52">
        <v>31430334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124.50238571428571</v>
      </c>
      <c r="AH52">
        <v>149.19764814285716</v>
      </c>
      <c r="AI52">
        <v>6.4834128571428575</v>
      </c>
    </row>
    <row r="53" spans="1:35" x14ac:dyDescent="0.2">
      <c r="A53" t="s">
        <v>4113</v>
      </c>
      <c r="B53">
        <v>1994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6.4</v>
      </c>
      <c r="N53">
        <v>4892</v>
      </c>
      <c r="O53">
        <v>106</v>
      </c>
      <c r="P53" t="s">
        <v>4114</v>
      </c>
      <c r="Q53" t="s">
        <v>2783</v>
      </c>
      <c r="R53">
        <v>1</v>
      </c>
      <c r="S53">
        <v>0</v>
      </c>
      <c r="T53">
        <v>0</v>
      </c>
      <c r="U53">
        <v>3430583</v>
      </c>
      <c r="V53">
        <v>3430583</v>
      </c>
      <c r="W53">
        <v>3430583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133</v>
      </c>
      <c r="AG53">
        <v>-50</v>
      </c>
      <c r="AH53">
        <v>-44.499999999999993</v>
      </c>
      <c r="AI53">
        <v>1.2727272727272727</v>
      </c>
    </row>
    <row r="54" spans="1:35" x14ac:dyDescent="0.2">
      <c r="A54" t="s">
        <v>4791</v>
      </c>
      <c r="B54">
        <v>1997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5.4</v>
      </c>
      <c r="N54">
        <v>5006</v>
      </c>
      <c r="O54">
        <v>89</v>
      </c>
      <c r="P54" t="s">
        <v>2028</v>
      </c>
      <c r="Q54" t="s">
        <v>35</v>
      </c>
      <c r="R54">
        <v>0</v>
      </c>
      <c r="S54">
        <v>1</v>
      </c>
      <c r="T54">
        <v>0</v>
      </c>
      <c r="U54">
        <v>2732880</v>
      </c>
      <c r="V54">
        <v>8345056</v>
      </c>
      <c r="W54">
        <v>8345056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52.678785749831682</v>
      </c>
      <c r="AH54">
        <v>69.473452182313167</v>
      </c>
      <c r="AI54">
        <v>5.9399448068105309</v>
      </c>
    </row>
    <row r="55" spans="1:35" x14ac:dyDescent="0.2">
      <c r="A55" t="s">
        <v>1335</v>
      </c>
      <c r="B55">
        <v>1954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7.6</v>
      </c>
      <c r="N55">
        <v>14881</v>
      </c>
      <c r="O55">
        <v>154</v>
      </c>
      <c r="P55" t="s">
        <v>940</v>
      </c>
      <c r="Q55" t="s">
        <v>1336</v>
      </c>
      <c r="R55">
        <v>0</v>
      </c>
      <c r="S55">
        <v>0</v>
      </c>
      <c r="T55">
        <v>1</v>
      </c>
      <c r="U55">
        <v>5019770</v>
      </c>
      <c r="V55">
        <v>4335968</v>
      </c>
      <c r="W55">
        <v>4348890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17</v>
      </c>
      <c r="AG55">
        <v>-56.682377877870891</v>
      </c>
      <c r="AH55">
        <v>-51.917439444436695</v>
      </c>
      <c r="AI55">
        <v>4.4147027652661368</v>
      </c>
    </row>
    <row r="56" spans="1:35" x14ac:dyDescent="0.2">
      <c r="A56" t="s">
        <v>1335</v>
      </c>
      <c r="B56">
        <v>2018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7.7</v>
      </c>
      <c r="N56">
        <v>303135</v>
      </c>
      <c r="O56">
        <v>136</v>
      </c>
      <c r="P56" t="s">
        <v>7228</v>
      </c>
      <c r="Q56" t="s">
        <v>7229</v>
      </c>
      <c r="R56">
        <v>0</v>
      </c>
      <c r="S56">
        <v>0</v>
      </c>
      <c r="T56">
        <v>1</v>
      </c>
      <c r="U56">
        <v>36000000</v>
      </c>
      <c r="V56">
        <v>215288866</v>
      </c>
      <c r="W56">
        <v>436188866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42</v>
      </c>
      <c r="AG56">
        <v>505.8178694444444</v>
      </c>
      <c r="AH56">
        <v>572.45783508333341</v>
      </c>
      <c r="AI56">
        <v>11.116357388888888</v>
      </c>
    </row>
    <row r="57" spans="1:35" x14ac:dyDescent="0.2">
      <c r="A57" t="s">
        <v>3683</v>
      </c>
      <c r="B57">
        <v>1992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5.6</v>
      </c>
      <c r="N57">
        <v>3316</v>
      </c>
      <c r="O57">
        <v>110</v>
      </c>
      <c r="P57" t="s">
        <v>1926</v>
      </c>
      <c r="Q57" t="s">
        <v>3273</v>
      </c>
      <c r="R57">
        <v>1</v>
      </c>
      <c r="S57">
        <v>0</v>
      </c>
      <c r="T57">
        <v>0</v>
      </c>
      <c r="U57">
        <v>18000000</v>
      </c>
      <c r="V57">
        <v>12282994</v>
      </c>
      <c r="W57">
        <v>12282994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-65.880572222222227</v>
      </c>
      <c r="AH57">
        <v>-62.127435166666658</v>
      </c>
      <c r="AI57">
        <v>0.55088308080808079</v>
      </c>
    </row>
    <row r="58" spans="1:35" x14ac:dyDescent="0.2">
      <c r="A58" t="s">
        <v>4817</v>
      </c>
      <c r="B58">
        <v>1997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6.1</v>
      </c>
      <c r="N58">
        <v>4928</v>
      </c>
      <c r="O58">
        <v>105</v>
      </c>
      <c r="P58" t="s">
        <v>4242</v>
      </c>
      <c r="Q58" t="s">
        <v>2783</v>
      </c>
      <c r="R58">
        <v>1</v>
      </c>
      <c r="S58">
        <v>0</v>
      </c>
      <c r="T58">
        <v>0</v>
      </c>
      <c r="U58">
        <v>2931762</v>
      </c>
      <c r="V58">
        <v>7936780</v>
      </c>
      <c r="W58">
        <v>7936780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6</v>
      </c>
      <c r="AG58">
        <v>35.358531831710764</v>
      </c>
      <c r="AH58">
        <v>50.247970333198957</v>
      </c>
      <c r="AI58">
        <v>5.1526605378050343</v>
      </c>
    </row>
    <row r="59" spans="1:35" x14ac:dyDescent="0.2">
      <c r="A59" t="s">
        <v>4564</v>
      </c>
      <c r="B59">
        <v>1996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7.5</v>
      </c>
      <c r="N59">
        <v>124736</v>
      </c>
      <c r="O59">
        <v>149</v>
      </c>
      <c r="P59" t="s">
        <v>2557</v>
      </c>
      <c r="Q59" t="s">
        <v>4385</v>
      </c>
      <c r="R59">
        <v>0</v>
      </c>
      <c r="S59">
        <v>0</v>
      </c>
      <c r="T59">
        <v>1</v>
      </c>
      <c r="U59">
        <v>14823159</v>
      </c>
      <c r="V59">
        <v>108766007</v>
      </c>
      <c r="W59">
        <v>152266007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7</v>
      </c>
      <c r="AG59">
        <v>413.60849262967497</v>
      </c>
      <c r="AH59">
        <v>470.10542681893924</v>
      </c>
      <c r="AI59">
        <v>22.345840574076135</v>
      </c>
    </row>
    <row r="60" spans="1:35" x14ac:dyDescent="0.2">
      <c r="A60" t="s">
        <v>6998</v>
      </c>
      <c r="B60">
        <v>2011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6.3</v>
      </c>
      <c r="N60">
        <v>63841</v>
      </c>
      <c r="O60">
        <v>90</v>
      </c>
      <c r="P60" t="s">
        <v>6999</v>
      </c>
      <c r="Q60" t="s">
        <v>5604</v>
      </c>
      <c r="R60">
        <v>0</v>
      </c>
      <c r="S60">
        <v>0</v>
      </c>
      <c r="T60">
        <v>1</v>
      </c>
      <c r="U60">
        <v>19000000</v>
      </c>
      <c r="V60">
        <v>35061031</v>
      </c>
      <c r="W60">
        <v>36192775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-4.755855263157895</v>
      </c>
      <c r="AH60">
        <v>5.721000657894737</v>
      </c>
      <c r="AI60">
        <v>0.90488289473684214</v>
      </c>
    </row>
    <row r="61" spans="1:35" x14ac:dyDescent="0.2">
      <c r="A61" t="s">
        <v>5889</v>
      </c>
      <c r="B61">
        <v>2004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7.6</v>
      </c>
      <c r="N61">
        <v>69488</v>
      </c>
      <c r="O61">
        <v>133</v>
      </c>
      <c r="P61" t="s">
        <v>5890</v>
      </c>
      <c r="Q61" t="s">
        <v>5891</v>
      </c>
      <c r="R61">
        <v>0</v>
      </c>
      <c r="S61">
        <v>0</v>
      </c>
      <c r="T61">
        <v>1</v>
      </c>
      <c r="U61">
        <v>56600000</v>
      </c>
      <c r="V61">
        <v>6524389</v>
      </c>
      <c r="W61">
        <v>69424389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5</v>
      </c>
      <c r="AG61">
        <v>-38.671034452296823</v>
      </c>
      <c r="AH61">
        <v>-31.924848242049464</v>
      </c>
      <c r="AI61">
        <v>1.0442988515901059</v>
      </c>
    </row>
    <row r="62" spans="1:35" x14ac:dyDescent="0.2">
      <c r="A62" t="s">
        <v>4872</v>
      </c>
      <c r="B62">
        <v>1999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6.6</v>
      </c>
      <c r="N62">
        <v>7717</v>
      </c>
      <c r="O62">
        <v>107</v>
      </c>
      <c r="P62" t="s">
        <v>4873</v>
      </c>
      <c r="Q62" t="s">
        <v>3859</v>
      </c>
      <c r="R62">
        <v>1</v>
      </c>
      <c r="S62">
        <v>0</v>
      </c>
      <c r="T62">
        <v>0</v>
      </c>
      <c r="U62">
        <v>14000000</v>
      </c>
      <c r="V62">
        <v>4750660</v>
      </c>
      <c r="W62">
        <v>4750660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-83.033357142857142</v>
      </c>
      <c r="AH62">
        <v>-81.167026428571418</v>
      </c>
      <c r="AI62">
        <v>-0.22878896103896104</v>
      </c>
    </row>
    <row r="63" spans="1:35" x14ac:dyDescent="0.2">
      <c r="A63" t="s">
        <v>5655</v>
      </c>
      <c r="B63">
        <v>2002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7.4</v>
      </c>
      <c r="N63">
        <v>193607</v>
      </c>
      <c r="O63">
        <v>101</v>
      </c>
      <c r="P63" t="s">
        <v>5656</v>
      </c>
      <c r="Q63" t="s">
        <v>39</v>
      </c>
      <c r="R63">
        <v>0</v>
      </c>
      <c r="S63">
        <v>0</v>
      </c>
      <c r="T63">
        <v>1</v>
      </c>
      <c r="U63">
        <v>11800000</v>
      </c>
      <c r="V63">
        <v>41281092</v>
      </c>
      <c r="W63">
        <v>47494916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3</v>
      </c>
      <c r="AG63">
        <v>101.24964406779662</v>
      </c>
      <c r="AH63">
        <v>123.38710491525427</v>
      </c>
      <c r="AI63">
        <v>5.7083214689265533</v>
      </c>
    </row>
    <row r="64" spans="1:35" x14ac:dyDescent="0.2">
      <c r="A64" t="s">
        <v>7298</v>
      </c>
      <c r="B64">
        <v>2018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4.2</v>
      </c>
      <c r="N64">
        <v>38505</v>
      </c>
      <c r="O64">
        <v>109</v>
      </c>
      <c r="P64" t="s">
        <v>7299</v>
      </c>
      <c r="Q64" t="s">
        <v>7300</v>
      </c>
      <c r="R64">
        <v>1</v>
      </c>
      <c r="S64">
        <v>0</v>
      </c>
      <c r="T64">
        <v>0</v>
      </c>
      <c r="U64">
        <v>100000000</v>
      </c>
      <c r="V64">
        <v>100478608</v>
      </c>
      <c r="W64">
        <v>132675864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56</v>
      </c>
      <c r="AG64">
        <v>-33.662067999999998</v>
      </c>
      <c r="AH64">
        <v>-26.364895479999991</v>
      </c>
      <c r="AI64">
        <v>0.32675863999999999</v>
      </c>
    </row>
    <row r="65" spans="1:35" x14ac:dyDescent="0.2">
      <c r="A65" t="s">
        <v>5389</v>
      </c>
      <c r="B65">
        <v>2001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7.2</v>
      </c>
      <c r="N65">
        <v>282424</v>
      </c>
      <c r="O65">
        <v>146</v>
      </c>
      <c r="P65" t="s">
        <v>2168</v>
      </c>
      <c r="Q65" t="s">
        <v>39</v>
      </c>
      <c r="R65">
        <v>0</v>
      </c>
      <c r="S65">
        <v>1</v>
      </c>
      <c r="T65">
        <v>1</v>
      </c>
      <c r="U65">
        <v>100000000</v>
      </c>
      <c r="V65">
        <v>78616689</v>
      </c>
      <c r="W65">
        <v>235926552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32</v>
      </c>
      <c r="AG65">
        <v>17.963276</v>
      </c>
      <c r="AH65">
        <v>30.939236360000017</v>
      </c>
      <c r="AI65">
        <v>2.9321092000000002</v>
      </c>
    </row>
    <row r="66" spans="1:35" x14ac:dyDescent="0.2">
      <c r="A66" t="s">
        <v>5570</v>
      </c>
      <c r="B66">
        <v>2002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4.9000000000000004</v>
      </c>
      <c r="N66">
        <v>9027</v>
      </c>
      <c r="O66">
        <v>99</v>
      </c>
      <c r="P66" t="s">
        <v>5571</v>
      </c>
      <c r="Q66" t="s">
        <v>2483</v>
      </c>
      <c r="R66">
        <v>1</v>
      </c>
      <c r="S66">
        <v>0</v>
      </c>
      <c r="T66">
        <v>0</v>
      </c>
      <c r="U66">
        <v>25000000</v>
      </c>
      <c r="V66">
        <v>10727683</v>
      </c>
      <c r="W66">
        <v>12302219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2</v>
      </c>
      <c r="AG66">
        <v>-75.395561999999998</v>
      </c>
      <c r="AH66">
        <v>-72.68907381999999</v>
      </c>
      <c r="AI66">
        <v>-0.17985206666666667</v>
      </c>
    </row>
    <row r="67" spans="1:35" x14ac:dyDescent="0.2">
      <c r="A67" t="s">
        <v>1235</v>
      </c>
      <c r="B67">
        <v>1953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6.1</v>
      </c>
      <c r="N67">
        <v>2998</v>
      </c>
      <c r="O67">
        <v>77</v>
      </c>
      <c r="P67" t="s">
        <v>750</v>
      </c>
      <c r="Q67" t="s">
        <v>945</v>
      </c>
      <c r="R67">
        <v>0</v>
      </c>
      <c r="S67">
        <v>1</v>
      </c>
      <c r="T67">
        <v>0</v>
      </c>
      <c r="U67">
        <v>754000</v>
      </c>
      <c r="X67">
        <v>2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-100</v>
      </c>
      <c r="AH67">
        <v>-100</v>
      </c>
      <c r="AI67">
        <v>-1</v>
      </c>
    </row>
    <row r="68" spans="1:35" x14ac:dyDescent="0.2">
      <c r="A68" t="s">
        <v>1074</v>
      </c>
      <c r="B68">
        <v>1950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6.6</v>
      </c>
      <c r="N68">
        <v>2641</v>
      </c>
      <c r="O68">
        <v>80</v>
      </c>
      <c r="P68" t="s">
        <v>750</v>
      </c>
      <c r="Q68" t="s">
        <v>945</v>
      </c>
      <c r="R68">
        <v>0</v>
      </c>
      <c r="S68">
        <v>1</v>
      </c>
      <c r="T68">
        <v>0</v>
      </c>
      <c r="U68">
        <v>735000</v>
      </c>
      <c r="X68">
        <v>2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-100</v>
      </c>
      <c r="AH68">
        <v>-100</v>
      </c>
      <c r="AI68">
        <v>-1</v>
      </c>
    </row>
    <row r="69" spans="1:35" x14ac:dyDescent="0.2">
      <c r="A69" t="s">
        <v>1183</v>
      </c>
      <c r="B69">
        <v>1952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5.9</v>
      </c>
      <c r="N69">
        <v>1939</v>
      </c>
      <c r="O69">
        <v>70</v>
      </c>
      <c r="P69" t="s">
        <v>750</v>
      </c>
      <c r="Q69" t="s">
        <v>1184</v>
      </c>
      <c r="R69">
        <v>0</v>
      </c>
      <c r="S69">
        <v>0</v>
      </c>
      <c r="T69">
        <v>1</v>
      </c>
      <c r="U69">
        <v>450000</v>
      </c>
      <c r="X69">
        <v>2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-100</v>
      </c>
      <c r="AH69">
        <v>-100</v>
      </c>
      <c r="AI69">
        <v>-1</v>
      </c>
    </row>
    <row r="70" spans="1:35" x14ac:dyDescent="0.2">
      <c r="A70" t="s">
        <v>979</v>
      </c>
      <c r="B70">
        <v>1948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7.5</v>
      </c>
      <c r="N70">
        <v>13906</v>
      </c>
      <c r="O70">
        <v>83</v>
      </c>
      <c r="P70" t="s">
        <v>927</v>
      </c>
      <c r="Q70" t="s">
        <v>945</v>
      </c>
      <c r="R70">
        <v>0</v>
      </c>
      <c r="S70">
        <v>1</v>
      </c>
      <c r="T70">
        <v>0</v>
      </c>
      <c r="U70">
        <v>800000</v>
      </c>
      <c r="X70">
        <v>2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-100</v>
      </c>
      <c r="AH70">
        <v>-100</v>
      </c>
      <c r="AI70">
        <v>-1</v>
      </c>
    </row>
    <row r="71" spans="1:35" x14ac:dyDescent="0.2">
      <c r="A71" t="s">
        <v>1345</v>
      </c>
      <c r="B71">
        <v>1955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6.6</v>
      </c>
      <c r="N71">
        <v>2032</v>
      </c>
      <c r="O71">
        <v>80</v>
      </c>
      <c r="P71" t="s">
        <v>750</v>
      </c>
      <c r="Q71" t="s">
        <v>945</v>
      </c>
      <c r="R71">
        <v>0</v>
      </c>
      <c r="S71">
        <v>1</v>
      </c>
      <c r="T71">
        <v>0</v>
      </c>
      <c r="U71">
        <v>743000</v>
      </c>
      <c r="X71">
        <v>2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-100</v>
      </c>
      <c r="AH71">
        <v>-100</v>
      </c>
      <c r="AI71">
        <v>-1</v>
      </c>
    </row>
    <row r="72" spans="1:35" x14ac:dyDescent="0.2">
      <c r="A72" t="s">
        <v>1347</v>
      </c>
      <c r="B72">
        <v>1955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6.4</v>
      </c>
      <c r="N72">
        <v>4940</v>
      </c>
      <c r="O72">
        <v>79</v>
      </c>
      <c r="P72" t="s">
        <v>750</v>
      </c>
      <c r="Q72" t="s">
        <v>945</v>
      </c>
      <c r="R72">
        <v>0</v>
      </c>
      <c r="S72">
        <v>1</v>
      </c>
      <c r="T72">
        <v>0</v>
      </c>
      <c r="U72">
        <v>738000</v>
      </c>
      <c r="X72">
        <v>2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-100</v>
      </c>
      <c r="AH72">
        <v>-100</v>
      </c>
      <c r="AI72">
        <v>-1</v>
      </c>
    </row>
    <row r="73" spans="1:35" x14ac:dyDescent="0.2">
      <c r="A73" t="s">
        <v>5614</v>
      </c>
      <c r="B73">
        <v>2002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7</v>
      </c>
      <c r="N73">
        <v>166664</v>
      </c>
      <c r="O73">
        <v>101</v>
      </c>
      <c r="P73" t="s">
        <v>5615</v>
      </c>
      <c r="Q73" t="s">
        <v>35</v>
      </c>
      <c r="R73">
        <v>0</v>
      </c>
      <c r="S73">
        <v>1</v>
      </c>
      <c r="T73">
        <v>0</v>
      </c>
      <c r="U73">
        <v>30000000</v>
      </c>
      <c r="V73">
        <v>41385278</v>
      </c>
      <c r="W73">
        <v>130549455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4</v>
      </c>
      <c r="AG73">
        <v>117.582425</v>
      </c>
      <c r="AH73">
        <v>141.51649175000003</v>
      </c>
      <c r="AI73">
        <v>6.2527474999999999</v>
      </c>
    </row>
    <row r="74" spans="1:35" x14ac:dyDescent="0.2">
      <c r="A74" t="s">
        <v>7535</v>
      </c>
      <c r="B74">
        <v>2013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7.8</v>
      </c>
      <c r="N74">
        <v>281966</v>
      </c>
      <c r="O74">
        <v>123</v>
      </c>
      <c r="P74" t="s">
        <v>5762</v>
      </c>
      <c r="Q74" t="s">
        <v>7536</v>
      </c>
      <c r="R74">
        <v>0</v>
      </c>
      <c r="S74">
        <v>1</v>
      </c>
      <c r="T74">
        <v>0</v>
      </c>
      <c r="U74">
        <v>12000000</v>
      </c>
      <c r="V74">
        <v>15322921</v>
      </c>
      <c r="W74">
        <v>87100449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262.91853750000001</v>
      </c>
      <c r="AH74">
        <v>302.83957662500006</v>
      </c>
      <c r="AI74">
        <v>6.2583707500000001</v>
      </c>
    </row>
    <row r="75" spans="1:35" x14ac:dyDescent="0.2">
      <c r="A75" t="s">
        <v>3027</v>
      </c>
      <c r="B75">
        <v>1988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6</v>
      </c>
      <c r="N75">
        <v>27462</v>
      </c>
      <c r="O75">
        <v>99</v>
      </c>
      <c r="P75" t="s">
        <v>3028</v>
      </c>
      <c r="Q75" t="s">
        <v>39</v>
      </c>
      <c r="R75">
        <v>0</v>
      </c>
      <c r="S75">
        <v>0</v>
      </c>
      <c r="T75">
        <v>1</v>
      </c>
      <c r="U75">
        <v>2037938</v>
      </c>
      <c r="V75">
        <v>18869631</v>
      </c>
      <c r="W75">
        <v>18869631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362.9589074839372</v>
      </c>
      <c r="AH75">
        <v>413.88438730717024</v>
      </c>
      <c r="AI75">
        <v>19.128648151475527</v>
      </c>
    </row>
    <row r="76" spans="1:35" x14ac:dyDescent="0.2">
      <c r="A76" t="s">
        <v>4599</v>
      </c>
      <c r="B76">
        <v>1997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6.7</v>
      </c>
      <c r="N76">
        <v>48248</v>
      </c>
      <c r="O76">
        <v>121</v>
      </c>
      <c r="P76" t="s">
        <v>2004</v>
      </c>
      <c r="Q76" t="s">
        <v>4109</v>
      </c>
      <c r="R76">
        <v>0</v>
      </c>
      <c r="S76">
        <v>0</v>
      </c>
      <c r="T76">
        <v>1</v>
      </c>
      <c r="U76">
        <v>50000000</v>
      </c>
      <c r="V76">
        <v>50068310</v>
      </c>
      <c r="W76">
        <v>50068310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-49.931690000000003</v>
      </c>
      <c r="AH76">
        <v>-44.424175899999994</v>
      </c>
      <c r="AI76">
        <v>1.2758322727272726</v>
      </c>
    </row>
    <row r="77" spans="1:35" x14ac:dyDescent="0.2">
      <c r="A77" t="s">
        <v>6055</v>
      </c>
      <c r="B77">
        <v>2006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6.4</v>
      </c>
      <c r="N77">
        <v>119300</v>
      </c>
      <c r="O77">
        <v>93</v>
      </c>
      <c r="P77" t="s">
        <v>6056</v>
      </c>
      <c r="Q77" t="s">
        <v>35</v>
      </c>
      <c r="R77">
        <v>0</v>
      </c>
      <c r="S77">
        <v>1</v>
      </c>
      <c r="T77">
        <v>0</v>
      </c>
      <c r="U77">
        <v>23000000</v>
      </c>
      <c r="V77">
        <v>36323505</v>
      </c>
      <c r="W77">
        <v>38623262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-16.036386956521739</v>
      </c>
      <c r="AH77">
        <v>-6.8003895217391293</v>
      </c>
      <c r="AI77">
        <v>1.7987871014492753</v>
      </c>
    </row>
    <row r="78" spans="1:35" x14ac:dyDescent="0.2">
      <c r="A78" t="s">
        <v>3914</v>
      </c>
      <c r="B78">
        <v>1994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6.9</v>
      </c>
      <c r="N78">
        <v>266261</v>
      </c>
      <c r="O78">
        <v>86</v>
      </c>
      <c r="P78" t="s">
        <v>3915</v>
      </c>
      <c r="Q78" t="s">
        <v>3240</v>
      </c>
      <c r="R78">
        <v>0</v>
      </c>
      <c r="S78">
        <v>0</v>
      </c>
      <c r="T78">
        <v>1</v>
      </c>
      <c r="U78">
        <v>15000000</v>
      </c>
      <c r="V78">
        <v>72217396</v>
      </c>
      <c r="W78">
        <v>107217396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257.39131999999995</v>
      </c>
      <c r="AH78">
        <v>296.70436520000004</v>
      </c>
      <c r="AI78">
        <v>15.24506</v>
      </c>
    </row>
    <row r="79" spans="1:35" x14ac:dyDescent="0.2">
      <c r="A79" t="s">
        <v>4150</v>
      </c>
      <c r="B79">
        <v>1995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6.4</v>
      </c>
      <c r="N79">
        <v>195530</v>
      </c>
      <c r="O79">
        <v>90</v>
      </c>
      <c r="P79" t="s">
        <v>4151</v>
      </c>
      <c r="Q79" t="s">
        <v>3240</v>
      </c>
      <c r="R79">
        <v>0</v>
      </c>
      <c r="S79">
        <v>0</v>
      </c>
      <c r="T79">
        <v>1</v>
      </c>
      <c r="U79">
        <v>37804076</v>
      </c>
      <c r="V79">
        <v>108385533</v>
      </c>
      <c r="W79">
        <v>212385533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180.90295475017032</v>
      </c>
      <c r="AH79">
        <v>211.8022797726891</v>
      </c>
      <c r="AI79">
        <v>11.768316125007743</v>
      </c>
    </row>
    <row r="80" spans="1:35" x14ac:dyDescent="0.2">
      <c r="A80" t="s">
        <v>724</v>
      </c>
      <c r="B80">
        <v>1943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</v>
      </c>
      <c r="N80">
        <v>3333</v>
      </c>
      <c r="O80">
        <v>126</v>
      </c>
      <c r="P80" t="s">
        <v>48</v>
      </c>
      <c r="Q80" t="s">
        <v>39</v>
      </c>
      <c r="R80">
        <v>0</v>
      </c>
      <c r="S80">
        <v>0</v>
      </c>
      <c r="T80">
        <v>1</v>
      </c>
      <c r="U80">
        <v>2231000</v>
      </c>
      <c r="V80">
        <v>3460000</v>
      </c>
      <c r="W80">
        <v>3460000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-22.456297624383684</v>
      </c>
      <c r="AH80">
        <v>-13.926490363065881</v>
      </c>
      <c r="AI80">
        <v>10.929800365479434</v>
      </c>
    </row>
    <row r="81" spans="1:35" x14ac:dyDescent="0.2">
      <c r="A81" t="s">
        <v>4601</v>
      </c>
      <c r="B81">
        <v>1997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6.1</v>
      </c>
      <c r="N81">
        <v>22782</v>
      </c>
      <c r="O81">
        <v>100</v>
      </c>
      <c r="P81" t="s">
        <v>4602</v>
      </c>
      <c r="Q81" t="s">
        <v>39</v>
      </c>
      <c r="R81">
        <v>0</v>
      </c>
      <c r="S81">
        <v>0</v>
      </c>
      <c r="T81">
        <v>1</v>
      </c>
      <c r="U81">
        <v>34673095</v>
      </c>
      <c r="V81">
        <v>34673095</v>
      </c>
      <c r="W81">
        <v>34673095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-50</v>
      </c>
      <c r="AH81">
        <v>-44.499999999999993</v>
      </c>
      <c r="AI81">
        <v>1.2727272727272727</v>
      </c>
    </row>
    <row r="82" spans="1:35" x14ac:dyDescent="0.2">
      <c r="A82" t="s">
        <v>7410</v>
      </c>
      <c r="B82">
        <v>2013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5.7</v>
      </c>
      <c r="N82">
        <v>32592</v>
      </c>
      <c r="O82">
        <v>107</v>
      </c>
      <c r="P82" t="s">
        <v>5219</v>
      </c>
      <c r="Q82" t="s">
        <v>5459</v>
      </c>
      <c r="R82">
        <v>0</v>
      </c>
      <c r="S82">
        <v>1</v>
      </c>
      <c r="T82">
        <v>0</v>
      </c>
      <c r="U82">
        <v>13000000</v>
      </c>
      <c r="V82">
        <v>18007317</v>
      </c>
      <c r="W82">
        <v>18637201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4</v>
      </c>
      <c r="AG82">
        <v>-28.318457692307692</v>
      </c>
      <c r="AH82">
        <v>-20.433488038461526</v>
      </c>
      <c r="AI82">
        <v>0.43363084615384617</v>
      </c>
    </row>
    <row r="83" spans="1:35" x14ac:dyDescent="0.2">
      <c r="A83" t="s">
        <v>6849</v>
      </c>
      <c r="B83">
        <v>2009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6.8</v>
      </c>
      <c r="N83">
        <v>149408</v>
      </c>
      <c r="O83">
        <v>107</v>
      </c>
      <c r="P83" t="s">
        <v>6850</v>
      </c>
      <c r="Q83" t="s">
        <v>3859</v>
      </c>
      <c r="R83">
        <v>1</v>
      </c>
      <c r="S83">
        <v>0</v>
      </c>
      <c r="T83">
        <v>0</v>
      </c>
      <c r="U83">
        <v>5722039</v>
      </c>
      <c r="V83">
        <v>16044025</v>
      </c>
      <c r="W83">
        <v>108385533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847.08838055804938</v>
      </c>
      <c r="AH83">
        <v>951.26810241943485</v>
      </c>
      <c r="AI83">
        <v>30.569612685268311</v>
      </c>
    </row>
    <row r="84" spans="1:35" x14ac:dyDescent="0.2">
      <c r="A84" t="s">
        <v>2940</v>
      </c>
      <c r="B84">
        <v>1987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6.9</v>
      </c>
      <c r="N84">
        <v>35755</v>
      </c>
      <c r="O84">
        <v>102</v>
      </c>
      <c r="P84" t="s">
        <v>2941</v>
      </c>
      <c r="Q84" t="s">
        <v>2783</v>
      </c>
      <c r="R84">
        <v>1</v>
      </c>
      <c r="S84">
        <v>0</v>
      </c>
      <c r="T84">
        <v>0</v>
      </c>
      <c r="U84">
        <v>2901297</v>
      </c>
      <c r="V84">
        <v>34368475</v>
      </c>
      <c r="W84">
        <v>34368475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492.2950149536569</v>
      </c>
      <c r="AH84">
        <v>557.44746659855923</v>
      </c>
      <c r="AI84">
        <v>24.751957171898123</v>
      </c>
    </row>
    <row r="85" spans="1:35" x14ac:dyDescent="0.2">
      <c r="A85" t="s">
        <v>983</v>
      </c>
      <c r="B85">
        <v>1948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7</v>
      </c>
      <c r="N85">
        <v>2637</v>
      </c>
      <c r="O85">
        <v>110</v>
      </c>
      <c r="P85" t="s">
        <v>468</v>
      </c>
      <c r="Q85" t="s">
        <v>39</v>
      </c>
      <c r="R85">
        <v>0</v>
      </c>
      <c r="S85">
        <v>0</v>
      </c>
      <c r="T85">
        <v>1</v>
      </c>
      <c r="U85">
        <v>3408000</v>
      </c>
      <c r="V85">
        <v>4772000</v>
      </c>
      <c r="W85">
        <v>4772000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-29.988262910798124</v>
      </c>
      <c r="AH85">
        <v>-22.286971830985902</v>
      </c>
      <c r="AI85">
        <v>9.7710364752618268</v>
      </c>
    </row>
    <row r="86" spans="1:35" x14ac:dyDescent="0.2">
      <c r="A86" t="s">
        <v>726</v>
      </c>
      <c r="B86">
        <v>1943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7</v>
      </c>
      <c r="N86">
        <v>2801</v>
      </c>
      <c r="O86">
        <v>124</v>
      </c>
      <c r="P86" t="s">
        <v>106</v>
      </c>
      <c r="Q86" t="s">
        <v>39</v>
      </c>
      <c r="R86">
        <v>0</v>
      </c>
      <c r="S86">
        <v>0</v>
      </c>
      <c r="T86">
        <v>1</v>
      </c>
      <c r="U86">
        <v>2646000</v>
      </c>
      <c r="V86">
        <v>2700000</v>
      </c>
      <c r="W86">
        <v>4129000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-21.976568405139833</v>
      </c>
      <c r="AH86">
        <v>-13.393990929705216</v>
      </c>
      <c r="AI86">
        <v>11.003604860747718</v>
      </c>
    </row>
    <row r="87" spans="1:35" x14ac:dyDescent="0.2">
      <c r="A87" t="s">
        <v>2269</v>
      </c>
      <c r="B87">
        <v>1977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5.7</v>
      </c>
      <c r="N87">
        <v>9111</v>
      </c>
      <c r="O87">
        <v>114</v>
      </c>
      <c r="P87" t="s">
        <v>2270</v>
      </c>
      <c r="Q87" t="s">
        <v>35</v>
      </c>
      <c r="R87">
        <v>0</v>
      </c>
      <c r="S87">
        <v>1</v>
      </c>
      <c r="T87">
        <v>0</v>
      </c>
      <c r="U87">
        <v>6000000</v>
      </c>
      <c r="V87">
        <v>30000000</v>
      </c>
      <c r="W87">
        <v>30000000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150</v>
      </c>
      <c r="AH87">
        <v>177.50000000000003</v>
      </c>
      <c r="AI87">
        <v>12.157894736842104</v>
      </c>
    </row>
    <row r="88" spans="1:35" x14ac:dyDescent="0.2">
      <c r="A88" t="s">
        <v>2136</v>
      </c>
      <c r="B88">
        <v>1974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5.7</v>
      </c>
      <c r="N88">
        <v>9125</v>
      </c>
      <c r="O88">
        <v>107</v>
      </c>
      <c r="P88" t="s">
        <v>1812</v>
      </c>
      <c r="Q88" t="s">
        <v>35</v>
      </c>
      <c r="R88">
        <v>0</v>
      </c>
      <c r="S88">
        <v>1</v>
      </c>
      <c r="T88">
        <v>0</v>
      </c>
      <c r="U88">
        <v>3000000</v>
      </c>
      <c r="W88">
        <v>50000000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733.33333333333326</v>
      </c>
      <c r="AH88">
        <v>825.00000000000023</v>
      </c>
      <c r="AI88">
        <v>42.859649122807021</v>
      </c>
    </row>
    <row r="89" spans="1:35" x14ac:dyDescent="0.2">
      <c r="A89" t="s">
        <v>4354</v>
      </c>
      <c r="B89">
        <v>1996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5.7</v>
      </c>
      <c r="N89">
        <v>4971</v>
      </c>
      <c r="O89">
        <v>109</v>
      </c>
      <c r="P89" t="s">
        <v>4355</v>
      </c>
      <c r="Q89" t="s">
        <v>4109</v>
      </c>
      <c r="R89">
        <v>0</v>
      </c>
      <c r="S89">
        <v>0</v>
      </c>
      <c r="T89">
        <v>1</v>
      </c>
      <c r="U89">
        <v>2914992</v>
      </c>
      <c r="V89">
        <v>11829959</v>
      </c>
      <c r="W89">
        <v>11829959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102.91580560083871</v>
      </c>
      <c r="AH89">
        <v>125.23654421693099</v>
      </c>
      <c r="AI89">
        <v>8.2234457091290309</v>
      </c>
    </row>
    <row r="90" spans="1:35" x14ac:dyDescent="0.2">
      <c r="A90" t="s">
        <v>4357</v>
      </c>
      <c r="B90">
        <v>1996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6.1</v>
      </c>
      <c r="N90">
        <v>7390</v>
      </c>
      <c r="O90">
        <v>94</v>
      </c>
      <c r="P90" t="s">
        <v>4358</v>
      </c>
      <c r="Q90" t="s">
        <v>4359</v>
      </c>
      <c r="R90">
        <v>1</v>
      </c>
      <c r="S90">
        <v>0</v>
      </c>
      <c r="T90">
        <v>0</v>
      </c>
      <c r="U90">
        <v>6000000</v>
      </c>
      <c r="V90">
        <v>339379</v>
      </c>
      <c r="W90">
        <v>339379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-97.171841666666666</v>
      </c>
      <c r="AH90">
        <v>-96.86074425000001</v>
      </c>
      <c r="AI90">
        <v>-0.87144734848484851</v>
      </c>
    </row>
    <row r="91" spans="1:35" x14ac:dyDescent="0.2">
      <c r="A91" t="s">
        <v>5896</v>
      </c>
      <c r="B91">
        <v>2004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5.6</v>
      </c>
      <c r="N91">
        <v>158493</v>
      </c>
      <c r="O91">
        <v>175</v>
      </c>
      <c r="P91" t="s">
        <v>2551</v>
      </c>
      <c r="Q91" t="s">
        <v>39</v>
      </c>
      <c r="R91">
        <v>0</v>
      </c>
      <c r="S91">
        <v>0</v>
      </c>
      <c r="T91">
        <v>1</v>
      </c>
      <c r="U91">
        <v>155000000</v>
      </c>
      <c r="V91">
        <v>34297191</v>
      </c>
      <c r="W91">
        <v>167298192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1</v>
      </c>
      <c r="AE91">
        <v>0</v>
      </c>
      <c r="AF91">
        <v>31</v>
      </c>
      <c r="AG91">
        <v>-46.03284129032258</v>
      </c>
      <c r="AH91">
        <v>-40.096453832258064</v>
      </c>
      <c r="AI91">
        <v>0.79890529032258062</v>
      </c>
    </row>
    <row r="92" spans="1:35" x14ac:dyDescent="0.2">
      <c r="A92" t="s">
        <v>7352</v>
      </c>
      <c r="B92">
        <v>2014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6.2</v>
      </c>
      <c r="N92">
        <v>39036</v>
      </c>
      <c r="O92">
        <v>81</v>
      </c>
      <c r="P92" t="s">
        <v>7353</v>
      </c>
      <c r="Q92" t="s">
        <v>2671</v>
      </c>
      <c r="R92">
        <v>1</v>
      </c>
      <c r="S92">
        <v>0</v>
      </c>
      <c r="T92">
        <v>0</v>
      </c>
      <c r="U92">
        <v>28000000</v>
      </c>
      <c r="V92">
        <v>66954149</v>
      </c>
      <c r="W92">
        <v>100654149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42</v>
      </c>
      <c r="AG92">
        <v>79.739551785714298</v>
      </c>
      <c r="AH92">
        <v>99.510902482142882</v>
      </c>
      <c r="AI92">
        <v>2.5947910357142856</v>
      </c>
    </row>
    <row r="93" spans="1:35" x14ac:dyDescent="0.2">
      <c r="A93" t="s">
        <v>1139</v>
      </c>
      <c r="B93">
        <v>1951</v>
      </c>
      <c r="C93">
        <v>0</v>
      </c>
      <c r="D93">
        <v>0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7.4</v>
      </c>
      <c r="N93">
        <v>122898</v>
      </c>
      <c r="O93">
        <v>75</v>
      </c>
      <c r="P93" t="s">
        <v>1003</v>
      </c>
      <c r="Q93" t="s">
        <v>538</v>
      </c>
      <c r="R93">
        <v>1</v>
      </c>
      <c r="S93">
        <v>0</v>
      </c>
      <c r="T93">
        <v>0</v>
      </c>
      <c r="U93">
        <v>3000000</v>
      </c>
      <c r="V93">
        <v>5600000</v>
      </c>
      <c r="W93">
        <v>5600000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87</v>
      </c>
      <c r="AG93">
        <v>-6.666666666666667</v>
      </c>
      <c r="AH93">
        <v>3.6000000000000156</v>
      </c>
      <c r="AI93">
        <v>10.666666666666666</v>
      </c>
    </row>
    <row r="94" spans="1:35" x14ac:dyDescent="0.2">
      <c r="A94" t="s">
        <v>1139</v>
      </c>
      <c r="B94">
        <v>2010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6.4</v>
      </c>
      <c r="N94">
        <v>370841</v>
      </c>
      <c r="O94">
        <v>108</v>
      </c>
      <c r="P94" t="s">
        <v>2850</v>
      </c>
      <c r="Q94" t="s">
        <v>2671</v>
      </c>
      <c r="R94">
        <v>1</v>
      </c>
      <c r="S94">
        <v>0</v>
      </c>
      <c r="T94">
        <v>0</v>
      </c>
      <c r="U94">
        <v>200000000</v>
      </c>
      <c r="V94">
        <v>334191110</v>
      </c>
      <c r="W94">
        <v>1025467110</v>
      </c>
      <c r="X94">
        <v>0</v>
      </c>
      <c r="Y94">
        <v>1</v>
      </c>
      <c r="Z94">
        <v>0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59</v>
      </c>
      <c r="AG94">
        <v>156.36677750000001</v>
      </c>
      <c r="AH94">
        <v>184.56712302500006</v>
      </c>
      <c r="AI94">
        <v>4.1273355499999997</v>
      </c>
    </row>
    <row r="95" spans="1:35" x14ac:dyDescent="0.2">
      <c r="A95" t="s">
        <v>7624</v>
      </c>
      <c r="B95">
        <v>2016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6.2</v>
      </c>
      <c r="N95">
        <v>86345</v>
      </c>
      <c r="O95">
        <v>113</v>
      </c>
      <c r="P95" t="s">
        <v>6937</v>
      </c>
      <c r="Q95" t="s">
        <v>2671</v>
      </c>
      <c r="R95">
        <v>1</v>
      </c>
      <c r="S95">
        <v>0</v>
      </c>
      <c r="T95">
        <v>0</v>
      </c>
      <c r="U95">
        <v>170000000</v>
      </c>
      <c r="V95">
        <v>77041381</v>
      </c>
      <c r="W95">
        <v>299457024</v>
      </c>
      <c r="X95">
        <v>0</v>
      </c>
      <c r="Y95">
        <v>1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64</v>
      </c>
      <c r="AG95">
        <v>-11.924404705882354</v>
      </c>
      <c r="AH95">
        <v>-2.2360892235293988</v>
      </c>
      <c r="AI95">
        <v>0.76151190588235296</v>
      </c>
    </row>
    <row r="96" spans="1:35" x14ac:dyDescent="0.2">
      <c r="A96" t="s">
        <v>3703</v>
      </c>
      <c r="B96">
        <v>1993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7.1</v>
      </c>
      <c r="N96">
        <v>48567</v>
      </c>
      <c r="O96">
        <v>120</v>
      </c>
      <c r="P96" t="s">
        <v>3272</v>
      </c>
      <c r="Q96" t="s">
        <v>3704</v>
      </c>
      <c r="R96">
        <v>1</v>
      </c>
      <c r="S96">
        <v>0</v>
      </c>
      <c r="T96">
        <v>0</v>
      </c>
      <c r="U96">
        <v>32000000</v>
      </c>
      <c r="V96">
        <v>36733909</v>
      </c>
      <c r="W96">
        <v>36733909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19</v>
      </c>
      <c r="AG96">
        <v>-42.603267187500002</v>
      </c>
      <c r="AH96">
        <v>-36.289626578124995</v>
      </c>
      <c r="AI96">
        <v>1.6089424005681818</v>
      </c>
    </row>
    <row r="97" spans="1:35" x14ac:dyDescent="0.2">
      <c r="A97" t="s">
        <v>2505</v>
      </c>
      <c r="B97">
        <v>1981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5.6</v>
      </c>
      <c r="N97">
        <v>1522</v>
      </c>
      <c r="O97">
        <v>87</v>
      </c>
      <c r="P97" t="s">
        <v>2506</v>
      </c>
      <c r="Q97" t="s">
        <v>35</v>
      </c>
      <c r="R97">
        <v>0</v>
      </c>
      <c r="S97">
        <v>1</v>
      </c>
      <c r="T97">
        <v>0</v>
      </c>
      <c r="U97">
        <v>14000000</v>
      </c>
      <c r="V97">
        <v>4454295</v>
      </c>
      <c r="W97">
        <v>4454295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-84.091803571428571</v>
      </c>
      <c r="AH97">
        <v>-82.341901964285711</v>
      </c>
      <c r="AI97">
        <v>-0.3083392857142857</v>
      </c>
    </row>
    <row r="98" spans="1:35" x14ac:dyDescent="0.2">
      <c r="A98" t="s">
        <v>2720</v>
      </c>
      <c r="B98">
        <v>1984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6.6</v>
      </c>
      <c r="N98">
        <v>15835</v>
      </c>
      <c r="O98">
        <v>93</v>
      </c>
      <c r="P98" t="s">
        <v>2301</v>
      </c>
      <c r="Q98" t="s">
        <v>2316</v>
      </c>
      <c r="R98">
        <v>0</v>
      </c>
      <c r="S98">
        <v>1</v>
      </c>
      <c r="T98">
        <v>0</v>
      </c>
      <c r="U98">
        <v>36403064</v>
      </c>
      <c r="V98">
        <v>36403064</v>
      </c>
      <c r="W98">
        <v>36403064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-50</v>
      </c>
      <c r="AH98">
        <v>-44.499999999999993</v>
      </c>
      <c r="AI98">
        <v>1.1739130434782608</v>
      </c>
    </row>
    <row r="99" spans="1:35" x14ac:dyDescent="0.2">
      <c r="A99" t="s">
        <v>33</v>
      </c>
      <c r="B99">
        <v>1930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</v>
      </c>
      <c r="N99">
        <v>55301</v>
      </c>
      <c r="O99">
        <v>152</v>
      </c>
      <c r="P99" t="s">
        <v>34</v>
      </c>
      <c r="Q99" t="s">
        <v>35</v>
      </c>
      <c r="R99">
        <v>0</v>
      </c>
      <c r="S99">
        <v>1</v>
      </c>
      <c r="T99">
        <v>0</v>
      </c>
      <c r="U99">
        <v>1200000</v>
      </c>
      <c r="V99">
        <v>1500000</v>
      </c>
      <c r="W99">
        <v>3000000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25</v>
      </c>
      <c r="AH99">
        <v>38.750000000000014</v>
      </c>
      <c r="AI99">
        <v>5.5789473684210522</v>
      </c>
    </row>
    <row r="100" spans="1:35" x14ac:dyDescent="0.2">
      <c r="A100" t="s">
        <v>2221</v>
      </c>
      <c r="B100">
        <v>1976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8</v>
      </c>
      <c r="N100">
        <v>97268</v>
      </c>
      <c r="O100">
        <v>138</v>
      </c>
      <c r="P100" t="s">
        <v>1999</v>
      </c>
      <c r="Q100" t="s">
        <v>2222</v>
      </c>
      <c r="R100">
        <v>0</v>
      </c>
      <c r="S100">
        <v>0</v>
      </c>
      <c r="T100">
        <v>1</v>
      </c>
      <c r="U100">
        <v>8500000</v>
      </c>
      <c r="V100">
        <v>70600000</v>
      </c>
      <c r="W100">
        <v>70600000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2</v>
      </c>
      <c r="AG100">
        <v>315.29411764705884</v>
      </c>
      <c r="AH100">
        <v>360.97647058823526</v>
      </c>
      <c r="AI100">
        <v>20.857585139318886</v>
      </c>
    </row>
    <row r="101" spans="1:35" x14ac:dyDescent="0.2">
      <c r="A101" t="s">
        <v>5169</v>
      </c>
      <c r="B101">
        <v>2000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5.8</v>
      </c>
      <c r="N101">
        <v>12622</v>
      </c>
      <c r="O101">
        <v>116</v>
      </c>
      <c r="P101" t="s">
        <v>4536</v>
      </c>
      <c r="Q101" t="s">
        <v>2273</v>
      </c>
      <c r="R101">
        <v>1</v>
      </c>
      <c r="S101">
        <v>0</v>
      </c>
      <c r="T101">
        <v>0</v>
      </c>
      <c r="U101">
        <v>57000000</v>
      </c>
      <c r="V101">
        <v>15540353</v>
      </c>
      <c r="W101">
        <v>18133495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8</v>
      </c>
      <c r="AG101">
        <v>-84.093425438596498</v>
      </c>
      <c r="AH101">
        <v>-82.343702236842091</v>
      </c>
      <c r="AI101">
        <v>-0.4697808479532164</v>
      </c>
    </row>
    <row r="102" spans="1:35" x14ac:dyDescent="0.2">
      <c r="A102" t="s">
        <v>489</v>
      </c>
      <c r="B102">
        <v>1940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7.5</v>
      </c>
      <c r="N102">
        <v>4132</v>
      </c>
      <c r="O102">
        <v>141</v>
      </c>
      <c r="P102" t="s">
        <v>384</v>
      </c>
      <c r="Q102" t="s">
        <v>39</v>
      </c>
      <c r="R102">
        <v>0</v>
      </c>
      <c r="S102">
        <v>0</v>
      </c>
      <c r="T102">
        <v>1</v>
      </c>
      <c r="U102">
        <v>1370000</v>
      </c>
      <c r="X102">
        <v>2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2</v>
      </c>
      <c r="AG102">
        <v>-100</v>
      </c>
      <c r="AH102">
        <v>-100</v>
      </c>
      <c r="AI102">
        <v>-1</v>
      </c>
    </row>
    <row r="103" spans="1:35" x14ac:dyDescent="0.2">
      <c r="A103" t="s">
        <v>640</v>
      </c>
      <c r="B103">
        <v>1942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7.1</v>
      </c>
      <c r="N103">
        <v>3611</v>
      </c>
      <c r="O103">
        <v>107</v>
      </c>
      <c r="P103" t="s">
        <v>468</v>
      </c>
      <c r="Q103" t="s">
        <v>39</v>
      </c>
      <c r="R103">
        <v>0</v>
      </c>
      <c r="S103">
        <v>0</v>
      </c>
      <c r="T103">
        <v>1</v>
      </c>
      <c r="U103">
        <v>643000</v>
      </c>
      <c r="V103">
        <v>1968000</v>
      </c>
      <c r="W103">
        <v>1968000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53.032659409020219</v>
      </c>
      <c r="AH103">
        <v>69.866251944012433</v>
      </c>
      <c r="AI103">
        <v>22.543486062926188</v>
      </c>
    </row>
    <row r="104" spans="1:35" x14ac:dyDescent="0.2">
      <c r="A104" t="s">
        <v>7859</v>
      </c>
      <c r="B104">
        <v>2016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6.1</v>
      </c>
      <c r="N104">
        <v>5631</v>
      </c>
      <c r="O104">
        <v>111</v>
      </c>
      <c r="P104" t="s">
        <v>7860</v>
      </c>
      <c r="Q104" t="s">
        <v>35</v>
      </c>
      <c r="R104">
        <v>0</v>
      </c>
      <c r="S104">
        <v>1</v>
      </c>
      <c r="T104">
        <v>0</v>
      </c>
      <c r="U104">
        <v>17000000</v>
      </c>
      <c r="V104">
        <v>42158780</v>
      </c>
      <c r="W104">
        <v>42580920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25.238</v>
      </c>
      <c r="AH104">
        <v>39.01418000000001</v>
      </c>
      <c r="AI104">
        <v>1.5047600000000001</v>
      </c>
    </row>
    <row r="105" spans="1:35" x14ac:dyDescent="0.2">
      <c r="A105" t="s">
        <v>5287</v>
      </c>
      <c r="B105">
        <v>2000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7.9</v>
      </c>
      <c r="N105">
        <v>242538</v>
      </c>
      <c r="O105">
        <v>122</v>
      </c>
      <c r="P105" t="s">
        <v>3669</v>
      </c>
      <c r="Q105" t="s">
        <v>2273</v>
      </c>
      <c r="R105">
        <v>0</v>
      </c>
      <c r="S105">
        <v>1</v>
      </c>
      <c r="T105">
        <v>0</v>
      </c>
      <c r="U105">
        <v>60000000</v>
      </c>
      <c r="V105">
        <v>32534850</v>
      </c>
      <c r="W105">
        <v>47383689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-60.513592500000001</v>
      </c>
      <c r="AH105">
        <v>-56.170087674999991</v>
      </c>
      <c r="AI105">
        <v>0.31621358333333333</v>
      </c>
    </row>
    <row r="106" spans="1:35" x14ac:dyDescent="0.2">
      <c r="A106" t="s">
        <v>2438</v>
      </c>
      <c r="B106">
        <v>1980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6.9</v>
      </c>
      <c r="N106">
        <v>30643</v>
      </c>
      <c r="O106">
        <v>102</v>
      </c>
      <c r="P106" t="s">
        <v>2439</v>
      </c>
      <c r="Q106" t="s">
        <v>39</v>
      </c>
      <c r="R106">
        <v>0</v>
      </c>
      <c r="S106">
        <v>0</v>
      </c>
      <c r="T106">
        <v>1</v>
      </c>
      <c r="U106">
        <v>19853892</v>
      </c>
      <c r="V106">
        <v>19853892</v>
      </c>
      <c r="W106">
        <v>19853892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2</v>
      </c>
      <c r="AG106">
        <v>-50</v>
      </c>
      <c r="AH106">
        <v>-44.499999999999993</v>
      </c>
      <c r="AI106">
        <v>1.1739130434782608</v>
      </c>
    </row>
    <row r="107" spans="1:35" x14ac:dyDescent="0.2">
      <c r="A107" t="s">
        <v>3163</v>
      </c>
      <c r="B107">
        <v>1989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6.4</v>
      </c>
      <c r="N107">
        <v>26914</v>
      </c>
      <c r="O107">
        <v>122</v>
      </c>
      <c r="P107" t="s">
        <v>2168</v>
      </c>
      <c r="Q107" t="s">
        <v>35</v>
      </c>
      <c r="R107">
        <v>0</v>
      </c>
      <c r="S107">
        <v>1</v>
      </c>
      <c r="T107">
        <v>0</v>
      </c>
      <c r="U107">
        <v>3713480</v>
      </c>
      <c r="V107">
        <v>74134790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46</v>
      </c>
      <c r="AG107">
        <v>-100</v>
      </c>
      <c r="AH107">
        <v>-100</v>
      </c>
      <c r="AI107">
        <v>-1</v>
      </c>
    </row>
    <row r="108" spans="1:35" x14ac:dyDescent="0.2">
      <c r="A108" t="s">
        <v>642</v>
      </c>
      <c r="B108">
        <v>1942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6.4</v>
      </c>
      <c r="N108">
        <v>362</v>
      </c>
      <c r="O108">
        <v>92</v>
      </c>
      <c r="P108" t="s">
        <v>643</v>
      </c>
      <c r="Q108" t="s">
        <v>39</v>
      </c>
      <c r="R108">
        <v>0</v>
      </c>
      <c r="S108">
        <v>0</v>
      </c>
      <c r="T108">
        <v>1</v>
      </c>
      <c r="U108">
        <v>515000</v>
      </c>
      <c r="V108">
        <v>524000</v>
      </c>
      <c r="W108">
        <v>2098000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103.6893203883495</v>
      </c>
      <c r="AH108">
        <v>126.09514563106796</v>
      </c>
      <c r="AI108">
        <v>30.336818521284542</v>
      </c>
    </row>
    <row r="109" spans="1:35" x14ac:dyDescent="0.2">
      <c r="A109" t="s">
        <v>2722</v>
      </c>
      <c r="B109">
        <v>1984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8.3000000000000007</v>
      </c>
      <c r="N109">
        <v>353212</v>
      </c>
      <c r="O109">
        <v>160</v>
      </c>
      <c r="P109" t="s">
        <v>2216</v>
      </c>
      <c r="Q109" t="s">
        <v>2723</v>
      </c>
      <c r="R109">
        <v>0</v>
      </c>
      <c r="S109">
        <v>0</v>
      </c>
      <c r="T109">
        <v>1</v>
      </c>
      <c r="U109">
        <v>18000000</v>
      </c>
      <c r="V109">
        <v>51973029</v>
      </c>
      <c r="W109">
        <v>52066791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10</v>
      </c>
      <c r="AG109">
        <v>44.629975000000002</v>
      </c>
      <c r="AH109">
        <v>60.539272250000018</v>
      </c>
      <c r="AI109">
        <v>5.2882597826086952</v>
      </c>
    </row>
    <row r="110" spans="1:35" x14ac:dyDescent="0.2">
      <c r="A110" t="s">
        <v>2943</v>
      </c>
      <c r="B110">
        <v>1987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6.2</v>
      </c>
      <c r="N110">
        <v>9674</v>
      </c>
      <c r="O110">
        <v>85</v>
      </c>
      <c r="P110" t="s">
        <v>2713</v>
      </c>
      <c r="Q110" t="s">
        <v>35</v>
      </c>
      <c r="R110">
        <v>0</v>
      </c>
      <c r="S110">
        <v>1</v>
      </c>
      <c r="T110">
        <v>0</v>
      </c>
      <c r="U110">
        <v>548696</v>
      </c>
      <c r="V110">
        <v>548696</v>
      </c>
      <c r="W110">
        <v>548696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-50</v>
      </c>
      <c r="AH110">
        <v>-44.499999999999993</v>
      </c>
      <c r="AI110">
        <v>1.1739130434782608</v>
      </c>
    </row>
    <row r="111" spans="1:35" x14ac:dyDescent="0.2">
      <c r="A111" t="s">
        <v>6406</v>
      </c>
      <c r="B111">
        <v>2006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5.4</v>
      </c>
      <c r="N111">
        <v>23946</v>
      </c>
      <c r="O111">
        <v>107</v>
      </c>
      <c r="P111" t="s">
        <v>5219</v>
      </c>
      <c r="Q111" t="s">
        <v>35</v>
      </c>
      <c r="R111">
        <v>0</v>
      </c>
      <c r="S111">
        <v>1</v>
      </c>
      <c r="T111">
        <v>0</v>
      </c>
      <c r="U111">
        <v>17000000</v>
      </c>
      <c r="V111">
        <v>7191830</v>
      </c>
      <c r="W111">
        <v>16656103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-51.011461764705878</v>
      </c>
      <c r="AH111">
        <v>-45.622722558823526</v>
      </c>
      <c r="AI111">
        <v>0.63295127450980393</v>
      </c>
    </row>
    <row r="112" spans="1:35" x14ac:dyDescent="0.2">
      <c r="A112" t="s">
        <v>2801</v>
      </c>
      <c r="B112">
        <v>1985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6.5</v>
      </c>
      <c r="N112">
        <v>5387</v>
      </c>
      <c r="O112">
        <v>113</v>
      </c>
      <c r="P112" t="s">
        <v>2229</v>
      </c>
      <c r="Q112" t="s">
        <v>2802</v>
      </c>
      <c r="R112">
        <v>0</v>
      </c>
      <c r="S112">
        <v>0</v>
      </c>
      <c r="T112">
        <v>1</v>
      </c>
      <c r="U112">
        <v>1420355</v>
      </c>
      <c r="V112">
        <v>1420355</v>
      </c>
      <c r="W112">
        <v>1420355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-50</v>
      </c>
      <c r="AH112">
        <v>-44.5</v>
      </c>
      <c r="AI112">
        <v>1.1739130434782608</v>
      </c>
    </row>
    <row r="113" spans="1:35" x14ac:dyDescent="0.2">
      <c r="A113" t="s">
        <v>6556</v>
      </c>
      <c r="B113">
        <v>2007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7.8</v>
      </c>
      <c r="N113">
        <v>378305</v>
      </c>
      <c r="O113">
        <v>157</v>
      </c>
      <c r="P113" t="s">
        <v>2593</v>
      </c>
      <c r="Q113" t="s">
        <v>35</v>
      </c>
      <c r="R113">
        <v>0</v>
      </c>
      <c r="S113">
        <v>1</v>
      </c>
      <c r="T113">
        <v>0</v>
      </c>
      <c r="U113">
        <v>100000000</v>
      </c>
      <c r="V113">
        <v>130164645</v>
      </c>
      <c r="W113">
        <v>269755430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7</v>
      </c>
      <c r="AG113">
        <v>34.877714999999995</v>
      </c>
      <c r="AH113">
        <v>49.714263650000007</v>
      </c>
      <c r="AI113">
        <v>3.4959238333333333</v>
      </c>
    </row>
    <row r="114" spans="1:35" x14ac:dyDescent="0.2">
      <c r="A114" t="s">
        <v>2074</v>
      </c>
      <c r="B114">
        <v>1973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7.4</v>
      </c>
      <c r="N114">
        <v>78006</v>
      </c>
      <c r="O114">
        <v>110</v>
      </c>
      <c r="P114" t="s">
        <v>1976</v>
      </c>
      <c r="Q114" t="s">
        <v>35</v>
      </c>
      <c r="R114">
        <v>0</v>
      </c>
      <c r="S114">
        <v>1</v>
      </c>
      <c r="T114">
        <v>0</v>
      </c>
      <c r="U114">
        <v>777000</v>
      </c>
      <c r="V114">
        <v>115000000</v>
      </c>
      <c r="W114">
        <v>115000000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7300.2574002574011</v>
      </c>
      <c r="AH114">
        <v>8114.2857142857156</v>
      </c>
      <c r="AI114">
        <v>388.48723159249477</v>
      </c>
    </row>
    <row r="115" spans="1:35" x14ac:dyDescent="0.2">
      <c r="A115" t="s">
        <v>7768</v>
      </c>
      <c r="B115">
        <v>2017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7.1</v>
      </c>
      <c r="N115">
        <v>147438</v>
      </c>
      <c r="O115">
        <v>115</v>
      </c>
      <c r="P115" t="s">
        <v>4558</v>
      </c>
      <c r="Q115" t="s">
        <v>7079</v>
      </c>
      <c r="R115">
        <v>0</v>
      </c>
      <c r="S115">
        <v>1</v>
      </c>
      <c r="T115">
        <v>0</v>
      </c>
      <c r="U115">
        <v>50000000</v>
      </c>
      <c r="V115">
        <v>51342000</v>
      </c>
      <c r="W115">
        <v>134866593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0</v>
      </c>
      <c r="AG115">
        <v>34.866593000000002</v>
      </c>
      <c r="AH115">
        <v>49.701918230000018</v>
      </c>
      <c r="AI115">
        <v>1.69733186</v>
      </c>
    </row>
    <row r="116" spans="1:35" x14ac:dyDescent="0.2">
      <c r="A116" t="s">
        <v>3544</v>
      </c>
      <c r="B116">
        <v>1992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7.2</v>
      </c>
      <c r="N116">
        <v>7593</v>
      </c>
      <c r="O116">
        <v>125</v>
      </c>
      <c r="P116" t="s">
        <v>3545</v>
      </c>
      <c r="Q116" t="s">
        <v>3546</v>
      </c>
      <c r="R116">
        <v>0</v>
      </c>
      <c r="S116">
        <v>1</v>
      </c>
      <c r="T116">
        <v>0</v>
      </c>
      <c r="U116">
        <v>16000000</v>
      </c>
      <c r="V116">
        <v>13086430</v>
      </c>
      <c r="W116">
        <v>13086430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-59.104906249999999</v>
      </c>
      <c r="AH116">
        <v>-54.606445937499991</v>
      </c>
      <c r="AI116">
        <v>0.85886789772727268</v>
      </c>
    </row>
    <row r="117" spans="1:35" x14ac:dyDescent="0.2">
      <c r="A117" t="s">
        <v>5218</v>
      </c>
      <c r="B117">
        <v>1999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7</v>
      </c>
      <c r="N117">
        <v>363364</v>
      </c>
      <c r="O117">
        <v>95</v>
      </c>
      <c r="P117" t="s">
        <v>5219</v>
      </c>
      <c r="Q117" t="s">
        <v>35</v>
      </c>
      <c r="R117">
        <v>0</v>
      </c>
      <c r="S117">
        <v>1</v>
      </c>
      <c r="T117">
        <v>0</v>
      </c>
      <c r="U117">
        <v>11000000</v>
      </c>
      <c r="V117">
        <v>102561004</v>
      </c>
      <c r="W117">
        <v>235483004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970.37729090909102</v>
      </c>
      <c r="AH117">
        <v>1088.1187929090909</v>
      </c>
      <c r="AI117">
        <v>47.653513223140493</v>
      </c>
    </row>
    <row r="118" spans="1:35" x14ac:dyDescent="0.2">
      <c r="A118" t="s">
        <v>5511</v>
      </c>
      <c r="B118">
        <v>2001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6.4</v>
      </c>
      <c r="N118">
        <v>232289</v>
      </c>
      <c r="O118">
        <v>108</v>
      </c>
      <c r="P118" t="s">
        <v>5512</v>
      </c>
      <c r="Q118" t="s">
        <v>5513</v>
      </c>
      <c r="R118">
        <v>0</v>
      </c>
      <c r="S118">
        <v>1</v>
      </c>
      <c r="T118">
        <v>0</v>
      </c>
      <c r="U118">
        <v>30000000</v>
      </c>
      <c r="V118">
        <v>145103595</v>
      </c>
      <c r="W118">
        <v>287553595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379.25599166666666</v>
      </c>
      <c r="AH118">
        <v>431.97415075000009</v>
      </c>
      <c r="AI118">
        <v>14.975199722222222</v>
      </c>
    </row>
    <row r="119" spans="1:35" x14ac:dyDescent="0.2">
      <c r="A119" t="s">
        <v>7288</v>
      </c>
      <c r="B119">
        <v>2012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6.7</v>
      </c>
      <c r="N119">
        <v>197138</v>
      </c>
      <c r="O119">
        <v>113</v>
      </c>
      <c r="P119" t="s">
        <v>6494</v>
      </c>
      <c r="Q119" t="s">
        <v>35</v>
      </c>
      <c r="R119">
        <v>0</v>
      </c>
      <c r="S119">
        <v>1</v>
      </c>
      <c r="T119">
        <v>0</v>
      </c>
      <c r="U119">
        <v>50000000</v>
      </c>
      <c r="V119">
        <v>57011521</v>
      </c>
      <c r="W119">
        <v>234989584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134.98958400000001</v>
      </c>
      <c r="AH119">
        <v>160.83843824000002</v>
      </c>
      <c r="AI119">
        <v>3.6997916800000001</v>
      </c>
    </row>
    <row r="120" spans="1:35" x14ac:dyDescent="0.2">
      <c r="A120" t="s">
        <v>7527</v>
      </c>
      <c r="B120">
        <v>2014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7.3</v>
      </c>
      <c r="N120">
        <v>420001</v>
      </c>
      <c r="O120">
        <v>133</v>
      </c>
      <c r="P120" t="s">
        <v>2004</v>
      </c>
      <c r="Q120" t="s">
        <v>39</v>
      </c>
      <c r="R120">
        <v>0</v>
      </c>
      <c r="S120">
        <v>0</v>
      </c>
      <c r="T120">
        <v>1</v>
      </c>
      <c r="U120">
        <v>58800000</v>
      </c>
      <c r="V120">
        <v>350126372</v>
      </c>
      <c r="W120">
        <v>547426372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365.49861564625854</v>
      </c>
      <c r="AH120">
        <v>416.70346336734701</v>
      </c>
      <c r="AI120">
        <v>8.3099723129251704</v>
      </c>
    </row>
    <row r="121" spans="1:35" x14ac:dyDescent="0.2">
      <c r="A121" t="s">
        <v>5831</v>
      </c>
      <c r="B121">
        <v>2003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6.3</v>
      </c>
      <c r="N121">
        <v>188324</v>
      </c>
      <c r="O121">
        <v>96</v>
      </c>
      <c r="P121" t="s">
        <v>5623</v>
      </c>
      <c r="Q121" t="s">
        <v>35</v>
      </c>
      <c r="R121">
        <v>0</v>
      </c>
      <c r="S121">
        <v>1</v>
      </c>
      <c r="T121">
        <v>0</v>
      </c>
      <c r="U121">
        <v>55000000</v>
      </c>
      <c r="V121">
        <v>104565114</v>
      </c>
      <c r="W121">
        <v>232722935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111.56630454545456</v>
      </c>
      <c r="AH121">
        <v>134.83859804545457</v>
      </c>
      <c r="AI121">
        <v>6.0522101515151512</v>
      </c>
    </row>
    <row r="122" spans="1:35" x14ac:dyDescent="0.2">
      <c r="A122" t="s">
        <v>2873</v>
      </c>
      <c r="B122">
        <v>1986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6.9</v>
      </c>
      <c r="N122">
        <v>46949</v>
      </c>
      <c r="O122">
        <v>80</v>
      </c>
      <c r="P122" t="s">
        <v>2874</v>
      </c>
      <c r="Q122" t="s">
        <v>35</v>
      </c>
      <c r="R122">
        <v>0</v>
      </c>
      <c r="S122">
        <v>1</v>
      </c>
      <c r="T122">
        <v>0</v>
      </c>
      <c r="U122">
        <v>84557295</v>
      </c>
      <c r="V122">
        <v>47483002</v>
      </c>
      <c r="W122">
        <v>84557295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-50</v>
      </c>
      <c r="AH122">
        <v>-44.5</v>
      </c>
      <c r="AI122">
        <v>1.1739130434782608</v>
      </c>
    </row>
    <row r="123" spans="1:35" x14ac:dyDescent="0.2">
      <c r="A123" t="s">
        <v>3393</v>
      </c>
      <c r="B123">
        <v>1991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6.5</v>
      </c>
      <c r="N123">
        <v>22562</v>
      </c>
      <c r="O123">
        <v>75</v>
      </c>
      <c r="P123" t="s">
        <v>3394</v>
      </c>
      <c r="Q123" t="s">
        <v>35</v>
      </c>
      <c r="R123">
        <v>0</v>
      </c>
      <c r="S123">
        <v>1</v>
      </c>
      <c r="T123">
        <v>0</v>
      </c>
      <c r="U123">
        <v>22166041</v>
      </c>
      <c r="V123">
        <v>22166041</v>
      </c>
      <c r="W123">
        <v>40766041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-8.0439285481787213</v>
      </c>
      <c r="AH123">
        <v>2.0712393115216323</v>
      </c>
      <c r="AI123">
        <v>3.1798214296282397</v>
      </c>
    </row>
    <row r="124" spans="1:35" x14ac:dyDescent="0.2">
      <c r="A124" t="s">
        <v>2508</v>
      </c>
      <c r="B124">
        <v>1981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7.5</v>
      </c>
      <c r="N124">
        <v>87033</v>
      </c>
      <c r="O124">
        <v>97</v>
      </c>
      <c r="P124" t="s">
        <v>2356</v>
      </c>
      <c r="Q124" t="s">
        <v>2509</v>
      </c>
      <c r="R124">
        <v>0</v>
      </c>
      <c r="S124">
        <v>1</v>
      </c>
      <c r="T124">
        <v>0</v>
      </c>
      <c r="U124">
        <v>10000000</v>
      </c>
      <c r="V124">
        <v>30565292</v>
      </c>
      <c r="W124">
        <v>30565292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52.826459999999997</v>
      </c>
      <c r="AH124">
        <v>69.637370600000025</v>
      </c>
      <c r="AI124">
        <v>5.6446286956521741</v>
      </c>
    </row>
    <row r="125" spans="1:35" x14ac:dyDescent="0.2">
      <c r="A125" t="s">
        <v>4606</v>
      </c>
      <c r="B125">
        <v>1997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5.0999999999999996</v>
      </c>
      <c r="N125">
        <v>22431</v>
      </c>
      <c r="O125">
        <v>105</v>
      </c>
      <c r="P125" t="s">
        <v>4607</v>
      </c>
      <c r="Q125" t="s">
        <v>3273</v>
      </c>
      <c r="R125">
        <v>1</v>
      </c>
      <c r="S125">
        <v>0</v>
      </c>
      <c r="T125">
        <v>0</v>
      </c>
      <c r="U125">
        <v>25000000</v>
      </c>
      <c r="V125">
        <v>26570463</v>
      </c>
      <c r="W125">
        <v>26570463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-46.859074</v>
      </c>
      <c r="AH125">
        <v>-41.013572139999994</v>
      </c>
      <c r="AI125">
        <v>1.4154966363636363</v>
      </c>
    </row>
    <row r="126" spans="1:35" x14ac:dyDescent="0.2">
      <c r="A126" t="s">
        <v>2280</v>
      </c>
      <c r="B126">
        <v>1978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7.1</v>
      </c>
      <c r="N126">
        <v>1122</v>
      </c>
      <c r="O126">
        <v>103</v>
      </c>
      <c r="P126" t="s">
        <v>2281</v>
      </c>
      <c r="Q126" t="s">
        <v>2213</v>
      </c>
      <c r="R126">
        <v>0</v>
      </c>
      <c r="S126">
        <v>0</v>
      </c>
      <c r="T126">
        <v>1</v>
      </c>
      <c r="U126">
        <v>2500000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28</v>
      </c>
      <c r="AG126">
        <v>-100</v>
      </c>
      <c r="AH126">
        <v>-100</v>
      </c>
      <c r="AI126">
        <v>-1</v>
      </c>
    </row>
    <row r="127" spans="1:35" x14ac:dyDescent="0.2">
      <c r="A127" t="s">
        <v>4993</v>
      </c>
      <c r="B127">
        <v>1999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6.8</v>
      </c>
      <c r="N127">
        <v>14788</v>
      </c>
      <c r="O127">
        <v>97</v>
      </c>
      <c r="P127" t="s">
        <v>4994</v>
      </c>
      <c r="Q127" t="s">
        <v>4995</v>
      </c>
      <c r="R127">
        <v>1</v>
      </c>
      <c r="S127">
        <v>0</v>
      </c>
      <c r="T127">
        <v>0</v>
      </c>
      <c r="U127">
        <v>14000000</v>
      </c>
      <c r="V127">
        <v>18542974</v>
      </c>
      <c r="W127">
        <v>18542974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104</v>
      </c>
      <c r="AG127">
        <v>-33.775092857142859</v>
      </c>
      <c r="AH127">
        <v>-26.490353071428569</v>
      </c>
      <c r="AI127">
        <v>2.010223051948052</v>
      </c>
    </row>
    <row r="128" spans="1:35" x14ac:dyDescent="0.2">
      <c r="A128" t="s">
        <v>5920</v>
      </c>
      <c r="B128">
        <v>2005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7</v>
      </c>
      <c r="N128">
        <v>28111</v>
      </c>
      <c r="O128">
        <v>108</v>
      </c>
      <c r="P128" t="s">
        <v>3483</v>
      </c>
      <c r="Q128" t="s">
        <v>3859</v>
      </c>
      <c r="R128">
        <v>1</v>
      </c>
      <c r="S128">
        <v>0</v>
      </c>
      <c r="T128">
        <v>0</v>
      </c>
      <c r="U128">
        <v>30000000</v>
      </c>
      <c r="V128">
        <v>8586392</v>
      </c>
      <c r="W128">
        <v>18618284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-68.969526666666667</v>
      </c>
      <c r="AH128">
        <v>-65.556174599999991</v>
      </c>
      <c r="AI128">
        <v>3.4349111111111108E-2</v>
      </c>
    </row>
    <row r="129" spans="1:35" x14ac:dyDescent="0.2">
      <c r="A129" t="s">
        <v>5695</v>
      </c>
      <c r="B129">
        <v>2002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5.9</v>
      </c>
      <c r="N129">
        <v>80300</v>
      </c>
      <c r="O129">
        <v>96</v>
      </c>
      <c r="P129" t="s">
        <v>2449</v>
      </c>
      <c r="Q129" t="s">
        <v>39</v>
      </c>
      <c r="R129">
        <v>0</v>
      </c>
      <c r="S129">
        <v>0</v>
      </c>
      <c r="T129">
        <v>1</v>
      </c>
      <c r="U129">
        <v>60000000</v>
      </c>
      <c r="V129">
        <v>32130627</v>
      </c>
      <c r="W129">
        <v>55003135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-54.164054166666666</v>
      </c>
      <c r="AH129">
        <v>-49.122100124999989</v>
      </c>
      <c r="AI129">
        <v>0.52786486111111108</v>
      </c>
    </row>
    <row r="130" spans="1:35" x14ac:dyDescent="0.2">
      <c r="A130" t="s">
        <v>4999</v>
      </c>
      <c r="B130">
        <v>1999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6.7</v>
      </c>
      <c r="N130">
        <v>141840</v>
      </c>
      <c r="O130">
        <v>103</v>
      </c>
      <c r="P130" t="s">
        <v>2449</v>
      </c>
      <c r="Q130" t="s">
        <v>5000</v>
      </c>
      <c r="R130">
        <v>0</v>
      </c>
      <c r="S130">
        <v>0</v>
      </c>
      <c r="T130">
        <v>1</v>
      </c>
      <c r="U130">
        <v>80000000</v>
      </c>
      <c r="V130">
        <v>106885658</v>
      </c>
      <c r="W130">
        <v>176885658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10.553536249999999</v>
      </c>
      <c r="AH130">
        <v>22.714425237500016</v>
      </c>
      <c r="AI130">
        <v>4.0251607386363633</v>
      </c>
    </row>
    <row r="131" spans="1:35" x14ac:dyDescent="0.2">
      <c r="A131" t="s">
        <v>5148</v>
      </c>
      <c r="B131">
        <v>1999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7.3</v>
      </c>
      <c r="N131">
        <v>19581</v>
      </c>
      <c r="O131">
        <v>145</v>
      </c>
      <c r="P131" t="s">
        <v>2630</v>
      </c>
      <c r="Q131" t="s">
        <v>5149</v>
      </c>
      <c r="R131">
        <v>0</v>
      </c>
      <c r="S131">
        <v>1</v>
      </c>
      <c r="T131">
        <v>0</v>
      </c>
      <c r="U131">
        <v>50000000</v>
      </c>
      <c r="V131">
        <v>13042112</v>
      </c>
      <c r="W131">
        <v>13042112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3</v>
      </c>
      <c r="AG131">
        <v>-86.957888000000011</v>
      </c>
      <c r="AH131">
        <v>-85.523255679999991</v>
      </c>
      <c r="AI131">
        <v>-0.40717672727272725</v>
      </c>
    </row>
    <row r="132" spans="1:35" x14ac:dyDescent="0.2">
      <c r="A132" t="s">
        <v>3920</v>
      </c>
      <c r="B132">
        <v>1994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6.2</v>
      </c>
      <c r="N132">
        <v>27865</v>
      </c>
      <c r="O132">
        <v>102</v>
      </c>
      <c r="P132" t="s">
        <v>2971</v>
      </c>
      <c r="Q132" t="s">
        <v>3921</v>
      </c>
      <c r="R132">
        <v>1</v>
      </c>
      <c r="S132">
        <v>0</v>
      </c>
      <c r="T132">
        <v>0</v>
      </c>
      <c r="U132">
        <v>24000000</v>
      </c>
      <c r="V132">
        <v>50236831</v>
      </c>
      <c r="W132">
        <v>50236831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43</v>
      </c>
      <c r="AG132">
        <v>4.6600645833333338</v>
      </c>
      <c r="AH132">
        <v>16.17267168750001</v>
      </c>
      <c r="AI132">
        <v>3.7572756628787878</v>
      </c>
    </row>
    <row r="133" spans="1:35" x14ac:dyDescent="0.2">
      <c r="A133" t="s">
        <v>3923</v>
      </c>
      <c r="B133">
        <v>1994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5.4</v>
      </c>
      <c r="N133">
        <v>1994</v>
      </c>
      <c r="O133">
        <v>107</v>
      </c>
      <c r="P133" t="s">
        <v>3924</v>
      </c>
      <c r="Q133" t="s">
        <v>3921</v>
      </c>
      <c r="R133">
        <v>1</v>
      </c>
      <c r="S133">
        <v>0</v>
      </c>
      <c r="T133">
        <v>0</v>
      </c>
      <c r="U133">
        <v>26000000</v>
      </c>
      <c r="V133">
        <v>9398308</v>
      </c>
      <c r="W133">
        <v>9398308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3</v>
      </c>
      <c r="AG133">
        <v>-81.926330769230773</v>
      </c>
      <c r="AH133">
        <v>-79.938227153846157</v>
      </c>
      <c r="AI133">
        <v>-0.17846958041958041</v>
      </c>
    </row>
    <row r="134" spans="1:35" x14ac:dyDescent="0.2">
      <c r="A134" t="s">
        <v>7739</v>
      </c>
      <c r="B134">
        <v>2014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5.4</v>
      </c>
      <c r="N134">
        <v>133388</v>
      </c>
      <c r="O134">
        <v>99</v>
      </c>
      <c r="P134" t="s">
        <v>7740</v>
      </c>
      <c r="Q134" t="s">
        <v>5604</v>
      </c>
      <c r="R134">
        <v>0</v>
      </c>
      <c r="S134">
        <v>0</v>
      </c>
      <c r="T134">
        <v>1</v>
      </c>
      <c r="U134">
        <v>6500000</v>
      </c>
      <c r="V134">
        <v>84273813</v>
      </c>
      <c r="W134">
        <v>257047661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1877.2897</v>
      </c>
      <c r="AH134">
        <v>2094.7915670000002</v>
      </c>
      <c r="AI134">
        <v>38.545794000000001</v>
      </c>
    </row>
    <row r="135" spans="1:35" x14ac:dyDescent="0.2">
      <c r="A135" t="s">
        <v>7889</v>
      </c>
      <c r="B135">
        <v>2017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6.5</v>
      </c>
      <c r="N135">
        <v>104055</v>
      </c>
      <c r="O135">
        <v>109</v>
      </c>
      <c r="P135" t="s">
        <v>7872</v>
      </c>
      <c r="Q135" t="s">
        <v>7890</v>
      </c>
      <c r="R135">
        <v>0</v>
      </c>
      <c r="S135">
        <v>0</v>
      </c>
      <c r="T135">
        <v>1</v>
      </c>
      <c r="U135">
        <v>15000000</v>
      </c>
      <c r="V135">
        <v>102092201</v>
      </c>
      <c r="W135">
        <v>306515884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921.71961333333331</v>
      </c>
      <c r="AH135">
        <v>1034.1087708</v>
      </c>
      <c r="AI135">
        <v>19.434392266666666</v>
      </c>
    </row>
    <row r="136" spans="1:35" x14ac:dyDescent="0.2">
      <c r="A136" t="s">
        <v>6202</v>
      </c>
      <c r="B136">
        <v>2006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5.9</v>
      </c>
      <c r="N136">
        <v>19927</v>
      </c>
      <c r="O136">
        <v>108</v>
      </c>
      <c r="P136" t="s">
        <v>6203</v>
      </c>
      <c r="Q136" t="s">
        <v>2783</v>
      </c>
      <c r="R136">
        <v>1</v>
      </c>
      <c r="S136">
        <v>0</v>
      </c>
      <c r="T136">
        <v>0</v>
      </c>
      <c r="U136">
        <v>26000000</v>
      </c>
      <c r="V136">
        <v>17127992</v>
      </c>
      <c r="W136">
        <v>17496992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-66.351938461538467</v>
      </c>
      <c r="AH136">
        <v>-62.65065169230769</v>
      </c>
      <c r="AI136">
        <v>0.12160205128205129</v>
      </c>
    </row>
    <row r="137" spans="1:35" x14ac:dyDescent="0.2">
      <c r="A137" t="s">
        <v>3706</v>
      </c>
      <c r="B137">
        <v>1993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5.6</v>
      </c>
      <c r="N137">
        <v>12674</v>
      </c>
      <c r="O137">
        <v>108</v>
      </c>
      <c r="P137" t="s">
        <v>2229</v>
      </c>
      <c r="Q137" t="s">
        <v>2783</v>
      </c>
      <c r="R137">
        <v>1</v>
      </c>
      <c r="S137">
        <v>0</v>
      </c>
      <c r="T137">
        <v>0</v>
      </c>
      <c r="U137">
        <v>30000000</v>
      </c>
      <c r="V137">
        <v>20208496</v>
      </c>
      <c r="W137">
        <v>20208496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-66.319173333333339</v>
      </c>
      <c r="AH137">
        <v>-62.6142824</v>
      </c>
      <c r="AI137">
        <v>0.53094666666666668</v>
      </c>
    </row>
    <row r="138" spans="1:35" x14ac:dyDescent="0.2">
      <c r="A138" t="s">
        <v>6471</v>
      </c>
      <c r="B138">
        <v>2015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7.3</v>
      </c>
      <c r="N138">
        <v>538888</v>
      </c>
      <c r="O138">
        <v>117</v>
      </c>
      <c r="P138" t="s">
        <v>6339</v>
      </c>
      <c r="Q138" t="s">
        <v>6472</v>
      </c>
      <c r="R138">
        <v>1</v>
      </c>
      <c r="S138">
        <v>0</v>
      </c>
      <c r="T138">
        <v>0</v>
      </c>
      <c r="U138">
        <v>130000000</v>
      </c>
      <c r="V138">
        <v>180202163</v>
      </c>
      <c r="W138">
        <v>519311965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36</v>
      </c>
      <c r="AG138">
        <v>99.73537115384616</v>
      </c>
      <c r="AH138">
        <v>121.70626198076926</v>
      </c>
      <c r="AI138">
        <v>2.9947074230769233</v>
      </c>
    </row>
    <row r="139" spans="1:35" x14ac:dyDescent="0.2">
      <c r="A139" t="s">
        <v>7887</v>
      </c>
      <c r="B139">
        <v>2018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7.1</v>
      </c>
      <c r="N139">
        <v>281852</v>
      </c>
      <c r="O139">
        <v>118</v>
      </c>
      <c r="P139" t="s">
        <v>6339</v>
      </c>
      <c r="Q139" t="s">
        <v>6654</v>
      </c>
      <c r="R139">
        <v>1</v>
      </c>
      <c r="S139">
        <v>0</v>
      </c>
      <c r="T139">
        <v>0</v>
      </c>
      <c r="U139">
        <v>162000000</v>
      </c>
      <c r="V139">
        <v>216648740</v>
      </c>
      <c r="W139">
        <v>622674139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</v>
      </c>
      <c r="AG139">
        <v>92.183376234567902</v>
      </c>
      <c r="AH139">
        <v>113.32354762037041</v>
      </c>
      <c r="AI139">
        <v>2.8436675246913579</v>
      </c>
    </row>
    <row r="140" spans="1:35" x14ac:dyDescent="0.2">
      <c r="A140" t="s">
        <v>282</v>
      </c>
      <c r="B140">
        <v>1936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6.3</v>
      </c>
      <c r="N140">
        <v>1546</v>
      </c>
      <c r="O140">
        <v>141</v>
      </c>
      <c r="P140" t="s">
        <v>97</v>
      </c>
      <c r="Q140" t="s">
        <v>39</v>
      </c>
      <c r="R140">
        <v>0</v>
      </c>
      <c r="S140">
        <v>0</v>
      </c>
      <c r="T140">
        <v>1</v>
      </c>
      <c r="U140">
        <v>1192000</v>
      </c>
      <c r="V140">
        <v>2750000</v>
      </c>
      <c r="W140">
        <v>2750000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3</v>
      </c>
      <c r="AG140">
        <v>15.35234899328859</v>
      </c>
      <c r="AH140">
        <v>28.041107382550358</v>
      </c>
      <c r="AI140">
        <v>5.0711762628046628</v>
      </c>
    </row>
    <row r="141" spans="1:35" x14ac:dyDescent="0.2">
      <c r="A141" t="s">
        <v>4854</v>
      </c>
      <c r="B141">
        <v>1998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6.5</v>
      </c>
      <c r="N141">
        <v>142596</v>
      </c>
      <c r="O141">
        <v>83</v>
      </c>
      <c r="P141" t="s">
        <v>4855</v>
      </c>
      <c r="Q141" t="s">
        <v>4856</v>
      </c>
      <c r="R141">
        <v>0</v>
      </c>
      <c r="S141">
        <v>1</v>
      </c>
      <c r="T141">
        <v>0</v>
      </c>
      <c r="U141">
        <v>105000000</v>
      </c>
      <c r="V141">
        <v>90757863</v>
      </c>
      <c r="W141">
        <v>171757863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-18.210541428571428</v>
      </c>
      <c r="AH141">
        <v>-9.2137009857142829</v>
      </c>
      <c r="AI141">
        <v>2.7177026623376626</v>
      </c>
    </row>
    <row r="142" spans="1:35" x14ac:dyDescent="0.2">
      <c r="A142" t="s">
        <v>5157</v>
      </c>
      <c r="B142">
        <v>1999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6.9</v>
      </c>
      <c r="N142">
        <v>109265</v>
      </c>
      <c r="O142">
        <v>162</v>
      </c>
      <c r="P142" t="s">
        <v>2551</v>
      </c>
      <c r="Q142" t="s">
        <v>39</v>
      </c>
      <c r="R142">
        <v>0</v>
      </c>
      <c r="S142">
        <v>0</v>
      </c>
      <c r="T142">
        <v>1</v>
      </c>
      <c r="U142">
        <v>55000000</v>
      </c>
      <c r="V142">
        <v>75530832</v>
      </c>
      <c r="W142">
        <v>100230832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15</v>
      </c>
      <c r="AG142">
        <v>-8.8810618181818182</v>
      </c>
      <c r="AH142">
        <v>1.1420213818181917</v>
      </c>
      <c r="AI142">
        <v>3.1417699173553717</v>
      </c>
    </row>
    <row r="143" spans="1:35" x14ac:dyDescent="0.2">
      <c r="A143" t="s">
        <v>2441</v>
      </c>
      <c r="B143">
        <v>1980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6.2</v>
      </c>
      <c r="N143">
        <v>16697</v>
      </c>
      <c r="O143">
        <v>116</v>
      </c>
      <c r="P143" t="s">
        <v>2442</v>
      </c>
      <c r="Q143" t="s">
        <v>1992</v>
      </c>
      <c r="R143">
        <v>0</v>
      </c>
      <c r="S143">
        <v>0</v>
      </c>
      <c r="T143">
        <v>1</v>
      </c>
      <c r="U143">
        <v>15000000</v>
      </c>
      <c r="V143">
        <v>70687344</v>
      </c>
      <c r="W143">
        <v>70687344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135.62448000000001</v>
      </c>
      <c r="AH143">
        <v>161.54317280000001</v>
      </c>
      <c r="AI143">
        <v>9.244542608695653</v>
      </c>
    </row>
    <row r="144" spans="1:35" x14ac:dyDescent="0.2">
      <c r="A144" t="s">
        <v>6433</v>
      </c>
      <c r="B144">
        <v>2006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7.8</v>
      </c>
      <c r="N144">
        <v>279335</v>
      </c>
      <c r="O144">
        <v>139</v>
      </c>
      <c r="P144" t="s">
        <v>3842</v>
      </c>
      <c r="Q144" t="s">
        <v>3843</v>
      </c>
      <c r="R144">
        <v>1</v>
      </c>
      <c r="S144">
        <v>0</v>
      </c>
      <c r="T144">
        <v>0</v>
      </c>
      <c r="U144">
        <v>40000000</v>
      </c>
      <c r="V144">
        <v>50866635</v>
      </c>
      <c r="W144">
        <v>120673227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50.841533750000004</v>
      </c>
      <c r="AH144">
        <v>67.434102462500007</v>
      </c>
      <c r="AI144">
        <v>4.0280511250000002</v>
      </c>
    </row>
    <row r="145" spans="1:35" x14ac:dyDescent="0.2">
      <c r="A145" t="s">
        <v>4157</v>
      </c>
      <c r="B145">
        <v>1995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7.6</v>
      </c>
      <c r="N145">
        <v>256259</v>
      </c>
      <c r="O145">
        <v>140</v>
      </c>
      <c r="P145" t="s">
        <v>2627</v>
      </c>
      <c r="Q145" t="s">
        <v>35</v>
      </c>
      <c r="R145">
        <v>0</v>
      </c>
      <c r="S145">
        <v>1</v>
      </c>
      <c r="T145">
        <v>0</v>
      </c>
      <c r="U145">
        <v>52000000</v>
      </c>
      <c r="V145">
        <v>173837933</v>
      </c>
      <c r="W145">
        <v>355237933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241.57493557692308</v>
      </c>
      <c r="AH145">
        <v>279.14817849038462</v>
      </c>
      <c r="AI145">
        <v>14.526133435314685</v>
      </c>
    </row>
    <row r="146" spans="1:35" x14ac:dyDescent="0.2">
      <c r="A146" t="s">
        <v>6597</v>
      </c>
      <c r="B146">
        <v>2008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6.7</v>
      </c>
      <c r="N146">
        <v>57019</v>
      </c>
      <c r="O146">
        <v>115</v>
      </c>
      <c r="P146" t="s">
        <v>6598</v>
      </c>
      <c r="Q146" t="s">
        <v>5604</v>
      </c>
      <c r="R146">
        <v>0</v>
      </c>
      <c r="S146">
        <v>0</v>
      </c>
      <c r="T146">
        <v>1</v>
      </c>
      <c r="U146">
        <v>20000000</v>
      </c>
      <c r="V146">
        <v>20211394</v>
      </c>
      <c r="W146">
        <v>27712362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3</v>
      </c>
      <c r="AG146">
        <v>-30.719095000000003</v>
      </c>
      <c r="AH146">
        <v>-23.098195449999988</v>
      </c>
      <c r="AI146">
        <v>1.3093634999999999</v>
      </c>
    </row>
    <row r="147" spans="1:35" x14ac:dyDescent="0.2">
      <c r="A147" t="s">
        <v>7197</v>
      </c>
      <c r="B147">
        <v>2018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7</v>
      </c>
      <c r="N147">
        <v>332247</v>
      </c>
      <c r="O147">
        <v>143</v>
      </c>
      <c r="P147" t="s">
        <v>6372</v>
      </c>
      <c r="Q147" t="s">
        <v>7198</v>
      </c>
      <c r="R147">
        <v>0</v>
      </c>
      <c r="S147">
        <v>0</v>
      </c>
      <c r="T147">
        <v>1</v>
      </c>
      <c r="U147">
        <v>160000000</v>
      </c>
      <c r="V147">
        <v>335061807</v>
      </c>
      <c r="W147">
        <v>1148461807</v>
      </c>
      <c r="X147">
        <v>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77</v>
      </c>
      <c r="AG147">
        <v>258.89431468750001</v>
      </c>
      <c r="AH147">
        <v>298.37268930312507</v>
      </c>
      <c r="AI147">
        <v>6.1778862937500003</v>
      </c>
    </row>
    <row r="148" spans="1:35" x14ac:dyDescent="0.2">
      <c r="A148" t="s">
        <v>3271</v>
      </c>
      <c r="B148">
        <v>1990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6.4</v>
      </c>
      <c r="N148">
        <v>60780</v>
      </c>
      <c r="O148">
        <v>109</v>
      </c>
      <c r="P148" t="s">
        <v>3272</v>
      </c>
      <c r="Q148" t="s">
        <v>3273</v>
      </c>
      <c r="R148">
        <v>1</v>
      </c>
      <c r="S148">
        <v>0</v>
      </c>
      <c r="T148">
        <v>0</v>
      </c>
      <c r="U148">
        <v>22000000</v>
      </c>
      <c r="V148">
        <v>53208180</v>
      </c>
      <c r="W148">
        <v>53208180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20.927681818181817</v>
      </c>
      <c r="AH148">
        <v>34.229726818181824</v>
      </c>
      <c r="AI148">
        <v>4.496712809917355</v>
      </c>
    </row>
    <row r="149" spans="1:35" x14ac:dyDescent="0.2">
      <c r="A149" t="s">
        <v>6782</v>
      </c>
      <c r="B149">
        <v>2012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7.7</v>
      </c>
      <c r="N149">
        <v>554181</v>
      </c>
      <c r="O149">
        <v>120</v>
      </c>
      <c r="P149" t="s">
        <v>6344</v>
      </c>
      <c r="Q149" t="s">
        <v>39</v>
      </c>
      <c r="R149">
        <v>0</v>
      </c>
      <c r="S149">
        <v>0</v>
      </c>
      <c r="T149">
        <v>1</v>
      </c>
      <c r="U149">
        <v>44500000</v>
      </c>
      <c r="V149">
        <v>136025503</v>
      </c>
      <c r="W149">
        <v>232325503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12</v>
      </c>
      <c r="AG149">
        <v>161.03989101123594</v>
      </c>
      <c r="AH149">
        <v>189.75427902247193</v>
      </c>
      <c r="AI149">
        <v>4.2207978202247194</v>
      </c>
    </row>
    <row r="150" spans="1:35" x14ac:dyDescent="0.2">
      <c r="A150" t="s">
        <v>4858</v>
      </c>
      <c r="B150">
        <v>1998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6.7</v>
      </c>
      <c r="N150">
        <v>383810</v>
      </c>
      <c r="O150">
        <v>151</v>
      </c>
      <c r="P150" t="s">
        <v>4528</v>
      </c>
      <c r="Q150" t="s">
        <v>2783</v>
      </c>
      <c r="R150">
        <v>1</v>
      </c>
      <c r="S150">
        <v>0</v>
      </c>
      <c r="T150">
        <v>0</v>
      </c>
      <c r="U150">
        <v>140000000</v>
      </c>
      <c r="V150">
        <v>201578182</v>
      </c>
      <c r="W150">
        <v>553709788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97.753495714285705</v>
      </c>
      <c r="AH150">
        <v>119.50638024285716</v>
      </c>
      <c r="AI150">
        <v>7.9887952597402601</v>
      </c>
    </row>
    <row r="151" spans="1:35" x14ac:dyDescent="0.2">
      <c r="A151" t="s">
        <v>778</v>
      </c>
      <c r="B151">
        <v>1944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</v>
      </c>
      <c r="N151">
        <v>63265</v>
      </c>
      <c r="O151">
        <v>118</v>
      </c>
      <c r="P151" t="s">
        <v>608</v>
      </c>
      <c r="Q151" t="s">
        <v>39</v>
      </c>
      <c r="R151">
        <v>0</v>
      </c>
      <c r="S151">
        <v>0</v>
      </c>
      <c r="T151">
        <v>1</v>
      </c>
      <c r="U151">
        <v>1164000</v>
      </c>
      <c r="V151">
        <v>4784000</v>
      </c>
      <c r="W151">
        <v>4784000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</v>
      </c>
      <c r="AG151">
        <v>105.49828178694159</v>
      </c>
      <c r="AH151">
        <v>128.10309278350519</v>
      </c>
      <c r="AI151">
        <v>30.615120274914091</v>
      </c>
    </row>
    <row r="152" spans="1:35" x14ac:dyDescent="0.2">
      <c r="A152" t="s">
        <v>7058</v>
      </c>
      <c r="B152">
        <v>2011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5.7</v>
      </c>
      <c r="N152">
        <v>49888</v>
      </c>
      <c r="O152">
        <v>110</v>
      </c>
      <c r="P152" t="s">
        <v>7059</v>
      </c>
      <c r="Q152" t="s">
        <v>39</v>
      </c>
      <c r="R152">
        <v>0</v>
      </c>
      <c r="S152">
        <v>0</v>
      </c>
      <c r="T152">
        <v>1</v>
      </c>
      <c r="U152">
        <v>40000000</v>
      </c>
      <c r="V152">
        <v>33035397</v>
      </c>
      <c r="W152">
        <v>48147945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30</v>
      </c>
      <c r="AG152">
        <v>-39.815068750000002</v>
      </c>
      <c r="AH152">
        <v>-33.194726312499995</v>
      </c>
      <c r="AI152">
        <v>0.20369862499999999</v>
      </c>
    </row>
    <row r="153" spans="1:35" x14ac:dyDescent="0.2">
      <c r="A153" t="s">
        <v>3708</v>
      </c>
      <c r="B153">
        <v>1993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6</v>
      </c>
      <c r="N153">
        <v>2644</v>
      </c>
      <c r="O153">
        <v>113</v>
      </c>
      <c r="P153" t="s">
        <v>3709</v>
      </c>
      <c r="Q153" t="s">
        <v>3273</v>
      </c>
      <c r="R153">
        <v>1</v>
      </c>
      <c r="S153">
        <v>0</v>
      </c>
      <c r="T153">
        <v>0</v>
      </c>
      <c r="U153">
        <v>14000000</v>
      </c>
      <c r="V153">
        <v>8041049</v>
      </c>
      <c r="W153">
        <v>8041049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-71.28196785714286</v>
      </c>
      <c r="AH153">
        <v>-68.122984321428575</v>
      </c>
      <c r="AI153">
        <v>0.30536509740259743</v>
      </c>
    </row>
    <row r="154" spans="1:35" x14ac:dyDescent="0.2">
      <c r="A154" t="s">
        <v>4159</v>
      </c>
      <c r="B154">
        <v>1995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6.3</v>
      </c>
      <c r="N154">
        <v>75143</v>
      </c>
      <c r="O154">
        <v>132</v>
      </c>
      <c r="P154" t="s">
        <v>2364</v>
      </c>
      <c r="Q154" t="s">
        <v>39</v>
      </c>
      <c r="R154">
        <v>0</v>
      </c>
      <c r="S154">
        <v>0</v>
      </c>
      <c r="T154">
        <v>1</v>
      </c>
      <c r="U154">
        <v>50000000</v>
      </c>
      <c r="V154">
        <v>30303072</v>
      </c>
      <c r="W154">
        <v>30303072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-69.696928</v>
      </c>
      <c r="AH154">
        <v>-66.363590079999994</v>
      </c>
      <c r="AI154">
        <v>0.37741236363636366</v>
      </c>
    </row>
    <row r="155" spans="1:35" x14ac:dyDescent="0.2">
      <c r="A155" t="s">
        <v>3396</v>
      </c>
      <c r="B155">
        <v>1991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6.9</v>
      </c>
      <c r="N155">
        <v>2982</v>
      </c>
      <c r="O155">
        <v>189</v>
      </c>
      <c r="P155" t="s">
        <v>3397</v>
      </c>
      <c r="Q155" t="s">
        <v>2911</v>
      </c>
      <c r="R155">
        <v>0</v>
      </c>
      <c r="S155">
        <v>1</v>
      </c>
      <c r="T155">
        <v>0</v>
      </c>
      <c r="U155">
        <v>36000000</v>
      </c>
      <c r="V155">
        <v>1345903</v>
      </c>
      <c r="W155">
        <v>1345903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26</v>
      </c>
      <c r="AG155">
        <v>-98.130690277777774</v>
      </c>
      <c r="AH155">
        <v>-97.925066208333334</v>
      </c>
      <c r="AI155">
        <v>-0.91503137626262632</v>
      </c>
    </row>
    <row r="156" spans="1:35" x14ac:dyDescent="0.2">
      <c r="A156" t="s">
        <v>6416</v>
      </c>
      <c r="B156">
        <v>2006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6.1</v>
      </c>
      <c r="N156">
        <v>10476</v>
      </c>
      <c r="O156">
        <v>105</v>
      </c>
      <c r="P156" t="s">
        <v>6417</v>
      </c>
      <c r="Q156" t="s">
        <v>6418</v>
      </c>
      <c r="R156">
        <v>0</v>
      </c>
      <c r="S156">
        <v>0</v>
      </c>
      <c r="T156">
        <v>1</v>
      </c>
      <c r="U156">
        <v>20000000</v>
      </c>
      <c r="V156">
        <v>21170563</v>
      </c>
      <c r="W156">
        <v>21170563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-47.073592499999997</v>
      </c>
      <c r="AH156">
        <v>-41.251687674999992</v>
      </c>
      <c r="AI156">
        <v>0.76421358333333334</v>
      </c>
    </row>
    <row r="157" spans="1:35" x14ac:dyDescent="0.2">
      <c r="A157" t="s">
        <v>6580</v>
      </c>
      <c r="B157">
        <v>2007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7.8</v>
      </c>
      <c r="N157">
        <v>237890</v>
      </c>
      <c r="O157">
        <v>123</v>
      </c>
      <c r="P157" t="s">
        <v>6187</v>
      </c>
      <c r="Q157" t="s">
        <v>35</v>
      </c>
      <c r="R157">
        <v>0</v>
      </c>
      <c r="S157">
        <v>1</v>
      </c>
      <c r="T157">
        <v>0</v>
      </c>
      <c r="U157">
        <v>30000000</v>
      </c>
      <c r="V157">
        <v>50927067</v>
      </c>
      <c r="W157">
        <v>131016624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118.36104</v>
      </c>
      <c r="AH157">
        <v>142.38075440000003</v>
      </c>
      <c r="AI157">
        <v>6.2787013333333332</v>
      </c>
    </row>
    <row r="158" spans="1:35" x14ac:dyDescent="0.2">
      <c r="A158" t="s">
        <v>6241</v>
      </c>
      <c r="B158">
        <v>2007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7.5</v>
      </c>
      <c r="N158">
        <v>101186</v>
      </c>
      <c r="O158">
        <v>114</v>
      </c>
      <c r="P158" t="s">
        <v>6242</v>
      </c>
      <c r="Q158" t="s">
        <v>39</v>
      </c>
      <c r="R158">
        <v>0</v>
      </c>
      <c r="S158">
        <v>0</v>
      </c>
      <c r="T158">
        <v>1</v>
      </c>
      <c r="U158">
        <v>30000000</v>
      </c>
      <c r="V158">
        <v>31664162</v>
      </c>
      <c r="W158">
        <v>66122026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10.203376666666667</v>
      </c>
      <c r="AH158">
        <v>22.325748099999998</v>
      </c>
      <c r="AI158">
        <v>2.6734458888888888</v>
      </c>
    </row>
    <row r="159" spans="1:35" x14ac:dyDescent="0.2">
      <c r="A159" t="s">
        <v>1496</v>
      </c>
      <c r="B159">
        <v>1958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7.9</v>
      </c>
      <c r="N159">
        <v>9866</v>
      </c>
      <c r="O159">
        <v>143</v>
      </c>
      <c r="P159" t="s">
        <v>1497</v>
      </c>
      <c r="Q159" t="s">
        <v>39</v>
      </c>
      <c r="R159">
        <v>0</v>
      </c>
      <c r="S159">
        <v>0</v>
      </c>
      <c r="T159">
        <v>1</v>
      </c>
      <c r="U159">
        <v>2240000</v>
      </c>
      <c r="V159">
        <v>9300000</v>
      </c>
      <c r="W159">
        <v>9300000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3</v>
      </c>
      <c r="AG159">
        <v>107.58928571428572</v>
      </c>
      <c r="AH159">
        <v>130.42410714285714</v>
      </c>
      <c r="AI159">
        <v>24.948660714285715</v>
      </c>
    </row>
    <row r="160" spans="1:35" x14ac:dyDescent="0.2">
      <c r="A160" t="s">
        <v>7593</v>
      </c>
      <c r="B160">
        <v>2015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7.3</v>
      </c>
      <c r="N160">
        <v>705892</v>
      </c>
      <c r="O160">
        <v>141</v>
      </c>
      <c r="P160" t="s">
        <v>6031</v>
      </c>
      <c r="Q160" t="s">
        <v>6654</v>
      </c>
      <c r="R160">
        <v>1</v>
      </c>
      <c r="S160">
        <v>0</v>
      </c>
      <c r="T160">
        <v>0</v>
      </c>
      <c r="U160">
        <v>250000000</v>
      </c>
      <c r="V160">
        <v>459005868</v>
      </c>
      <c r="W160">
        <v>1402805868</v>
      </c>
      <c r="X160">
        <v>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</v>
      </c>
      <c r="AG160">
        <v>180.56117359999999</v>
      </c>
      <c r="AH160">
        <v>211.42290269599999</v>
      </c>
      <c r="AI160">
        <v>4.6112234719999998</v>
      </c>
    </row>
    <row r="161" spans="1:35" x14ac:dyDescent="0.2">
      <c r="A161" t="s">
        <v>7831</v>
      </c>
      <c r="B161">
        <v>2018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8.5</v>
      </c>
      <c r="N161">
        <v>760670</v>
      </c>
      <c r="O161">
        <v>149</v>
      </c>
      <c r="P161" t="s">
        <v>5596</v>
      </c>
      <c r="Q161" t="s">
        <v>6654</v>
      </c>
      <c r="R161">
        <v>1</v>
      </c>
      <c r="S161">
        <v>0</v>
      </c>
      <c r="T161">
        <v>0</v>
      </c>
      <c r="U161">
        <v>321000000</v>
      </c>
      <c r="V161">
        <v>678815482</v>
      </c>
      <c r="W161">
        <v>2048359754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26</v>
      </c>
      <c r="AG161">
        <v>219.05915171339564</v>
      </c>
      <c r="AH161">
        <v>254.15565840186915</v>
      </c>
      <c r="AI161">
        <v>5.381183034267913</v>
      </c>
    </row>
    <row r="162" spans="1:35" x14ac:dyDescent="0.2">
      <c r="A162" t="s">
        <v>6912</v>
      </c>
      <c r="B162">
        <v>2009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7</v>
      </c>
      <c r="N162">
        <v>50683</v>
      </c>
      <c r="O162">
        <v>98</v>
      </c>
      <c r="P162" t="s">
        <v>6216</v>
      </c>
      <c r="Q162" t="s">
        <v>5459</v>
      </c>
      <c r="R162">
        <v>0</v>
      </c>
      <c r="S162">
        <v>1</v>
      </c>
      <c r="T162">
        <v>0</v>
      </c>
      <c r="U162">
        <v>17000000</v>
      </c>
      <c r="V162">
        <v>9451946</v>
      </c>
      <c r="W162">
        <v>15779455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-53.589838235294117</v>
      </c>
      <c r="AH162">
        <v>-48.484720441176471</v>
      </c>
      <c r="AI162">
        <v>0.54700539215686272</v>
      </c>
    </row>
    <row r="163" spans="1:35" x14ac:dyDescent="0.2">
      <c r="A163" t="s">
        <v>4161</v>
      </c>
      <c r="B163">
        <v>1995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6.7</v>
      </c>
      <c r="N163">
        <v>112799</v>
      </c>
      <c r="O163">
        <v>91</v>
      </c>
      <c r="P163" t="s">
        <v>4162</v>
      </c>
      <c r="Q163" t="s">
        <v>35</v>
      </c>
      <c r="R163">
        <v>0</v>
      </c>
      <c r="S163">
        <v>1</v>
      </c>
      <c r="T163">
        <v>0</v>
      </c>
      <c r="U163">
        <v>30000000</v>
      </c>
      <c r="V163">
        <v>63658910</v>
      </c>
      <c r="W163">
        <v>254134910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12</v>
      </c>
      <c r="AG163">
        <v>323.55818333333332</v>
      </c>
      <c r="AH163">
        <v>370.14958350000001</v>
      </c>
      <c r="AI163">
        <v>18.252644696969696</v>
      </c>
    </row>
    <row r="164" spans="1:35" x14ac:dyDescent="0.2">
      <c r="A164" t="s">
        <v>1616</v>
      </c>
      <c r="B164">
        <v>1961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6.3</v>
      </c>
      <c r="N164">
        <v>3227</v>
      </c>
      <c r="O164">
        <v>106</v>
      </c>
      <c r="P164" t="s">
        <v>1617</v>
      </c>
      <c r="Q164" t="s">
        <v>376</v>
      </c>
      <c r="R164">
        <v>1</v>
      </c>
      <c r="S164">
        <v>0</v>
      </c>
      <c r="T164">
        <v>0</v>
      </c>
      <c r="U164">
        <v>3000000</v>
      </c>
      <c r="V164">
        <v>10218316</v>
      </c>
      <c r="W164">
        <v>4600000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27</v>
      </c>
      <c r="AG164">
        <v>-23.333333333333332</v>
      </c>
      <c r="AH164">
        <v>-14.899999999999999</v>
      </c>
      <c r="AI164">
        <v>5.1333333333333337</v>
      </c>
    </row>
    <row r="165" spans="1:35" x14ac:dyDescent="0.2">
      <c r="A165" t="s">
        <v>2807</v>
      </c>
      <c r="B165">
        <v>1985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8.5</v>
      </c>
      <c r="N165">
        <v>990918</v>
      </c>
      <c r="O165">
        <v>116</v>
      </c>
      <c r="P165" t="s">
        <v>2808</v>
      </c>
      <c r="Q165" t="s">
        <v>35</v>
      </c>
      <c r="R165">
        <v>0</v>
      </c>
      <c r="S165">
        <v>1</v>
      </c>
      <c r="T165">
        <v>0</v>
      </c>
      <c r="U165">
        <v>19000000</v>
      </c>
      <c r="V165">
        <v>211159762</v>
      </c>
      <c r="W165">
        <v>388355305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921.98764473684207</v>
      </c>
      <c r="AH165">
        <v>1034.4062856578948</v>
      </c>
      <c r="AI165">
        <v>43.434245423340961</v>
      </c>
    </row>
    <row r="166" spans="1:35" x14ac:dyDescent="0.2">
      <c r="A166" t="s">
        <v>3165</v>
      </c>
      <c r="B166">
        <v>1989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7.8</v>
      </c>
      <c r="N166">
        <v>452334</v>
      </c>
      <c r="O166">
        <v>108</v>
      </c>
      <c r="P166" t="s">
        <v>2808</v>
      </c>
      <c r="Q166" t="s">
        <v>35</v>
      </c>
      <c r="R166">
        <v>0</v>
      </c>
      <c r="S166">
        <v>1</v>
      </c>
      <c r="T166">
        <v>0</v>
      </c>
      <c r="U166">
        <v>40000000</v>
      </c>
      <c r="V166">
        <v>119000002</v>
      </c>
      <c r="W166">
        <v>335949377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319.93672125000001</v>
      </c>
      <c r="AH166">
        <v>366.12976058750002</v>
      </c>
      <c r="AI166">
        <v>17.258118315217391</v>
      </c>
    </row>
    <row r="167" spans="1:35" x14ac:dyDescent="0.2">
      <c r="A167" t="s">
        <v>3275</v>
      </c>
      <c r="B167">
        <v>1990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7.4</v>
      </c>
      <c r="N167">
        <v>381476</v>
      </c>
      <c r="O167">
        <v>118</v>
      </c>
      <c r="P167" t="s">
        <v>2808</v>
      </c>
      <c r="Q167" t="s">
        <v>35</v>
      </c>
      <c r="R167">
        <v>0</v>
      </c>
      <c r="S167">
        <v>1</v>
      </c>
      <c r="T167">
        <v>0</v>
      </c>
      <c r="U167">
        <v>40000000</v>
      </c>
      <c r="V167">
        <v>88277583</v>
      </c>
      <c r="W167">
        <v>246144250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207.68031250000001</v>
      </c>
      <c r="AH167">
        <v>241.52514687500002</v>
      </c>
      <c r="AI167">
        <v>12.985468750000001</v>
      </c>
    </row>
    <row r="168" spans="1:35" x14ac:dyDescent="0.2">
      <c r="A168" t="s">
        <v>3399</v>
      </c>
      <c r="B168">
        <v>1991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6.7</v>
      </c>
      <c r="N168">
        <v>68599</v>
      </c>
      <c r="O168">
        <v>137</v>
      </c>
      <c r="P168" t="s">
        <v>2627</v>
      </c>
      <c r="Q168" t="s">
        <v>3058</v>
      </c>
      <c r="R168">
        <v>0</v>
      </c>
      <c r="S168">
        <v>1</v>
      </c>
      <c r="T168">
        <v>0</v>
      </c>
      <c r="U168">
        <v>40000000</v>
      </c>
      <c r="V168">
        <v>77868585</v>
      </c>
      <c r="W168">
        <v>152368585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90.460731250000009</v>
      </c>
      <c r="AH168">
        <v>111.41141168750003</v>
      </c>
      <c r="AI168">
        <v>7.6573059659090905</v>
      </c>
    </row>
    <row r="169" spans="1:35" x14ac:dyDescent="0.2">
      <c r="A169" t="s">
        <v>1406</v>
      </c>
      <c r="B169">
        <v>1956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6.6</v>
      </c>
      <c r="N169">
        <v>1299</v>
      </c>
      <c r="O169">
        <v>84</v>
      </c>
      <c r="P169" t="s">
        <v>1407</v>
      </c>
      <c r="Q169" t="s">
        <v>945</v>
      </c>
      <c r="R169">
        <v>0</v>
      </c>
      <c r="S169">
        <v>1</v>
      </c>
      <c r="T169">
        <v>0</v>
      </c>
      <c r="U169">
        <v>1025000</v>
      </c>
      <c r="V169">
        <v>1600000</v>
      </c>
      <c r="W169">
        <v>1600000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3</v>
      </c>
      <c r="AG169">
        <v>-21.951219512195124</v>
      </c>
      <c r="AH169">
        <v>-13.365853658536576</v>
      </c>
      <c r="AI169">
        <v>8.7560975609756095</v>
      </c>
    </row>
    <row r="170" spans="1:35" x14ac:dyDescent="0.2">
      <c r="A170" t="s">
        <v>5644</v>
      </c>
      <c r="B170">
        <v>2002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5.6</v>
      </c>
      <c r="N170">
        <v>43869</v>
      </c>
      <c r="O170">
        <v>116</v>
      </c>
      <c r="P170" t="s">
        <v>2557</v>
      </c>
      <c r="Q170" t="s">
        <v>2783</v>
      </c>
      <c r="R170">
        <v>1</v>
      </c>
      <c r="S170">
        <v>0</v>
      </c>
      <c r="T170">
        <v>0</v>
      </c>
      <c r="U170">
        <v>70000000</v>
      </c>
      <c r="V170">
        <v>30160161</v>
      </c>
      <c r="W170">
        <v>66200782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-52.713727142857145</v>
      </c>
      <c r="AH170">
        <v>-47.512237128571421</v>
      </c>
      <c r="AI170">
        <v>0.57620909523809527</v>
      </c>
    </row>
    <row r="171" spans="1:35" x14ac:dyDescent="0.2">
      <c r="A171" t="s">
        <v>5383</v>
      </c>
      <c r="B171">
        <v>2000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5.8</v>
      </c>
      <c r="N171">
        <v>10274</v>
      </c>
      <c r="O171">
        <v>119</v>
      </c>
      <c r="P171" t="s">
        <v>5114</v>
      </c>
      <c r="Q171" t="s">
        <v>4109</v>
      </c>
      <c r="R171">
        <v>0</v>
      </c>
      <c r="S171">
        <v>0</v>
      </c>
      <c r="T171">
        <v>1</v>
      </c>
      <c r="U171">
        <v>1000000</v>
      </c>
      <c r="V171">
        <v>15325127</v>
      </c>
      <c r="W171">
        <v>15471969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673.59844999999996</v>
      </c>
      <c r="AH171">
        <v>758.69427949999999</v>
      </c>
      <c r="AI171">
        <v>24.786615000000001</v>
      </c>
    </row>
    <row r="172" spans="1:35" x14ac:dyDescent="0.2">
      <c r="A172" t="s">
        <v>4164</v>
      </c>
      <c r="B172">
        <v>1995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7.1</v>
      </c>
      <c r="N172">
        <v>38165</v>
      </c>
      <c r="O172">
        <v>78</v>
      </c>
      <c r="P172" t="s">
        <v>4165</v>
      </c>
      <c r="Q172" t="s">
        <v>4166</v>
      </c>
      <c r="R172">
        <v>0</v>
      </c>
      <c r="S172">
        <v>1</v>
      </c>
      <c r="T172">
        <v>0</v>
      </c>
      <c r="U172">
        <v>31000000</v>
      </c>
      <c r="V172">
        <v>11348324</v>
      </c>
      <c r="W172">
        <v>11348324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-81.696251612903225</v>
      </c>
      <c r="AH172">
        <v>-79.682839290322576</v>
      </c>
      <c r="AI172">
        <v>-0.16801143695014661</v>
      </c>
    </row>
    <row r="173" spans="1:35" x14ac:dyDescent="0.2">
      <c r="A173" t="s">
        <v>645</v>
      </c>
      <c r="B173">
        <v>1942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7.3</v>
      </c>
      <c r="N173">
        <v>125340</v>
      </c>
      <c r="O173">
        <v>70</v>
      </c>
      <c r="P173" t="s">
        <v>646</v>
      </c>
      <c r="Q173" t="s">
        <v>538</v>
      </c>
      <c r="R173">
        <v>1</v>
      </c>
      <c r="S173">
        <v>0</v>
      </c>
      <c r="T173">
        <v>0</v>
      </c>
      <c r="U173">
        <v>858000</v>
      </c>
      <c r="V173">
        <v>1022447150</v>
      </c>
      <c r="W173">
        <v>267447150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19</v>
      </c>
      <c r="AG173">
        <v>15485.498251748251</v>
      </c>
      <c r="AH173">
        <v>17199.903059440559</v>
      </c>
      <c r="AI173">
        <v>2396.7689618074232</v>
      </c>
    </row>
    <row r="174" spans="1:35" x14ac:dyDescent="0.2">
      <c r="A174" t="s">
        <v>7785</v>
      </c>
      <c r="B174">
        <v>2016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5.9</v>
      </c>
      <c r="N174">
        <v>13814</v>
      </c>
      <c r="O174">
        <v>111</v>
      </c>
      <c r="P174" t="s">
        <v>5243</v>
      </c>
      <c r="Q174" t="s">
        <v>7786</v>
      </c>
      <c r="R174">
        <v>0</v>
      </c>
      <c r="S174">
        <v>0</v>
      </c>
      <c r="T174">
        <v>1</v>
      </c>
      <c r="U174">
        <v>20000000</v>
      </c>
      <c r="V174">
        <v>54030051</v>
      </c>
      <c r="W174">
        <v>55030051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37.575127500000001</v>
      </c>
      <c r="AH174">
        <v>52.708391525000017</v>
      </c>
      <c r="AI174">
        <v>1.7515025500000001</v>
      </c>
    </row>
    <row r="175" spans="1:35" x14ac:dyDescent="0.2">
      <c r="A175" t="s">
        <v>2189</v>
      </c>
      <c r="B175">
        <v>1975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8.1</v>
      </c>
      <c r="N175">
        <v>140451</v>
      </c>
      <c r="O175">
        <v>185</v>
      </c>
      <c r="P175" t="s">
        <v>1606</v>
      </c>
      <c r="Q175" t="s">
        <v>2190</v>
      </c>
      <c r="R175">
        <v>0</v>
      </c>
      <c r="S175">
        <v>0</v>
      </c>
      <c r="T175">
        <v>1</v>
      </c>
      <c r="U175">
        <v>11000000</v>
      </c>
      <c r="V175">
        <v>198992</v>
      </c>
      <c r="W175">
        <v>198992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131</v>
      </c>
      <c r="AG175">
        <v>-99.095490909090913</v>
      </c>
      <c r="AH175">
        <v>-98.995994909090896</v>
      </c>
      <c r="AI175">
        <v>-0.95239425837320579</v>
      </c>
    </row>
    <row r="176" spans="1:35" x14ac:dyDescent="0.2">
      <c r="A176" t="s">
        <v>3401</v>
      </c>
      <c r="B176">
        <v>1991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7.7</v>
      </c>
      <c r="N176">
        <v>108383</v>
      </c>
      <c r="O176">
        <v>116</v>
      </c>
      <c r="P176" t="s">
        <v>3402</v>
      </c>
      <c r="Q176" t="s">
        <v>3403</v>
      </c>
      <c r="R176">
        <v>0</v>
      </c>
      <c r="S176">
        <v>1</v>
      </c>
      <c r="T176">
        <v>0</v>
      </c>
      <c r="U176">
        <v>9000000</v>
      </c>
      <c r="V176">
        <v>6153939</v>
      </c>
      <c r="W176">
        <v>6153939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-65.811450000000008</v>
      </c>
      <c r="AH176">
        <v>-62.050709499999989</v>
      </c>
      <c r="AI176">
        <v>0.55402499999999999</v>
      </c>
    </row>
    <row r="177" spans="1:35" x14ac:dyDescent="0.2">
      <c r="A177" t="s">
        <v>5067</v>
      </c>
      <c r="B177">
        <v>1998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6.5</v>
      </c>
      <c r="N177">
        <v>55093</v>
      </c>
      <c r="O177">
        <v>103</v>
      </c>
      <c r="P177" t="s">
        <v>5068</v>
      </c>
      <c r="Q177" t="s">
        <v>5069</v>
      </c>
      <c r="R177">
        <v>0</v>
      </c>
      <c r="S177">
        <v>1</v>
      </c>
      <c r="T177">
        <v>0</v>
      </c>
      <c r="U177">
        <v>25000000</v>
      </c>
      <c r="V177">
        <v>7027290</v>
      </c>
      <c r="W177">
        <v>7027290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-85.945419999999999</v>
      </c>
      <c r="AH177">
        <v>-84.399416200000005</v>
      </c>
      <c r="AI177">
        <v>-0.36115545454545456</v>
      </c>
    </row>
    <row r="178" spans="1:35" x14ac:dyDescent="0.2">
      <c r="A178" t="s">
        <v>4363</v>
      </c>
      <c r="B178">
        <v>1996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6.9</v>
      </c>
      <c r="N178">
        <v>18828</v>
      </c>
      <c r="O178">
        <v>107</v>
      </c>
      <c r="P178" t="s">
        <v>4364</v>
      </c>
      <c r="Q178" t="s">
        <v>4365</v>
      </c>
      <c r="R178">
        <v>1</v>
      </c>
      <c r="S178">
        <v>0</v>
      </c>
      <c r="T178">
        <v>0</v>
      </c>
      <c r="U178">
        <v>3300000</v>
      </c>
      <c r="V178">
        <v>3011195</v>
      </c>
      <c r="W178">
        <v>3011195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-54.375833333333333</v>
      </c>
      <c r="AH178">
        <v>-49.357174999999998</v>
      </c>
      <c r="AI178">
        <v>1.0738257575757575</v>
      </c>
    </row>
    <row r="179" spans="1:35" x14ac:dyDescent="0.2">
      <c r="A179" t="s">
        <v>3167</v>
      </c>
      <c r="B179">
        <v>1989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7.5</v>
      </c>
      <c r="N179">
        <v>326203</v>
      </c>
      <c r="O179">
        <v>126</v>
      </c>
      <c r="P179" t="s">
        <v>2850</v>
      </c>
      <c r="Q179" t="s">
        <v>39</v>
      </c>
      <c r="R179">
        <v>0</v>
      </c>
      <c r="S179">
        <v>0</v>
      </c>
      <c r="T179">
        <v>1</v>
      </c>
      <c r="U179">
        <v>35000000</v>
      </c>
      <c r="V179">
        <v>251348343</v>
      </c>
      <c r="W179">
        <v>411556825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50</v>
      </c>
      <c r="AG179">
        <v>487.93832142857144</v>
      </c>
      <c r="AH179">
        <v>552.61153678571441</v>
      </c>
      <c r="AI179">
        <v>24.562535714285715</v>
      </c>
    </row>
    <row r="180" spans="1:35" x14ac:dyDescent="0.2">
      <c r="A180" t="s">
        <v>4611</v>
      </c>
      <c r="B180">
        <v>1997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3.7</v>
      </c>
      <c r="N180">
        <v>226209</v>
      </c>
      <c r="O180">
        <v>125</v>
      </c>
      <c r="P180" t="s">
        <v>2557</v>
      </c>
      <c r="Q180" t="s">
        <v>39</v>
      </c>
      <c r="R180">
        <v>0</v>
      </c>
      <c r="S180">
        <v>0</v>
      </c>
      <c r="T180">
        <v>1</v>
      </c>
      <c r="U180">
        <v>125000000</v>
      </c>
      <c r="V180">
        <v>107353792</v>
      </c>
      <c r="W180">
        <v>238235915</v>
      </c>
      <c r="X180">
        <v>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39</v>
      </c>
      <c r="AG180">
        <v>-4.7056339999999999</v>
      </c>
      <c r="AH180">
        <v>5.7767462600000146</v>
      </c>
      <c r="AI180">
        <v>3.3315620909090908</v>
      </c>
    </row>
    <row r="181" spans="1:35" x14ac:dyDescent="0.2">
      <c r="A181" t="s">
        <v>5997</v>
      </c>
      <c r="B181">
        <v>2005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8.1999999999999993</v>
      </c>
      <c r="N181">
        <v>1251624</v>
      </c>
      <c r="O181">
        <v>140</v>
      </c>
      <c r="P181" t="s">
        <v>5998</v>
      </c>
      <c r="Q181" t="s">
        <v>39</v>
      </c>
      <c r="R181">
        <v>0</v>
      </c>
      <c r="S181">
        <v>0</v>
      </c>
      <c r="T181">
        <v>1</v>
      </c>
      <c r="U181">
        <v>150000000</v>
      </c>
      <c r="V181">
        <v>206852432</v>
      </c>
      <c r="W181">
        <v>373413297</v>
      </c>
      <c r="X181">
        <v>0</v>
      </c>
      <c r="Y181">
        <v>1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16</v>
      </c>
      <c r="AG181">
        <v>24.471098999999999</v>
      </c>
      <c r="AH181">
        <v>38.162919890000005</v>
      </c>
      <c r="AI181">
        <v>3.1490366333333335</v>
      </c>
    </row>
    <row r="182" spans="1:35" x14ac:dyDescent="0.2">
      <c r="A182" t="s">
        <v>4168</v>
      </c>
      <c r="B182">
        <v>1995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5.4</v>
      </c>
      <c r="N182">
        <v>227880</v>
      </c>
      <c r="O182">
        <v>121</v>
      </c>
      <c r="P182" t="s">
        <v>2557</v>
      </c>
      <c r="Q182" t="s">
        <v>39</v>
      </c>
      <c r="R182">
        <v>0</v>
      </c>
      <c r="S182">
        <v>0</v>
      </c>
      <c r="T182">
        <v>1</v>
      </c>
      <c r="U182">
        <v>100000000</v>
      </c>
      <c r="V182">
        <v>184069126</v>
      </c>
      <c r="W182">
        <v>336567531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9</v>
      </c>
      <c r="AG182">
        <v>68.283765500000001</v>
      </c>
      <c r="AH182">
        <v>86.794979705000003</v>
      </c>
      <c r="AI182">
        <v>6.6492620681818178</v>
      </c>
    </row>
    <row r="183" spans="1:35" x14ac:dyDescent="0.2">
      <c r="A183" t="s">
        <v>3550</v>
      </c>
      <c r="B183">
        <v>1992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7</v>
      </c>
      <c r="N183">
        <v>263911</v>
      </c>
      <c r="O183">
        <v>126</v>
      </c>
      <c r="P183" t="s">
        <v>2850</v>
      </c>
      <c r="Q183" t="s">
        <v>39</v>
      </c>
      <c r="R183">
        <v>0</v>
      </c>
      <c r="S183">
        <v>0</v>
      </c>
      <c r="T183">
        <v>1</v>
      </c>
      <c r="U183">
        <v>80000000</v>
      </c>
      <c r="V183">
        <v>162902340</v>
      </c>
      <c r="W183">
        <v>266903053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</v>
      </c>
      <c r="AG183">
        <v>66.814408125</v>
      </c>
      <c r="AH183">
        <v>85.163993018750034</v>
      </c>
      <c r="AI183">
        <v>6.5824730965909088</v>
      </c>
    </row>
    <row r="184" spans="1:35" x14ac:dyDescent="0.2">
      <c r="A184" t="s">
        <v>7692</v>
      </c>
      <c r="B184">
        <v>2016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6.5</v>
      </c>
      <c r="N184">
        <v>600827</v>
      </c>
      <c r="O184">
        <v>151</v>
      </c>
      <c r="P184" t="s">
        <v>6166</v>
      </c>
      <c r="Q184" t="s">
        <v>39</v>
      </c>
      <c r="R184">
        <v>0</v>
      </c>
      <c r="S184">
        <v>0</v>
      </c>
      <c r="T184">
        <v>1</v>
      </c>
      <c r="U184">
        <v>250000000</v>
      </c>
      <c r="V184">
        <v>330360194</v>
      </c>
      <c r="W184">
        <v>873634919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13</v>
      </c>
      <c r="AG184">
        <v>74.726983799999999</v>
      </c>
      <c r="AH184">
        <v>93.946952018000005</v>
      </c>
      <c r="AI184">
        <v>2.494539676</v>
      </c>
    </row>
    <row r="185" spans="1:35" x14ac:dyDescent="0.2">
      <c r="A185" t="s">
        <v>3715</v>
      </c>
      <c r="B185">
        <v>1993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7.8</v>
      </c>
      <c r="N185">
        <v>40637</v>
      </c>
      <c r="O185">
        <v>76</v>
      </c>
      <c r="P185" t="s">
        <v>3716</v>
      </c>
      <c r="Q185" t="s">
        <v>2565</v>
      </c>
      <c r="R185">
        <v>0</v>
      </c>
      <c r="S185">
        <v>0</v>
      </c>
      <c r="T185">
        <v>1</v>
      </c>
      <c r="U185">
        <v>6000000</v>
      </c>
      <c r="V185">
        <v>5635204</v>
      </c>
      <c r="W185">
        <v>5635204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6</v>
      </c>
      <c r="AG185">
        <v>-53.039966666666672</v>
      </c>
      <c r="AH185">
        <v>-47.874362999999995</v>
      </c>
      <c r="AI185">
        <v>1.1345469696969697</v>
      </c>
    </row>
    <row r="186" spans="1:35" x14ac:dyDescent="0.2">
      <c r="A186" t="s">
        <v>7877</v>
      </c>
      <c r="B186">
        <v>2016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6.4</v>
      </c>
      <c r="N186">
        <v>46270</v>
      </c>
      <c r="O186">
        <v>76</v>
      </c>
      <c r="P186" t="s">
        <v>7878</v>
      </c>
      <c r="Q186" t="s">
        <v>2565</v>
      </c>
      <c r="R186">
        <v>0</v>
      </c>
      <c r="S186">
        <v>0</v>
      </c>
      <c r="T186">
        <v>1</v>
      </c>
      <c r="U186">
        <v>3500000</v>
      </c>
      <c r="V186">
        <v>3775000</v>
      </c>
      <c r="W186">
        <v>4462034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28</v>
      </c>
      <c r="AG186">
        <v>-36.256657142857144</v>
      </c>
      <c r="AH186">
        <v>-29.244889428571426</v>
      </c>
      <c r="AI186">
        <v>0.27486685714285713</v>
      </c>
    </row>
    <row r="187" spans="1:35" x14ac:dyDescent="0.2">
      <c r="A187" t="s">
        <v>5303</v>
      </c>
      <c r="B187">
        <v>2000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2.5</v>
      </c>
      <c r="N187">
        <v>74402</v>
      </c>
      <c r="O187">
        <v>118</v>
      </c>
      <c r="P187" t="s">
        <v>5304</v>
      </c>
      <c r="Q187" t="s">
        <v>39</v>
      </c>
      <c r="R187">
        <v>0</v>
      </c>
      <c r="S187">
        <v>0</v>
      </c>
      <c r="T187">
        <v>1</v>
      </c>
      <c r="U187">
        <v>73000000</v>
      </c>
      <c r="V187">
        <v>21471685</v>
      </c>
      <c r="W187">
        <v>29725663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18</v>
      </c>
      <c r="AG187">
        <v>-79.63995684931507</v>
      </c>
      <c r="AH187">
        <v>-77.400352102739717</v>
      </c>
      <c r="AI187">
        <v>-0.32133189497716896</v>
      </c>
    </row>
    <row r="188" spans="1:35" x14ac:dyDescent="0.2">
      <c r="A188" t="s">
        <v>7163</v>
      </c>
      <c r="B188">
        <v>2012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5.8</v>
      </c>
      <c r="N188">
        <v>230194</v>
      </c>
      <c r="O188">
        <v>131</v>
      </c>
      <c r="P188" t="s">
        <v>5821</v>
      </c>
      <c r="Q188" t="s">
        <v>35</v>
      </c>
      <c r="R188">
        <v>0</v>
      </c>
      <c r="S188">
        <v>1</v>
      </c>
      <c r="T188">
        <v>0</v>
      </c>
      <c r="U188">
        <v>209000000</v>
      </c>
      <c r="V188">
        <v>65422625</v>
      </c>
      <c r="W188">
        <v>303025485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-27.505864832535888</v>
      </c>
      <c r="AH188">
        <v>-19.531509964114825</v>
      </c>
      <c r="AI188">
        <v>0.44988270334928232</v>
      </c>
    </row>
    <row r="189" spans="1:35" x14ac:dyDescent="0.2">
      <c r="A189" t="s">
        <v>6592</v>
      </c>
      <c r="B189">
        <v>2008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6.4</v>
      </c>
      <c r="N189">
        <v>87151</v>
      </c>
      <c r="O189">
        <v>102</v>
      </c>
      <c r="P189" t="s">
        <v>5862</v>
      </c>
      <c r="Q189" t="s">
        <v>5604</v>
      </c>
      <c r="R189">
        <v>0</v>
      </c>
      <c r="S189">
        <v>1</v>
      </c>
      <c r="T189">
        <v>0</v>
      </c>
      <c r="U189">
        <v>20000000</v>
      </c>
      <c r="V189">
        <v>11175164</v>
      </c>
      <c r="W189">
        <v>30579406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-23.551485</v>
      </c>
      <c r="AH189">
        <v>-15.14214834999999</v>
      </c>
      <c r="AI189">
        <v>1.5482838333333333</v>
      </c>
    </row>
    <row r="190" spans="1:35" x14ac:dyDescent="0.2">
      <c r="A190" t="s">
        <v>3034</v>
      </c>
      <c r="B190">
        <v>1988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7</v>
      </c>
      <c r="N190">
        <v>22278</v>
      </c>
      <c r="O190">
        <v>123</v>
      </c>
      <c r="P190" t="s">
        <v>3035</v>
      </c>
      <c r="Q190" t="s">
        <v>3036</v>
      </c>
      <c r="R190">
        <v>1</v>
      </c>
      <c r="S190">
        <v>0</v>
      </c>
      <c r="T190">
        <v>0</v>
      </c>
      <c r="U190">
        <v>20000000</v>
      </c>
      <c r="V190">
        <v>57041866</v>
      </c>
      <c r="W190">
        <v>57041866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42.604665000000004</v>
      </c>
      <c r="AH190">
        <v>58.291178150000015</v>
      </c>
      <c r="AI190">
        <v>5.2002028260869562</v>
      </c>
    </row>
    <row r="191" spans="1:35" x14ac:dyDescent="0.2">
      <c r="A191" t="s">
        <v>7241</v>
      </c>
      <c r="B191">
        <v>2013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6.1</v>
      </c>
      <c r="N191">
        <v>81935</v>
      </c>
      <c r="O191">
        <v>124</v>
      </c>
      <c r="P191" t="s">
        <v>7242</v>
      </c>
      <c r="Q191" t="s">
        <v>5181</v>
      </c>
      <c r="R191">
        <v>0</v>
      </c>
      <c r="S191">
        <v>0</v>
      </c>
      <c r="T191">
        <v>1</v>
      </c>
      <c r="U191">
        <v>60000000</v>
      </c>
      <c r="V191">
        <v>19452138</v>
      </c>
      <c r="W191">
        <v>60052138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4</v>
      </c>
      <c r="AG191">
        <v>-49.956551666666662</v>
      </c>
      <c r="AH191">
        <v>-44.451772349999999</v>
      </c>
      <c r="AI191">
        <v>8.6896666666666663E-4</v>
      </c>
    </row>
    <row r="192" spans="1:35" x14ac:dyDescent="0.2">
      <c r="A192" t="s">
        <v>3405</v>
      </c>
      <c r="B192">
        <v>1991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8</v>
      </c>
      <c r="N192">
        <v>404540</v>
      </c>
      <c r="O192">
        <v>84</v>
      </c>
      <c r="P192" t="s">
        <v>3406</v>
      </c>
      <c r="Q192" t="s">
        <v>2671</v>
      </c>
      <c r="R192">
        <v>1</v>
      </c>
      <c r="S192">
        <v>0</v>
      </c>
      <c r="T192">
        <v>0</v>
      </c>
      <c r="U192">
        <v>25000000</v>
      </c>
      <c r="V192">
        <v>218967620</v>
      </c>
      <c r="W192">
        <v>440118382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251</v>
      </c>
      <c r="AG192">
        <v>780.23676399999999</v>
      </c>
      <c r="AH192">
        <v>877.06280804000016</v>
      </c>
      <c r="AI192">
        <v>39.010762</v>
      </c>
    </row>
    <row r="193" spans="1:35" x14ac:dyDescent="0.2">
      <c r="A193" t="s">
        <v>3405</v>
      </c>
      <c r="B193">
        <v>2017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7.1</v>
      </c>
      <c r="N193">
        <v>256513</v>
      </c>
      <c r="O193">
        <v>129</v>
      </c>
      <c r="P193" t="s">
        <v>7657</v>
      </c>
      <c r="Q193" t="s">
        <v>4499</v>
      </c>
      <c r="R193">
        <v>1</v>
      </c>
      <c r="S193">
        <v>0</v>
      </c>
      <c r="T193">
        <v>0</v>
      </c>
      <c r="U193">
        <v>160000000</v>
      </c>
      <c r="V193">
        <v>504014165</v>
      </c>
      <c r="W193">
        <v>1263521126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0</v>
      </c>
      <c r="AF193">
        <v>26</v>
      </c>
      <c r="AG193">
        <v>294.850351875</v>
      </c>
      <c r="AH193">
        <v>338.28389058125003</v>
      </c>
      <c r="AI193">
        <v>6.8970070374999999</v>
      </c>
    </row>
    <row r="194" spans="1:35" x14ac:dyDescent="0.2">
      <c r="A194" t="s">
        <v>6517</v>
      </c>
      <c r="B194">
        <v>2007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5.7</v>
      </c>
      <c r="N194">
        <v>36498</v>
      </c>
      <c r="O194">
        <v>102</v>
      </c>
      <c r="P194" t="s">
        <v>4933</v>
      </c>
      <c r="Q194" t="s">
        <v>35</v>
      </c>
      <c r="R194">
        <v>0</v>
      </c>
      <c r="S194">
        <v>1</v>
      </c>
      <c r="T194">
        <v>0</v>
      </c>
      <c r="U194">
        <v>39000000</v>
      </c>
      <c r="V194">
        <v>42674040</v>
      </c>
      <c r="W194">
        <v>69485490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-10.916038461538461</v>
      </c>
      <c r="AH194">
        <v>-1.1168026923076846</v>
      </c>
      <c r="AI194">
        <v>1.9694653846153847</v>
      </c>
    </row>
    <row r="195" spans="1:35" x14ac:dyDescent="0.2">
      <c r="A195" t="s">
        <v>1987</v>
      </c>
      <c r="B195">
        <v>1971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7.1</v>
      </c>
      <c r="N195">
        <v>32569</v>
      </c>
      <c r="O195">
        <v>117</v>
      </c>
      <c r="P195" t="s">
        <v>557</v>
      </c>
      <c r="Q195" t="s">
        <v>376</v>
      </c>
      <c r="R195">
        <v>1</v>
      </c>
      <c r="S195">
        <v>0</v>
      </c>
      <c r="T195">
        <v>0</v>
      </c>
      <c r="U195">
        <v>20000000</v>
      </c>
      <c r="V195">
        <v>17900000</v>
      </c>
      <c r="W195">
        <v>17900000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24</v>
      </c>
      <c r="AG195">
        <v>-55.25</v>
      </c>
      <c r="AH195">
        <v>-50.327500000000001</v>
      </c>
      <c r="AI195">
        <v>1.3552631578947369</v>
      </c>
    </row>
    <row r="196" spans="1:35" x14ac:dyDescent="0.2">
      <c r="A196" t="s">
        <v>6083</v>
      </c>
      <c r="B196">
        <v>2007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6.1</v>
      </c>
      <c r="N196">
        <v>134693</v>
      </c>
      <c r="O196">
        <v>91</v>
      </c>
      <c r="P196" t="s">
        <v>6084</v>
      </c>
      <c r="Q196" t="s">
        <v>4956</v>
      </c>
      <c r="R196">
        <v>0</v>
      </c>
      <c r="S196">
        <v>1</v>
      </c>
      <c r="T196">
        <v>0</v>
      </c>
      <c r="U196">
        <v>150000000</v>
      </c>
      <c r="V196">
        <v>126631277</v>
      </c>
      <c r="W196">
        <v>293514336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-2.1618879999999998</v>
      </c>
      <c r="AH196">
        <v>8.6003043200000135</v>
      </c>
      <c r="AI196">
        <v>2.2612703999999999</v>
      </c>
    </row>
    <row r="197" spans="1:35" x14ac:dyDescent="0.2">
      <c r="A197" t="s">
        <v>3552</v>
      </c>
      <c r="B197">
        <v>1992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5.7</v>
      </c>
      <c r="N197">
        <v>63159</v>
      </c>
      <c r="O197">
        <v>87</v>
      </c>
      <c r="P197" t="s">
        <v>3502</v>
      </c>
      <c r="Q197" t="s">
        <v>35</v>
      </c>
      <c r="R197">
        <v>0</v>
      </c>
      <c r="S197">
        <v>1</v>
      </c>
      <c r="T197">
        <v>0</v>
      </c>
      <c r="U197">
        <v>18000000</v>
      </c>
      <c r="V197">
        <v>57114049</v>
      </c>
      <c r="W197">
        <v>146214049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306.15013611111112</v>
      </c>
      <c r="AH197">
        <v>350.82665108333339</v>
      </c>
      <c r="AI197">
        <v>17.461369823232324</v>
      </c>
    </row>
    <row r="198" spans="1:35" x14ac:dyDescent="0.2">
      <c r="A198" t="s">
        <v>3718</v>
      </c>
      <c r="B198">
        <v>1993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4.9000000000000004</v>
      </c>
      <c r="N198">
        <v>24735</v>
      </c>
      <c r="O198">
        <v>89</v>
      </c>
      <c r="P198" t="s">
        <v>3215</v>
      </c>
      <c r="Q198" t="s">
        <v>3678</v>
      </c>
      <c r="R198">
        <v>0</v>
      </c>
      <c r="S198">
        <v>1</v>
      </c>
      <c r="T198">
        <v>0</v>
      </c>
      <c r="U198">
        <v>15000000</v>
      </c>
      <c r="V198">
        <v>53433066</v>
      </c>
      <c r="W198">
        <v>118243066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294.14355333333333</v>
      </c>
      <c r="AH198">
        <v>337.4993442</v>
      </c>
      <c r="AI198">
        <v>16.915616060606062</v>
      </c>
    </row>
    <row r="199" spans="1:35" x14ac:dyDescent="0.2">
      <c r="A199" t="s">
        <v>3038</v>
      </c>
      <c r="B199">
        <v>1988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7.5</v>
      </c>
      <c r="N199">
        <v>246088</v>
      </c>
      <c r="O199">
        <v>92</v>
      </c>
      <c r="P199" t="s">
        <v>2850</v>
      </c>
      <c r="Q199" t="s">
        <v>2902</v>
      </c>
      <c r="R199">
        <v>0</v>
      </c>
      <c r="S199">
        <v>0</v>
      </c>
      <c r="T199">
        <v>1</v>
      </c>
      <c r="U199">
        <v>15000000</v>
      </c>
      <c r="V199">
        <v>74220408</v>
      </c>
      <c r="W199">
        <v>74270074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147.56691333333333</v>
      </c>
      <c r="AH199">
        <v>174.79927380000001</v>
      </c>
      <c r="AI199">
        <v>9.763778840579711</v>
      </c>
    </row>
    <row r="200" spans="1:35" x14ac:dyDescent="0.2">
      <c r="A200" t="s">
        <v>4369</v>
      </c>
      <c r="B200">
        <v>1996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6.1</v>
      </c>
      <c r="N200">
        <v>7922</v>
      </c>
      <c r="O200">
        <v>108</v>
      </c>
      <c r="P200" t="s">
        <v>4370</v>
      </c>
      <c r="Q200" t="s">
        <v>3921</v>
      </c>
      <c r="R200">
        <v>1</v>
      </c>
      <c r="S200">
        <v>0</v>
      </c>
      <c r="T200">
        <v>0</v>
      </c>
      <c r="U200">
        <v>35000000</v>
      </c>
      <c r="V200">
        <v>8797839</v>
      </c>
      <c r="W200">
        <v>8797839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4</v>
      </c>
      <c r="AG200">
        <v>-87.431658571428571</v>
      </c>
      <c r="AH200">
        <v>-86.049141014285709</v>
      </c>
      <c r="AI200">
        <v>-0.42871175324675326</v>
      </c>
    </row>
    <row r="201" spans="1:35" x14ac:dyDescent="0.2">
      <c r="A201" t="s">
        <v>4170</v>
      </c>
      <c r="B201">
        <v>1995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8.1</v>
      </c>
      <c r="N201">
        <v>252931</v>
      </c>
      <c r="O201">
        <v>101</v>
      </c>
      <c r="P201" t="s">
        <v>3756</v>
      </c>
      <c r="Q201" t="s">
        <v>4109</v>
      </c>
      <c r="R201">
        <v>0</v>
      </c>
      <c r="S201">
        <v>0</v>
      </c>
      <c r="T201">
        <v>1</v>
      </c>
      <c r="U201">
        <v>2500000</v>
      </c>
      <c r="V201">
        <v>5535405</v>
      </c>
      <c r="W201">
        <v>5986708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19.734159999999999</v>
      </c>
      <c r="AH201">
        <v>32.904917600000019</v>
      </c>
      <c r="AI201">
        <v>4.4424618181818181</v>
      </c>
    </row>
    <row r="202" spans="1:35" x14ac:dyDescent="0.2">
      <c r="A202" t="s">
        <v>6040</v>
      </c>
      <c r="B202">
        <v>2004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8</v>
      </c>
      <c r="N202">
        <v>220904</v>
      </c>
      <c r="O202">
        <v>80</v>
      </c>
      <c r="P202" t="s">
        <v>3756</v>
      </c>
      <c r="Q202" t="s">
        <v>5962</v>
      </c>
      <c r="R202">
        <v>0</v>
      </c>
      <c r="S202">
        <v>0</v>
      </c>
      <c r="T202">
        <v>1</v>
      </c>
      <c r="U202">
        <v>2700000</v>
      </c>
      <c r="V202">
        <v>5820649</v>
      </c>
      <c r="W202">
        <v>15936507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195.12050000000002</v>
      </c>
      <c r="AH202">
        <v>227.58375500000008</v>
      </c>
      <c r="AI202">
        <v>8.8373500000000007</v>
      </c>
    </row>
    <row r="203" spans="1:35" x14ac:dyDescent="0.2">
      <c r="A203" t="s">
        <v>3720</v>
      </c>
      <c r="B203">
        <v>1994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5.5</v>
      </c>
      <c r="N203">
        <v>3704</v>
      </c>
      <c r="O203">
        <v>122</v>
      </c>
      <c r="P203" t="s">
        <v>3721</v>
      </c>
      <c r="Q203" t="s">
        <v>39</v>
      </c>
      <c r="R203">
        <v>0</v>
      </c>
      <c r="S203">
        <v>0</v>
      </c>
      <c r="T203">
        <v>1</v>
      </c>
      <c r="U203">
        <v>40000000</v>
      </c>
      <c r="V203">
        <v>1519366</v>
      </c>
      <c r="W203">
        <v>1519366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-98.100792499999997</v>
      </c>
      <c r="AH203">
        <v>-97.891879674999998</v>
      </c>
      <c r="AI203">
        <v>-0.91367238636363635</v>
      </c>
    </row>
    <row r="204" spans="1:35" x14ac:dyDescent="0.2">
      <c r="A204" t="s">
        <v>4863</v>
      </c>
      <c r="B204">
        <v>1999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7.7</v>
      </c>
      <c r="N204">
        <v>297680</v>
      </c>
      <c r="O204">
        <v>113</v>
      </c>
      <c r="P204" t="s">
        <v>4864</v>
      </c>
      <c r="Q204" t="s">
        <v>4865</v>
      </c>
      <c r="R204">
        <v>0</v>
      </c>
      <c r="S204">
        <v>1</v>
      </c>
      <c r="T204">
        <v>0</v>
      </c>
      <c r="U204">
        <v>13000000</v>
      </c>
      <c r="V204">
        <v>22863596</v>
      </c>
      <c r="W204">
        <v>23106667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-11.128203846153847</v>
      </c>
      <c r="AH204">
        <v>-1.3523062692307652</v>
      </c>
      <c r="AI204">
        <v>3.0396270979020978</v>
      </c>
    </row>
    <row r="205" spans="1:35" x14ac:dyDescent="0.2">
      <c r="A205" t="s">
        <v>4867</v>
      </c>
      <c r="B205">
        <v>1998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6</v>
      </c>
      <c r="N205">
        <v>6888</v>
      </c>
      <c r="O205">
        <v>172</v>
      </c>
      <c r="P205" t="s">
        <v>2472</v>
      </c>
      <c r="Q205" t="s">
        <v>4868</v>
      </c>
      <c r="R205">
        <v>1</v>
      </c>
      <c r="S205">
        <v>0</v>
      </c>
      <c r="T205">
        <v>0</v>
      </c>
      <c r="U205">
        <v>80000000</v>
      </c>
      <c r="V205">
        <v>22852487</v>
      </c>
      <c r="W205">
        <v>22852487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12</v>
      </c>
      <c r="AG205">
        <v>-85.717195625000002</v>
      </c>
      <c r="AH205">
        <v>-84.146087143750009</v>
      </c>
      <c r="AI205">
        <v>-0.3507816193181818</v>
      </c>
    </row>
    <row r="206" spans="1:35" x14ac:dyDescent="0.2">
      <c r="A206" t="s">
        <v>2587</v>
      </c>
      <c r="B206">
        <v>1982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5.4</v>
      </c>
      <c r="N206">
        <v>2435</v>
      </c>
      <c r="O206">
        <v>116</v>
      </c>
      <c r="P206" t="s">
        <v>1721</v>
      </c>
      <c r="Q206" t="s">
        <v>39</v>
      </c>
      <c r="R206">
        <v>0</v>
      </c>
      <c r="S206">
        <v>0</v>
      </c>
      <c r="T206">
        <v>1</v>
      </c>
      <c r="U206">
        <v>15000000</v>
      </c>
      <c r="V206">
        <v>36821203</v>
      </c>
      <c r="W206">
        <v>36821203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22.737343333333335</v>
      </c>
      <c r="AH206">
        <v>36.23845110000002</v>
      </c>
      <c r="AI206">
        <v>4.3364062318840579</v>
      </c>
    </row>
    <row r="207" spans="1:35" x14ac:dyDescent="0.2">
      <c r="A207" t="s">
        <v>5404</v>
      </c>
      <c r="B207">
        <v>2000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7.4</v>
      </c>
      <c r="N207">
        <v>52793</v>
      </c>
      <c r="O207">
        <v>90</v>
      </c>
      <c r="P207" t="s">
        <v>4591</v>
      </c>
      <c r="Q207" t="s">
        <v>4109</v>
      </c>
      <c r="R207">
        <v>0</v>
      </c>
      <c r="S207">
        <v>0</v>
      </c>
      <c r="T207">
        <v>1</v>
      </c>
      <c r="U207">
        <v>10000000</v>
      </c>
      <c r="V207">
        <v>18715392</v>
      </c>
      <c r="W207">
        <v>20789556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3.9477799999999998</v>
      </c>
      <c r="AH207">
        <v>15.382035800000018</v>
      </c>
      <c r="AI207">
        <v>2.4649260000000002</v>
      </c>
    </row>
    <row r="208" spans="1:35" x14ac:dyDescent="0.2">
      <c r="A208" t="s">
        <v>1029</v>
      </c>
      <c r="B208">
        <v>1949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7</v>
      </c>
      <c r="N208">
        <v>2068</v>
      </c>
      <c r="O208">
        <v>97</v>
      </c>
      <c r="P208" t="s">
        <v>1030</v>
      </c>
      <c r="Q208" t="s">
        <v>39</v>
      </c>
      <c r="R208">
        <v>0</v>
      </c>
      <c r="S208">
        <v>0</v>
      </c>
      <c r="T208">
        <v>1</v>
      </c>
      <c r="U208">
        <v>1589000</v>
      </c>
      <c r="V208">
        <v>1300000</v>
      </c>
      <c r="W208">
        <v>1738000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-45.311516677155446</v>
      </c>
      <c r="AH208">
        <v>-39.295783511642533</v>
      </c>
      <c r="AI208">
        <v>7.4136128188991623</v>
      </c>
    </row>
    <row r="209" spans="1:35" x14ac:dyDescent="0.2">
      <c r="A209" t="s">
        <v>2382</v>
      </c>
      <c r="B209">
        <v>1979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4.5999999999999996</v>
      </c>
      <c r="N209">
        <v>4545</v>
      </c>
      <c r="O209">
        <v>114</v>
      </c>
      <c r="P209" t="s">
        <v>2368</v>
      </c>
      <c r="Q209" t="s">
        <v>39</v>
      </c>
      <c r="R209">
        <v>0</v>
      </c>
      <c r="S209">
        <v>0</v>
      </c>
      <c r="T209">
        <v>1</v>
      </c>
      <c r="U209">
        <v>10000000</v>
      </c>
      <c r="V209">
        <v>2100000</v>
      </c>
      <c r="W209">
        <v>2100000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-89.5</v>
      </c>
      <c r="AH209">
        <v>-88.344999999999999</v>
      </c>
      <c r="AI209">
        <v>-0.44736842105263158</v>
      </c>
    </row>
    <row r="210" spans="1:35" x14ac:dyDescent="0.2">
      <c r="A210" t="s">
        <v>5295</v>
      </c>
      <c r="B210">
        <v>1999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6.9</v>
      </c>
      <c r="N210">
        <v>106297</v>
      </c>
      <c r="O210">
        <v>132</v>
      </c>
      <c r="P210" t="s">
        <v>2941</v>
      </c>
      <c r="Q210" t="s">
        <v>5296</v>
      </c>
      <c r="R210">
        <v>1</v>
      </c>
      <c r="S210">
        <v>0</v>
      </c>
      <c r="T210">
        <v>0</v>
      </c>
      <c r="U210">
        <v>100000000</v>
      </c>
      <c r="V210">
        <v>58223861</v>
      </c>
      <c r="W210">
        <v>87423861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7</v>
      </c>
      <c r="AG210">
        <v>-56.288069500000006</v>
      </c>
      <c r="AH210">
        <v>-51.479757144999994</v>
      </c>
      <c r="AI210">
        <v>0.98690593181818187</v>
      </c>
    </row>
    <row r="211" spans="1:35" x14ac:dyDescent="0.2">
      <c r="A211" t="s">
        <v>4372</v>
      </c>
      <c r="B211">
        <v>1996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4.7</v>
      </c>
      <c r="N211">
        <v>4361</v>
      </c>
      <c r="O211">
        <v>90</v>
      </c>
      <c r="P211" t="s">
        <v>3598</v>
      </c>
      <c r="Q211" t="s">
        <v>3240</v>
      </c>
      <c r="R211">
        <v>0</v>
      </c>
      <c r="S211">
        <v>0</v>
      </c>
      <c r="T211">
        <v>1</v>
      </c>
      <c r="U211">
        <v>15000000</v>
      </c>
      <c r="V211">
        <v>2042530</v>
      </c>
      <c r="W211">
        <v>2042530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-93.191566666666674</v>
      </c>
      <c r="AH211">
        <v>-92.442639</v>
      </c>
      <c r="AI211">
        <v>-0.69052575757575763</v>
      </c>
    </row>
    <row r="212" spans="1:35" x14ac:dyDescent="0.2">
      <c r="A212" t="s">
        <v>3040</v>
      </c>
      <c r="B212">
        <v>1988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6.4</v>
      </c>
      <c r="N212">
        <v>11510</v>
      </c>
      <c r="O212">
        <v>97</v>
      </c>
      <c r="P212" t="s">
        <v>2925</v>
      </c>
      <c r="Q212" t="s">
        <v>2783</v>
      </c>
      <c r="R212">
        <v>1</v>
      </c>
      <c r="S212">
        <v>0</v>
      </c>
      <c r="T212">
        <v>0</v>
      </c>
      <c r="U212">
        <v>40150487</v>
      </c>
      <c r="V212">
        <v>40150487</v>
      </c>
      <c r="W212">
        <v>40150487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395</v>
      </c>
      <c r="AG212">
        <v>-50</v>
      </c>
      <c r="AH212">
        <v>-44.5</v>
      </c>
      <c r="AI212">
        <v>1.173913043478261</v>
      </c>
    </row>
    <row r="213" spans="1:35" x14ac:dyDescent="0.2">
      <c r="A213" t="s">
        <v>5550</v>
      </c>
      <c r="B213">
        <v>2002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5.4</v>
      </c>
      <c r="N213">
        <v>33822</v>
      </c>
      <c r="O213">
        <v>88</v>
      </c>
      <c r="P213" t="s">
        <v>5551</v>
      </c>
      <c r="Q213" t="s">
        <v>2483</v>
      </c>
      <c r="R213">
        <v>0</v>
      </c>
      <c r="S213">
        <v>1</v>
      </c>
      <c r="T213">
        <v>0</v>
      </c>
      <c r="U213">
        <v>15000000</v>
      </c>
      <c r="V213">
        <v>48360547</v>
      </c>
      <c r="W213">
        <v>52970014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76.56671333333334</v>
      </c>
      <c r="AH213">
        <v>95.989051800000027</v>
      </c>
      <c r="AI213">
        <v>4.8855571111111109</v>
      </c>
    </row>
    <row r="214" spans="1:35" x14ac:dyDescent="0.2">
      <c r="A214" t="s">
        <v>7545</v>
      </c>
      <c r="B214">
        <v>2014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7.8</v>
      </c>
      <c r="N214">
        <v>392121</v>
      </c>
      <c r="O214">
        <v>102</v>
      </c>
      <c r="P214" t="s">
        <v>7546</v>
      </c>
      <c r="Q214" t="s">
        <v>6699</v>
      </c>
      <c r="R214">
        <v>1</v>
      </c>
      <c r="S214">
        <v>0</v>
      </c>
      <c r="T214">
        <v>0</v>
      </c>
      <c r="U214">
        <v>165000000</v>
      </c>
      <c r="V214">
        <v>222527828</v>
      </c>
      <c r="W214">
        <v>657827828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16</v>
      </c>
      <c r="AG214">
        <v>99.341766060606062</v>
      </c>
      <c r="AH214">
        <v>121.26936032727274</v>
      </c>
      <c r="AI214">
        <v>2.986835321212121</v>
      </c>
    </row>
    <row r="215" spans="1:35" x14ac:dyDescent="0.2">
      <c r="A215" t="s">
        <v>1193</v>
      </c>
      <c r="B215">
        <v>1952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5.4</v>
      </c>
      <c r="N215">
        <v>1862</v>
      </c>
      <c r="O215">
        <v>90</v>
      </c>
      <c r="P215" t="s">
        <v>1194</v>
      </c>
      <c r="Q215" t="s">
        <v>1195</v>
      </c>
      <c r="R215">
        <v>0</v>
      </c>
      <c r="S215">
        <v>0</v>
      </c>
      <c r="T215">
        <v>1</v>
      </c>
      <c r="U215">
        <v>826000</v>
      </c>
      <c r="V215">
        <v>2600000</v>
      </c>
      <c r="W215">
        <v>2600000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57.384987893462466</v>
      </c>
      <c r="AH215">
        <v>74.69733656174337</v>
      </c>
      <c r="AI215">
        <v>18.673123486682808</v>
      </c>
    </row>
    <row r="216" spans="1:35" x14ac:dyDescent="0.2">
      <c r="A216" t="s">
        <v>7145</v>
      </c>
      <c r="B216">
        <v>2012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6.5</v>
      </c>
      <c r="N216">
        <v>18131</v>
      </c>
      <c r="O216">
        <v>107</v>
      </c>
      <c r="P216" t="s">
        <v>2858</v>
      </c>
      <c r="Q216" t="s">
        <v>35</v>
      </c>
      <c r="R216">
        <v>0</v>
      </c>
      <c r="S216">
        <v>1</v>
      </c>
      <c r="T216">
        <v>0</v>
      </c>
      <c r="U216">
        <v>40000000</v>
      </c>
      <c r="V216">
        <v>20157300</v>
      </c>
      <c r="W216">
        <v>24740061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23</v>
      </c>
      <c r="AG216">
        <v>-69.074923749999996</v>
      </c>
      <c r="AH216">
        <v>-65.673165362500001</v>
      </c>
      <c r="AI216">
        <v>-0.381498475</v>
      </c>
    </row>
    <row r="217" spans="1:35" x14ac:dyDescent="0.2">
      <c r="A217" t="s">
        <v>5485</v>
      </c>
      <c r="B217">
        <v>2002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6.5</v>
      </c>
      <c r="N217">
        <v>19394</v>
      </c>
      <c r="O217">
        <v>85</v>
      </c>
      <c r="P217" t="s">
        <v>3786</v>
      </c>
      <c r="Q217" t="s">
        <v>2783</v>
      </c>
      <c r="R217">
        <v>1</v>
      </c>
      <c r="S217">
        <v>0</v>
      </c>
      <c r="T217">
        <v>0</v>
      </c>
      <c r="U217">
        <v>40000000</v>
      </c>
      <c r="V217">
        <v>7267307</v>
      </c>
      <c r="W217">
        <v>8493890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3</v>
      </c>
      <c r="AG217">
        <v>-89.382637500000001</v>
      </c>
      <c r="AH217">
        <v>-88.214727624999995</v>
      </c>
      <c r="AI217">
        <v>-0.64608791666666665</v>
      </c>
    </row>
    <row r="218" spans="1:35" x14ac:dyDescent="0.2">
      <c r="A218" t="s">
        <v>5805</v>
      </c>
      <c r="B218">
        <v>2003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4.5999999999999996</v>
      </c>
      <c r="N218">
        <v>12418</v>
      </c>
      <c r="O218">
        <v>110</v>
      </c>
      <c r="P218" t="s">
        <v>5806</v>
      </c>
      <c r="Q218" t="s">
        <v>4856</v>
      </c>
      <c r="R218">
        <v>0</v>
      </c>
      <c r="S218">
        <v>1</v>
      </c>
      <c r="T218">
        <v>0</v>
      </c>
      <c r="U218">
        <v>24000000</v>
      </c>
      <c r="V218">
        <v>22076772</v>
      </c>
      <c r="W218">
        <v>23510621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-51.019539583333327</v>
      </c>
      <c r="AH218">
        <v>-45.631688937499995</v>
      </c>
      <c r="AI218">
        <v>0.63268201388888889</v>
      </c>
    </row>
    <row r="219" spans="1:35" x14ac:dyDescent="0.2">
      <c r="A219" t="s">
        <v>3408</v>
      </c>
      <c r="B219">
        <v>1991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5.9</v>
      </c>
      <c r="N219">
        <v>10951</v>
      </c>
      <c r="O219">
        <v>106</v>
      </c>
      <c r="P219" t="s">
        <v>2296</v>
      </c>
      <c r="Q219" t="s">
        <v>2783</v>
      </c>
      <c r="R219">
        <v>1</v>
      </c>
      <c r="S219">
        <v>0</v>
      </c>
      <c r="T219">
        <v>0</v>
      </c>
      <c r="U219">
        <v>48000000</v>
      </c>
      <c r="V219">
        <v>15565363</v>
      </c>
      <c r="W219">
        <v>15565363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-83.786080208333331</v>
      </c>
      <c r="AH219">
        <v>-82.002549031249998</v>
      </c>
      <c r="AI219">
        <v>-0.26300364583333335</v>
      </c>
    </row>
    <row r="220" spans="1:35" x14ac:dyDescent="0.2">
      <c r="A220" t="s">
        <v>5494</v>
      </c>
      <c r="B220">
        <v>2000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7.7</v>
      </c>
      <c r="N220">
        <v>121105</v>
      </c>
      <c r="O220">
        <v>110</v>
      </c>
      <c r="P220" t="s">
        <v>5495</v>
      </c>
      <c r="Q220" t="s">
        <v>3729</v>
      </c>
      <c r="R220">
        <v>0</v>
      </c>
      <c r="S220">
        <v>1</v>
      </c>
      <c r="T220">
        <v>0</v>
      </c>
      <c r="U220">
        <v>5000000</v>
      </c>
      <c r="V220">
        <v>21995263</v>
      </c>
      <c r="W220">
        <v>109280263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992.80263000000014</v>
      </c>
      <c r="AH220">
        <v>1113.0109193000001</v>
      </c>
      <c r="AI220">
        <v>35.426754333333335</v>
      </c>
    </row>
    <row r="221" spans="1:35" x14ac:dyDescent="0.2">
      <c r="A221" t="s">
        <v>3042</v>
      </c>
      <c r="B221">
        <v>1988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6.6</v>
      </c>
      <c r="N221">
        <v>13783</v>
      </c>
      <c r="O221">
        <v>106</v>
      </c>
      <c r="P221" t="s">
        <v>3043</v>
      </c>
      <c r="Q221" t="s">
        <v>3000</v>
      </c>
      <c r="R221">
        <v>0</v>
      </c>
      <c r="S221">
        <v>1</v>
      </c>
      <c r="T221">
        <v>0</v>
      </c>
      <c r="U221">
        <v>20000000</v>
      </c>
      <c r="V221">
        <v>43184798</v>
      </c>
      <c r="W221">
        <v>51684798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</v>
      </c>
      <c r="AG221">
        <v>29.211995000000002</v>
      </c>
      <c r="AH221">
        <v>43.425314450000023</v>
      </c>
      <c r="AI221">
        <v>4.6179128260869566</v>
      </c>
    </row>
    <row r="222" spans="1:35" x14ac:dyDescent="0.2">
      <c r="A222" t="s">
        <v>3045</v>
      </c>
      <c r="B222">
        <v>1988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7.2</v>
      </c>
      <c r="N222">
        <v>10881</v>
      </c>
      <c r="O222">
        <v>161</v>
      </c>
      <c r="P222" t="s">
        <v>2004</v>
      </c>
      <c r="Q222" t="s">
        <v>1992</v>
      </c>
      <c r="R222">
        <v>0</v>
      </c>
      <c r="S222">
        <v>0</v>
      </c>
      <c r="T222">
        <v>1</v>
      </c>
      <c r="U222">
        <v>9000000</v>
      </c>
      <c r="V222">
        <v>2181286</v>
      </c>
      <c r="W222">
        <v>2181286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-87.881744444444436</v>
      </c>
      <c r="AH222">
        <v>-86.548736333333338</v>
      </c>
      <c r="AI222">
        <v>-0.47311932367149756</v>
      </c>
    </row>
    <row r="223" spans="1:35" x14ac:dyDescent="0.2">
      <c r="A223" t="s">
        <v>3279</v>
      </c>
      <c r="B223">
        <v>1990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6</v>
      </c>
      <c r="N223">
        <v>38285</v>
      </c>
      <c r="O223">
        <v>110</v>
      </c>
      <c r="P223" t="s">
        <v>2229</v>
      </c>
      <c r="Q223" t="s">
        <v>35</v>
      </c>
      <c r="R223">
        <v>0</v>
      </c>
      <c r="S223">
        <v>1</v>
      </c>
      <c r="T223">
        <v>0</v>
      </c>
      <c r="U223">
        <v>20000000</v>
      </c>
      <c r="V223">
        <v>70978012</v>
      </c>
      <c r="W223">
        <v>138697012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246.74252999999999</v>
      </c>
      <c r="AH223">
        <v>284.88420830000007</v>
      </c>
      <c r="AI223">
        <v>14.761024090909091</v>
      </c>
    </row>
    <row r="224" spans="1:35" x14ac:dyDescent="0.2">
      <c r="A224" t="s">
        <v>6906</v>
      </c>
      <c r="B224">
        <v>2010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7.5</v>
      </c>
      <c r="N224">
        <v>83025</v>
      </c>
      <c r="O224">
        <v>148</v>
      </c>
      <c r="P224" t="s">
        <v>6907</v>
      </c>
      <c r="Q224" t="s">
        <v>6908</v>
      </c>
      <c r="R224">
        <v>0</v>
      </c>
      <c r="S224">
        <v>1</v>
      </c>
      <c r="T224">
        <v>0</v>
      </c>
      <c r="U224">
        <v>35000000</v>
      </c>
      <c r="V224">
        <v>5101237</v>
      </c>
      <c r="W224">
        <v>25147786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-64.074591428571424</v>
      </c>
      <c r="AH224">
        <v>-60.122796485714282</v>
      </c>
      <c r="AI224">
        <v>-0.28149182857142857</v>
      </c>
    </row>
    <row r="225" spans="1:35" x14ac:dyDescent="0.2">
      <c r="A225" t="s">
        <v>4870</v>
      </c>
      <c r="B225">
        <v>1998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5.4</v>
      </c>
      <c r="N225">
        <v>8165</v>
      </c>
      <c r="O225">
        <v>89</v>
      </c>
      <c r="P225" t="s">
        <v>3653</v>
      </c>
      <c r="Q225" t="s">
        <v>35</v>
      </c>
      <c r="R225">
        <v>0</v>
      </c>
      <c r="S225">
        <v>1</v>
      </c>
      <c r="T225">
        <v>0</v>
      </c>
      <c r="U225">
        <v>30000000</v>
      </c>
      <c r="V225">
        <v>12951088</v>
      </c>
      <c r="W225">
        <v>12951088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-78.41485333333334</v>
      </c>
      <c r="AH225">
        <v>-76.040487200000001</v>
      </c>
      <c r="AI225">
        <v>-1.8856969696969698E-2</v>
      </c>
    </row>
    <row r="226" spans="1:35" x14ac:dyDescent="0.2">
      <c r="A226" t="s">
        <v>494</v>
      </c>
      <c r="B226">
        <v>1940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6.3</v>
      </c>
      <c r="N226">
        <v>1893</v>
      </c>
      <c r="O226">
        <v>70</v>
      </c>
      <c r="P226" t="s">
        <v>495</v>
      </c>
      <c r="Q226" t="s">
        <v>35</v>
      </c>
      <c r="R226">
        <v>0</v>
      </c>
      <c r="S226">
        <v>1</v>
      </c>
      <c r="T226">
        <v>0</v>
      </c>
      <c r="U226">
        <v>125750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-100</v>
      </c>
      <c r="AH226">
        <v>-100</v>
      </c>
      <c r="AI226">
        <v>-1</v>
      </c>
    </row>
    <row r="227" spans="1:35" x14ac:dyDescent="0.2">
      <c r="A227" t="s">
        <v>284</v>
      </c>
      <c r="B227">
        <v>1937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</v>
      </c>
      <c r="N227">
        <v>2464</v>
      </c>
      <c r="O227">
        <v>83</v>
      </c>
      <c r="P227" t="s">
        <v>38</v>
      </c>
      <c r="Q227" t="s">
        <v>39</v>
      </c>
      <c r="R227">
        <v>0</v>
      </c>
      <c r="S227">
        <v>0</v>
      </c>
      <c r="T227">
        <v>1</v>
      </c>
      <c r="U227">
        <v>235000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-100</v>
      </c>
      <c r="AH227">
        <v>-100</v>
      </c>
      <c r="AI227">
        <v>-1</v>
      </c>
    </row>
    <row r="228" spans="1:35" x14ac:dyDescent="0.2">
      <c r="A228" t="s">
        <v>7077</v>
      </c>
      <c r="B228">
        <v>2015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6.9</v>
      </c>
      <c r="N228">
        <v>161556</v>
      </c>
      <c r="O228">
        <v>123</v>
      </c>
      <c r="P228" t="s">
        <v>7078</v>
      </c>
      <c r="Q228" t="s">
        <v>7079</v>
      </c>
      <c r="R228">
        <v>0</v>
      </c>
      <c r="S228">
        <v>0</v>
      </c>
      <c r="T228">
        <v>1</v>
      </c>
      <c r="U228">
        <v>53000000</v>
      </c>
      <c r="V228">
        <v>62575678</v>
      </c>
      <c r="W228">
        <v>99775678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14</v>
      </c>
      <c r="AG228">
        <v>-5.8720018867924528</v>
      </c>
      <c r="AH228">
        <v>4.4820779056603897</v>
      </c>
      <c r="AI228">
        <v>0.8825599622641509</v>
      </c>
    </row>
    <row r="229" spans="1:35" x14ac:dyDescent="0.2">
      <c r="A229" t="s">
        <v>7416</v>
      </c>
      <c r="B229">
        <v>2018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7.3</v>
      </c>
      <c r="N229">
        <v>573168</v>
      </c>
      <c r="O229">
        <v>134</v>
      </c>
      <c r="P229" t="s">
        <v>7417</v>
      </c>
      <c r="Q229" t="s">
        <v>6654</v>
      </c>
      <c r="R229">
        <v>1</v>
      </c>
      <c r="S229">
        <v>0</v>
      </c>
      <c r="T229">
        <v>0</v>
      </c>
      <c r="U229">
        <v>200000000</v>
      </c>
      <c r="V229">
        <v>700059566</v>
      </c>
      <c r="W229">
        <v>1346913161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52</v>
      </c>
      <c r="AG229">
        <v>236.72829024999999</v>
      </c>
      <c r="AH229">
        <v>273.76840217750004</v>
      </c>
      <c r="AI229">
        <v>5.7345658049999999</v>
      </c>
    </row>
    <row r="230" spans="1:35" x14ac:dyDescent="0.2">
      <c r="A230" t="s">
        <v>7650</v>
      </c>
      <c r="B230">
        <v>2015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5.4</v>
      </c>
      <c r="N230">
        <v>50206</v>
      </c>
      <c r="O230">
        <v>133</v>
      </c>
      <c r="P230" t="s">
        <v>4239</v>
      </c>
      <c r="Q230" t="s">
        <v>5876</v>
      </c>
      <c r="R230">
        <v>0</v>
      </c>
      <c r="S230">
        <v>1</v>
      </c>
      <c r="T230">
        <v>0</v>
      </c>
      <c r="U230">
        <v>70000000</v>
      </c>
      <c r="V230">
        <v>8005980</v>
      </c>
      <c r="W230">
        <v>19652057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-85.962816428571429</v>
      </c>
      <c r="AH230">
        <v>-84.418726235714274</v>
      </c>
      <c r="AI230">
        <v>-0.71925632857142852</v>
      </c>
    </row>
    <row r="231" spans="1:35" x14ac:dyDescent="0.2">
      <c r="A231" t="s">
        <v>2592</v>
      </c>
      <c r="B231">
        <v>1982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8.1</v>
      </c>
      <c r="N231">
        <v>662052</v>
      </c>
      <c r="O231">
        <v>117</v>
      </c>
      <c r="P231" t="s">
        <v>2593</v>
      </c>
      <c r="Q231" t="s">
        <v>2513</v>
      </c>
      <c r="R231">
        <v>0</v>
      </c>
      <c r="S231">
        <v>0</v>
      </c>
      <c r="T231">
        <v>1</v>
      </c>
      <c r="U231">
        <v>28000000</v>
      </c>
      <c r="V231">
        <v>32868943</v>
      </c>
      <c r="W231">
        <v>41473619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14</v>
      </c>
      <c r="AG231">
        <v>-25.939966071428572</v>
      </c>
      <c r="AH231">
        <v>-17.793362339285707</v>
      </c>
      <c r="AI231">
        <v>2.2200014751552795</v>
      </c>
    </row>
    <row r="232" spans="1:35" x14ac:dyDescent="0.2">
      <c r="A232" t="s">
        <v>3169</v>
      </c>
      <c r="B232">
        <v>1989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6</v>
      </c>
      <c r="N232">
        <v>3458</v>
      </c>
      <c r="O232">
        <v>120</v>
      </c>
      <c r="P232" t="s">
        <v>3170</v>
      </c>
      <c r="Q232" t="s">
        <v>2783</v>
      </c>
      <c r="R232">
        <v>1</v>
      </c>
      <c r="S232">
        <v>0</v>
      </c>
      <c r="T232">
        <v>0</v>
      </c>
      <c r="U232">
        <v>22000000</v>
      </c>
      <c r="V232">
        <v>19131246</v>
      </c>
      <c r="W232">
        <v>19131246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15</v>
      </c>
      <c r="AG232">
        <v>-56.519895454545455</v>
      </c>
      <c r="AH232">
        <v>-51.737083954545447</v>
      </c>
      <c r="AI232">
        <v>0.89043932806324111</v>
      </c>
    </row>
    <row r="233" spans="1:35" x14ac:dyDescent="0.2">
      <c r="A233" t="s">
        <v>2143</v>
      </c>
      <c r="B233">
        <v>1974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7.7</v>
      </c>
      <c r="N233">
        <v>120552</v>
      </c>
      <c r="O233">
        <v>93</v>
      </c>
      <c r="P233" t="s">
        <v>2144</v>
      </c>
      <c r="Q233" t="s">
        <v>2145</v>
      </c>
      <c r="R233">
        <v>0</v>
      </c>
      <c r="S233">
        <v>0</v>
      </c>
      <c r="T233">
        <v>1</v>
      </c>
      <c r="U233">
        <v>2600000</v>
      </c>
      <c r="V233">
        <v>119601481</v>
      </c>
      <c r="W233">
        <v>119601481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2200.0284807692306</v>
      </c>
      <c r="AH233">
        <v>2453.0316136538463</v>
      </c>
      <c r="AI233">
        <v>120.05413056680162</v>
      </c>
    </row>
    <row r="234" spans="1:35" x14ac:dyDescent="0.2">
      <c r="A234" t="s">
        <v>6840</v>
      </c>
      <c r="B234">
        <v>2014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6.5</v>
      </c>
      <c r="N234">
        <v>111984</v>
      </c>
      <c r="O234">
        <v>117</v>
      </c>
      <c r="P234" t="s">
        <v>4840</v>
      </c>
      <c r="Q234" t="s">
        <v>6841</v>
      </c>
      <c r="R234">
        <v>0</v>
      </c>
      <c r="S234">
        <v>0</v>
      </c>
      <c r="T234">
        <v>1</v>
      </c>
      <c r="U234">
        <v>40000000</v>
      </c>
      <c r="V234">
        <v>46294610</v>
      </c>
      <c r="W234">
        <v>127994610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59.9932625</v>
      </c>
      <c r="AH234">
        <v>77.592521375000032</v>
      </c>
      <c r="AI234">
        <v>2.1998652500000002</v>
      </c>
    </row>
    <row r="235" spans="1:35" x14ac:dyDescent="0.2">
      <c r="A235" t="s">
        <v>7609</v>
      </c>
      <c r="B235">
        <v>2018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6.2</v>
      </c>
      <c r="N235">
        <v>65435</v>
      </c>
      <c r="O235">
        <v>102</v>
      </c>
      <c r="P235" t="s">
        <v>7610</v>
      </c>
      <c r="Q235" t="s">
        <v>7611</v>
      </c>
      <c r="R235">
        <v>0</v>
      </c>
      <c r="S235">
        <v>1</v>
      </c>
      <c r="T235">
        <v>0</v>
      </c>
      <c r="U235">
        <v>21000000</v>
      </c>
      <c r="V235">
        <v>60311495</v>
      </c>
      <c r="W235">
        <v>94017294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123.8507</v>
      </c>
      <c r="AH235">
        <v>148.474277</v>
      </c>
      <c r="AI235">
        <v>3.477014</v>
      </c>
    </row>
    <row r="236" spans="1:35" x14ac:dyDescent="0.2">
      <c r="A236" t="s">
        <v>1356</v>
      </c>
      <c r="B236">
        <v>1955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6.3</v>
      </c>
      <c r="N236">
        <v>2699</v>
      </c>
      <c r="O236">
        <v>110</v>
      </c>
      <c r="P236" t="s">
        <v>79</v>
      </c>
      <c r="Q236" t="s">
        <v>39</v>
      </c>
      <c r="R236">
        <v>0</v>
      </c>
      <c r="S236">
        <v>0</v>
      </c>
      <c r="T236">
        <v>1</v>
      </c>
      <c r="U236">
        <v>2000000</v>
      </c>
      <c r="V236">
        <v>2200000</v>
      </c>
      <c r="W236">
        <v>2200000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-45</v>
      </c>
      <c r="AH236">
        <v>-38.950000000000003</v>
      </c>
      <c r="AI236">
        <v>5.875</v>
      </c>
    </row>
    <row r="237" spans="1:35" x14ac:dyDescent="0.2">
      <c r="A237" t="s">
        <v>6329</v>
      </c>
      <c r="B237">
        <v>2006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8</v>
      </c>
      <c r="N237">
        <v>479961</v>
      </c>
      <c r="O237">
        <v>143</v>
      </c>
      <c r="P237" t="s">
        <v>3619</v>
      </c>
      <c r="Q237" t="s">
        <v>39</v>
      </c>
      <c r="R237">
        <v>0</v>
      </c>
      <c r="S237">
        <v>0</v>
      </c>
      <c r="T237">
        <v>1</v>
      </c>
      <c r="U237">
        <v>100000000</v>
      </c>
      <c r="V237">
        <v>57377916</v>
      </c>
      <c r="W237">
        <v>171720398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-14.139800999999999</v>
      </c>
      <c r="AH237">
        <v>-4.6951791099999847</v>
      </c>
      <c r="AI237">
        <v>1.8620066333333334</v>
      </c>
    </row>
    <row r="238" spans="1:35" x14ac:dyDescent="0.2">
      <c r="A238" t="s">
        <v>5744</v>
      </c>
      <c r="B238">
        <v>2002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6.4</v>
      </c>
      <c r="N238">
        <v>40630</v>
      </c>
      <c r="O238">
        <v>110</v>
      </c>
      <c r="P238" t="s">
        <v>2004</v>
      </c>
      <c r="Q238" t="s">
        <v>3233</v>
      </c>
      <c r="R238">
        <v>0</v>
      </c>
      <c r="S238">
        <v>0</v>
      </c>
      <c r="T238">
        <v>1</v>
      </c>
      <c r="U238">
        <v>50000000</v>
      </c>
      <c r="V238">
        <v>26235081</v>
      </c>
      <c r="W238">
        <v>31794718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4</v>
      </c>
      <c r="AG238">
        <v>-68.205281999999997</v>
      </c>
      <c r="AH238">
        <v>-64.707863020000005</v>
      </c>
      <c r="AI238">
        <v>5.9823933333333336E-2</v>
      </c>
    </row>
    <row r="239" spans="1:35" x14ac:dyDescent="0.2">
      <c r="A239" t="s">
        <v>2327</v>
      </c>
      <c r="B239">
        <v>1978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7.5</v>
      </c>
      <c r="N239">
        <v>6601</v>
      </c>
      <c r="O239">
        <v>114</v>
      </c>
      <c r="P239" t="s">
        <v>2328</v>
      </c>
      <c r="Q239" t="s">
        <v>2329</v>
      </c>
      <c r="R239">
        <v>0</v>
      </c>
      <c r="S239">
        <v>1</v>
      </c>
      <c r="T239">
        <v>0</v>
      </c>
      <c r="U239">
        <v>1700000</v>
      </c>
      <c r="V239">
        <v>6521083</v>
      </c>
      <c r="W239">
        <v>6521083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91.796558823529423</v>
      </c>
      <c r="AH239">
        <v>112.89418029411766</v>
      </c>
      <c r="AI239">
        <v>9.0945557275541802</v>
      </c>
    </row>
    <row r="240" spans="1:35" x14ac:dyDescent="0.2">
      <c r="A240" t="s">
        <v>5717</v>
      </c>
      <c r="B240">
        <v>2002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5.6</v>
      </c>
      <c r="N240">
        <v>29188</v>
      </c>
      <c r="O240">
        <v>104</v>
      </c>
      <c r="P240" t="s">
        <v>5498</v>
      </c>
      <c r="Q240" t="s">
        <v>35</v>
      </c>
      <c r="R240">
        <v>0</v>
      </c>
      <c r="S240">
        <v>1</v>
      </c>
      <c r="T240">
        <v>0</v>
      </c>
      <c r="U240">
        <v>25000000</v>
      </c>
      <c r="V240">
        <v>40390647</v>
      </c>
      <c r="W240">
        <v>51843679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3.6873580000000001</v>
      </c>
      <c r="AH240">
        <v>15.092967380000012</v>
      </c>
      <c r="AI240">
        <v>2.4562452666666665</v>
      </c>
    </row>
    <row r="241" spans="1:35" x14ac:dyDescent="0.2">
      <c r="A241" t="s">
        <v>4175</v>
      </c>
      <c r="B241">
        <v>1995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6.7</v>
      </c>
      <c r="N241">
        <v>8773</v>
      </c>
      <c r="O241">
        <v>83</v>
      </c>
      <c r="P241" t="s">
        <v>4176</v>
      </c>
      <c r="Q241" t="s">
        <v>3859</v>
      </c>
      <c r="R241">
        <v>1</v>
      </c>
      <c r="S241">
        <v>0</v>
      </c>
      <c r="T241">
        <v>0</v>
      </c>
      <c r="U241">
        <v>2000000</v>
      </c>
      <c r="V241">
        <v>1268636</v>
      </c>
      <c r="W241">
        <v>1268636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-68.284100000000009</v>
      </c>
      <c r="AH241">
        <v>-64.795350999999997</v>
      </c>
      <c r="AI241">
        <v>0.44163181818181818</v>
      </c>
    </row>
    <row r="242" spans="1:35" x14ac:dyDescent="0.2">
      <c r="A242" t="s">
        <v>4615</v>
      </c>
      <c r="B242">
        <v>1998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4.9000000000000004</v>
      </c>
      <c r="N242">
        <v>30586</v>
      </c>
      <c r="O242">
        <v>123</v>
      </c>
      <c r="P242" t="s">
        <v>2356</v>
      </c>
      <c r="Q242" t="s">
        <v>35</v>
      </c>
      <c r="R242">
        <v>0</v>
      </c>
      <c r="S242">
        <v>1</v>
      </c>
      <c r="T242">
        <v>0</v>
      </c>
      <c r="U242">
        <v>28000000</v>
      </c>
      <c r="V242">
        <v>14051384</v>
      </c>
      <c r="W242">
        <v>14051384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-74.908242857142852</v>
      </c>
      <c r="AH242">
        <v>-72.148149571428561</v>
      </c>
      <c r="AI242">
        <v>0.1405344155844156</v>
      </c>
    </row>
    <row r="243" spans="1:35" x14ac:dyDescent="0.2">
      <c r="A243" t="s">
        <v>2511</v>
      </c>
      <c r="B243">
        <v>1981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7.4</v>
      </c>
      <c r="N243">
        <v>29353</v>
      </c>
      <c r="O243">
        <v>113</v>
      </c>
      <c r="P243" t="s">
        <v>2512</v>
      </c>
      <c r="Q243" t="s">
        <v>2513</v>
      </c>
      <c r="R243">
        <v>0</v>
      </c>
      <c r="S243">
        <v>0</v>
      </c>
      <c r="T243">
        <v>1</v>
      </c>
      <c r="U243">
        <v>9000000</v>
      </c>
      <c r="V243">
        <v>24058838</v>
      </c>
      <c r="W243">
        <v>24058838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33.66021111111111</v>
      </c>
      <c r="AH243">
        <v>48.362834333333353</v>
      </c>
      <c r="AI243">
        <v>4.8113135265700482</v>
      </c>
    </row>
    <row r="244" spans="1:35" x14ac:dyDescent="0.2">
      <c r="A244" t="s">
        <v>6546</v>
      </c>
      <c r="B244">
        <v>2008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7.1</v>
      </c>
      <c r="N244">
        <v>206302</v>
      </c>
      <c r="O244">
        <v>128</v>
      </c>
      <c r="P244" t="s">
        <v>2593</v>
      </c>
      <c r="Q244" t="s">
        <v>39</v>
      </c>
      <c r="R244">
        <v>0</v>
      </c>
      <c r="S244">
        <v>0</v>
      </c>
      <c r="T244">
        <v>1</v>
      </c>
      <c r="U244">
        <v>70000000</v>
      </c>
      <c r="V244">
        <v>39394666</v>
      </c>
      <c r="W244">
        <v>115900897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-17.213645</v>
      </c>
      <c r="AH244">
        <v>-8.1071459499999889</v>
      </c>
      <c r="AI244">
        <v>1.7595451666666666</v>
      </c>
    </row>
    <row r="245" spans="1:35" x14ac:dyDescent="0.2">
      <c r="A245" t="s">
        <v>3723</v>
      </c>
      <c r="B245">
        <v>1993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5.9</v>
      </c>
      <c r="N245">
        <v>16038</v>
      </c>
      <c r="O245">
        <v>87</v>
      </c>
      <c r="P245" t="s">
        <v>3724</v>
      </c>
      <c r="Q245" t="s">
        <v>3725</v>
      </c>
      <c r="R245">
        <v>0</v>
      </c>
      <c r="S245">
        <v>0</v>
      </c>
      <c r="T245">
        <v>1</v>
      </c>
      <c r="U245">
        <v>13000000</v>
      </c>
      <c r="V245">
        <v>428868</v>
      </c>
      <c r="W245">
        <v>428868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0</v>
      </c>
      <c r="AF245">
        <v>15</v>
      </c>
      <c r="AG245">
        <v>-98.350507692307687</v>
      </c>
      <c r="AH245">
        <v>-98.169063538461529</v>
      </c>
      <c r="AI245">
        <v>-0.92502307692307695</v>
      </c>
    </row>
    <row r="246" spans="1:35" x14ac:dyDescent="0.2">
      <c r="A246" t="s">
        <v>4374</v>
      </c>
      <c r="B246">
        <v>1996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5.4</v>
      </c>
      <c r="N246">
        <v>5983</v>
      </c>
      <c r="O246">
        <v>110</v>
      </c>
      <c r="P246" t="s">
        <v>1721</v>
      </c>
      <c r="Q246" t="s">
        <v>4375</v>
      </c>
      <c r="R246">
        <v>0</v>
      </c>
      <c r="S246">
        <v>0</v>
      </c>
      <c r="T246">
        <v>1</v>
      </c>
      <c r="U246">
        <v>30000000</v>
      </c>
      <c r="V246">
        <v>4357406</v>
      </c>
      <c r="W246">
        <v>4357406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-92.737656666666666</v>
      </c>
      <c r="AH246">
        <v>-91.938798900000009</v>
      </c>
      <c r="AI246">
        <v>-0.66989348484848488</v>
      </c>
    </row>
    <row r="247" spans="1:35" x14ac:dyDescent="0.2">
      <c r="A247" t="s">
        <v>3727</v>
      </c>
      <c r="B247">
        <v>1993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4.9000000000000004</v>
      </c>
      <c r="N247">
        <v>5360</v>
      </c>
      <c r="O247">
        <v>92</v>
      </c>
      <c r="P247" t="s">
        <v>3728</v>
      </c>
      <c r="Q247" t="s">
        <v>3729</v>
      </c>
      <c r="R247">
        <v>0</v>
      </c>
      <c r="S247">
        <v>0</v>
      </c>
      <c r="T247">
        <v>1</v>
      </c>
      <c r="U247">
        <v>9000000</v>
      </c>
      <c r="V247">
        <v>10058318</v>
      </c>
      <c r="W247">
        <v>10058318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10</v>
      </c>
      <c r="AG247">
        <v>-44.120455555555552</v>
      </c>
      <c r="AH247">
        <v>-37.97370566666666</v>
      </c>
      <c r="AI247">
        <v>1.539979292929293</v>
      </c>
    </row>
    <row r="248" spans="1:35" x14ac:dyDescent="0.2">
      <c r="A248" t="s">
        <v>6104</v>
      </c>
      <c r="B248">
        <v>2008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6.8</v>
      </c>
      <c r="N248">
        <v>182125</v>
      </c>
      <c r="O248">
        <v>96</v>
      </c>
      <c r="P248" t="s">
        <v>6105</v>
      </c>
      <c r="Q248" t="s">
        <v>538</v>
      </c>
      <c r="R248">
        <v>1</v>
      </c>
      <c r="S248">
        <v>0</v>
      </c>
      <c r="T248">
        <v>0</v>
      </c>
      <c r="U248">
        <v>150000000</v>
      </c>
      <c r="V248">
        <v>114053579</v>
      </c>
      <c r="W248">
        <v>309979994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3.3266646666666664</v>
      </c>
      <c r="AH248">
        <v>14.69259778000001</v>
      </c>
      <c r="AI248">
        <v>2.4442221555555554</v>
      </c>
    </row>
    <row r="249" spans="1:35" x14ac:dyDescent="0.2">
      <c r="A249" t="s">
        <v>1831</v>
      </c>
      <c r="B249">
        <v>1967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7.8</v>
      </c>
      <c r="N249">
        <v>98206</v>
      </c>
      <c r="O249">
        <v>111</v>
      </c>
      <c r="P249" t="s">
        <v>1511</v>
      </c>
      <c r="Q249" t="s">
        <v>1832</v>
      </c>
      <c r="R249">
        <v>0</v>
      </c>
      <c r="S249">
        <v>0</v>
      </c>
      <c r="T249">
        <v>1</v>
      </c>
      <c r="U249">
        <v>2500000</v>
      </c>
      <c r="V249">
        <v>70000000</v>
      </c>
      <c r="W249">
        <v>70000000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1300</v>
      </c>
      <c r="AH249">
        <v>1454</v>
      </c>
      <c r="AI249">
        <v>111</v>
      </c>
    </row>
    <row r="250" spans="1:35" x14ac:dyDescent="0.2">
      <c r="A250" t="s">
        <v>4560</v>
      </c>
      <c r="B250">
        <v>1996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5.4</v>
      </c>
      <c r="N250">
        <v>12720</v>
      </c>
      <c r="O250">
        <v>87</v>
      </c>
      <c r="P250" t="s">
        <v>4561</v>
      </c>
      <c r="Q250" t="s">
        <v>4562</v>
      </c>
      <c r="R250">
        <v>0</v>
      </c>
      <c r="S250">
        <v>1</v>
      </c>
      <c r="T250">
        <v>0</v>
      </c>
      <c r="U250">
        <v>13000000</v>
      </c>
      <c r="V250">
        <v>5781045</v>
      </c>
      <c r="W250">
        <v>5781045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-77.765211538461543</v>
      </c>
      <c r="AH250">
        <v>-75.319384807692316</v>
      </c>
      <c r="AI250">
        <v>1.0672202797202797E-2</v>
      </c>
    </row>
    <row r="251" spans="1:35" x14ac:dyDescent="0.2">
      <c r="A251" t="s">
        <v>3172</v>
      </c>
      <c r="B251">
        <v>1989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7.2</v>
      </c>
      <c r="N251">
        <v>93548</v>
      </c>
      <c r="O251">
        <v>145</v>
      </c>
      <c r="P251" t="s">
        <v>2551</v>
      </c>
      <c r="Q251" t="s">
        <v>3173</v>
      </c>
      <c r="R251">
        <v>0</v>
      </c>
      <c r="S251">
        <v>1</v>
      </c>
      <c r="T251">
        <v>0</v>
      </c>
      <c r="U251">
        <v>14000000</v>
      </c>
      <c r="V251">
        <v>70001698</v>
      </c>
      <c r="W251">
        <v>161001698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13</v>
      </c>
      <c r="AG251">
        <v>475.00606428571427</v>
      </c>
      <c r="AH251">
        <v>538.25673135714283</v>
      </c>
      <c r="AI251">
        <v>24.000263664596272</v>
      </c>
    </row>
    <row r="252" spans="1:35" x14ac:dyDescent="0.2">
      <c r="A252" t="s">
        <v>5313</v>
      </c>
      <c r="B252">
        <v>2000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5.7</v>
      </c>
      <c r="N252">
        <v>19612</v>
      </c>
      <c r="O252">
        <v>106</v>
      </c>
      <c r="P252" t="s">
        <v>5314</v>
      </c>
      <c r="Q252" t="s">
        <v>3859</v>
      </c>
      <c r="R252">
        <v>1</v>
      </c>
      <c r="S252">
        <v>0</v>
      </c>
      <c r="T252">
        <v>0</v>
      </c>
      <c r="U252">
        <v>35000000</v>
      </c>
      <c r="V252">
        <v>36805288</v>
      </c>
      <c r="W252">
        <v>53425292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-23.678154285714285</v>
      </c>
      <c r="AH252">
        <v>-15.282751257142852</v>
      </c>
      <c r="AI252">
        <v>1.5440615238095239</v>
      </c>
    </row>
    <row r="253" spans="1:35" x14ac:dyDescent="0.2">
      <c r="A253" t="s">
        <v>5059</v>
      </c>
      <c r="B253">
        <v>1999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6.4</v>
      </c>
      <c r="N253">
        <v>64365</v>
      </c>
      <c r="O253">
        <v>97</v>
      </c>
      <c r="P253" t="s">
        <v>2901</v>
      </c>
      <c r="Q253" t="s">
        <v>35</v>
      </c>
      <c r="R253">
        <v>0</v>
      </c>
      <c r="S253">
        <v>1</v>
      </c>
      <c r="T253">
        <v>0</v>
      </c>
      <c r="U253">
        <v>55000000</v>
      </c>
      <c r="V253">
        <v>66384775</v>
      </c>
      <c r="W253">
        <v>98625775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-10.340204545454545</v>
      </c>
      <c r="AH253">
        <v>-0.47762704545453188</v>
      </c>
      <c r="AI253">
        <v>3.0754452479338843</v>
      </c>
    </row>
    <row r="254" spans="1:35" x14ac:dyDescent="0.2">
      <c r="A254" t="s">
        <v>6962</v>
      </c>
      <c r="B254">
        <v>2012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7.1</v>
      </c>
      <c r="N254">
        <v>356786</v>
      </c>
      <c r="O254">
        <v>93</v>
      </c>
      <c r="P254" t="s">
        <v>6963</v>
      </c>
      <c r="Q254" t="s">
        <v>2671</v>
      </c>
      <c r="R254">
        <v>1</v>
      </c>
      <c r="S254">
        <v>0</v>
      </c>
      <c r="T254">
        <v>0</v>
      </c>
      <c r="U254">
        <v>185000000</v>
      </c>
      <c r="V254">
        <v>237283207</v>
      </c>
      <c r="W254">
        <v>538983207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45.671137027027022</v>
      </c>
      <c r="AH254">
        <v>61.694962100000026</v>
      </c>
      <c r="AI254">
        <v>1.9134227405405406</v>
      </c>
    </row>
    <row r="255" spans="1:35" x14ac:dyDescent="0.2">
      <c r="A255" t="s">
        <v>6124</v>
      </c>
      <c r="B255">
        <v>2007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7</v>
      </c>
      <c r="N255">
        <v>56644</v>
      </c>
      <c r="O255">
        <v>110</v>
      </c>
      <c r="P255" t="s">
        <v>6125</v>
      </c>
      <c r="Q255" t="s">
        <v>35</v>
      </c>
      <c r="R255">
        <v>0</v>
      </c>
      <c r="S255">
        <v>1</v>
      </c>
      <c r="T255">
        <v>0</v>
      </c>
      <c r="U255">
        <v>23000000</v>
      </c>
      <c r="V255">
        <v>32231264</v>
      </c>
      <c r="W255">
        <v>40953935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-10.969706521739131</v>
      </c>
      <c r="AH255">
        <v>-1.1763742391304315</v>
      </c>
      <c r="AI255">
        <v>1.9676764492753622</v>
      </c>
    </row>
    <row r="256" spans="1:35" x14ac:dyDescent="0.2">
      <c r="A256" t="s">
        <v>7933</v>
      </c>
      <c r="B256">
        <v>2018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5.4</v>
      </c>
      <c r="N256">
        <v>12000</v>
      </c>
      <c r="O256">
        <v>88</v>
      </c>
      <c r="P256" t="s">
        <v>6276</v>
      </c>
      <c r="Q256" t="s">
        <v>7934</v>
      </c>
      <c r="R256">
        <v>0</v>
      </c>
      <c r="S256">
        <v>1</v>
      </c>
      <c r="T256">
        <v>0</v>
      </c>
      <c r="U256">
        <v>6000000</v>
      </c>
      <c r="V256">
        <v>46840590</v>
      </c>
      <c r="W256">
        <v>51411620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328.43016666666665</v>
      </c>
      <c r="AH256">
        <v>375.55748500000004</v>
      </c>
      <c r="AI256">
        <v>7.5686033333333329</v>
      </c>
    </row>
    <row r="257" spans="1:35" x14ac:dyDescent="0.2">
      <c r="A257" t="s">
        <v>2812</v>
      </c>
      <c r="B257">
        <v>1985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6.5</v>
      </c>
      <c r="N257">
        <v>34147</v>
      </c>
      <c r="O257">
        <v>102</v>
      </c>
      <c r="P257" t="s">
        <v>2786</v>
      </c>
      <c r="Q257" t="s">
        <v>35</v>
      </c>
      <c r="R257">
        <v>0</v>
      </c>
      <c r="S257">
        <v>1</v>
      </c>
      <c r="T257">
        <v>0</v>
      </c>
      <c r="U257">
        <v>20000000</v>
      </c>
      <c r="V257">
        <v>40833132</v>
      </c>
      <c r="W257">
        <v>45833132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40</v>
      </c>
      <c r="AG257">
        <v>14.58283</v>
      </c>
      <c r="AH257">
        <v>27.186941300000004</v>
      </c>
      <c r="AI257">
        <v>3.9818621739130435</v>
      </c>
    </row>
    <row r="258" spans="1:35" x14ac:dyDescent="0.2">
      <c r="A258" t="s">
        <v>5132</v>
      </c>
      <c r="B258">
        <v>1998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5.4</v>
      </c>
      <c r="N258">
        <v>50266</v>
      </c>
      <c r="O258">
        <v>89</v>
      </c>
      <c r="P258" t="s">
        <v>5133</v>
      </c>
      <c r="Q258" t="s">
        <v>5134</v>
      </c>
      <c r="R258">
        <v>0</v>
      </c>
      <c r="S258">
        <v>1</v>
      </c>
      <c r="T258">
        <v>0</v>
      </c>
      <c r="U258">
        <v>25000000</v>
      </c>
      <c r="V258">
        <v>32400658</v>
      </c>
      <c r="W258">
        <v>50688658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1.377316</v>
      </c>
      <c r="AH258">
        <v>12.528820760000006</v>
      </c>
      <c r="AI258">
        <v>3.6080598181818182</v>
      </c>
    </row>
    <row r="259" spans="1:35" x14ac:dyDescent="0.2">
      <c r="A259" t="s">
        <v>7200</v>
      </c>
      <c r="B259">
        <v>2011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6.8</v>
      </c>
      <c r="N259">
        <v>258617</v>
      </c>
      <c r="O259">
        <v>125</v>
      </c>
      <c r="P259" t="s">
        <v>7201</v>
      </c>
      <c r="Q259" t="s">
        <v>35</v>
      </c>
      <c r="R259">
        <v>0</v>
      </c>
      <c r="S259">
        <v>1</v>
      </c>
      <c r="T259">
        <v>0</v>
      </c>
      <c r="U259">
        <v>32500000</v>
      </c>
      <c r="V259">
        <v>169106725</v>
      </c>
      <c r="W259">
        <v>288383523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343.66695846153846</v>
      </c>
      <c r="AH259">
        <v>392.47032389230776</v>
      </c>
      <c r="AI259">
        <v>7.8733391692307695</v>
      </c>
    </row>
    <row r="260" spans="1:35" x14ac:dyDescent="0.2">
      <c r="A260" t="s">
        <v>7791</v>
      </c>
      <c r="B260">
        <v>2015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7.6</v>
      </c>
      <c r="N260">
        <v>274904</v>
      </c>
      <c r="O260">
        <v>142</v>
      </c>
      <c r="P260" t="s">
        <v>2168</v>
      </c>
      <c r="Q260" t="s">
        <v>4856</v>
      </c>
      <c r="R260">
        <v>0</v>
      </c>
      <c r="S260">
        <v>1</v>
      </c>
      <c r="T260">
        <v>0</v>
      </c>
      <c r="U260">
        <v>40000000</v>
      </c>
      <c r="V260">
        <v>72313754</v>
      </c>
      <c r="W260">
        <v>165478348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106.84793500000001</v>
      </c>
      <c r="AH260">
        <v>129.60120785000004</v>
      </c>
      <c r="AI260">
        <v>3.1369587000000001</v>
      </c>
    </row>
    <row r="261" spans="1:35" x14ac:dyDescent="0.2">
      <c r="A261" t="s">
        <v>5775</v>
      </c>
      <c r="B261">
        <v>2004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6</v>
      </c>
      <c r="N261">
        <v>101199</v>
      </c>
      <c r="O261">
        <v>108</v>
      </c>
      <c r="P261" t="s">
        <v>4333</v>
      </c>
      <c r="Q261" t="s">
        <v>35</v>
      </c>
      <c r="R261">
        <v>0</v>
      </c>
      <c r="S261">
        <v>1</v>
      </c>
      <c r="T261">
        <v>0</v>
      </c>
      <c r="U261">
        <v>40000000</v>
      </c>
      <c r="V261">
        <v>40226215</v>
      </c>
      <c r="W261">
        <v>265126918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5</v>
      </c>
      <c r="AG261">
        <v>231.40864749999997</v>
      </c>
      <c r="AH261">
        <v>267.86359872500003</v>
      </c>
      <c r="AI261">
        <v>10.046954916666667</v>
      </c>
    </row>
    <row r="262" spans="1:35" x14ac:dyDescent="0.2">
      <c r="A262" t="s">
        <v>7195</v>
      </c>
      <c r="B262">
        <v>2016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6.5</v>
      </c>
      <c r="N262">
        <v>64439</v>
      </c>
      <c r="O262">
        <v>123</v>
      </c>
      <c r="P262" t="s">
        <v>5473</v>
      </c>
      <c r="Q262" t="s">
        <v>35</v>
      </c>
      <c r="R262">
        <v>0</v>
      </c>
      <c r="S262">
        <v>1</v>
      </c>
      <c r="T262">
        <v>0</v>
      </c>
      <c r="U262">
        <v>35000000</v>
      </c>
      <c r="V262">
        <v>24252420</v>
      </c>
      <c r="W262">
        <v>211952420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202.78917142857145</v>
      </c>
      <c r="AH262">
        <v>236.09598028571432</v>
      </c>
      <c r="AI262">
        <v>5.0557834285714289</v>
      </c>
    </row>
    <row r="263" spans="1:35" x14ac:dyDescent="0.2">
      <c r="A263" t="s">
        <v>5472</v>
      </c>
      <c r="B263">
        <v>2001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6.7</v>
      </c>
      <c r="N263">
        <v>215898</v>
      </c>
      <c r="O263">
        <v>97</v>
      </c>
      <c r="P263" t="s">
        <v>5473</v>
      </c>
      <c r="Q263" t="s">
        <v>3859</v>
      </c>
      <c r="R263">
        <v>0</v>
      </c>
      <c r="S263">
        <v>1</v>
      </c>
      <c r="T263">
        <v>0</v>
      </c>
      <c r="U263">
        <v>25000000</v>
      </c>
      <c r="V263">
        <v>71543427</v>
      </c>
      <c r="W263">
        <v>281929795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5</v>
      </c>
      <c r="AG263">
        <v>463.85959000000003</v>
      </c>
      <c r="AH263">
        <v>525.88414490000014</v>
      </c>
      <c r="AI263">
        <v>17.795319666666668</v>
      </c>
    </row>
    <row r="264" spans="1:35" x14ac:dyDescent="0.2">
      <c r="A264" t="s">
        <v>5727</v>
      </c>
      <c r="B264">
        <v>2003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5.6</v>
      </c>
      <c r="N264">
        <v>34051</v>
      </c>
      <c r="O264">
        <v>105</v>
      </c>
      <c r="P264" t="s">
        <v>5656</v>
      </c>
      <c r="Q264" t="s">
        <v>2783</v>
      </c>
      <c r="R264">
        <v>1</v>
      </c>
      <c r="S264">
        <v>0</v>
      </c>
      <c r="T264">
        <v>0</v>
      </c>
      <c r="U264">
        <v>33000000</v>
      </c>
      <c r="V264">
        <v>132716677</v>
      </c>
      <c r="W264">
        <v>164729679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149.59042272727271</v>
      </c>
      <c r="AH264">
        <v>177.04536922727277</v>
      </c>
      <c r="AI264">
        <v>7.3196807575757576</v>
      </c>
    </row>
    <row r="265" spans="1:35" x14ac:dyDescent="0.2">
      <c r="A265" t="s">
        <v>5221</v>
      </c>
      <c r="B265">
        <v>1999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6.8</v>
      </c>
      <c r="N265">
        <v>61226</v>
      </c>
      <c r="O265">
        <v>121</v>
      </c>
      <c r="P265" t="s">
        <v>2139</v>
      </c>
      <c r="Q265" t="s">
        <v>4708</v>
      </c>
      <c r="R265">
        <v>1</v>
      </c>
      <c r="S265">
        <v>0</v>
      </c>
      <c r="T265">
        <v>0</v>
      </c>
      <c r="U265">
        <v>55000000</v>
      </c>
      <c r="V265">
        <v>16797191</v>
      </c>
      <c r="W265">
        <v>16797191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5</v>
      </c>
      <c r="AG265">
        <v>-84.729826363636363</v>
      </c>
      <c r="AH265">
        <v>-83.050107263636363</v>
      </c>
      <c r="AI265">
        <v>-0.30590119834710744</v>
      </c>
    </row>
    <row r="266" spans="1:35" x14ac:dyDescent="0.2">
      <c r="A266" t="s">
        <v>6081</v>
      </c>
      <c r="B266">
        <v>2005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7.7</v>
      </c>
      <c r="N266">
        <v>311112</v>
      </c>
      <c r="O266">
        <v>134</v>
      </c>
      <c r="P266" t="s">
        <v>5086</v>
      </c>
      <c r="Q266" t="s">
        <v>5459</v>
      </c>
      <c r="R266">
        <v>0</v>
      </c>
      <c r="S266">
        <v>1</v>
      </c>
      <c r="T266">
        <v>0</v>
      </c>
      <c r="U266">
        <v>14000000</v>
      </c>
      <c r="V266">
        <v>83043761</v>
      </c>
      <c r="W266">
        <v>178062759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2</v>
      </c>
      <c r="AG266">
        <v>535.93842499999994</v>
      </c>
      <c r="AH266">
        <v>605.89165175000005</v>
      </c>
      <c r="AI266">
        <v>20.197947500000001</v>
      </c>
    </row>
    <row r="267" spans="1:35" x14ac:dyDescent="0.2">
      <c r="A267" t="s">
        <v>6176</v>
      </c>
      <c r="B267">
        <v>2005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7.2</v>
      </c>
      <c r="N267">
        <v>95360</v>
      </c>
      <c r="O267">
        <v>106</v>
      </c>
      <c r="P267" t="s">
        <v>6177</v>
      </c>
      <c r="Q267" t="s">
        <v>5459</v>
      </c>
      <c r="R267">
        <v>0</v>
      </c>
      <c r="S267">
        <v>1</v>
      </c>
      <c r="T267">
        <v>0</v>
      </c>
      <c r="U267">
        <v>10000000</v>
      </c>
      <c r="V267">
        <v>13744960</v>
      </c>
      <c r="W267">
        <v>47329961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136.64980499999999</v>
      </c>
      <c r="AH267">
        <v>162.68128355000005</v>
      </c>
      <c r="AI267">
        <v>6.8883268333333332</v>
      </c>
    </row>
    <row r="268" spans="1:35" x14ac:dyDescent="0.2">
      <c r="A268" t="s">
        <v>2446</v>
      </c>
      <c r="B268">
        <v>1980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6.1</v>
      </c>
      <c r="N268">
        <v>10368</v>
      </c>
      <c r="O268">
        <v>116</v>
      </c>
      <c r="P268" t="s">
        <v>2004</v>
      </c>
      <c r="Q268" t="s">
        <v>39</v>
      </c>
      <c r="R268">
        <v>0</v>
      </c>
      <c r="S268">
        <v>0</v>
      </c>
      <c r="T268">
        <v>1</v>
      </c>
      <c r="U268">
        <v>6500000</v>
      </c>
      <c r="V268">
        <v>24265659</v>
      </c>
      <c r="W268">
        <v>24265659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86.658915384615383</v>
      </c>
      <c r="AH268">
        <v>107.1913960769231</v>
      </c>
      <c r="AI268">
        <v>7.1156050167224079</v>
      </c>
    </row>
    <row r="269" spans="1:35" x14ac:dyDescent="0.2">
      <c r="A269" t="s">
        <v>5769</v>
      </c>
      <c r="B269">
        <v>2003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6.7</v>
      </c>
      <c r="N269">
        <v>359026</v>
      </c>
      <c r="O269">
        <v>101</v>
      </c>
      <c r="P269" t="s">
        <v>3915</v>
      </c>
      <c r="Q269" t="s">
        <v>5040</v>
      </c>
      <c r="R269">
        <v>0</v>
      </c>
      <c r="S269">
        <v>1</v>
      </c>
      <c r="T269">
        <v>0</v>
      </c>
      <c r="U269">
        <v>81000000</v>
      </c>
      <c r="V269">
        <v>242829261</v>
      </c>
      <c r="W269">
        <v>484592874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199.13140370370371</v>
      </c>
      <c r="AH269">
        <v>232.03585811111117</v>
      </c>
      <c r="AI269">
        <v>8.9710467901234576</v>
      </c>
    </row>
    <row r="270" spans="1:35" x14ac:dyDescent="0.2">
      <c r="A270" t="s">
        <v>6679</v>
      </c>
      <c r="B270">
        <v>2009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5.8</v>
      </c>
      <c r="N270">
        <v>137287</v>
      </c>
      <c r="O270">
        <v>81</v>
      </c>
      <c r="P270" t="s">
        <v>6680</v>
      </c>
      <c r="Q270" t="s">
        <v>35</v>
      </c>
      <c r="R270">
        <v>0</v>
      </c>
      <c r="S270">
        <v>1</v>
      </c>
      <c r="T270">
        <v>0</v>
      </c>
      <c r="U270">
        <v>42000000</v>
      </c>
      <c r="V270">
        <v>60054530</v>
      </c>
      <c r="W270">
        <v>138805831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65.245036904761903</v>
      </c>
      <c r="AH270">
        <v>83.42199096428574</v>
      </c>
      <c r="AI270">
        <v>4.5081678968253964</v>
      </c>
    </row>
    <row r="271" spans="1:35" x14ac:dyDescent="0.2">
      <c r="A271" t="s">
        <v>5535</v>
      </c>
      <c r="B271">
        <v>2001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5.6</v>
      </c>
      <c r="N271">
        <v>29288</v>
      </c>
      <c r="O271">
        <v>84</v>
      </c>
      <c r="P271" t="s">
        <v>5536</v>
      </c>
      <c r="Q271" t="s">
        <v>4696</v>
      </c>
      <c r="R271">
        <v>1</v>
      </c>
      <c r="S271">
        <v>0</v>
      </c>
      <c r="T271">
        <v>0</v>
      </c>
      <c r="U271">
        <v>13000000</v>
      </c>
      <c r="V271">
        <v>5007898</v>
      </c>
      <c r="W271">
        <v>5007898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-80.738853846153845</v>
      </c>
      <c r="AH271">
        <v>-78.620127769230763</v>
      </c>
      <c r="AI271">
        <v>-0.35796179487179486</v>
      </c>
    </row>
    <row r="272" spans="1:35" x14ac:dyDescent="0.2">
      <c r="A272" t="s">
        <v>568</v>
      </c>
      <c r="B272">
        <v>1941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7.1</v>
      </c>
      <c r="N272">
        <v>3827</v>
      </c>
      <c r="O272">
        <v>84</v>
      </c>
      <c r="P272" t="s">
        <v>495</v>
      </c>
      <c r="Q272" t="s">
        <v>35</v>
      </c>
      <c r="R272">
        <v>0</v>
      </c>
      <c r="S272">
        <v>1</v>
      </c>
      <c r="T272">
        <v>0</v>
      </c>
      <c r="U272">
        <v>245000</v>
      </c>
      <c r="V272">
        <v>4000000</v>
      </c>
      <c r="W272">
        <v>4000000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716.32653061224494</v>
      </c>
      <c r="AH272">
        <v>806.12244897959181</v>
      </c>
      <c r="AI272">
        <v>124.58869701726844</v>
      </c>
    </row>
    <row r="273" spans="1:35" x14ac:dyDescent="0.2">
      <c r="A273" t="s">
        <v>1137</v>
      </c>
      <c r="B273">
        <v>1951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6.8</v>
      </c>
      <c r="N273">
        <v>4593</v>
      </c>
      <c r="O273">
        <v>82</v>
      </c>
      <c r="P273" t="s">
        <v>750</v>
      </c>
      <c r="Q273" t="s">
        <v>945</v>
      </c>
      <c r="R273">
        <v>0</v>
      </c>
      <c r="S273">
        <v>1</v>
      </c>
      <c r="T273">
        <v>0</v>
      </c>
      <c r="U273">
        <v>627000</v>
      </c>
      <c r="V273">
        <v>1550000</v>
      </c>
      <c r="W273">
        <v>1550000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23.604465709728867</v>
      </c>
      <c r="AH273">
        <v>37.200956937799063</v>
      </c>
      <c r="AI273">
        <v>14.450558213716109</v>
      </c>
    </row>
    <row r="274" spans="1:35" x14ac:dyDescent="0.2">
      <c r="A274" t="s">
        <v>1023</v>
      </c>
      <c r="B274">
        <v>1949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6.9</v>
      </c>
      <c r="N274">
        <v>3470</v>
      </c>
      <c r="O274">
        <v>84</v>
      </c>
      <c r="P274" t="s">
        <v>927</v>
      </c>
      <c r="Q274" t="s">
        <v>945</v>
      </c>
      <c r="R274">
        <v>0</v>
      </c>
      <c r="S274">
        <v>1</v>
      </c>
      <c r="T274">
        <v>0</v>
      </c>
      <c r="U274">
        <v>744245</v>
      </c>
      <c r="V274">
        <v>1850000</v>
      </c>
      <c r="W274">
        <v>1850000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24.287029136910558</v>
      </c>
      <c r="AH274">
        <v>37.958602341970739</v>
      </c>
      <c r="AI274">
        <v>18.121081405678545</v>
      </c>
    </row>
    <row r="275" spans="1:35" x14ac:dyDescent="0.2">
      <c r="A275" t="s">
        <v>1730</v>
      </c>
      <c r="B275">
        <v>1964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6.4</v>
      </c>
      <c r="N275">
        <v>580</v>
      </c>
      <c r="O275">
        <v>80</v>
      </c>
      <c r="P275" t="s">
        <v>1731</v>
      </c>
      <c r="Q275" t="s">
        <v>35</v>
      </c>
      <c r="R275">
        <v>0</v>
      </c>
      <c r="S275">
        <v>1</v>
      </c>
      <c r="T275">
        <v>0</v>
      </c>
      <c r="U275">
        <v>500000</v>
      </c>
      <c r="X275">
        <v>2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6</v>
      </c>
      <c r="AG275">
        <v>-100</v>
      </c>
      <c r="AH275">
        <v>-100</v>
      </c>
      <c r="AI275">
        <v>-1</v>
      </c>
    </row>
    <row r="276" spans="1:35" x14ac:dyDescent="0.2">
      <c r="A276" t="s">
        <v>7031</v>
      </c>
      <c r="B276">
        <v>2012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5.7</v>
      </c>
      <c r="N276">
        <v>46140</v>
      </c>
      <c r="O276">
        <v>92</v>
      </c>
      <c r="P276" t="s">
        <v>2786</v>
      </c>
      <c r="Q276" t="s">
        <v>7032</v>
      </c>
      <c r="R276">
        <v>0</v>
      </c>
      <c r="S276">
        <v>0</v>
      </c>
      <c r="T276">
        <v>1</v>
      </c>
      <c r="U276">
        <v>45000000</v>
      </c>
      <c r="V276">
        <v>9489829</v>
      </c>
      <c r="W276">
        <v>21947209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6</v>
      </c>
      <c r="AG276">
        <v>-75.614212222222221</v>
      </c>
      <c r="AH276">
        <v>-72.931775566666673</v>
      </c>
      <c r="AI276">
        <v>-0.51228424444444443</v>
      </c>
    </row>
    <row r="277" spans="1:35" x14ac:dyDescent="0.2">
      <c r="A277" t="s">
        <v>4382</v>
      </c>
      <c r="B277">
        <v>1996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5.8</v>
      </c>
      <c r="N277">
        <v>34019</v>
      </c>
      <c r="O277">
        <v>84</v>
      </c>
      <c r="P277" t="s">
        <v>4320</v>
      </c>
      <c r="Q277" t="s">
        <v>35</v>
      </c>
      <c r="R277">
        <v>0</v>
      </c>
      <c r="S277">
        <v>1</v>
      </c>
      <c r="T277">
        <v>0</v>
      </c>
      <c r="U277">
        <v>25000000</v>
      </c>
      <c r="V277">
        <v>21576954</v>
      </c>
      <c r="W277">
        <v>22611954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-54.776091999999998</v>
      </c>
      <c r="AH277">
        <v>-49.801462119999997</v>
      </c>
      <c r="AI277">
        <v>1.0556321818181817</v>
      </c>
    </row>
    <row r="278" spans="1:35" x14ac:dyDescent="0.2">
      <c r="A278" t="s">
        <v>3929</v>
      </c>
      <c r="B278">
        <v>1994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7.4</v>
      </c>
      <c r="N278">
        <v>34187</v>
      </c>
      <c r="O278">
        <v>98</v>
      </c>
      <c r="P278" t="s">
        <v>3227</v>
      </c>
      <c r="Q278" t="s">
        <v>3859</v>
      </c>
      <c r="R278">
        <v>1</v>
      </c>
      <c r="S278">
        <v>0</v>
      </c>
      <c r="T278">
        <v>0</v>
      </c>
      <c r="U278">
        <v>20000000</v>
      </c>
      <c r="V278">
        <v>13383747</v>
      </c>
      <c r="W278">
        <v>13383747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-66.540632500000001</v>
      </c>
      <c r="AH278">
        <v>-62.860102074999993</v>
      </c>
      <c r="AI278">
        <v>0.52088034090909086</v>
      </c>
    </row>
    <row r="279" spans="1:35" x14ac:dyDescent="0.2">
      <c r="A279" t="s">
        <v>1875</v>
      </c>
      <c r="B279">
        <v>1968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7.4</v>
      </c>
      <c r="N279">
        <v>57787</v>
      </c>
      <c r="O279">
        <v>114</v>
      </c>
      <c r="P279" t="s">
        <v>1876</v>
      </c>
      <c r="Q279" t="s">
        <v>1877</v>
      </c>
      <c r="R279">
        <v>0</v>
      </c>
      <c r="S279">
        <v>0</v>
      </c>
      <c r="T279">
        <v>1</v>
      </c>
      <c r="U279">
        <v>5500000</v>
      </c>
      <c r="V279">
        <v>511350</v>
      </c>
      <c r="W279">
        <v>511350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5</v>
      </c>
      <c r="AG279">
        <v>-95.351363636363644</v>
      </c>
      <c r="AH279">
        <v>-94.840013636363636</v>
      </c>
      <c r="AI279">
        <v>-0.62810909090909095</v>
      </c>
    </row>
    <row r="280" spans="1:35" x14ac:dyDescent="0.2">
      <c r="A280" t="s">
        <v>6677</v>
      </c>
      <c r="B280">
        <v>2008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7</v>
      </c>
      <c r="N280">
        <v>297820</v>
      </c>
      <c r="O280">
        <v>96</v>
      </c>
      <c r="P280" t="s">
        <v>5853</v>
      </c>
      <c r="Q280" t="s">
        <v>5459</v>
      </c>
      <c r="R280">
        <v>0</v>
      </c>
      <c r="S280">
        <v>1</v>
      </c>
      <c r="T280">
        <v>0</v>
      </c>
      <c r="U280">
        <v>37000000</v>
      </c>
      <c r="V280">
        <v>60355347</v>
      </c>
      <c r="W280">
        <v>163728902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121.25527297297299</v>
      </c>
      <c r="AH280">
        <v>145.59335300000004</v>
      </c>
      <c r="AI280">
        <v>6.3751757657657659</v>
      </c>
    </row>
    <row r="281" spans="1:35" x14ac:dyDescent="0.2">
      <c r="A281" t="s">
        <v>2515</v>
      </c>
      <c r="B281">
        <v>1981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6.1</v>
      </c>
      <c r="N281">
        <v>2658</v>
      </c>
      <c r="O281">
        <v>94</v>
      </c>
      <c r="P281" t="s">
        <v>2516</v>
      </c>
      <c r="Q281" t="s">
        <v>35</v>
      </c>
      <c r="R281">
        <v>0</v>
      </c>
      <c r="S281">
        <v>1</v>
      </c>
      <c r="T281">
        <v>0</v>
      </c>
      <c r="U281">
        <v>11000000</v>
      </c>
      <c r="V281">
        <v>31261269</v>
      </c>
      <c r="W281">
        <v>31261269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42.09667727272727</v>
      </c>
      <c r="AH281">
        <v>57.727311772727283</v>
      </c>
      <c r="AI281">
        <v>5.178116403162055</v>
      </c>
    </row>
    <row r="282" spans="1:35" x14ac:dyDescent="0.2">
      <c r="A282" t="s">
        <v>3931</v>
      </c>
      <c r="B282">
        <v>1994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5.4</v>
      </c>
      <c r="N282">
        <v>7933</v>
      </c>
      <c r="O282">
        <v>80</v>
      </c>
      <c r="P282" t="s">
        <v>3932</v>
      </c>
      <c r="Q282" t="s">
        <v>2783</v>
      </c>
      <c r="R282">
        <v>1</v>
      </c>
      <c r="S282">
        <v>0</v>
      </c>
      <c r="T282">
        <v>0</v>
      </c>
      <c r="U282">
        <v>10000000</v>
      </c>
      <c r="V282">
        <v>3662459</v>
      </c>
      <c r="W282">
        <v>3662459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-81.687704999999994</v>
      </c>
      <c r="AH282">
        <v>-79.673352550000004</v>
      </c>
      <c r="AI282">
        <v>-0.16762295454545453</v>
      </c>
    </row>
    <row r="283" spans="1:35" x14ac:dyDescent="0.2">
      <c r="A283" t="s">
        <v>2448</v>
      </c>
      <c r="B283">
        <v>1980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7.3</v>
      </c>
      <c r="N283">
        <v>100935</v>
      </c>
      <c r="O283">
        <v>98</v>
      </c>
      <c r="P283" t="s">
        <v>2449</v>
      </c>
      <c r="Q283" t="s">
        <v>2407</v>
      </c>
      <c r="R283">
        <v>0</v>
      </c>
      <c r="S283">
        <v>0</v>
      </c>
      <c r="T283">
        <v>1</v>
      </c>
      <c r="U283">
        <v>6000000</v>
      </c>
      <c r="V283">
        <v>39846344</v>
      </c>
      <c r="W283">
        <v>39846344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232.05286666666666</v>
      </c>
      <c r="AH283">
        <v>268.57868200000001</v>
      </c>
      <c r="AI283">
        <v>13.437081159420289</v>
      </c>
    </row>
    <row r="284" spans="1:35" x14ac:dyDescent="0.2">
      <c r="A284" t="s">
        <v>3047</v>
      </c>
      <c r="B284">
        <v>1988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3.8</v>
      </c>
      <c r="N284">
        <v>14314</v>
      </c>
      <c r="O284">
        <v>98</v>
      </c>
      <c r="P284" t="s">
        <v>2554</v>
      </c>
      <c r="Q284" t="s">
        <v>3022</v>
      </c>
      <c r="R284">
        <v>0</v>
      </c>
      <c r="S284">
        <v>0</v>
      </c>
      <c r="T284">
        <v>1</v>
      </c>
      <c r="U284">
        <v>20000000</v>
      </c>
      <c r="V284">
        <v>11798302</v>
      </c>
      <c r="W284">
        <v>11798302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-70.504244999999997</v>
      </c>
      <c r="AH284">
        <v>-67.259711949999996</v>
      </c>
      <c r="AI284">
        <v>0.28242413043478259</v>
      </c>
    </row>
    <row r="285" spans="1:35" x14ac:dyDescent="0.2">
      <c r="A285" t="s">
        <v>5858</v>
      </c>
      <c r="B285">
        <v>2003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6.9</v>
      </c>
      <c r="N285">
        <v>22510</v>
      </c>
      <c r="O285">
        <v>108</v>
      </c>
      <c r="P285" t="s">
        <v>5859</v>
      </c>
      <c r="Q285" t="s">
        <v>2783</v>
      </c>
      <c r="R285">
        <v>1</v>
      </c>
      <c r="S285">
        <v>0</v>
      </c>
      <c r="T285">
        <v>0</v>
      </c>
      <c r="U285">
        <v>10000000</v>
      </c>
      <c r="V285">
        <v>31041759</v>
      </c>
      <c r="W285">
        <v>93400759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367.00379500000003</v>
      </c>
      <c r="AH285">
        <v>418.37421245000002</v>
      </c>
      <c r="AI285">
        <v>14.566793166666667</v>
      </c>
    </row>
    <row r="286" spans="1:35" x14ac:dyDescent="0.2">
      <c r="A286" t="s">
        <v>1834</v>
      </c>
      <c r="B286">
        <v>1967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6.6</v>
      </c>
      <c r="N286">
        <v>5683</v>
      </c>
      <c r="O286">
        <v>179</v>
      </c>
      <c r="P286" t="s">
        <v>1624</v>
      </c>
      <c r="Q286" t="s">
        <v>1832</v>
      </c>
      <c r="R286">
        <v>0</v>
      </c>
      <c r="S286">
        <v>0</v>
      </c>
      <c r="T286">
        <v>1</v>
      </c>
      <c r="U286">
        <v>13000000</v>
      </c>
      <c r="V286">
        <v>31100000</v>
      </c>
      <c r="W286">
        <v>31100000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</v>
      </c>
      <c r="AG286">
        <v>19.615384615384617</v>
      </c>
      <c r="AH286">
        <v>32.773076923076921</v>
      </c>
      <c r="AI286">
        <v>8.569230769230769</v>
      </c>
    </row>
    <row r="287" spans="1:35" x14ac:dyDescent="0.2">
      <c r="A287" t="s">
        <v>2725</v>
      </c>
      <c r="B287">
        <v>1984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5.0999999999999996</v>
      </c>
      <c r="N287">
        <v>14361</v>
      </c>
      <c r="O287">
        <v>108</v>
      </c>
      <c r="P287" t="s">
        <v>2319</v>
      </c>
      <c r="Q287" t="s">
        <v>2726</v>
      </c>
      <c r="R287">
        <v>0</v>
      </c>
      <c r="S287">
        <v>0</v>
      </c>
      <c r="T287">
        <v>1</v>
      </c>
      <c r="U287">
        <v>20000000</v>
      </c>
      <c r="V287">
        <v>28078073</v>
      </c>
      <c r="W287">
        <v>28078073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-29.804817500000002</v>
      </c>
      <c r="AH287">
        <v>-22.083347424999996</v>
      </c>
      <c r="AI287">
        <v>2.051964456521739</v>
      </c>
    </row>
    <row r="288" spans="1:35" x14ac:dyDescent="0.2">
      <c r="A288" t="s">
        <v>890</v>
      </c>
      <c r="B288">
        <v>1946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6.9</v>
      </c>
      <c r="N288">
        <v>1853</v>
      </c>
      <c r="O288">
        <v>92</v>
      </c>
      <c r="P288" t="s">
        <v>891</v>
      </c>
      <c r="Q288" t="s">
        <v>747</v>
      </c>
      <c r="R288">
        <v>0</v>
      </c>
      <c r="S288">
        <v>1</v>
      </c>
      <c r="T288">
        <v>0</v>
      </c>
      <c r="U288">
        <v>2623925</v>
      </c>
      <c r="V288">
        <v>4263651</v>
      </c>
      <c r="W288">
        <v>4263651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-18.754327962880033</v>
      </c>
      <c r="AH288">
        <v>-9.8173040387968342</v>
      </c>
      <c r="AI288">
        <v>11.499334159556918</v>
      </c>
    </row>
    <row r="289" spans="1:35" x14ac:dyDescent="0.2">
      <c r="A289" t="s">
        <v>7757</v>
      </c>
      <c r="B289">
        <v>2016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7.8</v>
      </c>
      <c r="N289">
        <v>627041</v>
      </c>
      <c r="O289">
        <v>147</v>
      </c>
      <c r="P289" t="s">
        <v>5596</v>
      </c>
      <c r="Q289" t="s">
        <v>6654</v>
      </c>
      <c r="R289">
        <v>1</v>
      </c>
      <c r="S289">
        <v>0</v>
      </c>
      <c r="T289">
        <v>0</v>
      </c>
      <c r="U289">
        <v>250000000</v>
      </c>
      <c r="V289">
        <v>408084349</v>
      </c>
      <c r="W289">
        <v>1153296293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9</v>
      </c>
      <c r="AG289">
        <v>130.65925860000002</v>
      </c>
      <c r="AH289">
        <v>156.031777046</v>
      </c>
      <c r="AI289">
        <v>3.6131851720000001</v>
      </c>
    </row>
    <row r="290" spans="1:35" x14ac:dyDescent="0.2">
      <c r="A290" t="s">
        <v>6385</v>
      </c>
      <c r="B290">
        <v>2011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6.9</v>
      </c>
      <c r="N290">
        <v>706772</v>
      </c>
      <c r="O290">
        <v>124</v>
      </c>
      <c r="P290" t="s">
        <v>5075</v>
      </c>
      <c r="Q290" t="s">
        <v>2483</v>
      </c>
      <c r="R290">
        <v>1</v>
      </c>
      <c r="S290">
        <v>0</v>
      </c>
      <c r="T290">
        <v>0</v>
      </c>
      <c r="U290">
        <v>140000000</v>
      </c>
      <c r="V290">
        <v>176654505</v>
      </c>
      <c r="W290">
        <v>370569774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71</v>
      </c>
      <c r="AG290">
        <v>32.34634785714286</v>
      </c>
      <c r="AH290">
        <v>46.904446121428592</v>
      </c>
      <c r="AI290">
        <v>1.6469269571428571</v>
      </c>
    </row>
    <row r="291" spans="1:35" x14ac:dyDescent="0.2">
      <c r="A291" t="s">
        <v>7422</v>
      </c>
      <c r="B291">
        <v>2014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7.7</v>
      </c>
      <c r="N291">
        <v>703860</v>
      </c>
      <c r="O291">
        <v>136</v>
      </c>
      <c r="P291" t="s">
        <v>5596</v>
      </c>
      <c r="Q291" t="s">
        <v>7423</v>
      </c>
      <c r="R291">
        <v>1</v>
      </c>
      <c r="S291">
        <v>0</v>
      </c>
      <c r="T291">
        <v>0</v>
      </c>
      <c r="U291">
        <v>170000000</v>
      </c>
      <c r="V291">
        <v>259766572</v>
      </c>
      <c r="W291">
        <v>714421503</v>
      </c>
      <c r="X291">
        <v>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11</v>
      </c>
      <c r="AG291">
        <v>110.12397147058823</v>
      </c>
      <c r="AH291">
        <v>133.23760833235298</v>
      </c>
      <c r="AI291">
        <v>3.2024794294117647</v>
      </c>
    </row>
    <row r="292" spans="1:35" x14ac:dyDescent="0.2">
      <c r="A292" t="s">
        <v>239</v>
      </c>
      <c r="B292">
        <v>1935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7.7</v>
      </c>
      <c r="N292">
        <v>12340</v>
      </c>
      <c r="O292">
        <v>119</v>
      </c>
      <c r="P292" t="s">
        <v>45</v>
      </c>
      <c r="Q292" t="s">
        <v>39</v>
      </c>
      <c r="R292">
        <v>0</v>
      </c>
      <c r="S292">
        <v>0</v>
      </c>
      <c r="T292">
        <v>1</v>
      </c>
      <c r="U292">
        <v>995000</v>
      </c>
      <c r="V292">
        <v>2475000</v>
      </c>
      <c r="W292">
        <v>2475000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13</v>
      </c>
      <c r="AG292">
        <v>24.371859296482413</v>
      </c>
      <c r="AH292">
        <v>38.052763819095503</v>
      </c>
      <c r="AI292">
        <v>5.5458873313938115</v>
      </c>
    </row>
    <row r="293" spans="1:35" x14ac:dyDescent="0.2">
      <c r="A293" t="s">
        <v>5441</v>
      </c>
      <c r="B293">
        <v>2001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5.9</v>
      </c>
      <c r="N293">
        <v>32075</v>
      </c>
      <c r="O293">
        <v>131</v>
      </c>
      <c r="P293" t="s">
        <v>3773</v>
      </c>
      <c r="Q293" t="s">
        <v>35</v>
      </c>
      <c r="R293">
        <v>0</v>
      </c>
      <c r="S293">
        <v>1</v>
      </c>
      <c r="T293">
        <v>0</v>
      </c>
      <c r="U293">
        <v>57000000</v>
      </c>
      <c r="V293">
        <v>25543895</v>
      </c>
      <c r="W293">
        <v>62112895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7</v>
      </c>
      <c r="AG293">
        <v>-45.515004385964914</v>
      </c>
      <c r="AH293">
        <v>-39.521654868421052</v>
      </c>
      <c r="AI293">
        <v>0.81616652046783622</v>
      </c>
    </row>
    <row r="294" spans="1:35" x14ac:dyDescent="0.2">
      <c r="A294" t="s">
        <v>3562</v>
      </c>
      <c r="B294">
        <v>1992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5.8</v>
      </c>
      <c r="N294">
        <v>19773</v>
      </c>
      <c r="O294">
        <v>90</v>
      </c>
      <c r="P294" t="s">
        <v>3204</v>
      </c>
      <c r="Q294" t="s">
        <v>2783</v>
      </c>
      <c r="R294">
        <v>1</v>
      </c>
      <c r="S294">
        <v>0</v>
      </c>
      <c r="T294">
        <v>0</v>
      </c>
      <c r="U294">
        <v>24000000</v>
      </c>
      <c r="V294">
        <v>22518097</v>
      </c>
      <c r="W294">
        <v>22518097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-53.087297916666664</v>
      </c>
      <c r="AH294">
        <v>-47.926900687499995</v>
      </c>
      <c r="AI294">
        <v>1.1323955492424242</v>
      </c>
    </row>
    <row r="295" spans="1:35" x14ac:dyDescent="0.2">
      <c r="A295" t="s">
        <v>3736</v>
      </c>
      <c r="B295">
        <v>1993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7.9</v>
      </c>
      <c r="N295">
        <v>192334</v>
      </c>
      <c r="O295">
        <v>144</v>
      </c>
      <c r="P295" t="s">
        <v>2697</v>
      </c>
      <c r="Q295" t="s">
        <v>35</v>
      </c>
      <c r="R295">
        <v>0</v>
      </c>
      <c r="S295">
        <v>1</v>
      </c>
      <c r="T295">
        <v>0</v>
      </c>
      <c r="U295">
        <v>30000000</v>
      </c>
      <c r="V295">
        <v>36948322</v>
      </c>
      <c r="W295">
        <v>63851527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18</v>
      </c>
      <c r="AG295">
        <v>6.4192116666666656</v>
      </c>
      <c r="AH295">
        <v>18.12532495</v>
      </c>
      <c r="AI295">
        <v>3.8372368939393939</v>
      </c>
    </row>
    <row r="296" spans="1:35" x14ac:dyDescent="0.2">
      <c r="A296" t="s">
        <v>4384</v>
      </c>
      <c r="B296">
        <v>1996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5</v>
      </c>
      <c r="N296">
        <v>4316</v>
      </c>
      <c r="O296">
        <v>89</v>
      </c>
      <c r="P296" t="s">
        <v>1866</v>
      </c>
      <c r="Q296" t="s">
        <v>4385</v>
      </c>
      <c r="R296">
        <v>0</v>
      </c>
      <c r="S296">
        <v>0</v>
      </c>
      <c r="T296">
        <v>1</v>
      </c>
      <c r="U296">
        <v>17000000</v>
      </c>
      <c r="V296">
        <v>3325651</v>
      </c>
      <c r="W296">
        <v>3325651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-90.21867352941176</v>
      </c>
      <c r="AH296">
        <v>-89.142727617647054</v>
      </c>
      <c r="AI296">
        <v>-0.55539425133689835</v>
      </c>
    </row>
    <row r="297" spans="1:35" x14ac:dyDescent="0.2">
      <c r="A297" t="s">
        <v>5777</v>
      </c>
      <c r="B297">
        <v>2006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7.1</v>
      </c>
      <c r="N297">
        <v>349182</v>
      </c>
      <c r="O297">
        <v>117</v>
      </c>
      <c r="P297" t="s">
        <v>4336</v>
      </c>
      <c r="Q297" t="s">
        <v>4337</v>
      </c>
      <c r="R297">
        <v>1</v>
      </c>
      <c r="S297">
        <v>0</v>
      </c>
      <c r="T297">
        <v>0</v>
      </c>
      <c r="U297">
        <v>120000000</v>
      </c>
      <c r="V297">
        <v>244082982</v>
      </c>
      <c r="W297">
        <v>461983149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92.492978749999992</v>
      </c>
      <c r="AH297">
        <v>113.66720641250001</v>
      </c>
      <c r="AI297">
        <v>5.4164326249999997</v>
      </c>
    </row>
    <row r="298" spans="1:35" x14ac:dyDescent="0.2">
      <c r="A298" t="s">
        <v>6958</v>
      </c>
      <c r="B298">
        <v>2011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6.1</v>
      </c>
      <c r="N298">
        <v>150026</v>
      </c>
      <c r="O298">
        <v>106</v>
      </c>
      <c r="P298" t="s">
        <v>4336</v>
      </c>
      <c r="Q298" t="s">
        <v>2671</v>
      </c>
      <c r="R298">
        <v>1</v>
      </c>
      <c r="S298">
        <v>0</v>
      </c>
      <c r="T298">
        <v>0</v>
      </c>
      <c r="U298">
        <v>200000000</v>
      </c>
      <c r="V298">
        <v>191452396</v>
      </c>
      <c r="W298">
        <v>559852396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39.963099</v>
      </c>
      <c r="AH298">
        <v>55.35903989000002</v>
      </c>
      <c r="AI298">
        <v>1.79926198</v>
      </c>
    </row>
    <row r="299" spans="1:35" x14ac:dyDescent="0.2">
      <c r="A299" t="s">
        <v>7777</v>
      </c>
      <c r="B299">
        <v>2017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6.7</v>
      </c>
      <c r="N299">
        <v>67677</v>
      </c>
      <c r="O299">
        <v>102</v>
      </c>
      <c r="P299" t="s">
        <v>7778</v>
      </c>
      <c r="Q299" t="s">
        <v>4337</v>
      </c>
      <c r="R299">
        <v>1</v>
      </c>
      <c r="S299">
        <v>0</v>
      </c>
      <c r="T299">
        <v>0</v>
      </c>
      <c r="U299">
        <v>175000000</v>
      </c>
      <c r="V299">
        <v>152901115</v>
      </c>
      <c r="W299">
        <v>383930656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9.6944731428571433</v>
      </c>
      <c r="AH299">
        <v>21.760865188571437</v>
      </c>
      <c r="AI299">
        <v>1.1938894628571428</v>
      </c>
    </row>
    <row r="300" spans="1:35" x14ac:dyDescent="0.2">
      <c r="A300" t="s">
        <v>655</v>
      </c>
      <c r="B300">
        <v>1942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8.5</v>
      </c>
      <c r="N300">
        <v>498476</v>
      </c>
      <c r="O300">
        <v>102</v>
      </c>
      <c r="P300" t="s">
        <v>45</v>
      </c>
      <c r="Q300" t="s">
        <v>39</v>
      </c>
      <c r="R300">
        <v>0</v>
      </c>
      <c r="S300">
        <v>0</v>
      </c>
      <c r="T300">
        <v>1</v>
      </c>
      <c r="U300">
        <v>950000</v>
      </c>
      <c r="V300">
        <v>4108411</v>
      </c>
      <c r="W300">
        <v>4374761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130.25057894736841</v>
      </c>
      <c r="AH300">
        <v>155.57814263157894</v>
      </c>
      <c r="AI300">
        <v>34.423165991902835</v>
      </c>
    </row>
    <row r="301" spans="1:35" x14ac:dyDescent="0.2">
      <c r="A301" t="s">
        <v>4180</v>
      </c>
      <c r="B301">
        <v>1995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8.1999999999999993</v>
      </c>
      <c r="N301">
        <v>439361</v>
      </c>
      <c r="O301">
        <v>178</v>
      </c>
      <c r="P301" t="s">
        <v>2139</v>
      </c>
      <c r="Q301" t="s">
        <v>35</v>
      </c>
      <c r="R301">
        <v>0</v>
      </c>
      <c r="S301">
        <v>1</v>
      </c>
      <c r="T301">
        <v>0</v>
      </c>
      <c r="U301">
        <v>52000000</v>
      </c>
      <c r="V301">
        <v>42512375</v>
      </c>
      <c r="W301">
        <v>116112375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11.646514423076923</v>
      </c>
      <c r="AH301">
        <v>23.9276310096154</v>
      </c>
      <c r="AI301">
        <v>4.0748415646853147</v>
      </c>
    </row>
    <row r="302" spans="1:35" x14ac:dyDescent="0.2">
      <c r="A302" t="s">
        <v>4182</v>
      </c>
      <c r="B302">
        <v>1995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6.1</v>
      </c>
      <c r="N302">
        <v>113837</v>
      </c>
      <c r="O302">
        <v>100</v>
      </c>
      <c r="P302" t="s">
        <v>4183</v>
      </c>
      <c r="Q302" t="s">
        <v>35</v>
      </c>
      <c r="R302">
        <v>0</v>
      </c>
      <c r="S302">
        <v>1</v>
      </c>
      <c r="T302">
        <v>0</v>
      </c>
      <c r="U302">
        <v>50000000</v>
      </c>
      <c r="V302">
        <v>100328194</v>
      </c>
      <c r="W302">
        <v>287928194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187.92819399999999</v>
      </c>
      <c r="AH302">
        <v>219.60029534000003</v>
      </c>
      <c r="AI302">
        <v>12.087645181818182</v>
      </c>
    </row>
    <row r="303" spans="1:35" x14ac:dyDescent="0.2">
      <c r="A303" t="s">
        <v>6288</v>
      </c>
      <c r="B303">
        <v>2006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6.7</v>
      </c>
      <c r="N303">
        <v>9861</v>
      </c>
      <c r="O303">
        <v>101</v>
      </c>
      <c r="P303" t="s">
        <v>5152</v>
      </c>
      <c r="Q303" t="s">
        <v>5459</v>
      </c>
      <c r="R303">
        <v>0</v>
      </c>
      <c r="S303">
        <v>1</v>
      </c>
      <c r="T303">
        <v>0</v>
      </c>
      <c r="U303">
        <v>14000000</v>
      </c>
      <c r="V303">
        <v>4299773</v>
      </c>
      <c r="W303">
        <v>5710236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-79.60629999999999</v>
      </c>
      <c r="AH303">
        <v>-77.362993000000003</v>
      </c>
      <c r="AI303">
        <v>-0.32020999999999999</v>
      </c>
    </row>
    <row r="304" spans="1:35" x14ac:dyDescent="0.2">
      <c r="A304" t="s">
        <v>5450</v>
      </c>
      <c r="B304">
        <v>2001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5.0999999999999996</v>
      </c>
      <c r="N304">
        <v>54605</v>
      </c>
      <c r="O304">
        <v>87</v>
      </c>
      <c r="P304" t="s">
        <v>5451</v>
      </c>
      <c r="Q304" t="s">
        <v>39</v>
      </c>
      <c r="R304">
        <v>0</v>
      </c>
      <c r="S304">
        <v>0</v>
      </c>
      <c r="T304">
        <v>1</v>
      </c>
      <c r="U304">
        <v>60000000</v>
      </c>
      <c r="V304">
        <v>93385515</v>
      </c>
      <c r="W304">
        <v>200687492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67.239576666666665</v>
      </c>
      <c r="AH304">
        <v>85.635930099999996</v>
      </c>
      <c r="AI304">
        <v>4.5746525555555557</v>
      </c>
    </row>
    <row r="305" spans="1:35" x14ac:dyDescent="0.2">
      <c r="A305" t="s">
        <v>7006</v>
      </c>
      <c r="B305">
        <v>2010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4.3</v>
      </c>
      <c r="N305">
        <v>13282</v>
      </c>
      <c r="O305">
        <v>82</v>
      </c>
      <c r="P305" t="s">
        <v>7007</v>
      </c>
      <c r="Q305" t="s">
        <v>7008</v>
      </c>
      <c r="R305">
        <v>0</v>
      </c>
      <c r="S305">
        <v>0</v>
      </c>
      <c r="T305">
        <v>1</v>
      </c>
      <c r="U305">
        <v>85000000</v>
      </c>
      <c r="V305">
        <v>43585753</v>
      </c>
      <c r="W305">
        <v>112483764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-33.833079999999995</v>
      </c>
      <c r="AH305">
        <v>-26.554718799999993</v>
      </c>
      <c r="AI305">
        <v>0.32333840000000003</v>
      </c>
    </row>
    <row r="306" spans="1:35" x14ac:dyDescent="0.2">
      <c r="A306" t="s">
        <v>4628</v>
      </c>
      <c r="B306">
        <v>1997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6.9</v>
      </c>
      <c r="N306">
        <v>6778</v>
      </c>
      <c r="O306">
        <v>75</v>
      </c>
      <c r="P306" t="s">
        <v>4629</v>
      </c>
      <c r="Q306" t="s">
        <v>4630</v>
      </c>
      <c r="R306">
        <v>0</v>
      </c>
      <c r="S306">
        <v>0</v>
      </c>
      <c r="T306">
        <v>1</v>
      </c>
      <c r="U306">
        <v>32000000</v>
      </c>
      <c r="V306">
        <v>3566637</v>
      </c>
      <c r="W306">
        <v>3566637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-94.427129687499999</v>
      </c>
      <c r="AH306">
        <v>-93.814113953125002</v>
      </c>
      <c r="AI306">
        <v>-0.74668771306818182</v>
      </c>
    </row>
    <row r="307" spans="1:35" x14ac:dyDescent="0.2">
      <c r="A307" t="s">
        <v>5815</v>
      </c>
      <c r="B307">
        <v>2004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3.4</v>
      </c>
      <c r="N307">
        <v>106773</v>
      </c>
      <c r="O307">
        <v>104</v>
      </c>
      <c r="P307" t="s">
        <v>5816</v>
      </c>
      <c r="Q307" t="s">
        <v>39</v>
      </c>
      <c r="R307">
        <v>0</v>
      </c>
      <c r="S307">
        <v>1</v>
      </c>
      <c r="T307">
        <v>1</v>
      </c>
      <c r="U307">
        <v>100000000</v>
      </c>
      <c r="V307">
        <v>40202379</v>
      </c>
      <c r="W307">
        <v>82102379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52</v>
      </c>
      <c r="AG307">
        <v>-58.948810500000008</v>
      </c>
      <c r="AH307">
        <v>-54.433179654999996</v>
      </c>
      <c r="AI307">
        <v>0.36837298333333335</v>
      </c>
    </row>
    <row r="308" spans="1:35" x14ac:dyDescent="0.2">
      <c r="A308" t="s">
        <v>3733</v>
      </c>
      <c r="B308">
        <v>1993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6.3</v>
      </c>
      <c r="N308">
        <v>8447</v>
      </c>
      <c r="O308">
        <v>89</v>
      </c>
      <c r="P308" t="s">
        <v>3734</v>
      </c>
      <c r="Q308" t="s">
        <v>3230</v>
      </c>
      <c r="R308">
        <v>0</v>
      </c>
      <c r="S308">
        <v>1</v>
      </c>
      <c r="T308">
        <v>0</v>
      </c>
      <c r="U308">
        <v>6000000</v>
      </c>
      <c r="V308">
        <v>17953778</v>
      </c>
      <c r="W308">
        <v>17953778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49.61481666666667</v>
      </c>
      <c r="AH308">
        <v>66.072446500000012</v>
      </c>
      <c r="AI308">
        <v>5.8006734848484847</v>
      </c>
    </row>
    <row r="309" spans="1:35" x14ac:dyDescent="0.2">
      <c r="A309" t="s">
        <v>7212</v>
      </c>
      <c r="B309">
        <v>2016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6.3</v>
      </c>
      <c r="N309">
        <v>149716</v>
      </c>
      <c r="O309">
        <v>107</v>
      </c>
      <c r="P309" t="s">
        <v>7213</v>
      </c>
      <c r="Q309" t="s">
        <v>5604</v>
      </c>
      <c r="R309">
        <v>0</v>
      </c>
      <c r="S309">
        <v>0</v>
      </c>
      <c r="T309">
        <v>1</v>
      </c>
      <c r="U309">
        <v>50000000</v>
      </c>
      <c r="V309">
        <v>127440871</v>
      </c>
      <c r="W309">
        <v>216972543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116.972543</v>
      </c>
      <c r="AH309">
        <v>140.83952273000003</v>
      </c>
      <c r="AI309">
        <v>3.3394508599999999</v>
      </c>
    </row>
    <row r="310" spans="1:35" x14ac:dyDescent="0.2">
      <c r="A310" t="s">
        <v>6774</v>
      </c>
      <c r="B310">
        <v>2010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6.4</v>
      </c>
      <c r="N310">
        <v>75918</v>
      </c>
      <c r="O310">
        <v>97</v>
      </c>
      <c r="P310" t="s">
        <v>6505</v>
      </c>
      <c r="Q310" t="s">
        <v>5293</v>
      </c>
      <c r="R310">
        <v>0</v>
      </c>
      <c r="S310">
        <v>0</v>
      </c>
      <c r="T310">
        <v>1</v>
      </c>
      <c r="U310">
        <v>12000000</v>
      </c>
      <c r="V310">
        <v>123570</v>
      </c>
      <c r="W310">
        <v>6890432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-71.289866666666668</v>
      </c>
      <c r="AH310">
        <v>-68.131752000000006</v>
      </c>
      <c r="AI310">
        <v>-0.42579733333333336</v>
      </c>
    </row>
    <row r="311" spans="1:35" x14ac:dyDescent="0.2">
      <c r="A311" t="s">
        <v>1695</v>
      </c>
      <c r="B311">
        <v>1963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7.9</v>
      </c>
      <c r="N311">
        <v>63767</v>
      </c>
      <c r="O311">
        <v>113</v>
      </c>
      <c r="P311" t="s">
        <v>1506</v>
      </c>
      <c r="Q311" t="s">
        <v>1696</v>
      </c>
      <c r="R311">
        <v>0</v>
      </c>
      <c r="S311">
        <v>1</v>
      </c>
      <c r="T311">
        <v>0</v>
      </c>
      <c r="U311">
        <v>3000000</v>
      </c>
      <c r="V311">
        <v>13400000</v>
      </c>
      <c r="W311">
        <v>13400000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123.33333333333334</v>
      </c>
      <c r="AH311">
        <v>147.90000000000003</v>
      </c>
      <c r="AI311">
        <v>16.866666666666667</v>
      </c>
    </row>
    <row r="312" spans="1:35" x14ac:dyDescent="0.2">
      <c r="A312" t="s">
        <v>2518</v>
      </c>
      <c r="B312">
        <v>1981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7.2</v>
      </c>
      <c r="N312">
        <v>51785</v>
      </c>
      <c r="O312">
        <v>125</v>
      </c>
      <c r="P312" t="s">
        <v>2519</v>
      </c>
      <c r="Q312" t="s">
        <v>1427</v>
      </c>
      <c r="R312">
        <v>0</v>
      </c>
      <c r="S312">
        <v>0</v>
      </c>
      <c r="T312">
        <v>1</v>
      </c>
      <c r="U312">
        <v>5500000</v>
      </c>
      <c r="V312">
        <v>58972904</v>
      </c>
      <c r="W312">
        <v>59303359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439.12144545454544</v>
      </c>
      <c r="AH312">
        <v>498.42480445454544</v>
      </c>
      <c r="AI312">
        <v>22.440062845849802</v>
      </c>
    </row>
    <row r="313" spans="1:35" x14ac:dyDescent="0.2">
      <c r="A313" t="s">
        <v>5981</v>
      </c>
      <c r="B313">
        <v>2005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6.6</v>
      </c>
      <c r="N313">
        <v>406951</v>
      </c>
      <c r="O313">
        <v>115</v>
      </c>
      <c r="P313" t="s">
        <v>2850</v>
      </c>
      <c r="Q313" t="s">
        <v>39</v>
      </c>
      <c r="R313">
        <v>0</v>
      </c>
      <c r="S313">
        <v>0</v>
      </c>
      <c r="T313">
        <v>1</v>
      </c>
      <c r="U313">
        <v>150000000</v>
      </c>
      <c r="V313">
        <v>206459076</v>
      </c>
      <c r="W313">
        <v>474968763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34</v>
      </c>
      <c r="AG313">
        <v>58.322921000000008</v>
      </c>
      <c r="AH313">
        <v>75.738442310000025</v>
      </c>
      <c r="AI313">
        <v>4.2774307</v>
      </c>
    </row>
    <row r="314" spans="1:35" x14ac:dyDescent="0.2">
      <c r="A314" t="s">
        <v>7161</v>
      </c>
      <c r="B314">
        <v>2010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6.4</v>
      </c>
      <c r="N314">
        <v>56736</v>
      </c>
      <c r="O314">
        <v>99</v>
      </c>
      <c r="P314" t="s">
        <v>6729</v>
      </c>
      <c r="Q314" t="s">
        <v>35</v>
      </c>
      <c r="R314">
        <v>0</v>
      </c>
      <c r="S314">
        <v>1</v>
      </c>
      <c r="T314">
        <v>0</v>
      </c>
      <c r="U314">
        <v>44000000</v>
      </c>
      <c r="V314">
        <v>31162545</v>
      </c>
      <c r="W314">
        <v>48190704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6</v>
      </c>
      <c r="AG314">
        <v>-45.237836363636362</v>
      </c>
      <c r="AH314">
        <v>-39.213998363636357</v>
      </c>
      <c r="AI314">
        <v>9.5243272727272732E-2</v>
      </c>
    </row>
    <row r="315" spans="1:35" x14ac:dyDescent="0.2">
      <c r="A315" t="s">
        <v>6435</v>
      </c>
      <c r="B315">
        <v>2007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7</v>
      </c>
      <c r="N315">
        <v>106162</v>
      </c>
      <c r="O315">
        <v>102</v>
      </c>
      <c r="P315" t="s">
        <v>3043</v>
      </c>
      <c r="Q315" t="s">
        <v>35</v>
      </c>
      <c r="R315">
        <v>0</v>
      </c>
      <c r="S315">
        <v>1</v>
      </c>
      <c r="T315">
        <v>0</v>
      </c>
      <c r="U315">
        <v>75000000</v>
      </c>
      <c r="V315">
        <v>66661095</v>
      </c>
      <c r="W315">
        <v>119483446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4</v>
      </c>
      <c r="AG315">
        <v>-20.344369333333333</v>
      </c>
      <c r="AH315">
        <v>-11.582249959999988</v>
      </c>
      <c r="AI315">
        <v>1.6551876888888888</v>
      </c>
    </row>
    <row r="316" spans="1:35" x14ac:dyDescent="0.2">
      <c r="A316" t="s">
        <v>3940</v>
      </c>
      <c r="B316">
        <v>1994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5.0999999999999996</v>
      </c>
      <c r="N316">
        <v>5461</v>
      </c>
      <c r="O316">
        <v>102</v>
      </c>
      <c r="P316" t="s">
        <v>3941</v>
      </c>
      <c r="Q316" t="s">
        <v>3240</v>
      </c>
      <c r="R316">
        <v>0</v>
      </c>
      <c r="S316">
        <v>0</v>
      </c>
      <c r="T316">
        <v>1</v>
      </c>
      <c r="U316">
        <v>15000000</v>
      </c>
      <c r="V316">
        <v>1596687</v>
      </c>
      <c r="W316">
        <v>1596687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-94.677710000000005</v>
      </c>
      <c r="AH316">
        <v>-94.092258100000009</v>
      </c>
      <c r="AI316">
        <v>-0.75807772727272726</v>
      </c>
    </row>
    <row r="317" spans="1:35" x14ac:dyDescent="0.2">
      <c r="A317" t="s">
        <v>4632</v>
      </c>
      <c r="B317">
        <v>1997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7.2</v>
      </c>
      <c r="N317">
        <v>129078</v>
      </c>
      <c r="O317">
        <v>113</v>
      </c>
      <c r="P317" t="s">
        <v>3944</v>
      </c>
      <c r="Q317" t="s">
        <v>4633</v>
      </c>
      <c r="R317">
        <v>1</v>
      </c>
      <c r="S317">
        <v>0</v>
      </c>
      <c r="T317">
        <v>0</v>
      </c>
      <c r="U317">
        <v>250000</v>
      </c>
      <c r="V317">
        <v>12021272</v>
      </c>
      <c r="W317">
        <v>12021272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2304.2543999999998</v>
      </c>
      <c r="AH317">
        <v>2568.7223840000006</v>
      </c>
      <c r="AI317">
        <v>108.28429090909091</v>
      </c>
    </row>
    <row r="318" spans="1:35" x14ac:dyDescent="0.2">
      <c r="A318" t="s">
        <v>2451</v>
      </c>
      <c r="B318">
        <v>1980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6.1</v>
      </c>
      <c r="N318">
        <v>11374</v>
      </c>
      <c r="O318">
        <v>99</v>
      </c>
      <c r="P318" t="s">
        <v>2452</v>
      </c>
      <c r="Q318" t="s">
        <v>35</v>
      </c>
      <c r="R318">
        <v>0</v>
      </c>
      <c r="S318">
        <v>1</v>
      </c>
      <c r="T318">
        <v>0</v>
      </c>
      <c r="U318">
        <v>2000000</v>
      </c>
      <c r="V318">
        <v>41675194</v>
      </c>
      <c r="W318">
        <v>41675194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941.87984999999992</v>
      </c>
      <c r="AH318">
        <v>1056.4866335000002</v>
      </c>
      <c r="AI318">
        <v>44.299123913043481</v>
      </c>
    </row>
    <row r="319" spans="1:35" x14ac:dyDescent="0.2">
      <c r="A319" t="s">
        <v>7467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5</v>
      </c>
      <c r="N319">
        <v>62375</v>
      </c>
      <c r="O319">
        <v>86</v>
      </c>
      <c r="P319" t="s">
        <v>7468</v>
      </c>
      <c r="Q319" t="s">
        <v>5181</v>
      </c>
      <c r="R319">
        <v>0</v>
      </c>
      <c r="S319">
        <v>0</v>
      </c>
      <c r="T319">
        <v>1</v>
      </c>
      <c r="U319">
        <v>1000000</v>
      </c>
      <c r="V319">
        <v>18119640</v>
      </c>
      <c r="W319">
        <v>38390020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1819.501</v>
      </c>
      <c r="AH319">
        <v>2030.6461099999999</v>
      </c>
      <c r="AI319">
        <v>37.39002</v>
      </c>
    </row>
    <row r="320" spans="1:35" x14ac:dyDescent="0.2">
      <c r="A320" t="s">
        <v>1737</v>
      </c>
      <c r="B320">
        <v>1964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6.8</v>
      </c>
      <c r="N320">
        <v>4800</v>
      </c>
      <c r="O320">
        <v>154</v>
      </c>
      <c r="P320" t="s">
        <v>1380</v>
      </c>
      <c r="Q320" t="s">
        <v>1738</v>
      </c>
      <c r="R320">
        <v>0</v>
      </c>
      <c r="S320">
        <v>0</v>
      </c>
      <c r="T320">
        <v>1</v>
      </c>
      <c r="U320">
        <v>4200000</v>
      </c>
      <c r="V320">
        <v>3500000</v>
      </c>
      <c r="W320">
        <v>3500000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-58.333333333333336</v>
      </c>
      <c r="AH320">
        <v>-53.75</v>
      </c>
      <c r="AI320">
        <v>2.3333333333333335</v>
      </c>
    </row>
    <row r="321" spans="1:35" x14ac:dyDescent="0.2">
      <c r="A321" t="s">
        <v>5709</v>
      </c>
      <c r="B321">
        <v>2002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7.1</v>
      </c>
      <c r="N321">
        <v>208724</v>
      </c>
      <c r="O321">
        <v>113</v>
      </c>
      <c r="P321" t="s">
        <v>5710</v>
      </c>
      <c r="Q321" t="s">
        <v>3859</v>
      </c>
      <c r="R321">
        <v>1</v>
      </c>
      <c r="S321">
        <v>0</v>
      </c>
      <c r="T321">
        <v>0</v>
      </c>
      <c r="U321">
        <v>45000000</v>
      </c>
      <c r="V321">
        <v>170687518</v>
      </c>
      <c r="W321">
        <v>306776732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27</v>
      </c>
      <c r="AG321">
        <v>240.86303555555557</v>
      </c>
      <c r="AH321">
        <v>278.35796946666676</v>
      </c>
      <c r="AI321">
        <v>10.362101185185185</v>
      </c>
    </row>
    <row r="322" spans="1:35" x14ac:dyDescent="0.2">
      <c r="A322" t="s">
        <v>4880</v>
      </c>
      <c r="B322">
        <v>2000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7</v>
      </c>
      <c r="N322">
        <v>170529</v>
      </c>
      <c r="O322">
        <v>84</v>
      </c>
      <c r="P322" t="s">
        <v>4881</v>
      </c>
      <c r="Q322" t="s">
        <v>4882</v>
      </c>
      <c r="R322">
        <v>0</v>
      </c>
      <c r="S322">
        <v>1</v>
      </c>
      <c r="T322">
        <v>0</v>
      </c>
      <c r="U322">
        <v>45000000</v>
      </c>
      <c r="V322">
        <v>106834564</v>
      </c>
      <c r="W322">
        <v>224834564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149.81618222222221</v>
      </c>
      <c r="AH322">
        <v>177.29596226666669</v>
      </c>
      <c r="AI322">
        <v>7.3272060740740743</v>
      </c>
    </row>
    <row r="323" spans="1:35" x14ac:dyDescent="0.2">
      <c r="A323" t="s">
        <v>3283</v>
      </c>
      <c r="B323">
        <v>1990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5.8</v>
      </c>
      <c r="N323">
        <v>42806</v>
      </c>
      <c r="O323">
        <v>84</v>
      </c>
      <c r="P323" t="s">
        <v>3284</v>
      </c>
      <c r="Q323" t="s">
        <v>35</v>
      </c>
      <c r="R323">
        <v>0</v>
      </c>
      <c r="S323">
        <v>1</v>
      </c>
      <c r="T323">
        <v>0</v>
      </c>
      <c r="U323">
        <v>13000000</v>
      </c>
      <c r="V323">
        <v>28501605</v>
      </c>
      <c r="W323">
        <v>35763605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37.552326923076926</v>
      </c>
      <c r="AH323">
        <v>52.683082884615409</v>
      </c>
      <c r="AI323">
        <v>5.2523784965034963</v>
      </c>
    </row>
    <row r="324" spans="1:35" x14ac:dyDescent="0.2">
      <c r="A324" t="s">
        <v>3564</v>
      </c>
      <c r="B324">
        <v>1991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5.0999999999999996</v>
      </c>
      <c r="N324">
        <v>34227</v>
      </c>
      <c r="O324">
        <v>90</v>
      </c>
      <c r="P324" t="s">
        <v>3565</v>
      </c>
      <c r="Q324" t="s">
        <v>35</v>
      </c>
      <c r="R324">
        <v>0</v>
      </c>
      <c r="S324">
        <v>1</v>
      </c>
      <c r="T324">
        <v>0</v>
      </c>
      <c r="U324">
        <v>13000000</v>
      </c>
      <c r="V324">
        <v>14960255</v>
      </c>
      <c r="W324">
        <v>20560255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-20.922096153846155</v>
      </c>
      <c r="AH324">
        <v>-12.223526730769228</v>
      </c>
      <c r="AI324">
        <v>2.5944501748251749</v>
      </c>
    </row>
    <row r="325" spans="1:35" x14ac:dyDescent="0.2">
      <c r="A325" t="s">
        <v>5371</v>
      </c>
      <c r="B325">
        <v>2006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7.9</v>
      </c>
      <c r="N325">
        <v>445103</v>
      </c>
      <c r="O325">
        <v>109</v>
      </c>
      <c r="P325" t="s">
        <v>4267</v>
      </c>
      <c r="Q325" t="s">
        <v>35</v>
      </c>
      <c r="R325">
        <v>0</v>
      </c>
      <c r="S325">
        <v>1</v>
      </c>
      <c r="T325">
        <v>0</v>
      </c>
      <c r="U325">
        <v>76000000</v>
      </c>
      <c r="V325">
        <v>35552383</v>
      </c>
      <c r="W325">
        <v>70595464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14</v>
      </c>
      <c r="AG325">
        <v>-53.555615789473684</v>
      </c>
      <c r="AH325">
        <v>-48.446733526315782</v>
      </c>
      <c r="AI325">
        <v>0.54814614035087716</v>
      </c>
    </row>
    <row r="326" spans="1:35" x14ac:dyDescent="0.2">
      <c r="A326" t="s">
        <v>5215</v>
      </c>
      <c r="B326">
        <v>1999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5.2</v>
      </c>
      <c r="N326">
        <v>9075</v>
      </c>
      <c r="O326">
        <v>102</v>
      </c>
      <c r="P326" t="s">
        <v>5216</v>
      </c>
      <c r="Q326" t="s">
        <v>3240</v>
      </c>
      <c r="R326">
        <v>0</v>
      </c>
      <c r="S326">
        <v>0</v>
      </c>
      <c r="T326">
        <v>1</v>
      </c>
      <c r="U326">
        <v>70000000</v>
      </c>
      <c r="V326">
        <v>11263966</v>
      </c>
      <c r="W326">
        <v>11788676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-91.579517142857142</v>
      </c>
      <c r="AH326">
        <v>-90.653264028571428</v>
      </c>
      <c r="AI326">
        <v>-0.6172507792207792</v>
      </c>
    </row>
    <row r="327" spans="1:35" x14ac:dyDescent="0.2">
      <c r="A327" t="s">
        <v>1968</v>
      </c>
      <c r="B327">
        <v>1970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6.9</v>
      </c>
      <c r="N327">
        <v>8564</v>
      </c>
      <c r="O327">
        <v>111</v>
      </c>
      <c r="P327" t="s">
        <v>1785</v>
      </c>
      <c r="Q327" t="s">
        <v>39</v>
      </c>
      <c r="R327">
        <v>0</v>
      </c>
      <c r="S327">
        <v>0</v>
      </c>
      <c r="T327">
        <v>1</v>
      </c>
      <c r="U327">
        <v>4000000</v>
      </c>
      <c r="V327">
        <v>6000000</v>
      </c>
      <c r="W327">
        <v>6000000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-25</v>
      </c>
      <c r="AH327">
        <v>-16.749999999999986</v>
      </c>
      <c r="AI327">
        <v>2.9473684210526314</v>
      </c>
    </row>
    <row r="328" spans="1:35" x14ac:dyDescent="0.2">
      <c r="A328" t="s">
        <v>5461</v>
      </c>
      <c r="B328">
        <v>2000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7.2</v>
      </c>
      <c r="N328">
        <v>172876</v>
      </c>
      <c r="O328">
        <v>121</v>
      </c>
      <c r="P328" t="s">
        <v>3483</v>
      </c>
      <c r="Q328" t="s">
        <v>3859</v>
      </c>
      <c r="R328">
        <v>1</v>
      </c>
      <c r="S328">
        <v>0</v>
      </c>
      <c r="T328">
        <v>0</v>
      </c>
      <c r="U328">
        <v>25000000</v>
      </c>
      <c r="V328">
        <v>71509363</v>
      </c>
      <c r="W328">
        <v>152699946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205.39989200000002</v>
      </c>
      <c r="AH328">
        <v>238.99388012</v>
      </c>
      <c r="AI328">
        <v>9.1799964000000003</v>
      </c>
    </row>
    <row r="329" spans="1:35" x14ac:dyDescent="0.2">
      <c r="A329" t="s">
        <v>3567</v>
      </c>
      <c r="B329">
        <v>1992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4.4000000000000004</v>
      </c>
      <c r="N329">
        <v>2673</v>
      </c>
      <c r="O329">
        <v>120</v>
      </c>
      <c r="P329" t="s">
        <v>3568</v>
      </c>
      <c r="Q329" t="s">
        <v>3569</v>
      </c>
      <c r="R329">
        <v>0</v>
      </c>
      <c r="S329">
        <v>0</v>
      </c>
      <c r="T329">
        <v>1</v>
      </c>
      <c r="U329">
        <v>40000000</v>
      </c>
      <c r="V329">
        <v>8251071</v>
      </c>
      <c r="W329">
        <v>8251071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-89.686161249999998</v>
      </c>
      <c r="AH329">
        <v>-88.551638987499999</v>
      </c>
      <c r="AI329">
        <v>-0.53118914772727277</v>
      </c>
    </row>
    <row r="330" spans="1:35" x14ac:dyDescent="0.2">
      <c r="A330" t="s">
        <v>7851</v>
      </c>
      <c r="B330">
        <v>2018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7.3</v>
      </c>
      <c r="N330">
        <v>62742</v>
      </c>
      <c r="O330">
        <v>104</v>
      </c>
      <c r="P330" t="s">
        <v>5739</v>
      </c>
      <c r="Q330" t="s">
        <v>7852</v>
      </c>
      <c r="R330">
        <v>1</v>
      </c>
      <c r="S330">
        <v>0</v>
      </c>
      <c r="T330">
        <v>0</v>
      </c>
      <c r="U330">
        <v>75000000</v>
      </c>
      <c r="V330">
        <v>99215042</v>
      </c>
      <c r="W330">
        <v>197744377</v>
      </c>
      <c r="X330">
        <v>0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94</v>
      </c>
      <c r="AG330">
        <v>31.829584666666666</v>
      </c>
      <c r="AH330">
        <v>46.330838980000017</v>
      </c>
      <c r="AI330">
        <v>1.6365916933333333</v>
      </c>
    </row>
    <row r="331" spans="1:35" x14ac:dyDescent="0.2">
      <c r="A331" t="s">
        <v>1095</v>
      </c>
      <c r="B331">
        <v>1950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7.3</v>
      </c>
      <c r="N331">
        <v>138852</v>
      </c>
      <c r="O331">
        <v>74</v>
      </c>
      <c r="P331" t="s">
        <v>1003</v>
      </c>
      <c r="Q331" t="s">
        <v>376</v>
      </c>
      <c r="R331">
        <v>1</v>
      </c>
      <c r="S331">
        <v>0</v>
      </c>
      <c r="T331">
        <v>0</v>
      </c>
      <c r="U331">
        <v>2900000</v>
      </c>
      <c r="V331">
        <v>93141149</v>
      </c>
      <c r="W331">
        <v>95126535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316</v>
      </c>
      <c r="AG331">
        <v>1540.1126724137932</v>
      </c>
      <c r="AH331">
        <v>1720.5250663793106</v>
      </c>
      <c r="AI331">
        <v>204.01408405172413</v>
      </c>
    </row>
    <row r="332" spans="1:35" x14ac:dyDescent="0.2">
      <c r="A332" t="s">
        <v>1095</v>
      </c>
      <c r="B332">
        <v>2015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6.9</v>
      </c>
      <c r="N332">
        <v>151702</v>
      </c>
      <c r="O332">
        <v>105</v>
      </c>
      <c r="P332" t="s">
        <v>4465</v>
      </c>
      <c r="Q332" t="s">
        <v>7337</v>
      </c>
      <c r="R332">
        <v>1</v>
      </c>
      <c r="S332">
        <v>0</v>
      </c>
      <c r="T332">
        <v>0</v>
      </c>
      <c r="U332">
        <v>95000000</v>
      </c>
      <c r="V332">
        <v>201151353</v>
      </c>
      <c r="W332">
        <v>542351353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65</v>
      </c>
      <c r="AG332">
        <v>185.44808052631578</v>
      </c>
      <c r="AH332">
        <v>216.84736938421057</v>
      </c>
      <c r="AI332">
        <v>4.7089616105263161</v>
      </c>
    </row>
    <row r="333" spans="1:35" x14ac:dyDescent="0.2">
      <c r="A333" t="s">
        <v>5924</v>
      </c>
      <c r="B333">
        <v>2005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8</v>
      </c>
      <c r="N333">
        <v>170948</v>
      </c>
      <c r="O333">
        <v>144</v>
      </c>
      <c r="P333" t="s">
        <v>2627</v>
      </c>
      <c r="Q333" t="s">
        <v>35</v>
      </c>
      <c r="R333">
        <v>0</v>
      </c>
      <c r="S333">
        <v>1</v>
      </c>
      <c r="T333">
        <v>0</v>
      </c>
      <c r="U333">
        <v>88000000</v>
      </c>
      <c r="V333">
        <v>61649911</v>
      </c>
      <c r="W333">
        <v>108539911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-38.329596022727273</v>
      </c>
      <c r="AH333">
        <v>-31.545851585227268</v>
      </c>
      <c r="AI333">
        <v>1.0556801325757577</v>
      </c>
    </row>
    <row r="334" spans="1:35" x14ac:dyDescent="0.2">
      <c r="A334" t="s">
        <v>6333</v>
      </c>
      <c r="B334">
        <v>2009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5.9</v>
      </c>
      <c r="N334">
        <v>42076</v>
      </c>
      <c r="O334">
        <v>109</v>
      </c>
      <c r="P334" t="s">
        <v>5219</v>
      </c>
      <c r="Q334" t="s">
        <v>35</v>
      </c>
      <c r="R334">
        <v>0</v>
      </c>
      <c r="S334">
        <v>1</v>
      </c>
      <c r="T334">
        <v>0</v>
      </c>
      <c r="U334">
        <v>40000000</v>
      </c>
      <c r="V334">
        <v>13869515</v>
      </c>
      <c r="W334">
        <v>39291383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9</v>
      </c>
      <c r="AG334">
        <v>-50.885771249999998</v>
      </c>
      <c r="AH334">
        <v>-45.483206087499994</v>
      </c>
      <c r="AI334">
        <v>0.63714095833333328</v>
      </c>
    </row>
    <row r="335" spans="1:35" x14ac:dyDescent="0.2">
      <c r="A335" t="s">
        <v>4392</v>
      </c>
      <c r="B335">
        <v>1996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7</v>
      </c>
      <c r="N335">
        <v>6995</v>
      </c>
      <c r="O335">
        <v>106</v>
      </c>
      <c r="P335" t="s">
        <v>4393</v>
      </c>
      <c r="Q335" t="s">
        <v>4394</v>
      </c>
      <c r="R335">
        <v>1</v>
      </c>
      <c r="S335">
        <v>0</v>
      </c>
      <c r="T335">
        <v>0</v>
      </c>
      <c r="U335">
        <v>3000000</v>
      </c>
      <c r="V335">
        <v>285112</v>
      </c>
      <c r="W335">
        <v>285112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-95.248133333333328</v>
      </c>
      <c r="AH335">
        <v>-94.725427999999994</v>
      </c>
      <c r="AI335">
        <v>-0.7840060606060606</v>
      </c>
    </row>
    <row r="336" spans="1:35" x14ac:dyDescent="0.2">
      <c r="A336" t="s">
        <v>5585</v>
      </c>
      <c r="B336">
        <v>2002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6.1</v>
      </c>
      <c r="N336">
        <v>23718</v>
      </c>
      <c r="O336">
        <v>108</v>
      </c>
      <c r="P336" t="s">
        <v>3336</v>
      </c>
      <c r="Q336" t="s">
        <v>5328</v>
      </c>
      <c r="R336">
        <v>0</v>
      </c>
      <c r="S336">
        <v>0</v>
      </c>
      <c r="T336">
        <v>1</v>
      </c>
      <c r="U336">
        <v>40000000</v>
      </c>
      <c r="V336">
        <v>22449000</v>
      </c>
      <c r="W336">
        <v>29676703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-62.904121250000003</v>
      </c>
      <c r="AH336">
        <v>-58.823574587500005</v>
      </c>
      <c r="AI336">
        <v>0.23652929166666667</v>
      </c>
    </row>
    <row r="337" spans="1:35" x14ac:dyDescent="0.2">
      <c r="A337" t="s">
        <v>4396</v>
      </c>
      <c r="B337">
        <v>1996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6.2</v>
      </c>
      <c r="N337">
        <v>19019</v>
      </c>
      <c r="O337">
        <v>111</v>
      </c>
      <c r="P337" t="s">
        <v>2866</v>
      </c>
      <c r="Q337" t="s">
        <v>4109</v>
      </c>
      <c r="R337">
        <v>0</v>
      </c>
      <c r="S337">
        <v>0</v>
      </c>
      <c r="T337">
        <v>1</v>
      </c>
      <c r="U337">
        <v>40000000</v>
      </c>
      <c r="V337">
        <v>20340204</v>
      </c>
      <c r="W337">
        <v>20340204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-74.574744999999993</v>
      </c>
      <c r="AH337">
        <v>-71.777966950000007</v>
      </c>
      <c r="AI337">
        <v>0.15569340909090909</v>
      </c>
    </row>
    <row r="338" spans="1:35" x14ac:dyDescent="0.2">
      <c r="A338" t="s">
        <v>2728</v>
      </c>
      <c r="B338">
        <v>1984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5.5</v>
      </c>
      <c r="N338">
        <v>8680</v>
      </c>
      <c r="O338">
        <v>93</v>
      </c>
      <c r="P338" t="s">
        <v>2729</v>
      </c>
      <c r="Q338" t="s">
        <v>39</v>
      </c>
      <c r="R338">
        <v>0</v>
      </c>
      <c r="S338">
        <v>0</v>
      </c>
      <c r="T338">
        <v>1</v>
      </c>
      <c r="U338">
        <v>25000000</v>
      </c>
      <c r="V338">
        <v>38348988</v>
      </c>
      <c r="W338">
        <v>38348988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-23.302023999999999</v>
      </c>
      <c r="AH338">
        <v>-14.865246639999985</v>
      </c>
      <c r="AI338">
        <v>2.3346946086956524</v>
      </c>
    </row>
    <row r="339" spans="1:35" x14ac:dyDescent="0.2">
      <c r="A339" t="s">
        <v>4884</v>
      </c>
      <c r="B339">
        <v>1998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6.7</v>
      </c>
      <c r="N339">
        <v>110186</v>
      </c>
      <c r="O339">
        <v>114</v>
      </c>
      <c r="P339" t="s">
        <v>4183</v>
      </c>
      <c r="Q339" t="s">
        <v>4885</v>
      </c>
      <c r="R339">
        <v>0</v>
      </c>
      <c r="S339">
        <v>0</v>
      </c>
      <c r="T339">
        <v>1</v>
      </c>
      <c r="U339">
        <v>55000000</v>
      </c>
      <c r="V339">
        <v>78685114</v>
      </c>
      <c r="W339">
        <v>198685114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11</v>
      </c>
      <c r="AG339">
        <v>80.622830909090908</v>
      </c>
      <c r="AH339">
        <v>100.49134230909094</v>
      </c>
      <c r="AI339">
        <v>7.2101286776859501</v>
      </c>
    </row>
    <row r="340" spans="1:35" x14ac:dyDescent="0.2">
      <c r="A340" t="s">
        <v>6600</v>
      </c>
      <c r="B340">
        <v>2010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5.8</v>
      </c>
      <c r="N340">
        <v>263699</v>
      </c>
      <c r="O340">
        <v>106</v>
      </c>
      <c r="P340" t="s">
        <v>6601</v>
      </c>
      <c r="Q340" t="s">
        <v>39</v>
      </c>
      <c r="R340">
        <v>0</v>
      </c>
      <c r="S340">
        <v>0</v>
      </c>
      <c r="T340">
        <v>1</v>
      </c>
      <c r="U340">
        <v>125000000</v>
      </c>
      <c r="V340">
        <v>163214888</v>
      </c>
      <c r="W340">
        <v>493214993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29</v>
      </c>
      <c r="AG340">
        <v>97.285997199999997</v>
      </c>
      <c r="AH340">
        <v>118.98745689200001</v>
      </c>
      <c r="AI340">
        <v>2.9457199439999999</v>
      </c>
    </row>
    <row r="341" spans="1:35" x14ac:dyDescent="0.2">
      <c r="A341" t="s">
        <v>3571</v>
      </c>
      <c r="B341">
        <v>1992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6.1</v>
      </c>
      <c r="N341">
        <v>6623</v>
      </c>
      <c r="O341">
        <v>98</v>
      </c>
      <c r="P341" t="s">
        <v>3572</v>
      </c>
      <c r="Q341" t="s">
        <v>39</v>
      </c>
      <c r="R341">
        <v>0</v>
      </c>
      <c r="S341">
        <v>0</v>
      </c>
      <c r="T341">
        <v>1</v>
      </c>
      <c r="U341">
        <v>7500000</v>
      </c>
      <c r="V341">
        <v>13272113</v>
      </c>
      <c r="W341">
        <v>13272113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-11.519246666666668</v>
      </c>
      <c r="AH341">
        <v>-1.7863637999999897</v>
      </c>
      <c r="AI341">
        <v>3.0218524242424243</v>
      </c>
    </row>
    <row r="342" spans="1:35" x14ac:dyDescent="0.2">
      <c r="A342" t="s">
        <v>3056</v>
      </c>
      <c r="B342">
        <v>1988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6.7</v>
      </c>
      <c r="N342">
        <v>5378</v>
      </c>
      <c r="O342">
        <v>124</v>
      </c>
      <c r="P342" t="s">
        <v>3057</v>
      </c>
      <c r="Q342" t="s">
        <v>3058</v>
      </c>
      <c r="R342">
        <v>0</v>
      </c>
      <c r="S342">
        <v>0</v>
      </c>
      <c r="T342">
        <v>1</v>
      </c>
      <c r="U342">
        <v>12000000</v>
      </c>
      <c r="V342">
        <v>8674093</v>
      </c>
      <c r="W342">
        <v>8674093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-63.857945833333332</v>
      </c>
      <c r="AH342">
        <v>-59.882319875</v>
      </c>
      <c r="AI342">
        <v>0.57139365942028986</v>
      </c>
    </row>
    <row r="343" spans="1:35" x14ac:dyDescent="0.2">
      <c r="A343" t="s">
        <v>3742</v>
      </c>
      <c r="B343">
        <v>1993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7.1</v>
      </c>
      <c r="N343">
        <v>5047</v>
      </c>
      <c r="O343">
        <v>79</v>
      </c>
      <c r="P343" t="s">
        <v>3743</v>
      </c>
      <c r="Q343" t="s">
        <v>3744</v>
      </c>
      <c r="R343">
        <v>0</v>
      </c>
      <c r="S343">
        <v>0</v>
      </c>
      <c r="T343">
        <v>1</v>
      </c>
      <c r="U343">
        <v>68000</v>
      </c>
      <c r="V343">
        <v>26351</v>
      </c>
      <c r="W343">
        <v>26351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-80.624264705882354</v>
      </c>
      <c r="AH343">
        <v>-78.492933823529413</v>
      </c>
      <c r="AI343">
        <v>-0.11928475935828876</v>
      </c>
    </row>
    <row r="344" spans="1:35" x14ac:dyDescent="0.2">
      <c r="A344" t="s">
        <v>4185</v>
      </c>
      <c r="B344">
        <v>1995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6.9</v>
      </c>
      <c r="N344">
        <v>19745</v>
      </c>
      <c r="O344">
        <v>128</v>
      </c>
      <c r="P344" t="s">
        <v>3185</v>
      </c>
      <c r="Q344" t="s">
        <v>35</v>
      </c>
      <c r="R344">
        <v>0</v>
      </c>
      <c r="S344">
        <v>1</v>
      </c>
      <c r="T344">
        <v>0</v>
      </c>
      <c r="U344">
        <v>25000000</v>
      </c>
      <c r="V344">
        <v>13071518</v>
      </c>
      <c r="W344">
        <v>13071518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3</v>
      </c>
      <c r="AG344">
        <v>-73.856964000000005</v>
      </c>
      <c r="AH344">
        <v>-70.981230039999986</v>
      </c>
      <c r="AI344">
        <v>0.18831981818181817</v>
      </c>
    </row>
    <row r="345" spans="1:35" x14ac:dyDescent="0.2">
      <c r="A345" t="s">
        <v>3417</v>
      </c>
      <c r="B345">
        <v>1991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7</v>
      </c>
      <c r="N345">
        <v>2539</v>
      </c>
      <c r="O345">
        <v>89</v>
      </c>
      <c r="P345" t="s">
        <v>3418</v>
      </c>
      <c r="Q345" t="s">
        <v>3230</v>
      </c>
      <c r="R345">
        <v>0</v>
      </c>
      <c r="S345">
        <v>1</v>
      </c>
      <c r="T345">
        <v>0</v>
      </c>
      <c r="U345">
        <v>4000000</v>
      </c>
      <c r="V345">
        <v>259012</v>
      </c>
      <c r="W345">
        <v>259012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-96.762349999999998</v>
      </c>
      <c r="AH345">
        <v>-96.406208500000005</v>
      </c>
      <c r="AI345">
        <v>-0.8528340909090909</v>
      </c>
    </row>
    <row r="346" spans="1:35" x14ac:dyDescent="0.2">
      <c r="A346" t="s">
        <v>7084</v>
      </c>
      <c r="B346">
        <v>2012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7.4</v>
      </c>
      <c r="N346">
        <v>335490</v>
      </c>
      <c r="O346">
        <v>172</v>
      </c>
      <c r="P346" t="s">
        <v>7085</v>
      </c>
      <c r="Q346" t="s">
        <v>7086</v>
      </c>
      <c r="R346">
        <v>0</v>
      </c>
      <c r="S346">
        <v>0</v>
      </c>
      <c r="T346">
        <v>1</v>
      </c>
      <c r="U346">
        <v>102000000</v>
      </c>
      <c r="V346">
        <v>27108272</v>
      </c>
      <c r="W346">
        <v>130482868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8</v>
      </c>
      <c r="AG346">
        <v>-36.037809803921569</v>
      </c>
      <c r="AH346">
        <v>-29.00196888235293</v>
      </c>
      <c r="AI346">
        <v>0.27924380392156861</v>
      </c>
    </row>
    <row r="347" spans="1:35" x14ac:dyDescent="0.2">
      <c r="A347" t="s">
        <v>2883</v>
      </c>
      <c r="B347">
        <v>1986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5.0999999999999996</v>
      </c>
      <c r="N347">
        <v>5662</v>
      </c>
      <c r="O347">
        <v>96</v>
      </c>
      <c r="P347" t="s">
        <v>2449</v>
      </c>
      <c r="Q347" t="s">
        <v>39</v>
      </c>
      <c r="R347">
        <v>0</v>
      </c>
      <c r="S347">
        <v>0</v>
      </c>
      <c r="T347">
        <v>1</v>
      </c>
      <c r="U347">
        <v>15000000</v>
      </c>
      <c r="V347">
        <v>12308521</v>
      </c>
      <c r="W347">
        <v>12308521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-58.97159666666667</v>
      </c>
      <c r="AH347">
        <v>-54.458472299999997</v>
      </c>
      <c r="AI347">
        <v>0.78384362318840584</v>
      </c>
    </row>
    <row r="348" spans="1:35" x14ac:dyDescent="0.2">
      <c r="A348" t="s">
        <v>2454</v>
      </c>
      <c r="B348">
        <v>1980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7.5</v>
      </c>
      <c r="N348">
        <v>15904</v>
      </c>
      <c r="O348">
        <v>124</v>
      </c>
      <c r="P348" t="s">
        <v>2375</v>
      </c>
      <c r="Q348" t="s">
        <v>35</v>
      </c>
      <c r="R348">
        <v>0</v>
      </c>
      <c r="S348">
        <v>1</v>
      </c>
      <c r="T348">
        <v>0</v>
      </c>
      <c r="U348">
        <v>15000000</v>
      </c>
      <c r="V348">
        <v>67182787</v>
      </c>
      <c r="W348">
        <v>67182787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123.94262333333333</v>
      </c>
      <c r="AH348">
        <v>148.57631190000004</v>
      </c>
      <c r="AI348">
        <v>8.7366357971014494</v>
      </c>
    </row>
    <row r="349" spans="1:35" x14ac:dyDescent="0.2">
      <c r="A349" t="s">
        <v>2885</v>
      </c>
      <c r="B349">
        <v>1986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5.8</v>
      </c>
      <c r="N349">
        <v>64431</v>
      </c>
      <c r="O349">
        <v>87</v>
      </c>
      <c r="P349" t="s">
        <v>2676</v>
      </c>
      <c r="Q349" t="s">
        <v>39</v>
      </c>
      <c r="R349">
        <v>0</v>
      </c>
      <c r="S349">
        <v>0</v>
      </c>
      <c r="T349">
        <v>1</v>
      </c>
      <c r="U349">
        <v>25000000</v>
      </c>
      <c r="V349">
        <v>49042224</v>
      </c>
      <c r="W349">
        <v>49042224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-1.9155519999999999</v>
      </c>
      <c r="AH349">
        <v>8.8737372800000163</v>
      </c>
      <c r="AI349">
        <v>3.2645412173913044</v>
      </c>
    </row>
    <row r="350" spans="1:35" x14ac:dyDescent="0.2">
      <c r="A350" t="s">
        <v>3060</v>
      </c>
      <c r="B350">
        <v>1988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5.9</v>
      </c>
      <c r="N350">
        <v>76581</v>
      </c>
      <c r="O350">
        <v>104</v>
      </c>
      <c r="P350" t="s">
        <v>3061</v>
      </c>
      <c r="Q350" t="s">
        <v>2783</v>
      </c>
      <c r="R350">
        <v>1</v>
      </c>
      <c r="S350">
        <v>0</v>
      </c>
      <c r="T350">
        <v>0</v>
      </c>
      <c r="U350">
        <v>20000000</v>
      </c>
      <c r="V350">
        <v>78222753</v>
      </c>
      <c r="W350">
        <v>171504781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4</v>
      </c>
      <c r="AG350">
        <v>328.76195250000001</v>
      </c>
      <c r="AH350">
        <v>375.92576727500006</v>
      </c>
      <c r="AI350">
        <v>17.641824021739129</v>
      </c>
    </row>
    <row r="351" spans="1:35" x14ac:dyDescent="0.2">
      <c r="A351" t="s">
        <v>7581</v>
      </c>
      <c r="B351">
        <v>2017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8.4</v>
      </c>
      <c r="N351">
        <v>329940</v>
      </c>
      <c r="O351">
        <v>105</v>
      </c>
      <c r="P351" t="s">
        <v>6282</v>
      </c>
      <c r="Q351" t="s">
        <v>2671</v>
      </c>
      <c r="R351">
        <v>1</v>
      </c>
      <c r="S351">
        <v>0</v>
      </c>
      <c r="T351">
        <v>0</v>
      </c>
      <c r="U351">
        <v>175000000</v>
      </c>
      <c r="V351">
        <v>209726015</v>
      </c>
      <c r="W351">
        <v>807082196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130.59491314285714</v>
      </c>
      <c r="AH351">
        <v>155.96035358857145</v>
      </c>
      <c r="AI351">
        <v>3.6118982628571428</v>
      </c>
    </row>
    <row r="352" spans="1:35" x14ac:dyDescent="0.2">
      <c r="A352" t="s">
        <v>6796</v>
      </c>
      <c r="B352">
        <v>2009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6.7</v>
      </c>
      <c r="N352">
        <v>37748</v>
      </c>
      <c r="O352">
        <v>105</v>
      </c>
      <c r="P352" t="s">
        <v>6797</v>
      </c>
      <c r="Q352" t="s">
        <v>6798</v>
      </c>
      <c r="R352">
        <v>0</v>
      </c>
      <c r="S352">
        <v>0</v>
      </c>
      <c r="T352">
        <v>1</v>
      </c>
      <c r="U352">
        <v>23000000</v>
      </c>
      <c r="V352">
        <v>6113834</v>
      </c>
      <c r="W352">
        <v>50812934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0</v>
      </c>
      <c r="AG352">
        <v>10.462899999999999</v>
      </c>
      <c r="AH352">
        <v>22.613819000000003</v>
      </c>
      <c r="AI352">
        <v>2.6820966666666668</v>
      </c>
    </row>
    <row r="353" spans="1:35" x14ac:dyDescent="0.2">
      <c r="A353" t="s">
        <v>5187</v>
      </c>
      <c r="B353">
        <v>2003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7.2</v>
      </c>
      <c r="N353">
        <v>135914</v>
      </c>
      <c r="O353">
        <v>154</v>
      </c>
      <c r="P353" t="s">
        <v>3851</v>
      </c>
      <c r="Q353" t="s">
        <v>3859</v>
      </c>
      <c r="R353">
        <v>1</v>
      </c>
      <c r="S353">
        <v>0</v>
      </c>
      <c r="T353">
        <v>0</v>
      </c>
      <c r="U353">
        <v>79000000</v>
      </c>
      <c r="V353">
        <v>95636509</v>
      </c>
      <c r="W353">
        <v>173013509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6</v>
      </c>
      <c r="AG353">
        <v>9.5022208860759481</v>
      </c>
      <c r="AH353">
        <v>21.547465183544308</v>
      </c>
      <c r="AI353">
        <v>2.6500740295358649</v>
      </c>
    </row>
    <row r="354" spans="1:35" x14ac:dyDescent="0.2">
      <c r="A354" t="s">
        <v>7862</v>
      </c>
      <c r="B354">
        <v>2016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6.8</v>
      </c>
      <c r="N354">
        <v>85821</v>
      </c>
      <c r="O354">
        <v>97</v>
      </c>
      <c r="P354" t="s">
        <v>4274</v>
      </c>
      <c r="Q354" t="s">
        <v>5604</v>
      </c>
      <c r="R354">
        <v>0</v>
      </c>
      <c r="S354">
        <v>0</v>
      </c>
      <c r="T354">
        <v>1</v>
      </c>
      <c r="U354">
        <v>36000000</v>
      </c>
      <c r="V354">
        <v>31016021</v>
      </c>
      <c r="W354">
        <v>88528280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22.955944444444444</v>
      </c>
      <c r="AH354">
        <v>36.48109833333335</v>
      </c>
      <c r="AI354">
        <v>1.4591188888888889</v>
      </c>
    </row>
    <row r="355" spans="1:35" x14ac:dyDescent="0.2">
      <c r="A355" t="s">
        <v>5427</v>
      </c>
      <c r="B355">
        <v>2002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5.5</v>
      </c>
      <c r="N355">
        <v>70259</v>
      </c>
      <c r="O355">
        <v>108</v>
      </c>
      <c r="P355" t="s">
        <v>3028</v>
      </c>
      <c r="Q355" t="s">
        <v>39</v>
      </c>
      <c r="R355">
        <v>0</v>
      </c>
      <c r="S355">
        <v>0</v>
      </c>
      <c r="T355">
        <v>1</v>
      </c>
      <c r="U355">
        <v>85000000</v>
      </c>
      <c r="V355">
        <v>40077257</v>
      </c>
      <c r="W355">
        <v>78382433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-53.892686470588238</v>
      </c>
      <c r="AH355">
        <v>-48.820881982352937</v>
      </c>
      <c r="AI355">
        <v>0.53691045098039214</v>
      </c>
    </row>
    <row r="356" spans="1:35" x14ac:dyDescent="0.2">
      <c r="A356" t="s">
        <v>3951</v>
      </c>
      <c r="B356">
        <v>1994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5.2</v>
      </c>
      <c r="N356">
        <v>22042</v>
      </c>
      <c r="O356">
        <v>121</v>
      </c>
      <c r="P356" t="s">
        <v>2151</v>
      </c>
      <c r="Q356" t="s">
        <v>3952</v>
      </c>
      <c r="R356">
        <v>1</v>
      </c>
      <c r="S356">
        <v>0</v>
      </c>
      <c r="T356">
        <v>0</v>
      </c>
      <c r="U356">
        <v>40000000</v>
      </c>
      <c r="V356">
        <v>19726050</v>
      </c>
      <c r="W356">
        <v>19726050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-75.342437500000003</v>
      </c>
      <c r="AH356">
        <v>-72.630105624999999</v>
      </c>
      <c r="AI356">
        <v>0.12079829545454546</v>
      </c>
    </row>
    <row r="357" spans="1:35" x14ac:dyDescent="0.2">
      <c r="A357" t="s">
        <v>1032</v>
      </c>
      <c r="B357">
        <v>1949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7.2</v>
      </c>
      <c r="N357">
        <v>2218</v>
      </c>
      <c r="O357">
        <v>94</v>
      </c>
      <c r="P357" t="s">
        <v>474</v>
      </c>
      <c r="Q357" t="s">
        <v>39</v>
      </c>
      <c r="R357">
        <v>0</v>
      </c>
      <c r="S357">
        <v>0</v>
      </c>
      <c r="T357">
        <v>1</v>
      </c>
      <c r="U357">
        <v>1224000</v>
      </c>
      <c r="V357">
        <v>2694000</v>
      </c>
      <c r="W357">
        <v>2694000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8</v>
      </c>
      <c r="AG357">
        <v>10.049019607843137</v>
      </c>
      <c r="AH357">
        <v>22.154411764705902</v>
      </c>
      <c r="AI357">
        <v>15.930618401206637</v>
      </c>
    </row>
    <row r="358" spans="1:35" x14ac:dyDescent="0.2">
      <c r="A358" t="s">
        <v>4635</v>
      </c>
      <c r="B358">
        <v>1997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6.9</v>
      </c>
      <c r="N358">
        <v>266578</v>
      </c>
      <c r="O358">
        <v>115</v>
      </c>
      <c r="P358" t="s">
        <v>4636</v>
      </c>
      <c r="Q358" t="s">
        <v>2783</v>
      </c>
      <c r="R358">
        <v>1</v>
      </c>
      <c r="S358">
        <v>0</v>
      </c>
      <c r="T358">
        <v>0</v>
      </c>
      <c r="U358">
        <v>75000000</v>
      </c>
      <c r="V358">
        <v>101117573</v>
      </c>
      <c r="W358">
        <v>224012234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49.341489333333335</v>
      </c>
      <c r="AH358">
        <v>65.769053159999999</v>
      </c>
      <c r="AI358">
        <v>5.7882495151515148</v>
      </c>
    </row>
    <row r="359" spans="1:35" x14ac:dyDescent="0.2">
      <c r="A359" t="s">
        <v>2521</v>
      </c>
      <c r="B359">
        <v>1982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6.9</v>
      </c>
      <c r="N359">
        <v>132836</v>
      </c>
      <c r="O359">
        <v>129</v>
      </c>
      <c r="P359" t="s">
        <v>2522</v>
      </c>
      <c r="Q359" t="s">
        <v>35</v>
      </c>
      <c r="R359">
        <v>0</v>
      </c>
      <c r="S359">
        <v>1</v>
      </c>
      <c r="T359">
        <v>0</v>
      </c>
      <c r="U359">
        <v>20000000</v>
      </c>
      <c r="V359">
        <v>39565475</v>
      </c>
      <c r="W359">
        <v>68851475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50</v>
      </c>
      <c r="AG359">
        <v>72.128687499999998</v>
      </c>
      <c r="AH359">
        <v>91.062843125000001</v>
      </c>
      <c r="AI359">
        <v>6.4838559782608698</v>
      </c>
    </row>
    <row r="360" spans="1:35" x14ac:dyDescent="0.2">
      <c r="A360" t="s">
        <v>2733</v>
      </c>
      <c r="B360">
        <v>1984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5.9</v>
      </c>
      <c r="N360">
        <v>73920</v>
      </c>
      <c r="O360">
        <v>103</v>
      </c>
      <c r="P360" t="s">
        <v>1301</v>
      </c>
      <c r="Q360" t="s">
        <v>2548</v>
      </c>
      <c r="R360">
        <v>0</v>
      </c>
      <c r="S360">
        <v>1</v>
      </c>
      <c r="T360">
        <v>0</v>
      </c>
      <c r="U360">
        <v>18000000</v>
      </c>
      <c r="V360">
        <v>31042035</v>
      </c>
      <c r="W360">
        <v>31042035</v>
      </c>
      <c r="X360">
        <v>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50</v>
      </c>
      <c r="AG360">
        <v>-13.772124999999999</v>
      </c>
      <c r="AH360">
        <v>-4.2870587499999964</v>
      </c>
      <c r="AI360">
        <v>2.7490380434782611</v>
      </c>
    </row>
    <row r="361" spans="1:35" x14ac:dyDescent="0.2">
      <c r="A361" t="s">
        <v>345</v>
      </c>
      <c r="B361">
        <v>1937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7.3</v>
      </c>
      <c r="N361">
        <v>1047</v>
      </c>
      <c r="O361">
        <v>87</v>
      </c>
      <c r="P361" t="s">
        <v>346</v>
      </c>
      <c r="Q361" t="s">
        <v>39</v>
      </c>
      <c r="R361">
        <v>0</v>
      </c>
      <c r="S361">
        <v>0</v>
      </c>
      <c r="T361">
        <v>1</v>
      </c>
      <c r="U361">
        <v>513000</v>
      </c>
      <c r="X361">
        <v>2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2</v>
      </c>
      <c r="AG361">
        <v>-100</v>
      </c>
      <c r="AH361">
        <v>-100</v>
      </c>
      <c r="AI361">
        <v>-1</v>
      </c>
    </row>
    <row r="362" spans="1:35" x14ac:dyDescent="0.2">
      <c r="A362" t="s">
        <v>5587</v>
      </c>
      <c r="B362">
        <v>2002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7</v>
      </c>
      <c r="N362">
        <v>81117</v>
      </c>
      <c r="O362">
        <v>113</v>
      </c>
      <c r="P362" t="s">
        <v>5588</v>
      </c>
      <c r="Q362" t="s">
        <v>3859</v>
      </c>
      <c r="R362">
        <v>1</v>
      </c>
      <c r="S362">
        <v>0</v>
      </c>
      <c r="T362">
        <v>0</v>
      </c>
      <c r="U362">
        <v>30000000</v>
      </c>
      <c r="V362">
        <v>16007718</v>
      </c>
      <c r="W362">
        <v>33013805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18</v>
      </c>
      <c r="AG362">
        <v>-44.976991666666663</v>
      </c>
      <c r="AH362">
        <v>-38.924460749999994</v>
      </c>
      <c r="AI362">
        <v>0.83410027777777773</v>
      </c>
    </row>
    <row r="363" spans="1:35" x14ac:dyDescent="0.2">
      <c r="A363" t="s">
        <v>434</v>
      </c>
      <c r="B363">
        <v>1939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6.7</v>
      </c>
      <c r="N363">
        <v>1377</v>
      </c>
      <c r="O363">
        <v>104</v>
      </c>
      <c r="P363" t="s">
        <v>384</v>
      </c>
      <c r="Q363" t="s">
        <v>39</v>
      </c>
      <c r="R363">
        <v>0</v>
      </c>
      <c r="S363">
        <v>0</v>
      </c>
      <c r="T363">
        <v>1</v>
      </c>
      <c r="U363">
        <v>1500000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-100</v>
      </c>
      <c r="AH363">
        <v>-100</v>
      </c>
      <c r="AI363">
        <v>-1</v>
      </c>
    </row>
    <row r="364" spans="1:35" x14ac:dyDescent="0.2">
      <c r="A364" t="s">
        <v>6854</v>
      </c>
      <c r="B364">
        <v>2009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5.9</v>
      </c>
      <c r="N364">
        <v>72636</v>
      </c>
      <c r="O364">
        <v>104</v>
      </c>
      <c r="P364" t="s">
        <v>5773</v>
      </c>
      <c r="Q364" t="s">
        <v>2783</v>
      </c>
      <c r="R364">
        <v>1</v>
      </c>
      <c r="S364">
        <v>0</v>
      </c>
      <c r="T364">
        <v>0</v>
      </c>
      <c r="U364">
        <v>55000000</v>
      </c>
      <c r="V364">
        <v>44277350</v>
      </c>
      <c r="W364">
        <v>108394089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8</v>
      </c>
      <c r="AG364">
        <v>-1.4599190909090909</v>
      </c>
      <c r="AH364">
        <v>9.3794898090909165</v>
      </c>
      <c r="AI364">
        <v>2.2846693636363637</v>
      </c>
    </row>
    <row r="365" spans="1:35" x14ac:dyDescent="0.2">
      <c r="A365" t="s">
        <v>838</v>
      </c>
      <c r="B365">
        <v>1945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7.2</v>
      </c>
      <c r="N365">
        <v>3093</v>
      </c>
      <c r="O365">
        <v>86</v>
      </c>
      <c r="P365" t="s">
        <v>680</v>
      </c>
      <c r="Q365" t="s">
        <v>39</v>
      </c>
      <c r="R365">
        <v>0</v>
      </c>
      <c r="S365">
        <v>0</v>
      </c>
      <c r="T365">
        <v>1</v>
      </c>
      <c r="U365">
        <v>774000</v>
      </c>
      <c r="W365">
        <v>9635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-99.377583979328165</v>
      </c>
      <c r="AH365">
        <v>-99.309118217054262</v>
      </c>
      <c r="AI365">
        <v>-0.90424368912741004</v>
      </c>
    </row>
    <row r="366" spans="1:35" x14ac:dyDescent="0.2">
      <c r="A366" t="s">
        <v>5893</v>
      </c>
      <c r="B366">
        <v>2004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6.3</v>
      </c>
      <c r="N366">
        <v>7751</v>
      </c>
      <c r="O366">
        <v>108</v>
      </c>
      <c r="P366" t="s">
        <v>5894</v>
      </c>
      <c r="Q366" t="s">
        <v>35</v>
      </c>
      <c r="R366">
        <v>0</v>
      </c>
      <c r="S366">
        <v>1</v>
      </c>
      <c r="T366">
        <v>0</v>
      </c>
      <c r="U366">
        <v>27000000</v>
      </c>
      <c r="V366">
        <v>8085771</v>
      </c>
      <c r="W366">
        <v>11341016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-78.998118518518524</v>
      </c>
      <c r="AH366">
        <v>-76.687911555555544</v>
      </c>
      <c r="AI366">
        <v>-0.29993728395061731</v>
      </c>
    </row>
    <row r="367" spans="1:35" x14ac:dyDescent="0.2">
      <c r="A367" t="s">
        <v>3574</v>
      </c>
      <c r="B367">
        <v>1992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5.8</v>
      </c>
      <c r="N367">
        <v>6494</v>
      </c>
      <c r="O367">
        <v>99</v>
      </c>
      <c r="P367" t="s">
        <v>1999</v>
      </c>
      <c r="Q367" t="s">
        <v>3273</v>
      </c>
      <c r="R367">
        <v>1</v>
      </c>
      <c r="S367">
        <v>0</v>
      </c>
      <c r="T367">
        <v>0</v>
      </c>
      <c r="U367">
        <v>18000000</v>
      </c>
      <c r="V367">
        <v>21591728</v>
      </c>
      <c r="W367">
        <v>21591728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-40.022977777777783</v>
      </c>
      <c r="AH367">
        <v>-33.425505333333327</v>
      </c>
      <c r="AI367">
        <v>1.7262282828282829</v>
      </c>
    </row>
    <row r="368" spans="1:35" x14ac:dyDescent="0.2">
      <c r="A368" t="s">
        <v>4638</v>
      </c>
      <c r="B368">
        <v>1997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6.7</v>
      </c>
      <c r="N368">
        <v>90607</v>
      </c>
      <c r="O368">
        <v>135</v>
      </c>
      <c r="P368" t="s">
        <v>2364</v>
      </c>
      <c r="Q368" t="s">
        <v>39</v>
      </c>
      <c r="R368">
        <v>0</v>
      </c>
      <c r="S368">
        <v>0</v>
      </c>
      <c r="T368">
        <v>1</v>
      </c>
      <c r="U368">
        <v>75000000</v>
      </c>
      <c r="V368">
        <v>75982834</v>
      </c>
      <c r="W368">
        <v>136982834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-8.678110666666667</v>
      </c>
      <c r="AH368">
        <v>1.3672971600000063</v>
      </c>
      <c r="AI368">
        <v>3.1509949696969697</v>
      </c>
    </row>
    <row r="369" spans="1:35" x14ac:dyDescent="0.2">
      <c r="A369" t="s">
        <v>5940</v>
      </c>
      <c r="B369">
        <v>2005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7</v>
      </c>
      <c r="N369">
        <v>291929</v>
      </c>
      <c r="O369">
        <v>121</v>
      </c>
      <c r="P369" t="s">
        <v>5941</v>
      </c>
      <c r="Q369" t="s">
        <v>39</v>
      </c>
      <c r="R369">
        <v>0</v>
      </c>
      <c r="S369">
        <v>0</v>
      </c>
      <c r="T369">
        <v>1</v>
      </c>
      <c r="U369">
        <v>100000000</v>
      </c>
      <c r="V369">
        <v>75976178</v>
      </c>
      <c r="W369">
        <v>230884728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14</v>
      </c>
      <c r="AG369">
        <v>15.442364</v>
      </c>
      <c r="AH369">
        <v>28.141024040000005</v>
      </c>
      <c r="AI369">
        <v>2.8480788000000001</v>
      </c>
    </row>
    <row r="370" spans="1:35" x14ac:dyDescent="0.2">
      <c r="A370" t="s">
        <v>4640</v>
      </c>
      <c r="B370">
        <v>1997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7.4</v>
      </c>
      <c r="N370">
        <v>243956</v>
      </c>
      <c r="O370">
        <v>150</v>
      </c>
      <c r="P370" t="s">
        <v>2808</v>
      </c>
      <c r="Q370" t="s">
        <v>39</v>
      </c>
      <c r="R370">
        <v>0</v>
      </c>
      <c r="S370">
        <v>0</v>
      </c>
      <c r="T370">
        <v>1</v>
      </c>
      <c r="U370">
        <v>90000000</v>
      </c>
      <c r="V370">
        <v>100920329</v>
      </c>
      <c r="W370">
        <v>171120329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12</v>
      </c>
      <c r="AG370">
        <v>-4.9331505555555557</v>
      </c>
      <c r="AH370">
        <v>5.5242028833333485</v>
      </c>
      <c r="AI370">
        <v>3.3212204292929295</v>
      </c>
    </row>
    <row r="371" spans="1:35" x14ac:dyDescent="0.2">
      <c r="A371" t="s">
        <v>7277</v>
      </c>
      <c r="B371">
        <v>2011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6.7</v>
      </c>
      <c r="N371">
        <v>250429</v>
      </c>
      <c r="O371">
        <v>106</v>
      </c>
      <c r="P371" t="s">
        <v>3825</v>
      </c>
      <c r="Q371" t="s">
        <v>39</v>
      </c>
      <c r="R371">
        <v>0</v>
      </c>
      <c r="S371">
        <v>0</v>
      </c>
      <c r="T371">
        <v>1</v>
      </c>
      <c r="U371">
        <v>60000000</v>
      </c>
      <c r="V371">
        <v>75658097</v>
      </c>
      <c r="W371">
        <v>136515867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13.763222499999999</v>
      </c>
      <c r="AH371">
        <v>26.277176975000003</v>
      </c>
      <c r="AI371">
        <v>1.2752644500000001</v>
      </c>
    </row>
    <row r="372" spans="1:35" x14ac:dyDescent="0.2">
      <c r="A372" t="s">
        <v>7231</v>
      </c>
      <c r="B372">
        <v>2012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6.5</v>
      </c>
      <c r="N372">
        <v>113852</v>
      </c>
      <c r="O372">
        <v>109</v>
      </c>
      <c r="P372" t="s">
        <v>7002</v>
      </c>
      <c r="Q372" t="s">
        <v>35</v>
      </c>
      <c r="R372">
        <v>0</v>
      </c>
      <c r="S372">
        <v>1</v>
      </c>
      <c r="T372">
        <v>0</v>
      </c>
      <c r="U372">
        <v>25000000</v>
      </c>
      <c r="V372">
        <v>66528000</v>
      </c>
      <c r="W372">
        <v>96262212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4</v>
      </c>
      <c r="AG372">
        <v>92.52442400000001</v>
      </c>
      <c r="AH372">
        <v>113.70211064000001</v>
      </c>
      <c r="AI372">
        <v>2.8504884800000001</v>
      </c>
    </row>
    <row r="373" spans="1:35" x14ac:dyDescent="0.2">
      <c r="A373" t="s">
        <v>5031</v>
      </c>
      <c r="B373">
        <v>1999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6.8</v>
      </c>
      <c r="N373">
        <v>12351</v>
      </c>
      <c r="O373">
        <v>118</v>
      </c>
      <c r="P373" t="s">
        <v>1462</v>
      </c>
      <c r="Q373" t="s">
        <v>5032</v>
      </c>
      <c r="R373">
        <v>0</v>
      </c>
      <c r="S373">
        <v>1</v>
      </c>
      <c r="T373">
        <v>0</v>
      </c>
      <c r="U373">
        <v>10000000</v>
      </c>
      <c r="V373">
        <v>10920544</v>
      </c>
      <c r="W373">
        <v>10920544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-45.397280000000002</v>
      </c>
      <c r="AH373">
        <v>-39.390980799999994</v>
      </c>
      <c r="AI373">
        <v>1.4819418181818182</v>
      </c>
    </row>
    <row r="374" spans="1:35" x14ac:dyDescent="0.2">
      <c r="A374" t="s">
        <v>3420</v>
      </c>
      <c r="B374">
        <v>1991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2.9</v>
      </c>
      <c r="N374">
        <v>8681</v>
      </c>
      <c r="O374">
        <v>91</v>
      </c>
      <c r="P374" t="s">
        <v>3421</v>
      </c>
      <c r="Q374" t="s">
        <v>2997</v>
      </c>
      <c r="R374">
        <v>0</v>
      </c>
      <c r="S374">
        <v>1</v>
      </c>
      <c r="T374">
        <v>0</v>
      </c>
      <c r="U374">
        <v>6000000</v>
      </c>
      <c r="V374">
        <v>1193062</v>
      </c>
      <c r="W374">
        <v>1193062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-90.057816666666668</v>
      </c>
      <c r="AH374">
        <v>-88.964176500000008</v>
      </c>
      <c r="AI374">
        <v>-0.5480825757575758</v>
      </c>
    </row>
    <row r="375" spans="1:35" x14ac:dyDescent="0.2">
      <c r="A375" t="s">
        <v>1836</v>
      </c>
      <c r="B375">
        <v>1967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8.1</v>
      </c>
      <c r="N375">
        <v>155003</v>
      </c>
      <c r="O375">
        <v>127</v>
      </c>
      <c r="P375" t="s">
        <v>1837</v>
      </c>
      <c r="Q375" t="s">
        <v>1657</v>
      </c>
      <c r="R375">
        <v>0</v>
      </c>
      <c r="S375">
        <v>0</v>
      </c>
      <c r="T375">
        <v>1</v>
      </c>
      <c r="U375">
        <v>3200000</v>
      </c>
      <c r="V375">
        <v>16200000</v>
      </c>
      <c r="W375">
        <v>16200000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2</v>
      </c>
      <c r="AG375">
        <v>153.125</v>
      </c>
      <c r="AH375">
        <v>180.96875</v>
      </c>
      <c r="AI375">
        <v>19.25</v>
      </c>
    </row>
    <row r="376" spans="1:35" x14ac:dyDescent="0.2">
      <c r="A376" t="s">
        <v>4642</v>
      </c>
      <c r="B376">
        <v>1997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6.9</v>
      </c>
      <c r="N376">
        <v>82776</v>
      </c>
      <c r="O376">
        <v>105</v>
      </c>
      <c r="P376" t="s">
        <v>717</v>
      </c>
      <c r="Q376" t="s">
        <v>3859</v>
      </c>
      <c r="R376">
        <v>1</v>
      </c>
      <c r="S376">
        <v>0</v>
      </c>
      <c r="T376">
        <v>0</v>
      </c>
      <c r="U376">
        <v>15000000</v>
      </c>
      <c r="V376">
        <v>44862187</v>
      </c>
      <c r="W376">
        <v>44862187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49.540623333333336</v>
      </c>
      <c r="AH376">
        <v>65.990091900000024</v>
      </c>
      <c r="AI376">
        <v>5.7973010606060607</v>
      </c>
    </row>
    <row r="377" spans="1:35" x14ac:dyDescent="0.2">
      <c r="A377" t="s">
        <v>7096</v>
      </c>
      <c r="B377">
        <v>2010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5.6</v>
      </c>
      <c r="N377">
        <v>83667</v>
      </c>
      <c r="O377">
        <v>107</v>
      </c>
      <c r="P377" t="s">
        <v>3944</v>
      </c>
      <c r="Q377" t="s">
        <v>39</v>
      </c>
      <c r="R377">
        <v>0</v>
      </c>
      <c r="S377">
        <v>0</v>
      </c>
      <c r="T377">
        <v>1</v>
      </c>
      <c r="U377">
        <v>30000000</v>
      </c>
      <c r="V377">
        <v>44875481</v>
      </c>
      <c r="W377">
        <v>55611001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-7.3149983333333335</v>
      </c>
      <c r="AH377">
        <v>2.8803518500000114</v>
      </c>
      <c r="AI377">
        <v>0.85370003333333333</v>
      </c>
    </row>
    <row r="378" spans="1:35" x14ac:dyDescent="0.2">
      <c r="A378" t="s">
        <v>5818</v>
      </c>
      <c r="B378">
        <v>2009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7.7</v>
      </c>
      <c r="N378">
        <v>186275</v>
      </c>
      <c r="O378">
        <v>100</v>
      </c>
      <c r="P378" t="s">
        <v>3862</v>
      </c>
      <c r="Q378" t="s">
        <v>5459</v>
      </c>
      <c r="R378">
        <v>0</v>
      </c>
      <c r="S378">
        <v>1</v>
      </c>
      <c r="T378">
        <v>0</v>
      </c>
      <c r="U378">
        <v>60000000</v>
      </c>
      <c r="V378">
        <v>75286229</v>
      </c>
      <c r="W378">
        <v>124596837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7</v>
      </c>
      <c r="AG378">
        <v>3.8306974999999999</v>
      </c>
      <c r="AH378">
        <v>15.252074225000021</v>
      </c>
      <c r="AI378">
        <v>2.4610232500000002</v>
      </c>
    </row>
    <row r="379" spans="1:35" x14ac:dyDescent="0.2">
      <c r="A379" t="s">
        <v>5500</v>
      </c>
      <c r="B379">
        <v>2001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4.7</v>
      </c>
      <c r="N379">
        <v>12229</v>
      </c>
      <c r="O379">
        <v>86</v>
      </c>
      <c r="P379" t="s">
        <v>5501</v>
      </c>
      <c r="Q379" t="s">
        <v>2783</v>
      </c>
      <c r="R379">
        <v>1</v>
      </c>
      <c r="S379">
        <v>0</v>
      </c>
      <c r="T379">
        <v>0</v>
      </c>
      <c r="U379">
        <v>11000000</v>
      </c>
      <c r="V379">
        <v>23980304</v>
      </c>
      <c r="W379">
        <v>25272752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14.876145454545457</v>
      </c>
      <c r="AH379">
        <v>27.512521454545467</v>
      </c>
      <c r="AI379">
        <v>2.8292048484848484</v>
      </c>
    </row>
    <row r="380" spans="1:35" x14ac:dyDescent="0.2">
      <c r="A380" t="s">
        <v>4989</v>
      </c>
      <c r="B380">
        <v>2005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7.3</v>
      </c>
      <c r="N380">
        <v>232578</v>
      </c>
      <c r="O380">
        <v>77</v>
      </c>
      <c r="P380" t="s">
        <v>2850</v>
      </c>
      <c r="Q380" t="s">
        <v>39</v>
      </c>
      <c r="R380">
        <v>0</v>
      </c>
      <c r="S380">
        <v>0</v>
      </c>
      <c r="T380">
        <v>1</v>
      </c>
      <c r="U380">
        <v>40000000</v>
      </c>
      <c r="V380">
        <v>53359111</v>
      </c>
      <c r="W380">
        <v>118090836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47.613545000000002</v>
      </c>
      <c r="AH380">
        <v>63.851034950000006</v>
      </c>
      <c r="AI380">
        <v>3.9204515</v>
      </c>
    </row>
    <row r="381" spans="1:35" x14ac:dyDescent="0.2">
      <c r="A381" t="s">
        <v>2735</v>
      </c>
      <c r="B381">
        <v>1984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6.7</v>
      </c>
      <c r="N381">
        <v>1705</v>
      </c>
      <c r="O381">
        <v>105</v>
      </c>
      <c r="P381" t="s">
        <v>2736</v>
      </c>
      <c r="Q381" t="s">
        <v>2737</v>
      </c>
      <c r="R381">
        <v>1</v>
      </c>
      <c r="S381">
        <v>0</v>
      </c>
      <c r="T381">
        <v>0</v>
      </c>
      <c r="U381">
        <v>10000000</v>
      </c>
      <c r="V381">
        <v>9640000</v>
      </c>
      <c r="W381">
        <v>9640000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-51.800000000000004</v>
      </c>
      <c r="AH381">
        <v>-46.49799999999999</v>
      </c>
      <c r="AI381">
        <v>1.0956521739130434</v>
      </c>
    </row>
    <row r="382" spans="1:35" x14ac:dyDescent="0.2">
      <c r="A382" t="s">
        <v>6834</v>
      </c>
      <c r="B382">
        <v>2009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5.5</v>
      </c>
      <c r="N382">
        <v>98682</v>
      </c>
      <c r="O382">
        <v>113</v>
      </c>
      <c r="P382" t="s">
        <v>6835</v>
      </c>
      <c r="Q382" t="s">
        <v>35</v>
      </c>
      <c r="R382">
        <v>0</v>
      </c>
      <c r="S382">
        <v>1</v>
      </c>
      <c r="T382">
        <v>0</v>
      </c>
      <c r="U382">
        <v>70000000</v>
      </c>
      <c r="V382">
        <v>109204945</v>
      </c>
      <c r="W382">
        <v>171844840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22.746314285714288</v>
      </c>
      <c r="AH382">
        <v>36.248408857142863</v>
      </c>
      <c r="AI382">
        <v>3.0915438095238095</v>
      </c>
    </row>
    <row r="383" spans="1:35" x14ac:dyDescent="0.2">
      <c r="A383" t="s">
        <v>6168</v>
      </c>
      <c r="B383">
        <v>2011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6</v>
      </c>
      <c r="N383">
        <v>201825</v>
      </c>
      <c r="O383">
        <v>119</v>
      </c>
      <c r="P383" t="s">
        <v>6169</v>
      </c>
      <c r="Q383" t="s">
        <v>35</v>
      </c>
      <c r="R383">
        <v>0</v>
      </c>
      <c r="S383">
        <v>1</v>
      </c>
      <c r="T383">
        <v>0</v>
      </c>
      <c r="U383">
        <v>163000000</v>
      </c>
      <c r="V383">
        <v>100240551</v>
      </c>
      <c r="W383">
        <v>174822325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5</v>
      </c>
      <c r="AG383">
        <v>-46.373519938650311</v>
      </c>
      <c r="AH383">
        <v>-40.474607131901827</v>
      </c>
      <c r="AI383">
        <v>7.2529601226993867E-2</v>
      </c>
    </row>
    <row r="384" spans="1:35" x14ac:dyDescent="0.2">
      <c r="A384" t="s">
        <v>5354</v>
      </c>
      <c r="B384">
        <v>2000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5.7</v>
      </c>
      <c r="N384">
        <v>103700</v>
      </c>
      <c r="O384">
        <v>100</v>
      </c>
      <c r="P384" t="s">
        <v>5355</v>
      </c>
      <c r="Q384" t="s">
        <v>2783</v>
      </c>
      <c r="R384">
        <v>1</v>
      </c>
      <c r="S384">
        <v>0</v>
      </c>
      <c r="T384">
        <v>0</v>
      </c>
      <c r="U384">
        <v>45000000</v>
      </c>
      <c r="V384">
        <v>60786269</v>
      </c>
      <c r="W384">
        <v>113916474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26.57386</v>
      </c>
      <c r="AH384">
        <v>40.496984600000019</v>
      </c>
      <c r="AI384">
        <v>3.2191286666666667</v>
      </c>
    </row>
    <row r="385" spans="1:35" x14ac:dyDescent="0.2">
      <c r="A385" t="s">
        <v>5729</v>
      </c>
      <c r="B385">
        <v>2003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5.8</v>
      </c>
      <c r="N385">
        <v>40261</v>
      </c>
      <c r="O385">
        <v>101</v>
      </c>
      <c r="P385" t="s">
        <v>5229</v>
      </c>
      <c r="Q385" t="s">
        <v>39</v>
      </c>
      <c r="R385">
        <v>0</v>
      </c>
      <c r="S385">
        <v>0</v>
      </c>
      <c r="T385">
        <v>1</v>
      </c>
      <c r="U385">
        <v>25000000</v>
      </c>
      <c r="V385">
        <v>34712347</v>
      </c>
      <c r="W385">
        <v>56489558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12.979115999999999</v>
      </c>
      <c r="AH385">
        <v>25.406818760000004</v>
      </c>
      <c r="AI385">
        <v>2.7659705333333333</v>
      </c>
    </row>
    <row r="386" spans="1:35" x14ac:dyDescent="0.2">
      <c r="A386" t="s">
        <v>5171</v>
      </c>
      <c r="B386">
        <v>1999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6.8</v>
      </c>
      <c r="N386">
        <v>8616</v>
      </c>
      <c r="O386">
        <v>132</v>
      </c>
      <c r="P386" t="s">
        <v>5172</v>
      </c>
      <c r="Q386" t="s">
        <v>5173</v>
      </c>
      <c r="R386">
        <v>1</v>
      </c>
      <c r="S386">
        <v>0</v>
      </c>
      <c r="T386">
        <v>0</v>
      </c>
      <c r="U386">
        <v>36000000</v>
      </c>
      <c r="V386">
        <v>2903404</v>
      </c>
      <c r="W386">
        <v>2986932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-95.851483333333334</v>
      </c>
      <c r="AH386">
        <v>-95.39514650000001</v>
      </c>
      <c r="AI386">
        <v>-0.81143106060606063</v>
      </c>
    </row>
    <row r="387" spans="1:35" x14ac:dyDescent="0.2">
      <c r="A387" t="s">
        <v>7724</v>
      </c>
      <c r="B387">
        <v>2018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6.9</v>
      </c>
      <c r="N387">
        <v>121731</v>
      </c>
      <c r="O387">
        <v>120</v>
      </c>
      <c r="P387" t="s">
        <v>6777</v>
      </c>
      <c r="Q387" t="s">
        <v>39</v>
      </c>
      <c r="R387">
        <v>0</v>
      </c>
      <c r="S387">
        <v>0</v>
      </c>
      <c r="T387">
        <v>1</v>
      </c>
      <c r="U387">
        <v>30000000</v>
      </c>
      <c r="V387">
        <v>174532921</v>
      </c>
      <c r="W387">
        <v>238532921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5</v>
      </c>
      <c r="AG387">
        <v>297.55486833333333</v>
      </c>
      <c r="AH387">
        <v>341.28590385000007</v>
      </c>
      <c r="AI387">
        <v>6.9510973666666667</v>
      </c>
    </row>
    <row r="388" spans="1:35" x14ac:dyDescent="0.2">
      <c r="A388" t="s">
        <v>7250</v>
      </c>
      <c r="B388">
        <v>2011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7.4</v>
      </c>
      <c r="N388">
        <v>453318</v>
      </c>
      <c r="O388">
        <v>118</v>
      </c>
      <c r="P388" t="s">
        <v>7251</v>
      </c>
      <c r="Q388" t="s">
        <v>7252</v>
      </c>
      <c r="R388">
        <v>0</v>
      </c>
      <c r="S388">
        <v>0</v>
      </c>
      <c r="T388">
        <v>1</v>
      </c>
      <c r="U388">
        <v>50000000</v>
      </c>
      <c r="V388">
        <v>84351197</v>
      </c>
      <c r="W388">
        <v>145051197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45.051197000000002</v>
      </c>
      <c r="AH388">
        <v>61.006828670000012</v>
      </c>
      <c r="AI388">
        <v>1.90102394</v>
      </c>
    </row>
    <row r="389" spans="1:35" x14ac:dyDescent="0.2">
      <c r="A389" t="s">
        <v>5497</v>
      </c>
      <c r="B389">
        <v>2001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6.5</v>
      </c>
      <c r="N389">
        <v>23399</v>
      </c>
      <c r="O389">
        <v>99</v>
      </c>
      <c r="P389" t="s">
        <v>5498</v>
      </c>
      <c r="Q389" t="s">
        <v>2783</v>
      </c>
      <c r="R389">
        <v>1</v>
      </c>
      <c r="S389">
        <v>0</v>
      </c>
      <c r="T389">
        <v>0</v>
      </c>
      <c r="U389">
        <v>13000000</v>
      </c>
      <c r="V389">
        <v>16937988</v>
      </c>
      <c r="W389">
        <v>19937988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-23.315430769230769</v>
      </c>
      <c r="AH389">
        <v>-14.88012815384614</v>
      </c>
      <c r="AI389">
        <v>1.5561523076923076</v>
      </c>
    </row>
    <row r="390" spans="1:35" x14ac:dyDescent="0.2">
      <c r="A390" t="s">
        <v>7722</v>
      </c>
      <c r="B390">
        <v>2015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7.6</v>
      </c>
      <c r="N390">
        <v>236844</v>
      </c>
      <c r="O390">
        <v>133</v>
      </c>
      <c r="P390" t="s">
        <v>7417</v>
      </c>
      <c r="Q390" t="s">
        <v>620</v>
      </c>
      <c r="R390">
        <v>0</v>
      </c>
      <c r="S390">
        <v>0</v>
      </c>
      <c r="T390">
        <v>1</v>
      </c>
      <c r="U390">
        <v>35000000</v>
      </c>
      <c r="V390">
        <v>109767581</v>
      </c>
      <c r="W390">
        <v>173567581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147.95368714285715</v>
      </c>
      <c r="AH390">
        <v>175.22859272857147</v>
      </c>
      <c r="AI390">
        <v>3.959073742857143</v>
      </c>
    </row>
    <row r="391" spans="1:35" x14ac:dyDescent="0.2">
      <c r="A391" t="s">
        <v>7918</v>
      </c>
      <c r="B391">
        <v>2018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7.1</v>
      </c>
      <c r="N391">
        <v>94265</v>
      </c>
      <c r="O391">
        <v>130</v>
      </c>
      <c r="P391" t="s">
        <v>7919</v>
      </c>
      <c r="Q391" t="s">
        <v>620</v>
      </c>
      <c r="R391">
        <v>0</v>
      </c>
      <c r="S391">
        <v>0</v>
      </c>
      <c r="T391">
        <v>1</v>
      </c>
      <c r="U391">
        <v>50000000</v>
      </c>
      <c r="V391">
        <v>115715889</v>
      </c>
      <c r="W391">
        <v>214215889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114.21588899999999</v>
      </c>
      <c r="AH391">
        <v>137.77963679000004</v>
      </c>
      <c r="AI391">
        <v>3.2843177799999999</v>
      </c>
    </row>
    <row r="392" spans="1:35" x14ac:dyDescent="0.2">
      <c r="A392" t="s">
        <v>2604</v>
      </c>
      <c r="B392">
        <v>1982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6.9</v>
      </c>
      <c r="N392">
        <v>40069</v>
      </c>
      <c r="O392">
        <v>120</v>
      </c>
      <c r="P392" t="s">
        <v>2605</v>
      </c>
      <c r="Q392" t="s">
        <v>2606</v>
      </c>
      <c r="R392">
        <v>0</v>
      </c>
      <c r="S392">
        <v>0</v>
      </c>
      <c r="T392">
        <v>1</v>
      </c>
      <c r="U392">
        <v>8000000</v>
      </c>
      <c r="V392">
        <v>21028755</v>
      </c>
      <c r="W392">
        <v>21028755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31.429718750000003</v>
      </c>
      <c r="AH392">
        <v>45.886987812500003</v>
      </c>
      <c r="AI392">
        <v>4.7143355978260866</v>
      </c>
    </row>
    <row r="393" spans="1:35" x14ac:dyDescent="0.2">
      <c r="A393" t="s">
        <v>7613</v>
      </c>
      <c r="B393">
        <v>2015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6.5</v>
      </c>
      <c r="N393">
        <v>124186</v>
      </c>
      <c r="O393">
        <v>119</v>
      </c>
      <c r="P393" t="s">
        <v>4734</v>
      </c>
      <c r="Q393" t="s">
        <v>7614</v>
      </c>
      <c r="R393">
        <v>0</v>
      </c>
      <c r="S393">
        <v>1</v>
      </c>
      <c r="T393">
        <v>0</v>
      </c>
      <c r="U393">
        <v>55000000</v>
      </c>
      <c r="V393">
        <v>31090320</v>
      </c>
      <c r="W393">
        <v>74679822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-32.109252727272725</v>
      </c>
      <c r="AH393">
        <v>-24.641270527272727</v>
      </c>
      <c r="AI393">
        <v>0.35781494545454545</v>
      </c>
    </row>
    <row r="394" spans="1:35" x14ac:dyDescent="0.2">
      <c r="A394" t="s">
        <v>4187</v>
      </c>
      <c r="B394">
        <v>1995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7.3</v>
      </c>
      <c r="N394">
        <v>96958</v>
      </c>
      <c r="O394">
        <v>116</v>
      </c>
      <c r="P394" t="s">
        <v>3468</v>
      </c>
      <c r="Q394" t="s">
        <v>3273</v>
      </c>
      <c r="R394">
        <v>1</v>
      </c>
      <c r="S394">
        <v>0</v>
      </c>
      <c r="T394">
        <v>0</v>
      </c>
      <c r="U394">
        <v>53000000</v>
      </c>
      <c r="V394">
        <v>91387195</v>
      </c>
      <c r="W394">
        <v>157387195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48.478485849056604</v>
      </c>
      <c r="AH394">
        <v>64.811119292452844</v>
      </c>
      <c r="AI394">
        <v>5.7490220840480273</v>
      </c>
    </row>
    <row r="395" spans="1:35" x14ac:dyDescent="0.2">
      <c r="A395" t="s">
        <v>3957</v>
      </c>
      <c r="B395">
        <v>1994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7</v>
      </c>
      <c r="N395">
        <v>8597</v>
      </c>
      <c r="O395">
        <v>115</v>
      </c>
      <c r="P395" t="s">
        <v>3185</v>
      </c>
      <c r="Q395" t="s">
        <v>35</v>
      </c>
      <c r="R395">
        <v>0</v>
      </c>
      <c r="S395">
        <v>1</v>
      </c>
      <c r="T395">
        <v>0</v>
      </c>
      <c r="U395">
        <v>14000000</v>
      </c>
      <c r="V395">
        <v>13642861</v>
      </c>
      <c r="W395">
        <v>13642861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-51.275496428571429</v>
      </c>
      <c r="AH395">
        <v>-45.915801035714281</v>
      </c>
      <c r="AI395">
        <v>1.2147501623376624</v>
      </c>
    </row>
    <row r="396" spans="1:35" x14ac:dyDescent="0.2">
      <c r="A396" t="s">
        <v>3063</v>
      </c>
      <c r="B396">
        <v>1988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6.9</v>
      </c>
      <c r="N396">
        <v>3468</v>
      </c>
      <c r="O396">
        <v>97</v>
      </c>
      <c r="P396" t="s">
        <v>3064</v>
      </c>
      <c r="Q396" t="s">
        <v>39</v>
      </c>
      <c r="R396">
        <v>0</v>
      </c>
      <c r="S396">
        <v>0</v>
      </c>
      <c r="T396">
        <v>1</v>
      </c>
      <c r="U396">
        <v>4000000</v>
      </c>
      <c r="V396">
        <v>16262415</v>
      </c>
      <c r="W396">
        <v>16262415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103.28018750000001</v>
      </c>
      <c r="AH396">
        <v>125.64100812500003</v>
      </c>
      <c r="AI396">
        <v>7.8382690217391309</v>
      </c>
    </row>
    <row r="397" spans="1:35" x14ac:dyDescent="0.2">
      <c r="A397" t="s">
        <v>2950</v>
      </c>
      <c r="B397">
        <v>1987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7.4</v>
      </c>
      <c r="N397">
        <v>11956</v>
      </c>
      <c r="O397">
        <v>157</v>
      </c>
      <c r="P397" t="s">
        <v>2951</v>
      </c>
      <c r="Q397" t="s">
        <v>35</v>
      </c>
      <c r="R397">
        <v>0</v>
      </c>
      <c r="S397">
        <v>1</v>
      </c>
      <c r="T397">
        <v>0</v>
      </c>
      <c r="U397">
        <v>29000000</v>
      </c>
      <c r="V397">
        <v>5899797</v>
      </c>
      <c r="W397">
        <v>5899797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-89.827936206896553</v>
      </c>
      <c r="AH397">
        <v>-88.709009189655177</v>
      </c>
      <c r="AI397">
        <v>-0.55773635682158917</v>
      </c>
    </row>
    <row r="398" spans="1:35" x14ac:dyDescent="0.2">
      <c r="A398" t="s">
        <v>6050</v>
      </c>
      <c r="B398">
        <v>2005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5.8</v>
      </c>
      <c r="N398">
        <v>25461</v>
      </c>
      <c r="O398">
        <v>90</v>
      </c>
      <c r="P398" t="s">
        <v>6051</v>
      </c>
      <c r="Q398" t="s">
        <v>5267</v>
      </c>
      <c r="R398">
        <v>0</v>
      </c>
      <c r="S398">
        <v>1</v>
      </c>
      <c r="T398">
        <v>0</v>
      </c>
      <c r="U398">
        <v>1000000</v>
      </c>
      <c r="V398">
        <v>10047674</v>
      </c>
      <c r="W398">
        <v>32586408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1529.3203999999998</v>
      </c>
      <c r="AH398">
        <v>1708.5456440000003</v>
      </c>
      <c r="AI398">
        <v>53.310679999999998</v>
      </c>
    </row>
    <row r="399" spans="1:35" x14ac:dyDescent="0.2">
      <c r="A399" t="s">
        <v>3289</v>
      </c>
      <c r="B399">
        <v>1990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6.5</v>
      </c>
      <c r="N399">
        <v>52602</v>
      </c>
      <c r="O399">
        <v>85</v>
      </c>
      <c r="P399" t="s">
        <v>3290</v>
      </c>
      <c r="Q399" t="s">
        <v>35</v>
      </c>
      <c r="R399">
        <v>0</v>
      </c>
      <c r="S399">
        <v>1</v>
      </c>
      <c r="T399">
        <v>0</v>
      </c>
      <c r="U399">
        <v>11000000</v>
      </c>
      <c r="V399">
        <v>8266343</v>
      </c>
      <c r="W399">
        <v>8266343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-62.425713636363632</v>
      </c>
      <c r="AH399">
        <v>-58.292542136363636</v>
      </c>
      <c r="AI399">
        <v>0.70792210743801653</v>
      </c>
    </row>
    <row r="400" spans="1:35" x14ac:dyDescent="0.2">
      <c r="A400" t="s">
        <v>6042</v>
      </c>
      <c r="B400">
        <v>2006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6.5</v>
      </c>
      <c r="N400">
        <v>14923</v>
      </c>
      <c r="O400">
        <v>87</v>
      </c>
      <c r="P400" t="s">
        <v>6043</v>
      </c>
      <c r="Q400" t="s">
        <v>3230</v>
      </c>
      <c r="R400">
        <v>0</v>
      </c>
      <c r="S400">
        <v>1</v>
      </c>
      <c r="T400">
        <v>0</v>
      </c>
      <c r="U400">
        <v>50000000</v>
      </c>
      <c r="V400">
        <v>58360760</v>
      </c>
      <c r="W400">
        <v>69865924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40</v>
      </c>
      <c r="AG400">
        <v>-30.134076</v>
      </c>
      <c r="AH400">
        <v>-22.44882436</v>
      </c>
      <c r="AI400">
        <v>1.3288641333333333</v>
      </c>
    </row>
    <row r="401" spans="1:35" x14ac:dyDescent="0.2">
      <c r="A401" t="s">
        <v>3423</v>
      </c>
      <c r="B401">
        <v>1991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5.9</v>
      </c>
      <c r="N401">
        <v>19650</v>
      </c>
      <c r="O401">
        <v>101</v>
      </c>
      <c r="P401" t="s">
        <v>2780</v>
      </c>
      <c r="Q401" t="s">
        <v>39</v>
      </c>
      <c r="R401">
        <v>0</v>
      </c>
      <c r="S401">
        <v>0</v>
      </c>
      <c r="T401">
        <v>1</v>
      </c>
      <c r="U401">
        <v>25000000</v>
      </c>
      <c r="V401">
        <v>33691313</v>
      </c>
      <c r="W401">
        <v>33691313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-32.617373999999998</v>
      </c>
      <c r="AH401">
        <v>-25.205285140000001</v>
      </c>
      <c r="AI401">
        <v>2.0628466363636364</v>
      </c>
    </row>
    <row r="402" spans="1:35" x14ac:dyDescent="0.2">
      <c r="A402" t="s">
        <v>6478</v>
      </c>
      <c r="B402">
        <v>2007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6.7</v>
      </c>
      <c r="N402">
        <v>95692</v>
      </c>
      <c r="O402">
        <v>98</v>
      </c>
      <c r="P402" t="s">
        <v>6479</v>
      </c>
      <c r="Q402" t="s">
        <v>2783</v>
      </c>
      <c r="R402">
        <v>0</v>
      </c>
      <c r="S402">
        <v>1</v>
      </c>
      <c r="T402">
        <v>0</v>
      </c>
      <c r="U402">
        <v>25000000</v>
      </c>
      <c r="V402">
        <v>47642963</v>
      </c>
      <c r="W402">
        <v>68474305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36.948609999999995</v>
      </c>
      <c r="AH402">
        <v>52.012957100000023</v>
      </c>
      <c r="AI402">
        <v>3.5649536666666668</v>
      </c>
    </row>
    <row r="403" spans="1:35" x14ac:dyDescent="0.2">
      <c r="A403" t="s">
        <v>4644</v>
      </c>
      <c r="B403">
        <v>1998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7.2</v>
      </c>
      <c r="N403">
        <v>15460</v>
      </c>
      <c r="O403">
        <v>111</v>
      </c>
      <c r="P403" t="s">
        <v>4645</v>
      </c>
      <c r="Q403" t="s">
        <v>4385</v>
      </c>
      <c r="R403">
        <v>0</v>
      </c>
      <c r="S403">
        <v>0</v>
      </c>
      <c r="T403">
        <v>1</v>
      </c>
      <c r="U403">
        <v>8000000</v>
      </c>
      <c r="V403">
        <v>4553271</v>
      </c>
      <c r="W403">
        <v>4553271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6</v>
      </c>
      <c r="AG403">
        <v>-71.542056250000002</v>
      </c>
      <c r="AH403">
        <v>-68.411682437500005</v>
      </c>
      <c r="AI403">
        <v>0.29354289772727271</v>
      </c>
    </row>
    <row r="404" spans="1:35" x14ac:dyDescent="0.2">
      <c r="A404" t="s">
        <v>3076</v>
      </c>
      <c r="B404">
        <v>1988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7.6</v>
      </c>
      <c r="N404">
        <v>62015</v>
      </c>
      <c r="O404">
        <v>119</v>
      </c>
      <c r="P404" t="s">
        <v>2912</v>
      </c>
      <c r="Q404" t="s">
        <v>2757</v>
      </c>
      <c r="R404">
        <v>0</v>
      </c>
      <c r="S404">
        <v>0</v>
      </c>
      <c r="T404">
        <v>1</v>
      </c>
      <c r="U404">
        <v>14000000</v>
      </c>
      <c r="V404">
        <v>34670720</v>
      </c>
      <c r="W404">
        <v>34670720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3</v>
      </c>
      <c r="AG404">
        <v>23.824000000000002</v>
      </c>
      <c r="AH404">
        <v>37.444640000000014</v>
      </c>
      <c r="AI404">
        <v>4.3836521739130436</v>
      </c>
    </row>
    <row r="405" spans="1:35" x14ac:dyDescent="0.2">
      <c r="A405" t="s">
        <v>4195</v>
      </c>
      <c r="B405">
        <v>1995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6.5</v>
      </c>
      <c r="N405">
        <v>46503</v>
      </c>
      <c r="O405">
        <v>99</v>
      </c>
      <c r="P405" t="s">
        <v>4196</v>
      </c>
      <c r="Q405" t="s">
        <v>3273</v>
      </c>
      <c r="R405">
        <v>1</v>
      </c>
      <c r="S405">
        <v>0</v>
      </c>
      <c r="T405">
        <v>0</v>
      </c>
      <c r="U405">
        <v>23000000</v>
      </c>
      <c r="V405">
        <v>8919401</v>
      </c>
      <c r="W405">
        <v>179519401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290.25956739130436</v>
      </c>
      <c r="AH405">
        <v>333.18811980434788</v>
      </c>
      <c r="AI405">
        <v>16.739071245059289</v>
      </c>
    </row>
    <row r="406" spans="1:35" x14ac:dyDescent="0.2">
      <c r="A406" t="s">
        <v>4647</v>
      </c>
      <c r="B406">
        <v>1997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5.9</v>
      </c>
      <c r="N406">
        <v>77373</v>
      </c>
      <c r="O406">
        <v>108</v>
      </c>
      <c r="P406" t="s">
        <v>3061</v>
      </c>
      <c r="Q406" t="s">
        <v>35</v>
      </c>
      <c r="R406">
        <v>0</v>
      </c>
      <c r="S406">
        <v>1</v>
      </c>
      <c r="T406">
        <v>0</v>
      </c>
      <c r="U406">
        <v>116000000</v>
      </c>
      <c r="V406">
        <v>67127760</v>
      </c>
      <c r="W406">
        <v>178127760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-23.220793103448276</v>
      </c>
      <c r="AH406">
        <v>-14.775080344827577</v>
      </c>
      <c r="AI406">
        <v>2.48996394984326</v>
      </c>
    </row>
    <row r="407" spans="1:35" x14ac:dyDescent="0.2">
      <c r="A407" t="s">
        <v>937</v>
      </c>
      <c r="B407">
        <v>1947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7.5</v>
      </c>
      <c r="N407">
        <v>16813</v>
      </c>
      <c r="O407">
        <v>106</v>
      </c>
      <c r="P407" t="s">
        <v>739</v>
      </c>
      <c r="Q407" t="s">
        <v>39</v>
      </c>
      <c r="R407">
        <v>0</v>
      </c>
      <c r="S407">
        <v>0</v>
      </c>
      <c r="T407">
        <v>1</v>
      </c>
      <c r="U407">
        <v>1600000</v>
      </c>
      <c r="V407">
        <v>3400000</v>
      </c>
      <c r="W407">
        <v>3400000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6.25</v>
      </c>
      <c r="AH407">
        <v>17.937500000000014</v>
      </c>
      <c r="AI407">
        <v>15.346153846153847</v>
      </c>
    </row>
    <row r="408" spans="1:35" x14ac:dyDescent="0.2">
      <c r="A408" t="s">
        <v>6832</v>
      </c>
      <c r="B408">
        <v>2012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6.2</v>
      </c>
      <c r="N408">
        <v>238721</v>
      </c>
      <c r="O408">
        <v>113</v>
      </c>
      <c r="P408" t="s">
        <v>2850</v>
      </c>
      <c r="Q408" t="s">
        <v>39</v>
      </c>
      <c r="R408">
        <v>0</v>
      </c>
      <c r="S408">
        <v>0</v>
      </c>
      <c r="T408">
        <v>1</v>
      </c>
      <c r="U408">
        <v>150000000</v>
      </c>
      <c r="V408">
        <v>79727149</v>
      </c>
      <c r="W408">
        <v>245527149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-18.157617000000002</v>
      </c>
      <c r="AH408">
        <v>-9.154954869999985</v>
      </c>
      <c r="AI408">
        <v>0.63684766000000004</v>
      </c>
    </row>
    <row r="409" spans="1:35" x14ac:dyDescent="0.2">
      <c r="A409" t="s">
        <v>6045</v>
      </c>
      <c r="B409">
        <v>2005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5.6</v>
      </c>
      <c r="N409">
        <v>58439</v>
      </c>
      <c r="O409">
        <v>105</v>
      </c>
      <c r="P409" t="s">
        <v>6046</v>
      </c>
      <c r="Q409" t="s">
        <v>2783</v>
      </c>
      <c r="R409">
        <v>1</v>
      </c>
      <c r="S409">
        <v>0</v>
      </c>
      <c r="T409">
        <v>0</v>
      </c>
      <c r="U409">
        <v>30000000</v>
      </c>
      <c r="V409">
        <v>25473352</v>
      </c>
      <c r="W409">
        <v>68357079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3</v>
      </c>
      <c r="AG409">
        <v>13.928465000000001</v>
      </c>
      <c r="AH409">
        <v>26.460596150000022</v>
      </c>
      <c r="AI409">
        <v>2.7976155</v>
      </c>
    </row>
    <row r="410" spans="1:35" x14ac:dyDescent="0.2">
      <c r="A410" t="s">
        <v>3292</v>
      </c>
      <c r="B410">
        <v>1990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6.4</v>
      </c>
      <c r="N410">
        <v>56058</v>
      </c>
      <c r="O410">
        <v>96</v>
      </c>
      <c r="P410" t="s">
        <v>3293</v>
      </c>
      <c r="Q410" t="s">
        <v>3294</v>
      </c>
      <c r="R410">
        <v>0</v>
      </c>
      <c r="S410">
        <v>1</v>
      </c>
      <c r="T410">
        <v>0</v>
      </c>
      <c r="U410">
        <v>16000000</v>
      </c>
      <c r="V410">
        <v>33878502</v>
      </c>
      <c r="W410">
        <v>48878502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52.745318750000003</v>
      </c>
      <c r="AH410">
        <v>69.547303812500019</v>
      </c>
      <c r="AI410">
        <v>5.9429690340909094</v>
      </c>
    </row>
    <row r="411" spans="1:35" x14ac:dyDescent="0.2">
      <c r="A411" t="s">
        <v>3753</v>
      </c>
      <c r="B411">
        <v>1993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6.8</v>
      </c>
      <c r="N411">
        <v>47220</v>
      </c>
      <c r="O411">
        <v>110</v>
      </c>
      <c r="P411" t="s">
        <v>2898</v>
      </c>
      <c r="Q411" t="s">
        <v>39</v>
      </c>
      <c r="R411">
        <v>0</v>
      </c>
      <c r="S411">
        <v>0</v>
      </c>
      <c r="T411">
        <v>1</v>
      </c>
      <c r="U411">
        <v>28000000</v>
      </c>
      <c r="V411">
        <v>63270710</v>
      </c>
      <c r="W411">
        <v>63270710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12.983410714285714</v>
      </c>
      <c r="AH411">
        <v>25.411585892857158</v>
      </c>
      <c r="AI411">
        <v>4.1356095779220778</v>
      </c>
    </row>
    <row r="412" spans="1:35" x14ac:dyDescent="0.2">
      <c r="A412" t="s">
        <v>4402</v>
      </c>
      <c r="B412">
        <v>1996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5.9</v>
      </c>
      <c r="N412">
        <v>63659</v>
      </c>
      <c r="O412">
        <v>114</v>
      </c>
      <c r="P412" t="s">
        <v>3769</v>
      </c>
      <c r="Q412" t="s">
        <v>35</v>
      </c>
      <c r="R412">
        <v>0</v>
      </c>
      <c r="S412">
        <v>1</v>
      </c>
      <c r="T412">
        <v>0</v>
      </c>
      <c r="U412">
        <v>80000000</v>
      </c>
      <c r="V412">
        <v>33023469</v>
      </c>
      <c r="W412">
        <v>159212469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-0.49220687500000004</v>
      </c>
      <c r="AH412">
        <v>10.453650368750003</v>
      </c>
      <c r="AI412">
        <v>3.5230815056818181</v>
      </c>
    </row>
    <row r="413" spans="1:35" x14ac:dyDescent="0.2">
      <c r="A413" t="s">
        <v>3177</v>
      </c>
      <c r="B413">
        <v>1989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6.1</v>
      </c>
      <c r="N413">
        <v>3136</v>
      </c>
      <c r="O413">
        <v>102</v>
      </c>
      <c r="P413" t="s">
        <v>3178</v>
      </c>
      <c r="Q413" t="s">
        <v>2757</v>
      </c>
      <c r="R413">
        <v>0</v>
      </c>
      <c r="S413">
        <v>0</v>
      </c>
      <c r="T413">
        <v>1</v>
      </c>
      <c r="U413">
        <v>14500000</v>
      </c>
      <c r="V413">
        <v>8125592</v>
      </c>
      <c r="W413">
        <v>8125592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-71.98071724137931</v>
      </c>
      <c r="AH413">
        <v>-68.898596137931037</v>
      </c>
      <c r="AI413">
        <v>0.21822968515742128</v>
      </c>
    </row>
    <row r="414" spans="1:35" x14ac:dyDescent="0.2">
      <c r="A414" t="s">
        <v>2612</v>
      </c>
      <c r="B414">
        <v>1982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6.9</v>
      </c>
      <c r="N414">
        <v>19530</v>
      </c>
      <c r="O414">
        <v>88</v>
      </c>
      <c r="P414" t="s">
        <v>2301</v>
      </c>
      <c r="Q414" t="s">
        <v>2613</v>
      </c>
      <c r="R414">
        <v>0</v>
      </c>
      <c r="S414">
        <v>1</v>
      </c>
      <c r="T414">
        <v>0</v>
      </c>
      <c r="U414">
        <v>9000000</v>
      </c>
      <c r="V414">
        <v>18196170</v>
      </c>
      <c r="W414">
        <v>18196170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1.0898333333333332</v>
      </c>
      <c r="AH414">
        <v>12.209715000000017</v>
      </c>
      <c r="AI414">
        <v>3.3952101449275363</v>
      </c>
    </row>
    <row r="415" spans="1:35" x14ac:dyDescent="0.2">
      <c r="A415" t="s">
        <v>3175</v>
      </c>
      <c r="B415">
        <v>1989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8.1</v>
      </c>
      <c r="N415">
        <v>397207</v>
      </c>
      <c r="O415">
        <v>128</v>
      </c>
      <c r="P415" t="s">
        <v>2910</v>
      </c>
      <c r="Q415" t="s">
        <v>2783</v>
      </c>
      <c r="R415">
        <v>1</v>
      </c>
      <c r="S415">
        <v>0</v>
      </c>
      <c r="T415">
        <v>0</v>
      </c>
      <c r="U415">
        <v>16400000</v>
      </c>
      <c r="V415">
        <v>95860116</v>
      </c>
      <c r="W415">
        <v>235860116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619.08571951219506</v>
      </c>
      <c r="AH415">
        <v>698.1851486585366</v>
      </c>
      <c r="AI415">
        <v>30.264596500530224</v>
      </c>
    </row>
    <row r="416" spans="1:35" x14ac:dyDescent="0.2">
      <c r="A416" t="s">
        <v>4198</v>
      </c>
      <c r="B416">
        <v>1995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6.9</v>
      </c>
      <c r="N416">
        <v>18829</v>
      </c>
      <c r="O416">
        <v>119</v>
      </c>
      <c r="P416" t="s">
        <v>4199</v>
      </c>
      <c r="Q416" t="s">
        <v>3921</v>
      </c>
      <c r="R416">
        <v>1</v>
      </c>
      <c r="S416">
        <v>0</v>
      </c>
      <c r="T416">
        <v>0</v>
      </c>
      <c r="U416">
        <v>10000000</v>
      </c>
      <c r="V416">
        <v>24147179</v>
      </c>
      <c r="W416">
        <v>24147179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20.735894999999999</v>
      </c>
      <c r="AH416">
        <v>34.016843450000003</v>
      </c>
      <c r="AI416">
        <v>4.4879952272727275</v>
      </c>
    </row>
    <row r="417" spans="1:35" x14ac:dyDescent="0.2">
      <c r="A417" t="s">
        <v>1740</v>
      </c>
      <c r="B417">
        <v>1964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7.3</v>
      </c>
      <c r="N417">
        <v>4495</v>
      </c>
      <c r="O417">
        <v>116</v>
      </c>
      <c r="P417" t="s">
        <v>1741</v>
      </c>
      <c r="Q417" t="s">
        <v>39</v>
      </c>
      <c r="R417">
        <v>0</v>
      </c>
      <c r="S417">
        <v>0</v>
      </c>
      <c r="T417">
        <v>1</v>
      </c>
      <c r="U417">
        <v>1200000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19</v>
      </c>
      <c r="AG417">
        <v>-100</v>
      </c>
      <c r="AH417">
        <v>-100</v>
      </c>
      <c r="AI417">
        <v>-1</v>
      </c>
    </row>
    <row r="418" spans="1:35" x14ac:dyDescent="0.2">
      <c r="A418" t="s">
        <v>6371</v>
      </c>
      <c r="B418">
        <v>2007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6.2</v>
      </c>
      <c r="N418">
        <v>81633</v>
      </c>
      <c r="O418">
        <v>89</v>
      </c>
      <c r="P418" t="s">
        <v>6372</v>
      </c>
      <c r="Q418" t="s">
        <v>35</v>
      </c>
      <c r="R418">
        <v>0</v>
      </c>
      <c r="S418">
        <v>1</v>
      </c>
      <c r="T418">
        <v>0</v>
      </c>
      <c r="U418">
        <v>20000000</v>
      </c>
      <c r="V418">
        <v>16809076</v>
      </c>
      <c r="W418">
        <v>22382047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-44.0448825</v>
      </c>
      <c r="AH418">
        <v>-37.889819574999997</v>
      </c>
      <c r="AI418">
        <v>0.8651705833333333</v>
      </c>
    </row>
    <row r="419" spans="1:35" x14ac:dyDescent="0.2">
      <c r="A419" t="s">
        <v>2889</v>
      </c>
      <c r="B419">
        <v>1986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5.6</v>
      </c>
      <c r="N419">
        <v>6369</v>
      </c>
      <c r="O419">
        <v>91</v>
      </c>
      <c r="P419" t="s">
        <v>2890</v>
      </c>
      <c r="Q419" t="s">
        <v>39</v>
      </c>
      <c r="R419">
        <v>0</v>
      </c>
      <c r="S419">
        <v>0</v>
      </c>
      <c r="T419">
        <v>1</v>
      </c>
      <c r="U419">
        <v>11000000</v>
      </c>
      <c r="V419">
        <v>8988731</v>
      </c>
      <c r="W419">
        <v>8988731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-59.142131818181824</v>
      </c>
      <c r="AH419">
        <v>-54.647766318181823</v>
      </c>
      <c r="AI419">
        <v>0.77642905138339924</v>
      </c>
    </row>
    <row r="420" spans="1:35" x14ac:dyDescent="0.2">
      <c r="A420" t="s">
        <v>2645</v>
      </c>
      <c r="B420">
        <v>1983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4.7</v>
      </c>
      <c r="N420">
        <v>3419</v>
      </c>
      <c r="O420">
        <v>99</v>
      </c>
      <c r="P420" t="s">
        <v>2101</v>
      </c>
      <c r="Q420" t="s">
        <v>39</v>
      </c>
      <c r="R420">
        <v>0</v>
      </c>
      <c r="S420">
        <v>0</v>
      </c>
      <c r="T420">
        <v>1</v>
      </c>
      <c r="U420">
        <v>10000000</v>
      </c>
      <c r="V420">
        <v>10369581</v>
      </c>
      <c r="W420">
        <v>10369581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-48.152095000000003</v>
      </c>
      <c r="AH420">
        <v>-42.448825450000001</v>
      </c>
      <c r="AI420">
        <v>1.2542567391304347</v>
      </c>
    </row>
    <row r="421" spans="1:35" x14ac:dyDescent="0.2">
      <c r="A421" t="s">
        <v>3580</v>
      </c>
      <c r="B421">
        <v>1992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6.6</v>
      </c>
      <c r="N421">
        <v>98187</v>
      </c>
      <c r="O421">
        <v>104</v>
      </c>
      <c r="P421" t="s">
        <v>2808</v>
      </c>
      <c r="Q421" t="s">
        <v>35</v>
      </c>
      <c r="R421">
        <v>0</v>
      </c>
      <c r="S421">
        <v>1</v>
      </c>
      <c r="T421">
        <v>0</v>
      </c>
      <c r="U421">
        <v>55000000</v>
      </c>
      <c r="V421">
        <v>58422650</v>
      </c>
      <c r="W421">
        <v>149022650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35.475136363636359</v>
      </c>
      <c r="AH421">
        <v>50.377401363636366</v>
      </c>
      <c r="AI421">
        <v>5.1579607438016533</v>
      </c>
    </row>
    <row r="422" spans="1:35" x14ac:dyDescent="0.2">
      <c r="A422" t="s">
        <v>6341</v>
      </c>
      <c r="B422">
        <v>2008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6.4</v>
      </c>
      <c r="N422">
        <v>192765</v>
      </c>
      <c r="O422">
        <v>105</v>
      </c>
      <c r="P422" t="s">
        <v>4801</v>
      </c>
      <c r="Q422" t="s">
        <v>35</v>
      </c>
      <c r="R422">
        <v>0</v>
      </c>
      <c r="S422">
        <v>1</v>
      </c>
      <c r="T422">
        <v>0</v>
      </c>
      <c r="U422">
        <v>45000000</v>
      </c>
      <c r="V422">
        <v>36316032</v>
      </c>
      <c r="W422">
        <v>76014335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33</v>
      </c>
      <c r="AG422">
        <v>-15.539627777777779</v>
      </c>
      <c r="AH422">
        <v>-6.2489868333333236</v>
      </c>
      <c r="AI422">
        <v>1.8153457407407407</v>
      </c>
    </row>
    <row r="423" spans="1:35" x14ac:dyDescent="0.2">
      <c r="A423" t="s">
        <v>5558</v>
      </c>
      <c r="B423">
        <v>2002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6.4</v>
      </c>
      <c r="N423">
        <v>37964</v>
      </c>
      <c r="O423">
        <v>109</v>
      </c>
      <c r="P423" t="s">
        <v>5559</v>
      </c>
      <c r="Q423" t="s">
        <v>39</v>
      </c>
      <c r="R423">
        <v>0</v>
      </c>
      <c r="S423">
        <v>0</v>
      </c>
      <c r="T423">
        <v>1</v>
      </c>
      <c r="U423">
        <v>50000000</v>
      </c>
      <c r="V423">
        <v>8364691</v>
      </c>
      <c r="W423">
        <v>8382938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-91.617062000000004</v>
      </c>
      <c r="AH423">
        <v>-90.69493881999999</v>
      </c>
      <c r="AI423">
        <v>-0.72056873333333338</v>
      </c>
    </row>
    <row r="424" spans="1:35" x14ac:dyDescent="0.2">
      <c r="A424" t="s">
        <v>5166</v>
      </c>
      <c r="B424">
        <v>1999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5.8</v>
      </c>
      <c r="N424">
        <v>119733</v>
      </c>
      <c r="O424">
        <v>105</v>
      </c>
      <c r="P424" t="s">
        <v>5167</v>
      </c>
      <c r="Q424" t="s">
        <v>39</v>
      </c>
      <c r="R424">
        <v>0</v>
      </c>
      <c r="S424">
        <v>0</v>
      </c>
      <c r="T424">
        <v>1</v>
      </c>
      <c r="U424">
        <v>60000000</v>
      </c>
      <c r="V424">
        <v>73648142</v>
      </c>
      <c r="W424">
        <v>164648142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37.206784999999996</v>
      </c>
      <c r="AH424">
        <v>52.299531350000009</v>
      </c>
      <c r="AI424">
        <v>5.2366720454545455</v>
      </c>
    </row>
    <row r="425" spans="1:35" x14ac:dyDescent="0.2">
      <c r="A425" t="s">
        <v>4649</v>
      </c>
      <c r="B425">
        <v>1998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6.1</v>
      </c>
      <c r="N425">
        <v>32095</v>
      </c>
      <c r="O425">
        <v>106</v>
      </c>
      <c r="P425" t="s">
        <v>4650</v>
      </c>
      <c r="Q425" t="s">
        <v>4651</v>
      </c>
      <c r="R425">
        <v>1</v>
      </c>
      <c r="S425">
        <v>0</v>
      </c>
      <c r="T425">
        <v>0</v>
      </c>
      <c r="U425">
        <v>45000000</v>
      </c>
      <c r="V425">
        <v>11203026</v>
      </c>
      <c r="W425">
        <v>11203026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-87.552193333333321</v>
      </c>
      <c r="AH425">
        <v>-86.18293460000001</v>
      </c>
      <c r="AI425">
        <v>-0.43419060606060605</v>
      </c>
    </row>
    <row r="426" spans="1:35" x14ac:dyDescent="0.2">
      <c r="A426" t="s">
        <v>6643</v>
      </c>
      <c r="B426">
        <v>2008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7.1</v>
      </c>
      <c r="N426">
        <v>150593</v>
      </c>
      <c r="O426">
        <v>112</v>
      </c>
      <c r="P426" t="s">
        <v>6644</v>
      </c>
      <c r="Q426" t="s">
        <v>35</v>
      </c>
      <c r="R426">
        <v>0</v>
      </c>
      <c r="S426">
        <v>1</v>
      </c>
      <c r="T426">
        <v>0</v>
      </c>
      <c r="U426">
        <v>7000000</v>
      </c>
      <c r="V426">
        <v>32241649</v>
      </c>
      <c r="W426">
        <v>55990299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299.93070714285716</v>
      </c>
      <c r="AH426">
        <v>343.92308492857148</v>
      </c>
      <c r="AI426">
        <v>12.331023571428572</v>
      </c>
    </row>
    <row r="427" spans="1:35" x14ac:dyDescent="0.2">
      <c r="A427" t="s">
        <v>6356</v>
      </c>
      <c r="B427">
        <v>2006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7</v>
      </c>
      <c r="N427">
        <v>284562</v>
      </c>
      <c r="O427">
        <v>126</v>
      </c>
      <c r="P427" t="s">
        <v>3468</v>
      </c>
      <c r="Q427" t="s">
        <v>2783</v>
      </c>
      <c r="R427">
        <v>1</v>
      </c>
      <c r="S427">
        <v>0</v>
      </c>
      <c r="T427">
        <v>0</v>
      </c>
      <c r="U427">
        <v>75000000</v>
      </c>
      <c r="V427">
        <v>64038616</v>
      </c>
      <c r="W427">
        <v>180557550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20.371700000000001</v>
      </c>
      <c r="AH427">
        <v>33.612587000000019</v>
      </c>
      <c r="AI427">
        <v>3.0123899999999999</v>
      </c>
    </row>
    <row r="428" spans="1:35" x14ac:dyDescent="0.2">
      <c r="A428" t="s">
        <v>2041</v>
      </c>
      <c r="B428">
        <v>1972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7.7</v>
      </c>
      <c r="N428">
        <v>94633</v>
      </c>
      <c r="O428">
        <v>109</v>
      </c>
      <c r="P428" t="s">
        <v>2042</v>
      </c>
      <c r="Q428" t="s">
        <v>39</v>
      </c>
      <c r="R428">
        <v>0</v>
      </c>
      <c r="S428">
        <v>0</v>
      </c>
      <c r="T428">
        <v>1</v>
      </c>
      <c r="U428">
        <v>2000000</v>
      </c>
      <c r="W428">
        <v>4534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2</v>
      </c>
      <c r="AG428">
        <v>-99.886650000000003</v>
      </c>
      <c r="AH428">
        <v>-99.874181499999992</v>
      </c>
      <c r="AI428">
        <v>-0.9940342105263158</v>
      </c>
    </row>
    <row r="429" spans="1:35" x14ac:dyDescent="0.2">
      <c r="A429" t="s">
        <v>3759</v>
      </c>
      <c r="B429">
        <v>1993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6.7</v>
      </c>
      <c r="N429">
        <v>151687</v>
      </c>
      <c r="O429">
        <v>115</v>
      </c>
      <c r="P429" t="s">
        <v>3760</v>
      </c>
      <c r="Q429" t="s">
        <v>39</v>
      </c>
      <c r="R429">
        <v>0</v>
      </c>
      <c r="S429">
        <v>0</v>
      </c>
      <c r="T429">
        <v>1</v>
      </c>
      <c r="U429">
        <v>57000000</v>
      </c>
      <c r="V429">
        <v>58055768</v>
      </c>
      <c r="W429">
        <v>58055768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-49.073887719298249</v>
      </c>
      <c r="AH429">
        <v>-43.472015368421047</v>
      </c>
      <c r="AI429">
        <v>1.3148232854864434</v>
      </c>
    </row>
    <row r="430" spans="1:35" x14ac:dyDescent="0.2">
      <c r="A430" t="s">
        <v>3762</v>
      </c>
      <c r="B430">
        <v>1993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5.6</v>
      </c>
      <c r="N430">
        <v>53692</v>
      </c>
      <c r="O430">
        <v>94</v>
      </c>
      <c r="P430" t="s">
        <v>2756</v>
      </c>
      <c r="Q430" t="s">
        <v>39</v>
      </c>
      <c r="R430">
        <v>0</v>
      </c>
      <c r="S430">
        <v>0</v>
      </c>
      <c r="T430">
        <v>1</v>
      </c>
      <c r="U430">
        <v>35000000</v>
      </c>
      <c r="V430">
        <v>51270765</v>
      </c>
      <c r="W430">
        <v>117270765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42</v>
      </c>
      <c r="AG430">
        <v>67.52966428571429</v>
      </c>
      <c r="AH430">
        <v>85.957927357142864</v>
      </c>
      <c r="AI430">
        <v>6.6149847402597404</v>
      </c>
    </row>
    <row r="431" spans="1:35" x14ac:dyDescent="0.2">
      <c r="A431" t="s">
        <v>6107</v>
      </c>
      <c r="B431">
        <v>2005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6.6</v>
      </c>
      <c r="N431">
        <v>69412</v>
      </c>
      <c r="O431">
        <v>108</v>
      </c>
      <c r="P431" t="s">
        <v>6108</v>
      </c>
      <c r="Q431" t="s">
        <v>6109</v>
      </c>
      <c r="R431">
        <v>1</v>
      </c>
      <c r="S431">
        <v>0</v>
      </c>
      <c r="T431">
        <v>0</v>
      </c>
      <c r="U431">
        <v>22000000</v>
      </c>
      <c r="V431">
        <v>36024076</v>
      </c>
      <c r="W431">
        <v>57479076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2</v>
      </c>
      <c r="AG431">
        <v>30.634263636363634</v>
      </c>
      <c r="AH431">
        <v>45.004032636363647</v>
      </c>
      <c r="AI431">
        <v>3.3544754545454545</v>
      </c>
    </row>
    <row r="432" spans="1:35" x14ac:dyDescent="0.2">
      <c r="A432" t="s">
        <v>660</v>
      </c>
      <c r="B432">
        <v>1942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6.9</v>
      </c>
      <c r="N432">
        <v>1899</v>
      </c>
      <c r="O432">
        <v>107</v>
      </c>
      <c r="P432" t="s">
        <v>474</v>
      </c>
      <c r="Q432" t="s">
        <v>39</v>
      </c>
      <c r="R432">
        <v>0</v>
      </c>
      <c r="S432">
        <v>0</v>
      </c>
      <c r="T432">
        <v>1</v>
      </c>
      <c r="U432">
        <v>1209000</v>
      </c>
      <c r="V432">
        <v>2000000</v>
      </c>
      <c r="W432">
        <v>3980000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64.598842018196862</v>
      </c>
      <c r="AH432">
        <v>82.704714640198503</v>
      </c>
      <c r="AI432">
        <v>24.322898772030285</v>
      </c>
    </row>
    <row r="433" spans="1:35" x14ac:dyDescent="0.2">
      <c r="A433" t="s">
        <v>7045</v>
      </c>
      <c r="B433">
        <v>2010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7.6</v>
      </c>
      <c r="N433">
        <v>482604</v>
      </c>
      <c r="O433">
        <v>95</v>
      </c>
      <c r="P433" t="s">
        <v>7046</v>
      </c>
      <c r="Q433" t="s">
        <v>35</v>
      </c>
      <c r="R433">
        <v>0</v>
      </c>
      <c r="S433">
        <v>1</v>
      </c>
      <c r="T433">
        <v>0</v>
      </c>
      <c r="U433">
        <v>69000000</v>
      </c>
      <c r="V433">
        <v>251513985</v>
      </c>
      <c r="W433">
        <v>543113985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293.5608586956522</v>
      </c>
      <c r="AH433">
        <v>336.85255315217393</v>
      </c>
      <c r="AI433">
        <v>6.8712171739130437</v>
      </c>
    </row>
    <row r="434" spans="1:35" x14ac:dyDescent="0.2">
      <c r="A434" t="s">
        <v>7346</v>
      </c>
      <c r="B434">
        <v>2013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7.3</v>
      </c>
      <c r="N434">
        <v>357319</v>
      </c>
      <c r="O434">
        <v>98</v>
      </c>
      <c r="P434" t="s">
        <v>7046</v>
      </c>
      <c r="Q434" t="s">
        <v>35</v>
      </c>
      <c r="R434">
        <v>0</v>
      </c>
      <c r="S434">
        <v>1</v>
      </c>
      <c r="T434">
        <v>0</v>
      </c>
      <c r="U434">
        <v>76000000</v>
      </c>
      <c r="V434">
        <v>368065385</v>
      </c>
      <c r="W434">
        <v>970766005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538.66184539473682</v>
      </c>
      <c r="AH434">
        <v>608.91464838815807</v>
      </c>
      <c r="AI434">
        <v>11.773236907894736</v>
      </c>
    </row>
    <row r="435" spans="1:35" x14ac:dyDescent="0.2">
      <c r="A435" t="s">
        <v>7752</v>
      </c>
      <c r="B435">
        <v>2017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6.3</v>
      </c>
      <c r="N435">
        <v>104178</v>
      </c>
      <c r="O435">
        <v>89</v>
      </c>
      <c r="P435" t="s">
        <v>7558</v>
      </c>
      <c r="Q435" t="s">
        <v>7559</v>
      </c>
      <c r="R435">
        <v>0</v>
      </c>
      <c r="S435">
        <v>1</v>
      </c>
      <c r="T435">
        <v>0</v>
      </c>
      <c r="U435">
        <v>80000000</v>
      </c>
      <c r="V435">
        <v>264624300</v>
      </c>
      <c r="W435">
        <v>1034799409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546.74963062500001</v>
      </c>
      <c r="AH435">
        <v>617.89208999375001</v>
      </c>
      <c r="AI435">
        <v>11.9349926125</v>
      </c>
    </row>
    <row r="436" spans="1:35" x14ac:dyDescent="0.2">
      <c r="A436" t="s">
        <v>440</v>
      </c>
      <c r="B436">
        <v>1939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7.7</v>
      </c>
      <c r="N436">
        <v>9544</v>
      </c>
      <c r="O436">
        <v>95</v>
      </c>
      <c r="P436" t="s">
        <v>441</v>
      </c>
      <c r="Q436" t="s">
        <v>35</v>
      </c>
      <c r="R436">
        <v>0</v>
      </c>
      <c r="S436">
        <v>1</v>
      </c>
      <c r="T436">
        <v>0</v>
      </c>
      <c r="U436">
        <v>765000</v>
      </c>
      <c r="V436">
        <v>1600000</v>
      </c>
      <c r="W436">
        <v>1600000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7</v>
      </c>
      <c r="AG436">
        <v>4.5751633986928102</v>
      </c>
      <c r="AH436">
        <v>16.078431372549034</v>
      </c>
      <c r="AI436">
        <v>4.503955968352253</v>
      </c>
    </row>
    <row r="437" spans="1:35" x14ac:dyDescent="0.2">
      <c r="A437" t="s">
        <v>5367</v>
      </c>
      <c r="B437">
        <v>1999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5.7</v>
      </c>
      <c r="N437">
        <v>68618</v>
      </c>
      <c r="O437">
        <v>88</v>
      </c>
      <c r="P437" t="s">
        <v>5368</v>
      </c>
      <c r="Q437" t="s">
        <v>5369</v>
      </c>
      <c r="R437">
        <v>1</v>
      </c>
      <c r="S437">
        <v>0</v>
      </c>
      <c r="T437">
        <v>0</v>
      </c>
      <c r="U437">
        <v>17000000</v>
      </c>
      <c r="V437">
        <v>65538755</v>
      </c>
      <c r="W437">
        <v>92938755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173.34927941176471</v>
      </c>
      <c r="AH437">
        <v>203.41770014705887</v>
      </c>
      <c r="AI437">
        <v>11.424967245989304</v>
      </c>
    </row>
    <row r="438" spans="1:35" x14ac:dyDescent="0.2">
      <c r="A438" t="s">
        <v>7036</v>
      </c>
      <c r="B438">
        <v>2010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6.2</v>
      </c>
      <c r="N438">
        <v>125521</v>
      </c>
      <c r="O438">
        <v>80</v>
      </c>
      <c r="P438" t="s">
        <v>7037</v>
      </c>
      <c r="Q438" t="s">
        <v>35</v>
      </c>
      <c r="R438">
        <v>0</v>
      </c>
      <c r="S438">
        <v>1</v>
      </c>
      <c r="T438">
        <v>0</v>
      </c>
      <c r="U438">
        <v>10000000</v>
      </c>
      <c r="V438">
        <v>33601190</v>
      </c>
      <c r="W438">
        <v>62695489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213.47744500000002</v>
      </c>
      <c r="AH438">
        <v>247.95996395000003</v>
      </c>
      <c r="AI438">
        <v>5.2695489000000002</v>
      </c>
    </row>
    <row r="439" spans="1:35" x14ac:dyDescent="0.2">
      <c r="A439" t="s">
        <v>247</v>
      </c>
      <c r="B439">
        <v>1935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6.1</v>
      </c>
      <c r="N439">
        <v>319</v>
      </c>
      <c r="O439">
        <v>85</v>
      </c>
      <c r="P439" t="s">
        <v>48</v>
      </c>
      <c r="Q439" t="s">
        <v>39</v>
      </c>
      <c r="R439">
        <v>0</v>
      </c>
      <c r="S439">
        <v>0</v>
      </c>
      <c r="T439">
        <v>1</v>
      </c>
      <c r="U439">
        <v>385000</v>
      </c>
      <c r="V439">
        <v>1685000</v>
      </c>
      <c r="W439">
        <v>1685000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118.83116883116882</v>
      </c>
      <c r="AH439">
        <v>142.90259740259742</v>
      </c>
      <c r="AI439">
        <v>10.51742993848257</v>
      </c>
    </row>
    <row r="440" spans="1:35" x14ac:dyDescent="0.2">
      <c r="A440" t="s">
        <v>4404</v>
      </c>
      <c r="B440">
        <v>1996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5.5</v>
      </c>
      <c r="N440">
        <v>12897</v>
      </c>
      <c r="O440">
        <v>107</v>
      </c>
      <c r="P440" t="s">
        <v>3224</v>
      </c>
      <c r="Q440" t="s">
        <v>4405</v>
      </c>
      <c r="R440">
        <v>0</v>
      </c>
      <c r="S440">
        <v>0</v>
      </c>
      <c r="T440">
        <v>1</v>
      </c>
      <c r="U440">
        <v>45000000</v>
      </c>
      <c r="V440">
        <v>17100266</v>
      </c>
      <c r="W440">
        <v>17100266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0</v>
      </c>
      <c r="AF440">
        <v>41</v>
      </c>
      <c r="AG440">
        <v>-80.999704444444447</v>
      </c>
      <c r="AH440">
        <v>-78.909671933333328</v>
      </c>
      <c r="AI440">
        <v>-0.13635020202020201</v>
      </c>
    </row>
    <row r="441" spans="1:35" x14ac:dyDescent="0.2">
      <c r="A441" t="s">
        <v>1313</v>
      </c>
      <c r="B441">
        <v>1954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8.1999999999999993</v>
      </c>
      <c r="N441">
        <v>148260</v>
      </c>
      <c r="O441">
        <v>105</v>
      </c>
      <c r="P441" t="s">
        <v>706</v>
      </c>
      <c r="Q441" t="s">
        <v>39</v>
      </c>
      <c r="R441">
        <v>0</v>
      </c>
      <c r="S441">
        <v>0</v>
      </c>
      <c r="T441">
        <v>1</v>
      </c>
      <c r="U441">
        <v>1400000</v>
      </c>
      <c r="V441">
        <v>12562</v>
      </c>
      <c r="W441">
        <v>18816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</v>
      </c>
      <c r="AG441">
        <v>-99.328000000000003</v>
      </c>
      <c r="AH441">
        <v>-99.254080000000016</v>
      </c>
      <c r="AI441">
        <v>-0.91600000000000004</v>
      </c>
    </row>
    <row r="442" spans="1:35" x14ac:dyDescent="0.2">
      <c r="A442" t="s">
        <v>3296</v>
      </c>
      <c r="B442">
        <v>1990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6.1</v>
      </c>
      <c r="N442">
        <v>55323</v>
      </c>
      <c r="O442">
        <v>105</v>
      </c>
      <c r="P442" t="s">
        <v>3297</v>
      </c>
      <c r="Q442" t="s">
        <v>2783</v>
      </c>
      <c r="R442">
        <v>1</v>
      </c>
      <c r="S442">
        <v>0</v>
      </c>
      <c r="T442">
        <v>0</v>
      </c>
      <c r="U442">
        <v>47000000</v>
      </c>
      <c r="V442">
        <v>103738726</v>
      </c>
      <c r="W442">
        <v>162738726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59</v>
      </c>
      <c r="AG442">
        <v>73.126304255319155</v>
      </c>
      <c r="AH442">
        <v>92.170197723404272</v>
      </c>
      <c r="AI442">
        <v>6.86937746615087</v>
      </c>
    </row>
    <row r="443" spans="1:35" x14ac:dyDescent="0.2">
      <c r="A443" t="s">
        <v>7034</v>
      </c>
      <c r="B443">
        <v>2009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4.8</v>
      </c>
      <c r="N443">
        <v>36404</v>
      </c>
      <c r="O443">
        <v>103</v>
      </c>
      <c r="P443" t="s">
        <v>5759</v>
      </c>
      <c r="Q443" t="s">
        <v>2273</v>
      </c>
      <c r="R443">
        <v>0</v>
      </c>
      <c r="S443">
        <v>0</v>
      </c>
      <c r="T443">
        <v>1</v>
      </c>
      <c r="U443">
        <v>58000000</v>
      </c>
      <c r="V443">
        <v>29580087</v>
      </c>
      <c r="W443">
        <v>85280250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-26.482543103448275</v>
      </c>
      <c r="AH443">
        <v>-18.395622844827571</v>
      </c>
      <c r="AI443">
        <v>1.4505818965517241</v>
      </c>
    </row>
    <row r="444" spans="1:35" x14ac:dyDescent="0.2">
      <c r="A444" t="s">
        <v>5864</v>
      </c>
      <c r="B444">
        <v>2004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6</v>
      </c>
      <c r="N444">
        <v>25937</v>
      </c>
      <c r="O444">
        <v>86</v>
      </c>
      <c r="P444" t="s">
        <v>5865</v>
      </c>
      <c r="Q444" t="s">
        <v>5866</v>
      </c>
      <c r="R444">
        <v>1</v>
      </c>
      <c r="S444">
        <v>0</v>
      </c>
      <c r="T444">
        <v>0</v>
      </c>
      <c r="U444">
        <v>25000000</v>
      </c>
      <c r="V444">
        <v>14161590</v>
      </c>
      <c r="W444">
        <v>27685016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-44.629967999999998</v>
      </c>
      <c r="AH444">
        <v>-38.539264479999993</v>
      </c>
      <c r="AI444">
        <v>0.84566773333333334</v>
      </c>
    </row>
    <row r="445" spans="1:35" x14ac:dyDescent="0.2">
      <c r="A445" t="s">
        <v>1991</v>
      </c>
      <c r="B445">
        <v>1971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7.7</v>
      </c>
      <c r="N445">
        <v>137560</v>
      </c>
      <c r="O445">
        <v>102</v>
      </c>
      <c r="P445" t="s">
        <v>930</v>
      </c>
      <c r="Q445" t="s">
        <v>1992</v>
      </c>
      <c r="R445">
        <v>0</v>
      </c>
      <c r="S445">
        <v>0</v>
      </c>
      <c r="T445">
        <v>1</v>
      </c>
      <c r="U445">
        <v>4000000</v>
      </c>
      <c r="V445">
        <v>35976000</v>
      </c>
      <c r="W445">
        <v>35976000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349.7</v>
      </c>
      <c r="AH445">
        <v>399.16700000000003</v>
      </c>
      <c r="AI445">
        <v>22.668421052631579</v>
      </c>
    </row>
    <row r="446" spans="1:35" x14ac:dyDescent="0.2">
      <c r="A446" t="s">
        <v>5719</v>
      </c>
      <c r="B446">
        <v>2002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7.3</v>
      </c>
      <c r="N446">
        <v>39642</v>
      </c>
      <c r="O446">
        <v>97</v>
      </c>
      <c r="P446" t="s">
        <v>2912</v>
      </c>
      <c r="Q446" t="s">
        <v>5720</v>
      </c>
      <c r="R446">
        <v>1</v>
      </c>
      <c r="S446">
        <v>0</v>
      </c>
      <c r="T446">
        <v>0</v>
      </c>
      <c r="U446">
        <v>10000000</v>
      </c>
      <c r="V446">
        <v>8112414</v>
      </c>
      <c r="W446">
        <v>13904766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-30.476170000000003</v>
      </c>
      <c r="AH446">
        <v>-22.828548699999992</v>
      </c>
      <c r="AI446">
        <v>1.317461</v>
      </c>
    </row>
    <row r="447" spans="1:35" x14ac:dyDescent="0.2">
      <c r="A447" t="s">
        <v>3963</v>
      </c>
      <c r="B447">
        <v>1994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6.1</v>
      </c>
      <c r="N447">
        <v>44502</v>
      </c>
      <c r="O447">
        <v>128</v>
      </c>
      <c r="P447" t="s">
        <v>2871</v>
      </c>
      <c r="Q447" t="s">
        <v>39</v>
      </c>
      <c r="R447">
        <v>0</v>
      </c>
      <c r="S447">
        <v>0</v>
      </c>
      <c r="T447">
        <v>1</v>
      </c>
      <c r="U447">
        <v>55000000</v>
      </c>
      <c r="V447">
        <v>83015089</v>
      </c>
      <c r="W447">
        <v>214015089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94.559171818181824</v>
      </c>
      <c r="AH447">
        <v>115.96068071818183</v>
      </c>
      <c r="AI447">
        <v>7.8435987190082646</v>
      </c>
    </row>
    <row r="448" spans="1:35" x14ac:dyDescent="0.2">
      <c r="A448" t="s">
        <v>2953</v>
      </c>
      <c r="B448">
        <v>1987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5</v>
      </c>
      <c r="N448">
        <v>1949</v>
      </c>
      <c r="O448">
        <v>86</v>
      </c>
      <c r="P448" t="s">
        <v>2233</v>
      </c>
      <c r="Q448" t="s">
        <v>39</v>
      </c>
      <c r="R448">
        <v>0</v>
      </c>
      <c r="S448">
        <v>0</v>
      </c>
      <c r="T448">
        <v>1</v>
      </c>
      <c r="U448">
        <v>5000000</v>
      </c>
      <c r="V448">
        <v>10348437</v>
      </c>
      <c r="W448">
        <v>10348437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3.4843699999999997</v>
      </c>
      <c r="AH448">
        <v>14.867650700000004</v>
      </c>
      <c r="AI448">
        <v>3.4993204347826086</v>
      </c>
    </row>
    <row r="449" spans="1:35" x14ac:dyDescent="0.2">
      <c r="A449" t="s">
        <v>3184</v>
      </c>
      <c r="B449">
        <v>1989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7.9</v>
      </c>
      <c r="N449">
        <v>79992</v>
      </c>
      <c r="O449">
        <v>120</v>
      </c>
      <c r="P449" t="s">
        <v>3185</v>
      </c>
      <c r="Q449" t="s">
        <v>3186</v>
      </c>
      <c r="R449">
        <v>0</v>
      </c>
      <c r="S449">
        <v>1</v>
      </c>
      <c r="T449">
        <v>0</v>
      </c>
      <c r="U449">
        <v>6500000</v>
      </c>
      <c r="V449">
        <v>27545445</v>
      </c>
      <c r="W449">
        <v>37313222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187.02478461538462</v>
      </c>
      <c r="AH449">
        <v>218.59751092307692</v>
      </c>
      <c r="AI449">
        <v>11.479338461538461</v>
      </c>
    </row>
    <row r="450" spans="1:35" x14ac:dyDescent="0.2">
      <c r="A450" t="s">
        <v>3432</v>
      </c>
      <c r="B450">
        <v>1991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6.2</v>
      </c>
      <c r="N450">
        <v>31755</v>
      </c>
      <c r="O450">
        <v>104</v>
      </c>
      <c r="P450" t="s">
        <v>3336</v>
      </c>
      <c r="Q450" t="s">
        <v>39</v>
      </c>
      <c r="R450">
        <v>0</v>
      </c>
      <c r="S450">
        <v>0</v>
      </c>
      <c r="T450">
        <v>1</v>
      </c>
      <c r="U450">
        <v>17000000</v>
      </c>
      <c r="V450">
        <v>54830779</v>
      </c>
      <c r="W450">
        <v>54830779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12</v>
      </c>
      <c r="AG450">
        <v>61.266997058823527</v>
      </c>
      <c r="AH450">
        <v>79.006366735294137</v>
      </c>
      <c r="AI450">
        <v>6.3303180481283423</v>
      </c>
    </row>
    <row r="451" spans="1:35" x14ac:dyDescent="0.2">
      <c r="A451" t="s">
        <v>6948</v>
      </c>
      <c r="B451">
        <v>2016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7.5</v>
      </c>
      <c r="N451">
        <v>560915</v>
      </c>
      <c r="O451">
        <v>115</v>
      </c>
      <c r="P451" t="s">
        <v>6949</v>
      </c>
      <c r="Q451" t="s">
        <v>6654</v>
      </c>
      <c r="R451">
        <v>1</v>
      </c>
      <c r="S451">
        <v>0</v>
      </c>
      <c r="T451">
        <v>0</v>
      </c>
      <c r="U451">
        <v>165000000</v>
      </c>
      <c r="V451">
        <v>232641920</v>
      </c>
      <c r="W451">
        <v>677718395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53</v>
      </c>
      <c r="AG451">
        <v>105.36921060606062</v>
      </c>
      <c r="AH451">
        <v>127.95982377272728</v>
      </c>
      <c r="AI451">
        <v>3.1073842121212123</v>
      </c>
    </row>
    <row r="452" spans="1:35" x14ac:dyDescent="0.2">
      <c r="A452" t="s">
        <v>443</v>
      </c>
      <c r="B452">
        <v>1939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7.1</v>
      </c>
      <c r="N452">
        <v>4407</v>
      </c>
      <c r="O452">
        <v>104</v>
      </c>
      <c r="P452" t="s">
        <v>45</v>
      </c>
      <c r="Q452" t="s">
        <v>39</v>
      </c>
      <c r="R452">
        <v>0</v>
      </c>
      <c r="S452">
        <v>0</v>
      </c>
      <c r="T452">
        <v>1</v>
      </c>
      <c r="U452">
        <v>1000000</v>
      </c>
      <c r="V452">
        <v>2352000</v>
      </c>
      <c r="W452">
        <v>2352000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17.599999999999998</v>
      </c>
      <c r="AH452">
        <v>30.536000000000001</v>
      </c>
      <c r="AI452">
        <v>5.189473684210526</v>
      </c>
    </row>
    <row r="453" spans="1:35" x14ac:dyDescent="0.2">
      <c r="A453" t="s">
        <v>2196</v>
      </c>
      <c r="B453">
        <v>1975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8</v>
      </c>
      <c r="N453">
        <v>226078</v>
      </c>
      <c r="O453">
        <v>125</v>
      </c>
      <c r="P453" t="s">
        <v>1926</v>
      </c>
      <c r="Q453" t="s">
        <v>39</v>
      </c>
      <c r="R453">
        <v>0</v>
      </c>
      <c r="S453">
        <v>0</v>
      </c>
      <c r="T453">
        <v>1</v>
      </c>
      <c r="U453">
        <v>1800000</v>
      </c>
      <c r="V453">
        <v>50000000</v>
      </c>
      <c r="W453">
        <v>50000000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1288.8888888888889</v>
      </c>
      <c r="AH453">
        <v>1441.6666666666667</v>
      </c>
      <c r="AI453">
        <v>72.099415204678365</v>
      </c>
    </row>
    <row r="454" spans="1:35" x14ac:dyDescent="0.2">
      <c r="A454" t="s">
        <v>7244</v>
      </c>
      <c r="B454">
        <v>2011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6.9</v>
      </c>
      <c r="N454">
        <v>21585</v>
      </c>
      <c r="O454">
        <v>113</v>
      </c>
      <c r="P454" t="s">
        <v>7245</v>
      </c>
      <c r="Q454" t="s">
        <v>5181</v>
      </c>
      <c r="R454">
        <v>0</v>
      </c>
      <c r="S454">
        <v>0</v>
      </c>
      <c r="T454">
        <v>1</v>
      </c>
      <c r="U454">
        <v>37000000</v>
      </c>
      <c r="V454">
        <v>72286779</v>
      </c>
      <c r="W454">
        <v>95943453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29.653314864864868</v>
      </c>
      <c r="AH454">
        <v>43.915179500000015</v>
      </c>
      <c r="AI454">
        <v>1.5930662972972973</v>
      </c>
    </row>
    <row r="455" spans="1:35" x14ac:dyDescent="0.2">
      <c r="A455" t="s">
        <v>7694</v>
      </c>
      <c r="B455">
        <v>2014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6.4</v>
      </c>
      <c r="N455">
        <v>7950</v>
      </c>
      <c r="O455">
        <v>107</v>
      </c>
      <c r="P455" t="s">
        <v>7245</v>
      </c>
      <c r="Q455" t="s">
        <v>5181</v>
      </c>
      <c r="R455">
        <v>0</v>
      </c>
      <c r="S455">
        <v>0</v>
      </c>
      <c r="T455">
        <v>1</v>
      </c>
      <c r="U455">
        <v>36000000</v>
      </c>
      <c r="V455">
        <v>42024533</v>
      </c>
      <c r="W455">
        <v>57824533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-19.68814861111111</v>
      </c>
      <c r="AH455">
        <v>-10.85384495833333</v>
      </c>
      <c r="AI455">
        <v>0.60623702777777777</v>
      </c>
    </row>
    <row r="456" spans="1:35" x14ac:dyDescent="0.2">
      <c r="A456" t="s">
        <v>4407</v>
      </c>
      <c r="B456">
        <v>1996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6.6</v>
      </c>
      <c r="N456">
        <v>46239</v>
      </c>
      <c r="O456">
        <v>89</v>
      </c>
      <c r="P456" t="s">
        <v>4408</v>
      </c>
      <c r="Q456" t="s">
        <v>4409</v>
      </c>
      <c r="R456">
        <v>1</v>
      </c>
      <c r="S456">
        <v>0</v>
      </c>
      <c r="T456">
        <v>0</v>
      </c>
      <c r="U456">
        <v>3800000</v>
      </c>
      <c r="V456">
        <v>20109115</v>
      </c>
      <c r="W456">
        <v>20949601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175.65264473684209</v>
      </c>
      <c r="AH456">
        <v>205.97443565789479</v>
      </c>
      <c r="AI456">
        <v>11.52966566985646</v>
      </c>
    </row>
    <row r="457" spans="1:35" x14ac:dyDescent="0.2">
      <c r="A457" t="s">
        <v>6504</v>
      </c>
      <c r="B457">
        <v>2008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6</v>
      </c>
      <c r="N457">
        <v>70696</v>
      </c>
      <c r="O457">
        <v>113</v>
      </c>
      <c r="P457" t="s">
        <v>6505</v>
      </c>
      <c r="Q457" t="s">
        <v>5267</v>
      </c>
      <c r="R457">
        <v>0</v>
      </c>
      <c r="S457">
        <v>1</v>
      </c>
      <c r="T457">
        <v>0</v>
      </c>
      <c r="U457">
        <v>30000000</v>
      </c>
      <c r="V457">
        <v>11008770</v>
      </c>
      <c r="W457">
        <v>22472631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-62.545614999999998</v>
      </c>
      <c r="AH457">
        <v>-58.42563264999999</v>
      </c>
      <c r="AI457">
        <v>0.24847949999999999</v>
      </c>
    </row>
    <row r="458" spans="1:35" x14ac:dyDescent="0.2">
      <c r="A458" t="s">
        <v>3764</v>
      </c>
      <c r="B458">
        <v>1994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3.8</v>
      </c>
      <c r="N458">
        <v>10734</v>
      </c>
      <c r="O458">
        <v>96</v>
      </c>
      <c r="P458" t="s">
        <v>3765</v>
      </c>
      <c r="Q458" t="s">
        <v>3766</v>
      </c>
      <c r="R458">
        <v>0</v>
      </c>
      <c r="S458">
        <v>1</v>
      </c>
      <c r="T458">
        <v>0</v>
      </c>
      <c r="U458">
        <v>7850000</v>
      </c>
      <c r="V458">
        <v>2341309</v>
      </c>
      <c r="W458">
        <v>2341309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7</v>
      </c>
      <c r="AG458">
        <v>-85.087203821656061</v>
      </c>
      <c r="AH458">
        <v>-83.446796242038218</v>
      </c>
      <c r="AI458">
        <v>-0.32214562825709325</v>
      </c>
    </row>
    <row r="459" spans="1:35" x14ac:dyDescent="0.2">
      <c r="A459" t="s">
        <v>5446</v>
      </c>
      <c r="B459">
        <v>2001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5.5</v>
      </c>
      <c r="N459">
        <v>7906</v>
      </c>
      <c r="O459">
        <v>88</v>
      </c>
      <c r="P459" t="s">
        <v>5447</v>
      </c>
      <c r="Q459" t="s">
        <v>5448</v>
      </c>
      <c r="R459">
        <v>1</v>
      </c>
      <c r="S459">
        <v>0</v>
      </c>
      <c r="T459">
        <v>0</v>
      </c>
      <c r="U459">
        <v>24000000</v>
      </c>
      <c r="V459">
        <v>29831583</v>
      </c>
      <c r="W459">
        <v>31603059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44</v>
      </c>
      <c r="AG459">
        <v>-34.160293750000001</v>
      </c>
      <c r="AH459">
        <v>-26.917926062499998</v>
      </c>
      <c r="AI459">
        <v>1.194656875</v>
      </c>
    </row>
    <row r="460" spans="1:35" x14ac:dyDescent="0.2">
      <c r="A460" t="s">
        <v>2892</v>
      </c>
      <c r="B460">
        <v>1986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6.2</v>
      </c>
      <c r="N460">
        <v>14992</v>
      </c>
      <c r="O460">
        <v>103</v>
      </c>
      <c r="P460" t="s">
        <v>2080</v>
      </c>
      <c r="Q460" t="s">
        <v>2783</v>
      </c>
      <c r="R460">
        <v>1</v>
      </c>
      <c r="S460">
        <v>0</v>
      </c>
      <c r="T460">
        <v>0</v>
      </c>
      <c r="U460">
        <v>14000000</v>
      </c>
      <c r="V460">
        <v>62134225</v>
      </c>
      <c r="W460">
        <v>62134225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54</v>
      </c>
      <c r="AG460">
        <v>121.90794642857144</v>
      </c>
      <c r="AH460">
        <v>146.3178205357143</v>
      </c>
      <c r="AI460">
        <v>8.6481715838509317</v>
      </c>
    </row>
    <row r="461" spans="1:35" x14ac:dyDescent="0.2">
      <c r="A461" t="s">
        <v>5316</v>
      </c>
      <c r="B461">
        <v>2000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5</v>
      </c>
      <c r="N461">
        <v>13953</v>
      </c>
      <c r="O461">
        <v>91</v>
      </c>
      <c r="P461" t="s">
        <v>5317</v>
      </c>
      <c r="Q461" t="s">
        <v>5318</v>
      </c>
      <c r="R461">
        <v>1</v>
      </c>
      <c r="S461">
        <v>0</v>
      </c>
      <c r="T461">
        <v>0</v>
      </c>
      <c r="U461">
        <v>11000000</v>
      </c>
      <c r="V461">
        <v>20069008</v>
      </c>
      <c r="W461">
        <v>24419914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10.99960909090909</v>
      </c>
      <c r="AH461">
        <v>23.209566090909103</v>
      </c>
      <c r="AI461">
        <v>2.6999869696969698</v>
      </c>
    </row>
    <row r="462" spans="1:35" x14ac:dyDescent="0.2">
      <c r="A462" t="s">
        <v>207</v>
      </c>
      <c r="B462">
        <v>1934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6.3</v>
      </c>
      <c r="N462">
        <v>264</v>
      </c>
      <c r="O462">
        <v>61</v>
      </c>
      <c r="P462" t="s">
        <v>198</v>
      </c>
      <c r="Q462" t="s">
        <v>39</v>
      </c>
      <c r="R462">
        <v>0</v>
      </c>
      <c r="S462">
        <v>0</v>
      </c>
      <c r="T462">
        <v>1</v>
      </c>
      <c r="U462">
        <v>167000</v>
      </c>
      <c r="X462">
        <v>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-100</v>
      </c>
      <c r="AH462">
        <v>-100</v>
      </c>
      <c r="AI462">
        <v>-1</v>
      </c>
    </row>
    <row r="463" spans="1:35" x14ac:dyDescent="0.2">
      <c r="A463" t="s">
        <v>62</v>
      </c>
      <c r="B463">
        <v>1931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7.5</v>
      </c>
      <c r="N463">
        <v>43818</v>
      </c>
      <c r="O463">
        <v>75</v>
      </c>
      <c r="P463" t="s">
        <v>63</v>
      </c>
      <c r="Q463" t="s">
        <v>35</v>
      </c>
      <c r="R463">
        <v>0</v>
      </c>
      <c r="S463">
        <v>1</v>
      </c>
      <c r="T463">
        <v>0</v>
      </c>
      <c r="U463">
        <v>355000</v>
      </c>
      <c r="V463">
        <v>84758</v>
      </c>
      <c r="W463">
        <v>84758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7</v>
      </c>
      <c r="AG463">
        <v>-88.062253521126763</v>
      </c>
      <c r="AH463">
        <v>-86.749101408450699</v>
      </c>
      <c r="AI463">
        <v>-0.37169755374351371</v>
      </c>
    </row>
    <row r="464" spans="1:35" x14ac:dyDescent="0.2">
      <c r="A464" t="s">
        <v>62</v>
      </c>
      <c r="B464">
        <v>1979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6.5</v>
      </c>
      <c r="N464">
        <v>8670</v>
      </c>
      <c r="O464">
        <v>109</v>
      </c>
      <c r="P464" t="s">
        <v>2229</v>
      </c>
      <c r="Q464" t="s">
        <v>2244</v>
      </c>
      <c r="R464">
        <v>0</v>
      </c>
      <c r="S464">
        <v>1</v>
      </c>
      <c r="T464">
        <v>0</v>
      </c>
      <c r="U464">
        <v>12164000</v>
      </c>
      <c r="V464">
        <v>20158970</v>
      </c>
      <c r="W464">
        <v>20158970</v>
      </c>
      <c r="X464">
        <v>0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55</v>
      </c>
      <c r="AG464">
        <v>-17.136756001315355</v>
      </c>
      <c r="AH464">
        <v>-8.0217991614600326</v>
      </c>
      <c r="AI464">
        <v>3.3612233683518231</v>
      </c>
    </row>
    <row r="465" spans="1:35" x14ac:dyDescent="0.2">
      <c r="A465" t="s">
        <v>6637</v>
      </c>
      <c r="B465">
        <v>2014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6.3</v>
      </c>
      <c r="N465">
        <v>171267</v>
      </c>
      <c r="O465">
        <v>92</v>
      </c>
      <c r="P465" t="s">
        <v>6638</v>
      </c>
      <c r="Q465" t="s">
        <v>35</v>
      </c>
      <c r="R465">
        <v>0</v>
      </c>
      <c r="S465">
        <v>1</v>
      </c>
      <c r="T465">
        <v>0</v>
      </c>
      <c r="U465">
        <v>70000000</v>
      </c>
      <c r="V465">
        <v>56280355</v>
      </c>
      <c r="W465">
        <v>217124280</v>
      </c>
      <c r="X465">
        <v>0</v>
      </c>
      <c r="Y465">
        <v>1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73</v>
      </c>
      <c r="AG465">
        <v>55.088771428571427</v>
      </c>
      <c r="AH465">
        <v>72.1485362857143</v>
      </c>
      <c r="AI465">
        <v>2.1017754285714285</v>
      </c>
    </row>
    <row r="466" spans="1:35" x14ac:dyDescent="0.2">
      <c r="A466" t="s">
        <v>6871</v>
      </c>
      <c r="B466">
        <v>2009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6.5</v>
      </c>
      <c r="N466">
        <v>182396</v>
      </c>
      <c r="O466">
        <v>99</v>
      </c>
      <c r="P466" t="s">
        <v>3293</v>
      </c>
      <c r="Q466" t="s">
        <v>35</v>
      </c>
      <c r="R466">
        <v>0</v>
      </c>
      <c r="S466">
        <v>1</v>
      </c>
      <c r="T466">
        <v>0</v>
      </c>
      <c r="U466">
        <v>30000000</v>
      </c>
      <c r="V466">
        <v>42100625</v>
      </c>
      <c r="W466">
        <v>90842646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51.404409999999999</v>
      </c>
      <c r="AH466">
        <v>68.058895100000001</v>
      </c>
      <c r="AI466">
        <v>4.046813666666667</v>
      </c>
    </row>
    <row r="467" spans="1:35" x14ac:dyDescent="0.2">
      <c r="A467" t="s">
        <v>2955</v>
      </c>
      <c r="B467">
        <v>1987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6</v>
      </c>
      <c r="N467">
        <v>30515</v>
      </c>
      <c r="O467">
        <v>106</v>
      </c>
      <c r="P467" t="s">
        <v>2956</v>
      </c>
      <c r="Q467" t="s">
        <v>2957</v>
      </c>
      <c r="R467">
        <v>0</v>
      </c>
      <c r="S467">
        <v>1</v>
      </c>
      <c r="T467">
        <v>0</v>
      </c>
      <c r="U467">
        <v>20000000</v>
      </c>
      <c r="V467">
        <v>57387516</v>
      </c>
      <c r="W467">
        <v>66673516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66.683790000000002</v>
      </c>
      <c r="AH467">
        <v>85.019006900000022</v>
      </c>
      <c r="AI467">
        <v>6.247121304347826</v>
      </c>
    </row>
    <row r="468" spans="1:35" x14ac:dyDescent="0.2">
      <c r="A468" t="s">
        <v>3768</v>
      </c>
      <c r="B468">
        <v>1993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7</v>
      </c>
      <c r="N468">
        <v>26350</v>
      </c>
      <c r="O468">
        <v>120</v>
      </c>
      <c r="P468" t="s">
        <v>3769</v>
      </c>
      <c r="Q468" t="s">
        <v>3770</v>
      </c>
      <c r="R468">
        <v>0</v>
      </c>
      <c r="S468">
        <v>1</v>
      </c>
      <c r="T468">
        <v>0</v>
      </c>
      <c r="U468">
        <v>14000000</v>
      </c>
      <c r="V468">
        <v>35113743</v>
      </c>
      <c r="W468">
        <v>63513743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126.83479642857142</v>
      </c>
      <c r="AH468">
        <v>151.78662403571431</v>
      </c>
      <c r="AI468">
        <v>9.3106725649350643</v>
      </c>
    </row>
    <row r="469" spans="1:35" x14ac:dyDescent="0.2">
      <c r="A469" t="s">
        <v>5538</v>
      </c>
      <c r="B469">
        <v>2002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6.1</v>
      </c>
      <c r="N469">
        <v>35789</v>
      </c>
      <c r="O469">
        <v>104</v>
      </c>
      <c r="P469" t="s">
        <v>3915</v>
      </c>
      <c r="Q469" t="s">
        <v>35</v>
      </c>
      <c r="R469">
        <v>0</v>
      </c>
      <c r="S469">
        <v>1</v>
      </c>
      <c r="T469">
        <v>0</v>
      </c>
      <c r="U469">
        <v>60000000</v>
      </c>
      <c r="V469">
        <v>30323400</v>
      </c>
      <c r="W469">
        <v>52323400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-56.397166666666664</v>
      </c>
      <c r="AH469">
        <v>-51.600854999999989</v>
      </c>
      <c r="AI469">
        <v>0.45342777777777776</v>
      </c>
    </row>
    <row r="470" spans="1:35" x14ac:dyDescent="0.2">
      <c r="A470" t="s">
        <v>4411</v>
      </c>
      <c r="B470">
        <v>1996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6.5</v>
      </c>
      <c r="N470">
        <v>88807</v>
      </c>
      <c r="O470">
        <v>103</v>
      </c>
      <c r="P470" t="s">
        <v>3769</v>
      </c>
      <c r="Q470" t="s">
        <v>35</v>
      </c>
      <c r="R470">
        <v>0</v>
      </c>
      <c r="S470">
        <v>1</v>
      </c>
      <c r="T470">
        <v>0</v>
      </c>
      <c r="U470">
        <v>57000000</v>
      </c>
      <c r="V470">
        <v>51367375</v>
      </c>
      <c r="W470">
        <v>115267375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1.1117324561403508</v>
      </c>
      <c r="AH470">
        <v>12.234023026315803</v>
      </c>
      <c r="AI470">
        <v>3.5959878389154705</v>
      </c>
    </row>
    <row r="471" spans="1:35" x14ac:dyDescent="0.2">
      <c r="A471" t="s">
        <v>2528</v>
      </c>
      <c r="B471">
        <v>1981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6.7</v>
      </c>
      <c r="N471">
        <v>14205</v>
      </c>
      <c r="O471">
        <v>108</v>
      </c>
      <c r="P471" t="s">
        <v>2529</v>
      </c>
      <c r="Q471" t="s">
        <v>2483</v>
      </c>
      <c r="R471">
        <v>1</v>
      </c>
      <c r="S471">
        <v>0</v>
      </c>
      <c r="T471">
        <v>0</v>
      </c>
      <c r="U471">
        <v>18000000</v>
      </c>
      <c r="V471">
        <v>14110013</v>
      </c>
      <c r="W471">
        <v>14110013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-60.805519444444442</v>
      </c>
      <c r="AH471">
        <v>-56.49412658333334</v>
      </c>
      <c r="AI471">
        <v>0.70410785024154587</v>
      </c>
    </row>
    <row r="472" spans="1:35" x14ac:dyDescent="0.2">
      <c r="A472" t="s">
        <v>7183</v>
      </c>
      <c r="B472">
        <v>2011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6</v>
      </c>
      <c r="N472">
        <v>61548</v>
      </c>
      <c r="O472">
        <v>84</v>
      </c>
      <c r="P472" t="s">
        <v>3810</v>
      </c>
      <c r="Q472" t="s">
        <v>7184</v>
      </c>
      <c r="R472">
        <v>0</v>
      </c>
      <c r="S472">
        <v>0</v>
      </c>
      <c r="T472">
        <v>1</v>
      </c>
      <c r="U472">
        <v>50000000</v>
      </c>
      <c r="V472">
        <v>21302340</v>
      </c>
      <c r="W472">
        <v>39984400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-60.015599999999999</v>
      </c>
      <c r="AH472">
        <v>-55.617315999999995</v>
      </c>
      <c r="AI472">
        <v>-0.20031199999999999</v>
      </c>
    </row>
    <row r="473" spans="1:35" x14ac:dyDescent="0.2">
      <c r="A473" t="s">
        <v>5680</v>
      </c>
      <c r="B473">
        <v>2003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5.5</v>
      </c>
      <c r="N473">
        <v>86653</v>
      </c>
      <c r="O473">
        <v>136</v>
      </c>
      <c r="P473" t="s">
        <v>2512</v>
      </c>
      <c r="Q473" t="s">
        <v>4109</v>
      </c>
      <c r="R473">
        <v>0</v>
      </c>
      <c r="S473">
        <v>0</v>
      </c>
      <c r="T473">
        <v>1</v>
      </c>
      <c r="U473">
        <v>68000000</v>
      </c>
      <c r="V473">
        <v>33715436</v>
      </c>
      <c r="W473">
        <v>81240406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2</v>
      </c>
      <c r="AG473">
        <v>-40.264407352941177</v>
      </c>
      <c r="AH473">
        <v>-33.693492161764702</v>
      </c>
      <c r="AI473">
        <v>0.99118642156862746</v>
      </c>
    </row>
    <row r="474" spans="1:35" x14ac:dyDescent="0.2">
      <c r="A474" t="s">
        <v>3390</v>
      </c>
      <c r="B474">
        <v>1990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7.8</v>
      </c>
      <c r="N474">
        <v>22682</v>
      </c>
      <c r="O474">
        <v>119</v>
      </c>
      <c r="P474" t="s">
        <v>3391</v>
      </c>
      <c r="Q474" t="s">
        <v>39</v>
      </c>
      <c r="R474">
        <v>0</v>
      </c>
      <c r="S474">
        <v>0</v>
      </c>
      <c r="T474">
        <v>1</v>
      </c>
      <c r="U474">
        <v>1963207</v>
      </c>
      <c r="V474">
        <v>64431625</v>
      </c>
      <c r="W474">
        <v>84431625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2050.3495301310563</v>
      </c>
      <c r="AH474">
        <v>2286.8879784454725</v>
      </c>
      <c r="AI474">
        <v>96.743160460502551</v>
      </c>
    </row>
    <row r="475" spans="1:35" x14ac:dyDescent="0.2">
      <c r="A475" t="s">
        <v>3190</v>
      </c>
      <c r="B475">
        <v>1989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7.4</v>
      </c>
      <c r="N475">
        <v>94205</v>
      </c>
      <c r="O475">
        <v>99</v>
      </c>
      <c r="P475" t="s">
        <v>3191</v>
      </c>
      <c r="Q475" t="s">
        <v>3192</v>
      </c>
      <c r="R475">
        <v>0</v>
      </c>
      <c r="S475">
        <v>0</v>
      </c>
      <c r="T475">
        <v>1</v>
      </c>
      <c r="U475">
        <v>7500000</v>
      </c>
      <c r="V475">
        <v>106593296</v>
      </c>
      <c r="W475">
        <v>145793296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</v>
      </c>
      <c r="AG475">
        <v>871.95530666666662</v>
      </c>
      <c r="AH475">
        <v>978.87039040000002</v>
      </c>
      <c r="AI475">
        <v>41.258926376811594</v>
      </c>
    </row>
    <row r="476" spans="1:35" x14ac:dyDescent="0.2">
      <c r="A476" t="s">
        <v>3299</v>
      </c>
      <c r="B476">
        <v>1990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6.9</v>
      </c>
      <c r="N476">
        <v>24106</v>
      </c>
      <c r="O476">
        <v>74</v>
      </c>
      <c r="P476" t="s">
        <v>3300</v>
      </c>
      <c r="Q476" t="s">
        <v>3301</v>
      </c>
      <c r="R476">
        <v>1</v>
      </c>
      <c r="S476">
        <v>0</v>
      </c>
      <c r="T476">
        <v>0</v>
      </c>
      <c r="U476">
        <v>20000000</v>
      </c>
      <c r="V476">
        <v>18115724</v>
      </c>
      <c r="W476">
        <v>18115724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-54.710689999999992</v>
      </c>
      <c r="AH476">
        <v>-49.728865899999995</v>
      </c>
      <c r="AI476">
        <v>1.058605</v>
      </c>
    </row>
    <row r="477" spans="1:35" x14ac:dyDescent="0.2">
      <c r="A477" t="s">
        <v>5195</v>
      </c>
      <c r="B477">
        <v>1999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3.9</v>
      </c>
      <c r="N477">
        <v>9405</v>
      </c>
      <c r="O477">
        <v>77</v>
      </c>
      <c r="P477" t="s">
        <v>2769</v>
      </c>
      <c r="Q477" t="s">
        <v>35</v>
      </c>
      <c r="R477">
        <v>0</v>
      </c>
      <c r="S477">
        <v>1</v>
      </c>
      <c r="T477">
        <v>0</v>
      </c>
      <c r="U477">
        <v>70000000</v>
      </c>
      <c r="V477">
        <v>9974410</v>
      </c>
      <c r="W477">
        <v>9974410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-92.875421428571428</v>
      </c>
      <c r="AH477">
        <v>-92.091717785714295</v>
      </c>
      <c r="AI477">
        <v>-0.67615551948051944</v>
      </c>
    </row>
    <row r="478" spans="1:35" x14ac:dyDescent="0.2">
      <c r="A478" t="s">
        <v>6982</v>
      </c>
      <c r="B478">
        <v>2010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6.5</v>
      </c>
      <c r="N478">
        <v>313889</v>
      </c>
      <c r="O478">
        <v>95</v>
      </c>
      <c r="P478" t="s">
        <v>6865</v>
      </c>
      <c r="Q478" t="s">
        <v>39</v>
      </c>
      <c r="R478">
        <v>0</v>
      </c>
      <c r="S478">
        <v>0</v>
      </c>
      <c r="T478">
        <v>1</v>
      </c>
      <c r="U478">
        <v>65000000</v>
      </c>
      <c r="V478">
        <v>100539043</v>
      </c>
      <c r="W478">
        <v>211780824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62.908326153846147</v>
      </c>
      <c r="AH478">
        <v>80.828242030769232</v>
      </c>
      <c r="AI478">
        <v>2.2581665230769232</v>
      </c>
    </row>
    <row r="479" spans="1:35" x14ac:dyDescent="0.2">
      <c r="A479" t="s">
        <v>5092</v>
      </c>
      <c r="B479">
        <v>2000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6.1</v>
      </c>
      <c r="N479">
        <v>8952</v>
      </c>
      <c r="O479">
        <v>112</v>
      </c>
      <c r="P479" t="s">
        <v>5093</v>
      </c>
      <c r="Q479" t="s">
        <v>3273</v>
      </c>
      <c r="R479">
        <v>1</v>
      </c>
      <c r="S479">
        <v>0</v>
      </c>
      <c r="T479">
        <v>0</v>
      </c>
      <c r="U479">
        <v>21000000</v>
      </c>
      <c r="V479">
        <v>4739023</v>
      </c>
      <c r="W479">
        <v>6620242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-84.237519047619045</v>
      </c>
      <c r="AH479">
        <v>-82.503646142857136</v>
      </c>
      <c r="AI479">
        <v>-0.47458396825396826</v>
      </c>
    </row>
    <row r="480" spans="1:35" x14ac:dyDescent="0.2">
      <c r="A480" t="s">
        <v>7498</v>
      </c>
      <c r="B480">
        <v>2014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5.6</v>
      </c>
      <c r="N480">
        <v>123973</v>
      </c>
      <c r="O480">
        <v>109</v>
      </c>
      <c r="P480" t="s">
        <v>5282</v>
      </c>
      <c r="Q480" t="s">
        <v>35</v>
      </c>
      <c r="R480">
        <v>0</v>
      </c>
      <c r="S480">
        <v>1</v>
      </c>
      <c r="T480">
        <v>0</v>
      </c>
      <c r="U480">
        <v>40000000</v>
      </c>
      <c r="V480">
        <v>86208010</v>
      </c>
      <c r="W480">
        <v>169837010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112.2962625</v>
      </c>
      <c r="AH480">
        <v>135.64885137500002</v>
      </c>
      <c r="AI480">
        <v>3.24592525</v>
      </c>
    </row>
    <row r="481" spans="1:35" x14ac:dyDescent="0.2">
      <c r="A481" t="s">
        <v>573</v>
      </c>
      <c r="B481">
        <v>1941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7.2</v>
      </c>
      <c r="N481">
        <v>114195</v>
      </c>
      <c r="O481">
        <v>64</v>
      </c>
      <c r="P481" t="s">
        <v>574</v>
      </c>
      <c r="Q481" t="s">
        <v>376</v>
      </c>
      <c r="R481">
        <v>1</v>
      </c>
      <c r="S481">
        <v>0</v>
      </c>
      <c r="T481">
        <v>0</v>
      </c>
      <c r="U481">
        <v>950000</v>
      </c>
      <c r="V481">
        <v>1300000</v>
      </c>
      <c r="W481">
        <v>1300000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2</v>
      </c>
      <c r="AG481">
        <v>-31.578947368421051</v>
      </c>
      <c r="AH481">
        <v>-24.052631578947356</v>
      </c>
      <c r="AI481">
        <v>9.526315789473685</v>
      </c>
    </row>
    <row r="482" spans="1:35" x14ac:dyDescent="0.2">
      <c r="A482" t="s">
        <v>7882</v>
      </c>
      <c r="B482">
        <v>2017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7.9</v>
      </c>
      <c r="N482">
        <v>509684</v>
      </c>
      <c r="O482">
        <v>106</v>
      </c>
      <c r="P482" t="s">
        <v>5998</v>
      </c>
      <c r="Q482" t="s">
        <v>7883</v>
      </c>
      <c r="R482">
        <v>0</v>
      </c>
      <c r="S482">
        <v>0</v>
      </c>
      <c r="T482">
        <v>1</v>
      </c>
      <c r="U482">
        <v>100000000</v>
      </c>
      <c r="V482">
        <v>189740665</v>
      </c>
      <c r="W482">
        <v>526940665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163.47033250000001</v>
      </c>
      <c r="AH482">
        <v>192.45206907500005</v>
      </c>
      <c r="AI482">
        <v>4.2694066499999996</v>
      </c>
    </row>
    <row r="483" spans="1:35" x14ac:dyDescent="0.2">
      <c r="A483" t="s">
        <v>5561</v>
      </c>
      <c r="B483">
        <v>2003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5.9</v>
      </c>
      <c r="N483">
        <v>53773</v>
      </c>
      <c r="O483">
        <v>89</v>
      </c>
      <c r="P483" t="s">
        <v>5559</v>
      </c>
      <c r="Q483" t="s">
        <v>3859</v>
      </c>
      <c r="R483">
        <v>1</v>
      </c>
      <c r="S483">
        <v>0</v>
      </c>
      <c r="T483">
        <v>0</v>
      </c>
      <c r="U483">
        <v>40000000</v>
      </c>
      <c r="V483">
        <v>9692135</v>
      </c>
      <c r="W483">
        <v>19322135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-75.847331250000011</v>
      </c>
      <c r="AH483">
        <v>-73.190537687499997</v>
      </c>
      <c r="AI483">
        <v>-0.19491104166666667</v>
      </c>
    </row>
    <row r="484" spans="1:35" x14ac:dyDescent="0.2">
      <c r="A484" t="s">
        <v>6886</v>
      </c>
      <c r="B484">
        <v>2009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6.1</v>
      </c>
      <c r="N484">
        <v>46135</v>
      </c>
      <c r="O484">
        <v>125</v>
      </c>
      <c r="P484" t="s">
        <v>6409</v>
      </c>
      <c r="Q484" t="s">
        <v>35</v>
      </c>
      <c r="R484">
        <v>0</v>
      </c>
      <c r="S484">
        <v>1</v>
      </c>
      <c r="T484">
        <v>0</v>
      </c>
      <c r="U484">
        <v>60000000</v>
      </c>
      <c r="V484">
        <v>40572825</v>
      </c>
      <c r="W484">
        <v>78176181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-34.853182500000003</v>
      </c>
      <c r="AH484">
        <v>-27.687032574999993</v>
      </c>
      <c r="AI484">
        <v>1.1715605833333333</v>
      </c>
    </row>
    <row r="485" spans="1:35" x14ac:dyDescent="0.2">
      <c r="A485" t="s">
        <v>2617</v>
      </c>
      <c r="B485">
        <v>1982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7.8</v>
      </c>
      <c r="N485">
        <v>353981</v>
      </c>
      <c r="O485">
        <v>115</v>
      </c>
      <c r="P485" t="s">
        <v>2168</v>
      </c>
      <c r="Q485" t="s">
        <v>35</v>
      </c>
      <c r="R485">
        <v>0</v>
      </c>
      <c r="S485">
        <v>1</v>
      </c>
      <c r="T485">
        <v>0</v>
      </c>
      <c r="U485">
        <v>10500000</v>
      </c>
      <c r="V485">
        <v>435110554</v>
      </c>
      <c r="W485">
        <v>793482178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3678.4865619047623</v>
      </c>
      <c r="AH485">
        <v>4094.120083714286</v>
      </c>
      <c r="AI485">
        <v>163.28202443064183</v>
      </c>
    </row>
    <row r="486" spans="1:35" x14ac:dyDescent="0.2">
      <c r="A486" t="s">
        <v>445</v>
      </c>
      <c r="B486">
        <v>1939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7.3</v>
      </c>
      <c r="N486">
        <v>2665</v>
      </c>
      <c r="O486">
        <v>92</v>
      </c>
      <c r="P486" t="s">
        <v>198</v>
      </c>
      <c r="Q486" t="s">
        <v>147</v>
      </c>
      <c r="R486">
        <v>0</v>
      </c>
      <c r="S486">
        <v>0</v>
      </c>
      <c r="T486">
        <v>1</v>
      </c>
      <c r="U486">
        <v>735000</v>
      </c>
      <c r="V486">
        <v>1570000</v>
      </c>
      <c r="W486">
        <v>1570000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6.8027210884353746</v>
      </c>
      <c r="AH486">
        <v>18.551020408163282</v>
      </c>
      <c r="AI486">
        <v>4.6211958467597567</v>
      </c>
    </row>
    <row r="487" spans="1:35" x14ac:dyDescent="0.2">
      <c r="A487" t="s">
        <v>2147</v>
      </c>
      <c r="B487">
        <v>1974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5.9</v>
      </c>
      <c r="N487">
        <v>13118</v>
      </c>
      <c r="O487">
        <v>122</v>
      </c>
      <c r="P487" t="s">
        <v>2148</v>
      </c>
      <c r="Q487" t="s">
        <v>35</v>
      </c>
      <c r="R487">
        <v>0</v>
      </c>
      <c r="S487">
        <v>1</v>
      </c>
      <c r="T487">
        <v>0</v>
      </c>
      <c r="U487">
        <v>7000000</v>
      </c>
      <c r="V487">
        <v>79666653</v>
      </c>
      <c r="W487">
        <v>79666653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469.04752142857149</v>
      </c>
      <c r="AH487">
        <v>531.64274878571439</v>
      </c>
      <c r="AI487">
        <v>28.949869548872179</v>
      </c>
    </row>
    <row r="488" spans="1:35" x14ac:dyDescent="0.2">
      <c r="A488" t="s">
        <v>6558</v>
      </c>
      <c r="B488">
        <v>2007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7.6</v>
      </c>
      <c r="N488">
        <v>220434</v>
      </c>
      <c r="O488">
        <v>100</v>
      </c>
      <c r="P488" t="s">
        <v>2717</v>
      </c>
      <c r="Q488" t="s">
        <v>6559</v>
      </c>
      <c r="R488">
        <v>0</v>
      </c>
      <c r="S488">
        <v>1</v>
      </c>
      <c r="T488">
        <v>0</v>
      </c>
      <c r="U488">
        <v>25000000</v>
      </c>
      <c r="V488">
        <v>17266000</v>
      </c>
      <c r="W488">
        <v>56107312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12.214624000000001</v>
      </c>
      <c r="AH488">
        <v>24.558232640000018</v>
      </c>
      <c r="AI488">
        <v>2.7404874666666665</v>
      </c>
    </row>
    <row r="489" spans="1:35" x14ac:dyDescent="0.2">
      <c r="A489" t="s">
        <v>4413</v>
      </c>
      <c r="B489">
        <v>1996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2.7</v>
      </c>
      <c r="N489">
        <v>8010</v>
      </c>
      <c r="O489">
        <v>94</v>
      </c>
      <c r="P489" t="s">
        <v>4414</v>
      </c>
      <c r="Q489" t="s">
        <v>4415</v>
      </c>
      <c r="R489">
        <v>0</v>
      </c>
      <c r="S489">
        <v>1</v>
      </c>
      <c r="T489">
        <v>0</v>
      </c>
      <c r="U489">
        <v>24000000</v>
      </c>
      <c r="V489">
        <v>4422380</v>
      </c>
      <c r="W489">
        <v>4422380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-90.786708333333337</v>
      </c>
      <c r="AH489">
        <v>-89.77324625</v>
      </c>
      <c r="AI489">
        <v>-0.58121401515151516</v>
      </c>
    </row>
    <row r="490" spans="1:35" x14ac:dyDescent="0.2">
      <c r="A490" t="s">
        <v>3965</v>
      </c>
      <c r="B490">
        <v>1994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7.8</v>
      </c>
      <c r="N490">
        <v>161058</v>
      </c>
      <c r="O490">
        <v>127</v>
      </c>
      <c r="P490" t="s">
        <v>2850</v>
      </c>
      <c r="Q490" t="s">
        <v>2783</v>
      </c>
      <c r="R490">
        <v>1</v>
      </c>
      <c r="S490">
        <v>0</v>
      </c>
      <c r="T490">
        <v>0</v>
      </c>
      <c r="U490">
        <v>18000000</v>
      </c>
      <c r="V490">
        <v>5887457</v>
      </c>
      <c r="W490">
        <v>5887457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-83.645952777777779</v>
      </c>
      <c r="AH490">
        <v>-81.847007583333337</v>
      </c>
      <c r="AI490">
        <v>-0.25663421717171719</v>
      </c>
    </row>
    <row r="491" spans="1:35" x14ac:dyDescent="0.2">
      <c r="A491" t="s">
        <v>4417</v>
      </c>
      <c r="B491">
        <v>1996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5.2</v>
      </c>
      <c r="N491">
        <v>9032</v>
      </c>
      <c r="O491">
        <v>100</v>
      </c>
      <c r="P491" t="s">
        <v>2948</v>
      </c>
      <c r="Q491" t="s">
        <v>3848</v>
      </c>
      <c r="R491">
        <v>1</v>
      </c>
      <c r="S491">
        <v>0</v>
      </c>
      <c r="T491">
        <v>0</v>
      </c>
      <c r="U491">
        <v>30000000</v>
      </c>
      <c r="V491">
        <v>31387164</v>
      </c>
      <c r="W491">
        <v>31387164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-47.68806</v>
      </c>
      <c r="AH491">
        <v>-41.933746599999985</v>
      </c>
      <c r="AI491">
        <v>1.3778154545454546</v>
      </c>
    </row>
    <row r="492" spans="1:35" x14ac:dyDescent="0.2">
      <c r="A492" t="s">
        <v>6976</v>
      </c>
      <c r="B492">
        <v>2010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6.6</v>
      </c>
      <c r="N492">
        <v>87366</v>
      </c>
      <c r="O492">
        <v>117</v>
      </c>
      <c r="P492" t="s">
        <v>6884</v>
      </c>
      <c r="Q492" t="s">
        <v>39</v>
      </c>
      <c r="R492">
        <v>0</v>
      </c>
      <c r="S492">
        <v>0</v>
      </c>
      <c r="T492">
        <v>1</v>
      </c>
      <c r="U492">
        <v>80000000</v>
      </c>
      <c r="V492">
        <v>43313890</v>
      </c>
      <c r="W492">
        <v>81126522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-49.29592375</v>
      </c>
      <c r="AH492">
        <v>-43.718475362500001</v>
      </c>
      <c r="AI492">
        <v>1.4081524999999999E-2</v>
      </c>
    </row>
    <row r="493" spans="1:35" x14ac:dyDescent="0.2">
      <c r="A493" t="s">
        <v>7310</v>
      </c>
      <c r="B493">
        <v>2014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7.9</v>
      </c>
      <c r="N493">
        <v>573248</v>
      </c>
      <c r="O493">
        <v>113</v>
      </c>
      <c r="P493" t="s">
        <v>4558</v>
      </c>
      <c r="Q493" t="s">
        <v>39</v>
      </c>
      <c r="R493">
        <v>0</v>
      </c>
      <c r="S493">
        <v>0</v>
      </c>
      <c r="T493">
        <v>1</v>
      </c>
      <c r="U493">
        <v>178000000</v>
      </c>
      <c r="V493">
        <v>100206256</v>
      </c>
      <c r="W493">
        <v>370541256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10</v>
      </c>
      <c r="AG493">
        <v>4.0846224719101123</v>
      </c>
      <c r="AH493">
        <v>15.533930943820232</v>
      </c>
      <c r="AI493">
        <v>1.0816924494382023</v>
      </c>
    </row>
    <row r="494" spans="1:35" x14ac:dyDescent="0.2">
      <c r="A494" t="s">
        <v>5061</v>
      </c>
      <c r="B494">
        <v>1999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6.1</v>
      </c>
      <c r="N494">
        <v>40480</v>
      </c>
      <c r="O494">
        <v>122</v>
      </c>
      <c r="P494" t="s">
        <v>2627</v>
      </c>
      <c r="Q494" t="s">
        <v>3230</v>
      </c>
      <c r="R494">
        <v>0</v>
      </c>
      <c r="S494">
        <v>1</v>
      </c>
      <c r="T494">
        <v>0</v>
      </c>
      <c r="U494">
        <v>80000000</v>
      </c>
      <c r="V494">
        <v>22431897</v>
      </c>
      <c r="W494">
        <v>35242897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5</v>
      </c>
      <c r="AG494">
        <v>-77.97318937499999</v>
      </c>
      <c r="AH494">
        <v>-75.550240206249995</v>
      </c>
      <c r="AI494">
        <v>1.2186647727272727E-3</v>
      </c>
    </row>
    <row r="495" spans="1:35" x14ac:dyDescent="0.2">
      <c r="A495" t="s">
        <v>5599</v>
      </c>
      <c r="B495">
        <v>2002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5.4</v>
      </c>
      <c r="N495">
        <v>51313</v>
      </c>
      <c r="O495">
        <v>99</v>
      </c>
      <c r="P495" t="s">
        <v>5600</v>
      </c>
      <c r="Q495" t="s">
        <v>39</v>
      </c>
      <c r="R495">
        <v>0</v>
      </c>
      <c r="S495">
        <v>0</v>
      </c>
      <c r="T495">
        <v>1</v>
      </c>
      <c r="U495">
        <v>30000000</v>
      </c>
      <c r="V495">
        <v>17322606</v>
      </c>
      <c r="W495">
        <v>45867333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-23.554444999999998</v>
      </c>
      <c r="AH495">
        <v>-15.145433949999996</v>
      </c>
      <c r="AI495">
        <v>1.5481851666666666</v>
      </c>
    </row>
    <row r="496" spans="1:35" x14ac:dyDescent="0.2">
      <c r="A496" t="s">
        <v>5036</v>
      </c>
      <c r="B496">
        <v>1998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7.4</v>
      </c>
      <c r="N496">
        <v>89006</v>
      </c>
      <c r="O496">
        <v>124</v>
      </c>
      <c r="P496" t="s">
        <v>5037</v>
      </c>
      <c r="Q496" t="s">
        <v>2533</v>
      </c>
      <c r="R496">
        <v>0</v>
      </c>
      <c r="S496">
        <v>1</v>
      </c>
      <c r="T496">
        <v>0</v>
      </c>
      <c r="U496">
        <v>30000000</v>
      </c>
      <c r="V496">
        <v>30082699</v>
      </c>
      <c r="W496">
        <v>82150642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36.91773666666667</v>
      </c>
      <c r="AH496">
        <v>51.978687700000002</v>
      </c>
      <c r="AI496">
        <v>5.2235334848484847</v>
      </c>
    </row>
    <row r="497" spans="1:35" x14ac:dyDescent="0.2">
      <c r="A497" t="s">
        <v>6184</v>
      </c>
      <c r="B497">
        <v>2007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6.8</v>
      </c>
      <c r="N497">
        <v>64536</v>
      </c>
      <c r="O497">
        <v>114</v>
      </c>
      <c r="P497" t="s">
        <v>5037</v>
      </c>
      <c r="Q497" t="s">
        <v>35</v>
      </c>
      <c r="R497">
        <v>0</v>
      </c>
      <c r="S497">
        <v>1</v>
      </c>
      <c r="T497">
        <v>0</v>
      </c>
      <c r="U497">
        <v>55000000</v>
      </c>
      <c r="V497">
        <v>16383509</v>
      </c>
      <c r="W497">
        <v>75782758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-31.106583636363638</v>
      </c>
      <c r="AH497">
        <v>-23.528307836363627</v>
      </c>
      <c r="AI497">
        <v>1.2964472121212121</v>
      </c>
    </row>
    <row r="498" spans="1:35" x14ac:dyDescent="0.2">
      <c r="A498" t="s">
        <v>4419</v>
      </c>
      <c r="B498">
        <v>1996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6.6</v>
      </c>
      <c r="N498">
        <v>34458</v>
      </c>
      <c r="O498">
        <v>120</v>
      </c>
      <c r="P498" t="s">
        <v>4420</v>
      </c>
      <c r="Q498" t="s">
        <v>3859</v>
      </c>
      <c r="R498">
        <v>1</v>
      </c>
      <c r="S498">
        <v>0</v>
      </c>
      <c r="T498">
        <v>0</v>
      </c>
      <c r="U498">
        <v>6000000</v>
      </c>
      <c r="V498">
        <v>22231658</v>
      </c>
      <c r="W498">
        <v>22231658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181</v>
      </c>
      <c r="AG498">
        <v>85.263816666666671</v>
      </c>
      <c r="AH498">
        <v>105.64283650000002</v>
      </c>
      <c r="AI498">
        <v>7.421082575757576</v>
      </c>
    </row>
    <row r="499" spans="1:35" x14ac:dyDescent="0.2">
      <c r="A499" t="s">
        <v>5542</v>
      </c>
      <c r="B499">
        <v>2002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6</v>
      </c>
      <c r="N499">
        <v>7126</v>
      </c>
      <c r="O499">
        <v>90</v>
      </c>
      <c r="P499" t="s">
        <v>5543</v>
      </c>
      <c r="Q499" t="s">
        <v>5544</v>
      </c>
      <c r="R499">
        <v>0</v>
      </c>
      <c r="S499">
        <v>1</v>
      </c>
      <c r="T499">
        <v>0</v>
      </c>
      <c r="U499">
        <v>4000000</v>
      </c>
      <c r="V499">
        <v>17600423</v>
      </c>
      <c r="W499">
        <v>18591272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132.39089999999999</v>
      </c>
      <c r="AH499">
        <v>157.95389900000004</v>
      </c>
      <c r="AI499">
        <v>6.746363333333333</v>
      </c>
    </row>
    <row r="500" spans="1:35" x14ac:dyDescent="0.2">
      <c r="A500" t="s">
        <v>2959</v>
      </c>
      <c r="B500">
        <v>1987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7.8</v>
      </c>
      <c r="N500">
        <v>110283</v>
      </c>
      <c r="O500">
        <v>153</v>
      </c>
      <c r="P500" t="s">
        <v>2168</v>
      </c>
      <c r="Q500" t="s">
        <v>2714</v>
      </c>
      <c r="R500">
        <v>0</v>
      </c>
      <c r="S500">
        <v>0</v>
      </c>
      <c r="T500">
        <v>1</v>
      </c>
      <c r="U500">
        <v>35000000</v>
      </c>
      <c r="V500">
        <v>22238696</v>
      </c>
      <c r="W500">
        <v>22238696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3</v>
      </c>
      <c r="AG500">
        <v>-68.230434285714281</v>
      </c>
      <c r="AH500">
        <v>-64.735782057142856</v>
      </c>
      <c r="AI500">
        <v>0.38128546583850931</v>
      </c>
    </row>
    <row r="501" spans="1:35" x14ac:dyDescent="0.2">
      <c r="A501" t="s">
        <v>3589</v>
      </c>
      <c r="B501">
        <v>1992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5.8</v>
      </c>
      <c r="N501">
        <v>36044</v>
      </c>
      <c r="O501">
        <v>88</v>
      </c>
      <c r="P501" t="s">
        <v>3590</v>
      </c>
      <c r="Q501" t="s">
        <v>3591</v>
      </c>
      <c r="R501">
        <v>1</v>
      </c>
      <c r="S501">
        <v>0</v>
      </c>
      <c r="T501">
        <v>0</v>
      </c>
      <c r="U501">
        <v>7000000</v>
      </c>
      <c r="V501">
        <v>40693477</v>
      </c>
      <c r="W501">
        <v>40693477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190.66769285714287</v>
      </c>
      <c r="AH501">
        <v>222.6411390714286</v>
      </c>
      <c r="AI501">
        <v>12.212167857142857</v>
      </c>
    </row>
    <row r="502" spans="1:35" x14ac:dyDescent="0.2">
      <c r="A502" t="s">
        <v>2531</v>
      </c>
      <c r="B502">
        <v>2014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6.3</v>
      </c>
      <c r="N502">
        <v>39218</v>
      </c>
      <c r="O502">
        <v>104</v>
      </c>
      <c r="P502" t="s">
        <v>7569</v>
      </c>
      <c r="Q502" t="s">
        <v>7063</v>
      </c>
      <c r="R502">
        <v>0</v>
      </c>
      <c r="S502">
        <v>1</v>
      </c>
      <c r="T502">
        <v>0</v>
      </c>
      <c r="U502">
        <v>20000000</v>
      </c>
      <c r="V502">
        <v>23438250</v>
      </c>
      <c r="W502">
        <v>34718173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33</v>
      </c>
      <c r="AG502">
        <v>-13.2045675</v>
      </c>
      <c r="AH502">
        <v>-3.6570699249999969</v>
      </c>
      <c r="AI502">
        <v>0.73590865000000005</v>
      </c>
    </row>
    <row r="503" spans="1:35" x14ac:dyDescent="0.2">
      <c r="A503" t="s">
        <v>4892</v>
      </c>
      <c r="B503">
        <v>1998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7.3</v>
      </c>
      <c r="N503">
        <v>220449</v>
      </c>
      <c r="O503">
        <v>132</v>
      </c>
      <c r="P503" t="s">
        <v>3468</v>
      </c>
      <c r="Q503" t="s">
        <v>2783</v>
      </c>
      <c r="R503">
        <v>1</v>
      </c>
      <c r="S503">
        <v>0</v>
      </c>
      <c r="T503">
        <v>0</v>
      </c>
      <c r="U503">
        <v>90000000</v>
      </c>
      <c r="V503">
        <v>111549836</v>
      </c>
      <c r="W503">
        <v>250849789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39.360993888888892</v>
      </c>
      <c r="AH503">
        <v>54.690703216666684</v>
      </c>
      <c r="AI503">
        <v>5.334590631313131</v>
      </c>
    </row>
    <row r="504" spans="1:35" x14ac:dyDescent="0.2">
      <c r="A504" t="s">
        <v>2097</v>
      </c>
      <c r="B504">
        <v>1973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7.7</v>
      </c>
      <c r="N504">
        <v>92369</v>
      </c>
      <c r="O504">
        <v>102</v>
      </c>
      <c r="P504" t="s">
        <v>2098</v>
      </c>
      <c r="Q504" t="s">
        <v>39</v>
      </c>
      <c r="R504">
        <v>0</v>
      </c>
      <c r="S504">
        <v>0</v>
      </c>
      <c r="T504">
        <v>1</v>
      </c>
      <c r="U504">
        <v>850000</v>
      </c>
      <c r="V504">
        <v>90000000</v>
      </c>
      <c r="W504">
        <v>90000000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5194.1176470588234</v>
      </c>
      <c r="AH504">
        <v>5776.4705882352946</v>
      </c>
      <c r="AI504">
        <v>277.63777089783281</v>
      </c>
    </row>
    <row r="505" spans="1:35" x14ac:dyDescent="0.2">
      <c r="A505" t="s">
        <v>7344</v>
      </c>
      <c r="B505">
        <v>2015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6.6</v>
      </c>
      <c r="N505">
        <v>73831</v>
      </c>
      <c r="O505">
        <v>104</v>
      </c>
      <c r="P505" t="s">
        <v>4914</v>
      </c>
      <c r="Q505" t="s">
        <v>39</v>
      </c>
      <c r="R505">
        <v>0</v>
      </c>
      <c r="S505">
        <v>0</v>
      </c>
      <c r="T505">
        <v>1</v>
      </c>
      <c r="U505">
        <v>30000000</v>
      </c>
      <c r="V505">
        <v>32363404</v>
      </c>
      <c r="W505">
        <v>49263404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4</v>
      </c>
      <c r="AG505">
        <v>-17.894326666666664</v>
      </c>
      <c r="AH505">
        <v>-8.8627025999999915</v>
      </c>
      <c r="AI505">
        <v>0.64211346666666669</v>
      </c>
    </row>
    <row r="506" spans="1:35" x14ac:dyDescent="0.2">
      <c r="A506" t="s">
        <v>5808</v>
      </c>
      <c r="B506">
        <v>2004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4.8</v>
      </c>
      <c r="N506">
        <v>29268</v>
      </c>
      <c r="O506">
        <v>99</v>
      </c>
      <c r="P506" t="s">
        <v>2871</v>
      </c>
      <c r="Q506" t="s">
        <v>4856</v>
      </c>
      <c r="R506">
        <v>0</v>
      </c>
      <c r="S506">
        <v>0</v>
      </c>
      <c r="T506">
        <v>1</v>
      </c>
      <c r="U506">
        <v>40000000</v>
      </c>
      <c r="V506">
        <v>13562325</v>
      </c>
      <c r="W506">
        <v>14494036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-81.882454999999993</v>
      </c>
      <c r="AH506">
        <v>-79.889525050000003</v>
      </c>
      <c r="AI506">
        <v>-0.39608183333333336</v>
      </c>
    </row>
    <row r="507" spans="1:35" x14ac:dyDescent="0.2">
      <c r="A507" t="s">
        <v>4424</v>
      </c>
      <c r="B507">
        <v>1996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6.1</v>
      </c>
      <c r="N507">
        <v>100347</v>
      </c>
      <c r="O507">
        <v>115</v>
      </c>
      <c r="P507" t="s">
        <v>4425</v>
      </c>
      <c r="Q507" t="s">
        <v>4426</v>
      </c>
      <c r="R507">
        <v>0</v>
      </c>
      <c r="S507">
        <v>0</v>
      </c>
      <c r="T507">
        <v>1</v>
      </c>
      <c r="U507">
        <v>100000000</v>
      </c>
      <c r="V507">
        <v>101295562</v>
      </c>
      <c r="W507">
        <v>242295562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21.147780999999998</v>
      </c>
      <c r="AH507">
        <v>34.474036910000031</v>
      </c>
      <c r="AI507">
        <v>4.5067173181818179</v>
      </c>
    </row>
    <row r="508" spans="1:35" x14ac:dyDescent="0.2">
      <c r="A508" t="s">
        <v>2961</v>
      </c>
      <c r="B508">
        <v>1987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5.5</v>
      </c>
      <c r="N508">
        <v>10525</v>
      </c>
      <c r="O508">
        <v>92</v>
      </c>
      <c r="P508" t="s">
        <v>2962</v>
      </c>
      <c r="Q508" t="s">
        <v>2963</v>
      </c>
      <c r="R508">
        <v>1</v>
      </c>
      <c r="S508">
        <v>0</v>
      </c>
      <c r="T508">
        <v>0</v>
      </c>
      <c r="U508">
        <v>3000000</v>
      </c>
      <c r="V508">
        <v>23509382</v>
      </c>
      <c r="W508">
        <v>23509382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291.82303333333334</v>
      </c>
      <c r="AH508">
        <v>334.92356700000005</v>
      </c>
      <c r="AI508">
        <v>16.035784057971014</v>
      </c>
    </row>
    <row r="509" spans="1:35" x14ac:dyDescent="0.2">
      <c r="A509" t="s">
        <v>3080</v>
      </c>
      <c r="B509">
        <v>1988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5.6</v>
      </c>
      <c r="N509">
        <v>9723</v>
      </c>
      <c r="O509">
        <v>95</v>
      </c>
      <c r="P509" t="s">
        <v>2962</v>
      </c>
      <c r="Q509" t="s">
        <v>2783</v>
      </c>
      <c r="R509">
        <v>1</v>
      </c>
      <c r="S509">
        <v>0</v>
      </c>
      <c r="T509">
        <v>0</v>
      </c>
      <c r="U509">
        <v>6000000</v>
      </c>
      <c r="V509">
        <v>28202109</v>
      </c>
      <c r="W509">
        <v>28202109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135.01757499999999</v>
      </c>
      <c r="AH509">
        <v>160.86950825000002</v>
      </c>
      <c r="AI509">
        <v>9.2181554347826093</v>
      </c>
    </row>
    <row r="510" spans="1:35" x14ac:dyDescent="0.2">
      <c r="A510" t="s">
        <v>5861</v>
      </c>
      <c r="B510">
        <v>2004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8.3000000000000007</v>
      </c>
      <c r="N510">
        <v>866860</v>
      </c>
      <c r="O510">
        <v>108</v>
      </c>
      <c r="P510" t="s">
        <v>5862</v>
      </c>
      <c r="Q510" t="s">
        <v>5459</v>
      </c>
      <c r="R510">
        <v>0</v>
      </c>
      <c r="S510">
        <v>1</v>
      </c>
      <c r="T510">
        <v>0</v>
      </c>
      <c r="U510">
        <v>20000000</v>
      </c>
      <c r="V510">
        <v>34400301</v>
      </c>
      <c r="W510">
        <v>74036715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85.091787500000009</v>
      </c>
      <c r="AH510">
        <v>105.45188412500002</v>
      </c>
      <c r="AI510">
        <v>5.1697262500000001</v>
      </c>
    </row>
    <row r="511" spans="1:35" x14ac:dyDescent="0.2">
      <c r="A511" t="s">
        <v>6179</v>
      </c>
      <c r="B511">
        <v>2007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5.4</v>
      </c>
      <c r="N511">
        <v>135056</v>
      </c>
      <c r="O511">
        <v>96</v>
      </c>
      <c r="P511" t="s">
        <v>3915</v>
      </c>
      <c r="Q511" t="s">
        <v>35</v>
      </c>
      <c r="R511">
        <v>0</v>
      </c>
      <c r="S511">
        <v>1</v>
      </c>
      <c r="T511">
        <v>0</v>
      </c>
      <c r="U511">
        <v>175000000</v>
      </c>
      <c r="V511">
        <v>100462298</v>
      </c>
      <c r="W511">
        <v>174440724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-50.159793142857147</v>
      </c>
      <c r="AH511">
        <v>-44.677370388571426</v>
      </c>
      <c r="AI511">
        <v>0.6613402285714286</v>
      </c>
    </row>
    <row r="512" spans="1:35" x14ac:dyDescent="0.2">
      <c r="A512" t="s">
        <v>7652</v>
      </c>
      <c r="B512">
        <v>2015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7.1</v>
      </c>
      <c r="N512">
        <v>188872</v>
      </c>
      <c r="O512">
        <v>121</v>
      </c>
      <c r="P512" t="s">
        <v>7002</v>
      </c>
      <c r="Q512" t="s">
        <v>2913</v>
      </c>
      <c r="R512">
        <v>0</v>
      </c>
      <c r="S512">
        <v>1</v>
      </c>
      <c r="T512">
        <v>0</v>
      </c>
      <c r="U512">
        <v>55000000</v>
      </c>
      <c r="V512">
        <v>43482270</v>
      </c>
      <c r="W512">
        <v>203427584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84.934167272727265</v>
      </c>
      <c r="AH512">
        <v>105.27692567272729</v>
      </c>
      <c r="AI512">
        <v>2.6986833454545454</v>
      </c>
    </row>
    <row r="513" spans="1:35" x14ac:dyDescent="0.2">
      <c r="A513" t="s">
        <v>2337</v>
      </c>
      <c r="B513">
        <v>1978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6.4</v>
      </c>
      <c r="N513">
        <v>22202</v>
      </c>
      <c r="O513">
        <v>114</v>
      </c>
      <c r="P513" t="s">
        <v>2236</v>
      </c>
      <c r="Q513" t="s">
        <v>39</v>
      </c>
      <c r="R513">
        <v>0</v>
      </c>
      <c r="S513">
        <v>0</v>
      </c>
      <c r="T513">
        <v>1</v>
      </c>
      <c r="U513">
        <v>5000000</v>
      </c>
      <c r="V513">
        <v>85196485</v>
      </c>
      <c r="W513">
        <v>85196485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751.96484999999996</v>
      </c>
      <c r="AH513">
        <v>845.68098350000014</v>
      </c>
      <c r="AI513">
        <v>43.840255263157893</v>
      </c>
    </row>
    <row r="514" spans="1:35" x14ac:dyDescent="0.2">
      <c r="A514" t="s">
        <v>3082</v>
      </c>
      <c r="B514">
        <v>1988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6.2</v>
      </c>
      <c r="N514">
        <v>2815</v>
      </c>
      <c r="O514">
        <v>127</v>
      </c>
      <c r="P514" t="s">
        <v>3083</v>
      </c>
      <c r="Q514" t="s">
        <v>3084</v>
      </c>
      <c r="R514">
        <v>0</v>
      </c>
      <c r="S514">
        <v>0</v>
      </c>
      <c r="T514">
        <v>1</v>
      </c>
      <c r="U514">
        <v>22000000</v>
      </c>
      <c r="V514">
        <v>12638294</v>
      </c>
      <c r="W514">
        <v>12638294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7</v>
      </c>
      <c r="AG514">
        <v>-71.276604545454546</v>
      </c>
      <c r="AH514">
        <v>-68.117031045454539</v>
      </c>
      <c r="AI514">
        <v>0.24884328063241107</v>
      </c>
    </row>
    <row r="515" spans="1:35" x14ac:dyDescent="0.2">
      <c r="A515" t="s">
        <v>6569</v>
      </c>
      <c r="B515">
        <v>2009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7.1</v>
      </c>
      <c r="N515">
        <v>57492</v>
      </c>
      <c r="O515">
        <v>99</v>
      </c>
      <c r="P515" t="s">
        <v>6570</v>
      </c>
      <c r="Q515" t="s">
        <v>3859</v>
      </c>
      <c r="R515">
        <v>1</v>
      </c>
      <c r="S515">
        <v>0</v>
      </c>
      <c r="T515">
        <v>0</v>
      </c>
      <c r="U515">
        <v>21000000</v>
      </c>
      <c r="V515">
        <v>9208876</v>
      </c>
      <c r="W515">
        <v>16443609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19</v>
      </c>
      <c r="AG515">
        <v>-60.848550000000003</v>
      </c>
      <c r="AH515">
        <v>-56.541890499999994</v>
      </c>
      <c r="AI515">
        <v>0.30504833333333331</v>
      </c>
    </row>
    <row r="516" spans="1:35" x14ac:dyDescent="0.2">
      <c r="A516" t="s">
        <v>4428</v>
      </c>
      <c r="B516">
        <v>1996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6.7</v>
      </c>
      <c r="N516">
        <v>34360</v>
      </c>
      <c r="O516">
        <v>101</v>
      </c>
      <c r="P516" t="s">
        <v>3227</v>
      </c>
      <c r="Q516" t="s">
        <v>3859</v>
      </c>
      <c r="R516">
        <v>1</v>
      </c>
      <c r="S516">
        <v>0</v>
      </c>
      <c r="T516">
        <v>0</v>
      </c>
      <c r="U516">
        <v>20000000</v>
      </c>
      <c r="V516">
        <v>9759200</v>
      </c>
      <c r="W516">
        <v>9759200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-75.602000000000004</v>
      </c>
      <c r="AH516">
        <v>-72.918220000000005</v>
      </c>
      <c r="AI516">
        <v>0.109</v>
      </c>
    </row>
    <row r="517" spans="1:35" x14ac:dyDescent="0.2">
      <c r="A517" t="s">
        <v>6133</v>
      </c>
      <c r="B517">
        <v>2005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7.4</v>
      </c>
      <c r="N517">
        <v>55794</v>
      </c>
      <c r="O517">
        <v>106</v>
      </c>
      <c r="P517" t="s">
        <v>6134</v>
      </c>
      <c r="Q517" t="s">
        <v>5962</v>
      </c>
      <c r="R517">
        <v>0</v>
      </c>
      <c r="S517">
        <v>0</v>
      </c>
      <c r="T517">
        <v>1</v>
      </c>
      <c r="U517">
        <v>7000000</v>
      </c>
      <c r="V517">
        <v>1712337</v>
      </c>
      <c r="W517">
        <v>3601974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3</v>
      </c>
      <c r="AG517">
        <v>-74.271614285714278</v>
      </c>
      <c r="AH517">
        <v>-71.441491857142864</v>
      </c>
      <c r="AI517">
        <v>-0.14238714285714285</v>
      </c>
    </row>
    <row r="518" spans="1:35" x14ac:dyDescent="0.2">
      <c r="A518" t="s">
        <v>4430</v>
      </c>
      <c r="B518">
        <v>1996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6.3</v>
      </c>
      <c r="N518">
        <v>32990</v>
      </c>
      <c r="O518">
        <v>135</v>
      </c>
      <c r="P518" t="s">
        <v>2630</v>
      </c>
      <c r="Q518" t="s">
        <v>3273</v>
      </c>
      <c r="R518">
        <v>1</v>
      </c>
      <c r="S518">
        <v>0</v>
      </c>
      <c r="T518">
        <v>0</v>
      </c>
      <c r="U518">
        <v>55000000</v>
      </c>
      <c r="V518">
        <v>50047179</v>
      </c>
      <c r="W518">
        <v>141047179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28.22470818181818</v>
      </c>
      <c r="AH518">
        <v>42.329426081818205</v>
      </c>
      <c r="AI518">
        <v>4.8283958264462807</v>
      </c>
    </row>
    <row r="519" spans="1:35" x14ac:dyDescent="0.2">
      <c r="A519" t="s">
        <v>154</v>
      </c>
      <c r="B519">
        <v>1933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6.6</v>
      </c>
      <c r="N519">
        <v>1131</v>
      </c>
      <c r="O519">
        <v>67</v>
      </c>
      <c r="P519" t="s">
        <v>126</v>
      </c>
      <c r="Q519" t="s">
        <v>39</v>
      </c>
      <c r="R519">
        <v>0</v>
      </c>
      <c r="S519">
        <v>0</v>
      </c>
      <c r="T519">
        <v>1</v>
      </c>
      <c r="U519">
        <v>93000</v>
      </c>
      <c r="V519">
        <v>283000</v>
      </c>
      <c r="W519">
        <v>283000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1</v>
      </c>
      <c r="AG519">
        <v>52.1505376344086</v>
      </c>
      <c r="AH519">
        <v>68.887096774193552</v>
      </c>
      <c r="AI519">
        <v>7.0079230333899263</v>
      </c>
    </row>
    <row r="520" spans="1:35" x14ac:dyDescent="0.2">
      <c r="A520" t="s">
        <v>2535</v>
      </c>
      <c r="B520">
        <v>1981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7.4</v>
      </c>
      <c r="N520">
        <v>55325</v>
      </c>
      <c r="O520">
        <v>140</v>
      </c>
      <c r="P520" t="s">
        <v>2042</v>
      </c>
      <c r="Q520" t="s">
        <v>2407</v>
      </c>
      <c r="R520">
        <v>0</v>
      </c>
      <c r="S520">
        <v>0</v>
      </c>
      <c r="T520">
        <v>1</v>
      </c>
      <c r="U520">
        <v>11000000</v>
      </c>
      <c r="V520">
        <v>34967437</v>
      </c>
      <c r="W520">
        <v>34971136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497</v>
      </c>
      <c r="AG520">
        <v>58.959709090909094</v>
      </c>
      <c r="AH520">
        <v>76.445277090909087</v>
      </c>
      <c r="AI520">
        <v>5.9112916996047433</v>
      </c>
    </row>
    <row r="521" spans="1:35" x14ac:dyDescent="0.2">
      <c r="A521" t="s">
        <v>4432</v>
      </c>
      <c r="B521">
        <v>1996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6.4</v>
      </c>
      <c r="N521">
        <v>48685</v>
      </c>
      <c r="O521">
        <v>133</v>
      </c>
      <c r="P521" t="s">
        <v>4433</v>
      </c>
      <c r="Q521" t="s">
        <v>39</v>
      </c>
      <c r="R521">
        <v>0</v>
      </c>
      <c r="S521">
        <v>0</v>
      </c>
      <c r="T521">
        <v>1</v>
      </c>
      <c r="U521">
        <v>55000000</v>
      </c>
      <c r="V521">
        <v>56569216</v>
      </c>
      <c r="W521">
        <v>121969216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10.881105454545455</v>
      </c>
      <c r="AH521">
        <v>23.078027054545473</v>
      </c>
      <c r="AI521">
        <v>4.040050247933884</v>
      </c>
    </row>
    <row r="522" spans="1:35" x14ac:dyDescent="0.2">
      <c r="A522" t="s">
        <v>5465</v>
      </c>
      <c r="B522">
        <v>2001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5.6</v>
      </c>
      <c r="N522">
        <v>31229</v>
      </c>
      <c r="O522">
        <v>101</v>
      </c>
      <c r="P522" t="s">
        <v>5229</v>
      </c>
      <c r="Q522" t="s">
        <v>39</v>
      </c>
      <c r="R522">
        <v>0</v>
      </c>
      <c r="S522">
        <v>0</v>
      </c>
      <c r="T522">
        <v>1</v>
      </c>
      <c r="U522">
        <v>50000000</v>
      </c>
      <c r="V522">
        <v>51758599</v>
      </c>
      <c r="W522">
        <v>79958599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11</v>
      </c>
      <c r="AG522">
        <v>-20.041401</v>
      </c>
      <c r="AH522">
        <v>-11.245955110000001</v>
      </c>
      <c r="AI522">
        <v>1.6652866333333334</v>
      </c>
    </row>
    <row r="523" spans="1:35" x14ac:dyDescent="0.2">
      <c r="A523" t="s">
        <v>2283</v>
      </c>
      <c r="B523">
        <v>1977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3.8</v>
      </c>
      <c r="N523">
        <v>20776</v>
      </c>
      <c r="O523">
        <v>117</v>
      </c>
      <c r="P523" t="s">
        <v>2042</v>
      </c>
      <c r="Q523" t="s">
        <v>39</v>
      </c>
      <c r="R523">
        <v>0</v>
      </c>
      <c r="S523">
        <v>0</v>
      </c>
      <c r="T523">
        <v>1</v>
      </c>
      <c r="U523">
        <v>14000000</v>
      </c>
      <c r="V523">
        <v>30749142</v>
      </c>
      <c r="W523">
        <v>30749142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6</v>
      </c>
      <c r="AG523">
        <v>9.818364285714285</v>
      </c>
      <c r="AH523">
        <v>21.898384357142874</v>
      </c>
      <c r="AI523">
        <v>4.7799139097744359</v>
      </c>
    </row>
    <row r="524" spans="1:35" x14ac:dyDescent="0.2">
      <c r="A524" t="s">
        <v>6970</v>
      </c>
      <c r="B524">
        <v>2009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6.1</v>
      </c>
      <c r="N524">
        <v>43640</v>
      </c>
      <c r="O524">
        <v>92</v>
      </c>
      <c r="P524" t="s">
        <v>6971</v>
      </c>
      <c r="Q524" t="s">
        <v>6972</v>
      </c>
      <c r="R524">
        <v>1</v>
      </c>
      <c r="S524">
        <v>0</v>
      </c>
      <c r="T524">
        <v>0</v>
      </c>
      <c r="U524">
        <v>8000000</v>
      </c>
      <c r="V524">
        <v>10823158</v>
      </c>
      <c r="W524">
        <v>10848783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-32.195106250000002</v>
      </c>
      <c r="AH524">
        <v>-24.736567937499995</v>
      </c>
      <c r="AI524">
        <v>1.2601631250000001</v>
      </c>
    </row>
    <row r="525" spans="1:35" x14ac:dyDescent="0.2">
      <c r="A525" t="s">
        <v>4435</v>
      </c>
      <c r="B525">
        <v>1996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6.2</v>
      </c>
      <c r="N525">
        <v>16505</v>
      </c>
      <c r="O525">
        <v>118</v>
      </c>
      <c r="P525" t="s">
        <v>2375</v>
      </c>
      <c r="Q525" t="s">
        <v>4109</v>
      </c>
      <c r="R525">
        <v>0</v>
      </c>
      <c r="S525">
        <v>0</v>
      </c>
      <c r="T525">
        <v>1</v>
      </c>
      <c r="U525">
        <v>38000000</v>
      </c>
      <c r="V525">
        <v>17380126</v>
      </c>
      <c r="W525">
        <v>17380126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5</v>
      </c>
      <c r="AG525">
        <v>-77.131413157894741</v>
      </c>
      <c r="AH525">
        <v>-74.615868605263159</v>
      </c>
      <c r="AI525">
        <v>3.9481220095693777E-2</v>
      </c>
    </row>
    <row r="526" spans="1:35" x14ac:dyDescent="0.2">
      <c r="A526" t="s">
        <v>6462</v>
      </c>
      <c r="B526">
        <v>2011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6.9</v>
      </c>
      <c r="N526">
        <v>95390</v>
      </c>
      <c r="O526">
        <v>129</v>
      </c>
      <c r="P526" t="s">
        <v>5495</v>
      </c>
      <c r="Q526" t="s">
        <v>39</v>
      </c>
      <c r="R526">
        <v>0</v>
      </c>
      <c r="S526">
        <v>0</v>
      </c>
      <c r="T526">
        <v>1</v>
      </c>
      <c r="U526">
        <v>40000000</v>
      </c>
      <c r="V526">
        <v>31847881</v>
      </c>
      <c r="W526">
        <v>55247881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6</v>
      </c>
      <c r="AG526">
        <v>-30.940148750000002</v>
      </c>
      <c r="AH526">
        <v>-23.343565112499995</v>
      </c>
      <c r="AI526">
        <v>0.38119702500000002</v>
      </c>
    </row>
    <row r="527" spans="1:35" x14ac:dyDescent="0.2">
      <c r="A527" t="s">
        <v>4894</v>
      </c>
      <c r="B527">
        <v>1999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7.4</v>
      </c>
      <c r="N527">
        <v>286456</v>
      </c>
      <c r="O527">
        <v>159</v>
      </c>
      <c r="P527" t="s">
        <v>1606</v>
      </c>
      <c r="Q527" t="s">
        <v>39</v>
      </c>
      <c r="R527">
        <v>0</v>
      </c>
      <c r="S527">
        <v>0</v>
      </c>
      <c r="T527">
        <v>1</v>
      </c>
      <c r="U527">
        <v>65000000</v>
      </c>
      <c r="V527">
        <v>55691208</v>
      </c>
      <c r="W527">
        <v>162238658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73</v>
      </c>
      <c r="AG527">
        <v>24.798967692307691</v>
      </c>
      <c r="AH527">
        <v>38.526854138461559</v>
      </c>
      <c r="AI527">
        <v>4.6726803496503493</v>
      </c>
    </row>
    <row r="528" spans="1:35" x14ac:dyDescent="0.2">
      <c r="A528" t="s">
        <v>4655</v>
      </c>
      <c r="B528">
        <v>1997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7.3</v>
      </c>
      <c r="N528">
        <v>337823</v>
      </c>
      <c r="O528">
        <v>138</v>
      </c>
      <c r="P528" t="s">
        <v>3803</v>
      </c>
      <c r="Q528" t="s">
        <v>3848</v>
      </c>
      <c r="R528">
        <v>1</v>
      </c>
      <c r="S528">
        <v>0</v>
      </c>
      <c r="T528">
        <v>0</v>
      </c>
      <c r="U528">
        <v>80000000</v>
      </c>
      <c r="V528">
        <v>112276146</v>
      </c>
      <c r="W528">
        <v>245676146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53.547591250000004</v>
      </c>
      <c r="AH528">
        <v>70.437826287500002</v>
      </c>
      <c r="AI528">
        <v>5.979435965909091</v>
      </c>
    </row>
    <row r="529" spans="1:35" x14ac:dyDescent="0.2">
      <c r="A529" t="s">
        <v>4207</v>
      </c>
      <c r="B529">
        <v>1995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4.3</v>
      </c>
      <c r="N529">
        <v>11735</v>
      </c>
      <c r="O529">
        <v>91</v>
      </c>
      <c r="P529" t="s">
        <v>4208</v>
      </c>
      <c r="Q529" t="s">
        <v>39</v>
      </c>
      <c r="R529">
        <v>0</v>
      </c>
      <c r="S529">
        <v>0</v>
      </c>
      <c r="T529">
        <v>1</v>
      </c>
      <c r="U529">
        <v>50000000</v>
      </c>
      <c r="V529">
        <v>11534477</v>
      </c>
      <c r="W529">
        <v>11534477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0</v>
      </c>
      <c r="AE529">
        <v>0</v>
      </c>
      <c r="AF529">
        <v>9</v>
      </c>
      <c r="AG529">
        <v>-88.465523000000005</v>
      </c>
      <c r="AH529">
        <v>-87.196730529999996</v>
      </c>
      <c r="AI529">
        <v>-0.47570559090909093</v>
      </c>
    </row>
    <row r="530" spans="1:35" x14ac:dyDescent="0.2">
      <c r="A530" t="s">
        <v>4437</v>
      </c>
      <c r="B530">
        <v>1996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5.9</v>
      </c>
      <c r="N530">
        <v>1909</v>
      </c>
      <c r="O530">
        <v>91</v>
      </c>
      <c r="P530" t="s">
        <v>2080</v>
      </c>
      <c r="Q530" t="s">
        <v>3859</v>
      </c>
      <c r="R530">
        <v>1</v>
      </c>
      <c r="S530">
        <v>0</v>
      </c>
      <c r="T530">
        <v>0</v>
      </c>
      <c r="U530">
        <v>13000000</v>
      </c>
      <c r="V530">
        <v>2104439</v>
      </c>
      <c r="W530">
        <v>2104439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-91.906003846153851</v>
      </c>
      <c r="AH530">
        <v>-91.015664269230768</v>
      </c>
      <c r="AI530">
        <v>-0.63209108391608393</v>
      </c>
    </row>
    <row r="531" spans="1:35" x14ac:dyDescent="0.2">
      <c r="A531" t="s">
        <v>3775</v>
      </c>
      <c r="B531">
        <v>1993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7.6</v>
      </c>
      <c r="N531">
        <v>162476</v>
      </c>
      <c r="O531">
        <v>113</v>
      </c>
      <c r="P531" t="s">
        <v>2557</v>
      </c>
      <c r="Q531" t="s">
        <v>3631</v>
      </c>
      <c r="R531">
        <v>0</v>
      </c>
      <c r="S531">
        <v>0</v>
      </c>
      <c r="T531">
        <v>1</v>
      </c>
      <c r="U531">
        <v>25000000</v>
      </c>
      <c r="V531">
        <v>40903593</v>
      </c>
      <c r="W531">
        <v>40903593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-18.192813999999998</v>
      </c>
      <c r="AH531">
        <v>-9.194023539999991</v>
      </c>
      <c r="AI531">
        <v>2.7185084545454545</v>
      </c>
    </row>
    <row r="532" spans="1:35" x14ac:dyDescent="0.2">
      <c r="A532" t="s">
        <v>2238</v>
      </c>
      <c r="B532">
        <v>1976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6.8</v>
      </c>
      <c r="N532">
        <v>19467</v>
      </c>
      <c r="O532">
        <v>120</v>
      </c>
      <c r="P532" t="s">
        <v>706</v>
      </c>
      <c r="Q532" t="s">
        <v>35</v>
      </c>
      <c r="R532">
        <v>0</v>
      </c>
      <c r="S532">
        <v>1</v>
      </c>
      <c r="T532">
        <v>0</v>
      </c>
      <c r="U532">
        <v>4490375</v>
      </c>
      <c r="V532">
        <v>13200000</v>
      </c>
      <c r="W532">
        <v>13200000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4</v>
      </c>
      <c r="AG532">
        <v>46.981042785958856</v>
      </c>
      <c r="AH532">
        <v>63.148957492414347</v>
      </c>
      <c r="AI532">
        <v>6.7358443571557292</v>
      </c>
    </row>
    <row r="533" spans="1:35" x14ac:dyDescent="0.2">
      <c r="A533" t="s">
        <v>2816</v>
      </c>
      <c r="B533">
        <v>1985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6.8</v>
      </c>
      <c r="N533">
        <v>7107</v>
      </c>
      <c r="O533">
        <v>91</v>
      </c>
      <c r="P533" t="s">
        <v>2817</v>
      </c>
      <c r="Q533" t="s">
        <v>39</v>
      </c>
      <c r="R533">
        <v>0</v>
      </c>
      <c r="S533">
        <v>0</v>
      </c>
      <c r="T533">
        <v>1</v>
      </c>
      <c r="U533">
        <v>4000000</v>
      </c>
      <c r="V533">
        <v>91666</v>
      </c>
      <c r="W533">
        <v>91666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-98.854174999999998</v>
      </c>
      <c r="AH533">
        <v>-98.728134249999997</v>
      </c>
      <c r="AI533">
        <v>-0.9501815217391304</v>
      </c>
    </row>
    <row r="534" spans="1:35" x14ac:dyDescent="0.2">
      <c r="A534" t="s">
        <v>7730</v>
      </c>
      <c r="B534">
        <v>2016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7.3</v>
      </c>
      <c r="N534">
        <v>388406</v>
      </c>
      <c r="O534">
        <v>132</v>
      </c>
      <c r="P534" t="s">
        <v>6011</v>
      </c>
      <c r="Q534" t="s">
        <v>7731</v>
      </c>
      <c r="R534">
        <v>0</v>
      </c>
      <c r="S534">
        <v>0</v>
      </c>
      <c r="T534">
        <v>1</v>
      </c>
      <c r="U534">
        <v>180000000</v>
      </c>
      <c r="V534">
        <v>234037575</v>
      </c>
      <c r="W534">
        <v>814037575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15</v>
      </c>
      <c r="AG534">
        <v>126.12154861111111</v>
      </c>
      <c r="AH534">
        <v>150.99491895833336</v>
      </c>
      <c r="AI534">
        <v>3.5224309722222222</v>
      </c>
    </row>
    <row r="535" spans="1:35" x14ac:dyDescent="0.2">
      <c r="A535" t="s">
        <v>7825</v>
      </c>
      <c r="B535">
        <v>2018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6.6</v>
      </c>
      <c r="N535">
        <v>198455</v>
      </c>
      <c r="O535">
        <v>134</v>
      </c>
      <c r="P535" t="s">
        <v>6011</v>
      </c>
      <c r="Q535" t="s">
        <v>7731</v>
      </c>
      <c r="R535">
        <v>0</v>
      </c>
      <c r="S535">
        <v>0</v>
      </c>
      <c r="T535">
        <v>1</v>
      </c>
      <c r="U535">
        <v>200000000</v>
      </c>
      <c r="V535">
        <v>159555901</v>
      </c>
      <c r="W535">
        <v>654855901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63.713975249999997</v>
      </c>
      <c r="AH535">
        <v>81.722512527500001</v>
      </c>
      <c r="AI535">
        <v>2.274279505</v>
      </c>
    </row>
    <row r="536" spans="1:35" x14ac:dyDescent="0.2">
      <c r="A536" t="s">
        <v>3593</v>
      </c>
      <c r="B536">
        <v>1992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6.6</v>
      </c>
      <c r="N536">
        <v>56722</v>
      </c>
      <c r="O536">
        <v>140</v>
      </c>
      <c r="P536" t="s">
        <v>2627</v>
      </c>
      <c r="Q536" t="s">
        <v>3058</v>
      </c>
      <c r="R536">
        <v>0</v>
      </c>
      <c r="S536">
        <v>1</v>
      </c>
      <c r="T536">
        <v>0</v>
      </c>
      <c r="U536">
        <v>60000000</v>
      </c>
      <c r="V536">
        <v>58883840</v>
      </c>
      <c r="W536">
        <v>137783840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14.819866666666668</v>
      </c>
      <c r="AH536">
        <v>27.450052000000003</v>
      </c>
      <c r="AI536">
        <v>4.2190848484848482</v>
      </c>
    </row>
    <row r="537" spans="1:35" x14ac:dyDescent="0.2">
      <c r="A537" t="s">
        <v>6761</v>
      </c>
      <c r="B537">
        <v>2009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6.6</v>
      </c>
      <c r="N537">
        <v>252379</v>
      </c>
      <c r="O537">
        <v>107</v>
      </c>
      <c r="P537" t="s">
        <v>6203</v>
      </c>
      <c r="Q537" t="s">
        <v>35</v>
      </c>
      <c r="R537">
        <v>0</v>
      </c>
      <c r="S537">
        <v>1</v>
      </c>
      <c r="T537">
        <v>0</v>
      </c>
      <c r="U537">
        <v>85000000</v>
      </c>
      <c r="V537">
        <v>155064265</v>
      </c>
      <c r="W537">
        <v>360364265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111.97897941176471</v>
      </c>
      <c r="AH537">
        <v>135.29666714705883</v>
      </c>
      <c r="AI537">
        <v>6.0659659803921571</v>
      </c>
    </row>
    <row r="538" spans="1:35" x14ac:dyDescent="0.2">
      <c r="A538" t="s">
        <v>7275</v>
      </c>
      <c r="B538">
        <v>2011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7.3</v>
      </c>
      <c r="N538">
        <v>341225</v>
      </c>
      <c r="O538">
        <v>130</v>
      </c>
      <c r="P538" t="s">
        <v>6203</v>
      </c>
      <c r="Q538" t="s">
        <v>35</v>
      </c>
      <c r="R538">
        <v>0</v>
      </c>
      <c r="S538">
        <v>1</v>
      </c>
      <c r="T538">
        <v>0</v>
      </c>
      <c r="U538">
        <v>125000000</v>
      </c>
      <c r="V538">
        <v>209837675</v>
      </c>
      <c r="W538">
        <v>626137675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150.45507000000001</v>
      </c>
      <c r="AH538">
        <v>178.00512770000006</v>
      </c>
      <c r="AI538">
        <v>4.0091013999999996</v>
      </c>
    </row>
    <row r="539" spans="1:35" x14ac:dyDescent="0.2">
      <c r="A539" t="s">
        <v>2619</v>
      </c>
      <c r="B539">
        <v>1982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7.2</v>
      </c>
      <c r="N539">
        <v>88864</v>
      </c>
      <c r="O539">
        <v>90</v>
      </c>
      <c r="P539" t="s">
        <v>2620</v>
      </c>
      <c r="Q539" t="s">
        <v>2621</v>
      </c>
      <c r="R539">
        <v>0</v>
      </c>
      <c r="S539">
        <v>1</v>
      </c>
      <c r="T539">
        <v>0</v>
      </c>
      <c r="U539">
        <v>4500000</v>
      </c>
      <c r="V539">
        <v>27092880</v>
      </c>
      <c r="W539">
        <v>27092880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201.03200000000001</v>
      </c>
      <c r="AH539">
        <v>234.14552000000003</v>
      </c>
      <c r="AI539">
        <v>12.088347826086956</v>
      </c>
    </row>
    <row r="540" spans="1:35" x14ac:dyDescent="0.2">
      <c r="A540" t="s">
        <v>7147</v>
      </c>
      <c r="B540">
        <v>2010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6.4</v>
      </c>
      <c r="N540">
        <v>96798</v>
      </c>
      <c r="O540">
        <v>98</v>
      </c>
      <c r="P540" t="s">
        <v>7148</v>
      </c>
      <c r="Q540" t="s">
        <v>7149</v>
      </c>
      <c r="R540">
        <v>0</v>
      </c>
      <c r="S540">
        <v>0</v>
      </c>
      <c r="T540">
        <v>1</v>
      </c>
      <c r="U540">
        <v>24000000</v>
      </c>
      <c r="V540">
        <v>23240020</v>
      </c>
      <c r="W540">
        <v>35626958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-25.777170833333336</v>
      </c>
      <c r="AH540">
        <v>-17.612659624999992</v>
      </c>
      <c r="AI540">
        <v>0.48445658333333336</v>
      </c>
    </row>
    <row r="541" spans="1:35" x14ac:dyDescent="0.2">
      <c r="A541" t="s">
        <v>7447</v>
      </c>
      <c r="B541">
        <v>2017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5.5</v>
      </c>
      <c r="N541">
        <v>16477</v>
      </c>
      <c r="O541">
        <v>113</v>
      </c>
      <c r="P541" t="s">
        <v>7448</v>
      </c>
      <c r="Q541" t="s">
        <v>5181</v>
      </c>
      <c r="R541">
        <v>0</v>
      </c>
      <c r="S541">
        <v>0</v>
      </c>
      <c r="T541">
        <v>1</v>
      </c>
      <c r="U541">
        <v>25000000</v>
      </c>
      <c r="V541">
        <v>17501244</v>
      </c>
      <c r="W541">
        <v>25601244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-48.797511999999998</v>
      </c>
      <c r="AH541">
        <v>-43.165238319999993</v>
      </c>
      <c r="AI541">
        <v>2.404976E-2</v>
      </c>
    </row>
    <row r="542" spans="1:35" x14ac:dyDescent="0.2">
      <c r="A542" t="s">
        <v>3446</v>
      </c>
      <c r="B542">
        <v>1991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6.5</v>
      </c>
      <c r="N542">
        <v>65703</v>
      </c>
      <c r="O542">
        <v>105</v>
      </c>
      <c r="P542" t="s">
        <v>2752</v>
      </c>
      <c r="Q542" t="s">
        <v>2783</v>
      </c>
      <c r="R542">
        <v>1</v>
      </c>
      <c r="S542">
        <v>0</v>
      </c>
      <c r="T542">
        <v>0</v>
      </c>
      <c r="U542">
        <v>20000000</v>
      </c>
      <c r="V542">
        <v>129000000</v>
      </c>
      <c r="W542">
        <v>129000000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0</v>
      </c>
      <c r="AF542">
        <v>41</v>
      </c>
      <c r="AG542">
        <v>222.5</v>
      </c>
      <c r="AH542">
        <v>257.97500000000002</v>
      </c>
      <c r="AI542">
        <v>13.659090909090908</v>
      </c>
    </row>
    <row r="543" spans="1:35" x14ac:dyDescent="0.2">
      <c r="A543" t="s">
        <v>4210</v>
      </c>
      <c r="B543">
        <v>1995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6</v>
      </c>
      <c r="N543">
        <v>32789</v>
      </c>
      <c r="O543">
        <v>106</v>
      </c>
      <c r="P543" t="s">
        <v>2752</v>
      </c>
      <c r="Q543" t="s">
        <v>4211</v>
      </c>
      <c r="R543">
        <v>1</v>
      </c>
      <c r="S543">
        <v>0</v>
      </c>
      <c r="T543">
        <v>0</v>
      </c>
      <c r="U543">
        <v>30000000</v>
      </c>
      <c r="V543">
        <v>76594107</v>
      </c>
      <c r="W543">
        <v>76594107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44</v>
      </c>
      <c r="AG543">
        <v>27.656845000000001</v>
      </c>
      <c r="AH543">
        <v>41.699097950000017</v>
      </c>
      <c r="AI543">
        <v>4.8025838636363636</v>
      </c>
    </row>
    <row r="544" spans="1:35" x14ac:dyDescent="0.2">
      <c r="A544" t="s">
        <v>4657</v>
      </c>
      <c r="B544">
        <v>1997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5.3</v>
      </c>
      <c r="N544">
        <v>14138</v>
      </c>
      <c r="O544">
        <v>98</v>
      </c>
      <c r="P544" t="s">
        <v>2898</v>
      </c>
      <c r="Q544" t="s">
        <v>3678</v>
      </c>
      <c r="R544">
        <v>0</v>
      </c>
      <c r="S544">
        <v>0</v>
      </c>
      <c r="T544">
        <v>1</v>
      </c>
      <c r="U544">
        <v>85000000</v>
      </c>
      <c r="V544">
        <v>28598376</v>
      </c>
      <c r="W544">
        <v>28598376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14</v>
      </c>
      <c r="AG544">
        <v>-83.177425882352935</v>
      </c>
      <c r="AH544">
        <v>-81.326942729411755</v>
      </c>
      <c r="AI544">
        <v>-0.23533754010695188</v>
      </c>
    </row>
    <row r="545" spans="1:35" x14ac:dyDescent="0.2">
      <c r="A545" t="s">
        <v>4439</v>
      </c>
      <c r="B545">
        <v>1996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6.3</v>
      </c>
      <c r="N545">
        <v>38648</v>
      </c>
      <c r="O545">
        <v>97</v>
      </c>
      <c r="P545" t="s">
        <v>3021</v>
      </c>
      <c r="Q545" t="s">
        <v>3230</v>
      </c>
      <c r="R545">
        <v>0</v>
      </c>
      <c r="S545">
        <v>1</v>
      </c>
      <c r="T545">
        <v>0</v>
      </c>
      <c r="U545">
        <v>6500000</v>
      </c>
      <c r="V545">
        <v>20831000</v>
      </c>
      <c r="W545">
        <v>20831000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60.238461538461543</v>
      </c>
      <c r="AH545">
        <v>77.864692307692337</v>
      </c>
      <c r="AI545">
        <v>6.2835664335664339</v>
      </c>
    </row>
    <row r="546" spans="1:35" x14ac:dyDescent="0.2">
      <c r="A546" t="s">
        <v>4896</v>
      </c>
      <c r="B546">
        <v>1998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7.6</v>
      </c>
      <c r="N546">
        <v>250343</v>
      </c>
      <c r="O546">
        <v>118</v>
      </c>
      <c r="P546" t="s">
        <v>4340</v>
      </c>
      <c r="Q546" t="s">
        <v>4897</v>
      </c>
      <c r="R546">
        <v>0</v>
      </c>
      <c r="S546">
        <v>1</v>
      </c>
      <c r="T546">
        <v>0</v>
      </c>
      <c r="U546">
        <v>18500000</v>
      </c>
      <c r="V546">
        <v>10680275</v>
      </c>
      <c r="W546">
        <v>10680275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-71.134391891891894</v>
      </c>
      <c r="AH546">
        <v>-67.959175000000002</v>
      </c>
      <c r="AI546">
        <v>0.31207309582309584</v>
      </c>
    </row>
    <row r="547" spans="1:35" x14ac:dyDescent="0.2">
      <c r="A547" t="s">
        <v>3782</v>
      </c>
      <c r="B547">
        <v>1993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7.1</v>
      </c>
      <c r="N547">
        <v>20475</v>
      </c>
      <c r="O547">
        <v>122</v>
      </c>
      <c r="P547" t="s">
        <v>2910</v>
      </c>
      <c r="Q547" t="s">
        <v>3783</v>
      </c>
      <c r="R547">
        <v>0</v>
      </c>
      <c r="S547">
        <v>0</v>
      </c>
      <c r="T547">
        <v>1</v>
      </c>
      <c r="U547">
        <v>20000000</v>
      </c>
      <c r="V547">
        <v>6995302</v>
      </c>
      <c r="W547">
        <v>6995302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-82.511745000000005</v>
      </c>
      <c r="AH547">
        <v>-80.588036950000003</v>
      </c>
      <c r="AI547">
        <v>-0.20507931818181818</v>
      </c>
    </row>
    <row r="548" spans="1:35" x14ac:dyDescent="0.2">
      <c r="A548" t="s">
        <v>3194</v>
      </c>
      <c r="B548">
        <v>1989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7.5</v>
      </c>
      <c r="N548">
        <v>103655</v>
      </c>
      <c r="O548">
        <v>107</v>
      </c>
      <c r="P548" t="s">
        <v>3195</v>
      </c>
      <c r="Q548" t="s">
        <v>3196</v>
      </c>
      <c r="R548">
        <v>0</v>
      </c>
      <c r="S548">
        <v>1</v>
      </c>
      <c r="T548">
        <v>0</v>
      </c>
      <c r="U548">
        <v>15000000</v>
      </c>
      <c r="V548">
        <v>84400000</v>
      </c>
      <c r="W548">
        <v>84400000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7</v>
      </c>
      <c r="AG548">
        <v>181.33333333333331</v>
      </c>
      <c r="AH548">
        <v>212.28000000000006</v>
      </c>
      <c r="AI548">
        <v>11.231884057971014</v>
      </c>
    </row>
    <row r="549" spans="1:35" x14ac:dyDescent="0.2">
      <c r="A549" t="s">
        <v>4659</v>
      </c>
      <c r="B549">
        <v>1997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6.4</v>
      </c>
      <c r="N549">
        <v>22473</v>
      </c>
      <c r="O549">
        <v>93</v>
      </c>
      <c r="P549" t="s">
        <v>2749</v>
      </c>
      <c r="Q549" t="s">
        <v>35</v>
      </c>
      <c r="R549">
        <v>0</v>
      </c>
      <c r="S549">
        <v>1</v>
      </c>
      <c r="T549">
        <v>0</v>
      </c>
      <c r="U549">
        <v>25000000</v>
      </c>
      <c r="V549">
        <v>9381260</v>
      </c>
      <c r="W549">
        <v>9381260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-81.237479999999991</v>
      </c>
      <c r="AH549">
        <v>-79.173602799999998</v>
      </c>
      <c r="AI549">
        <v>-0.14715818181818183</v>
      </c>
    </row>
    <row r="550" spans="1:35" x14ac:dyDescent="0.2">
      <c r="A550" t="s">
        <v>7844</v>
      </c>
      <c r="B550">
        <v>2017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4.5999999999999996</v>
      </c>
      <c r="N550">
        <v>86839</v>
      </c>
      <c r="O550">
        <v>118</v>
      </c>
      <c r="P550" t="s">
        <v>3021</v>
      </c>
      <c r="Q550" t="s">
        <v>35</v>
      </c>
      <c r="R550">
        <v>0</v>
      </c>
      <c r="S550">
        <v>1</v>
      </c>
      <c r="T550">
        <v>0</v>
      </c>
      <c r="U550">
        <v>55000000</v>
      </c>
      <c r="V550">
        <v>114581250</v>
      </c>
      <c r="W550">
        <v>381545846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5</v>
      </c>
      <c r="AG550">
        <v>246.85986</v>
      </c>
      <c r="AH550">
        <v>285.01444460000005</v>
      </c>
      <c r="AI550">
        <v>5.9371972</v>
      </c>
    </row>
    <row r="551" spans="1:35" x14ac:dyDescent="0.2">
      <c r="A551" t="s">
        <v>7846</v>
      </c>
      <c r="B551">
        <v>2018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4.5</v>
      </c>
      <c r="N551">
        <v>50249</v>
      </c>
      <c r="O551">
        <v>105</v>
      </c>
      <c r="P551" t="s">
        <v>3021</v>
      </c>
      <c r="Q551" t="s">
        <v>7771</v>
      </c>
      <c r="R551">
        <v>0</v>
      </c>
      <c r="S551">
        <v>1</v>
      </c>
      <c r="T551">
        <v>0</v>
      </c>
      <c r="U551">
        <v>55000000</v>
      </c>
      <c r="V551">
        <v>100407760</v>
      </c>
      <c r="W551">
        <v>371985018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6</v>
      </c>
      <c r="AG551">
        <v>238.16819818181818</v>
      </c>
      <c r="AH551">
        <v>275.36669998181821</v>
      </c>
      <c r="AI551">
        <v>5.7633639636363636</v>
      </c>
    </row>
    <row r="552" spans="1:35" x14ac:dyDescent="0.2">
      <c r="A552" t="s">
        <v>7571</v>
      </c>
      <c r="B552">
        <v>2015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4.0999999999999996</v>
      </c>
      <c r="N552">
        <v>288482</v>
      </c>
      <c r="O552">
        <v>125</v>
      </c>
      <c r="P552" t="s">
        <v>7572</v>
      </c>
      <c r="Q552" t="s">
        <v>5459</v>
      </c>
      <c r="R552">
        <v>0</v>
      </c>
      <c r="S552">
        <v>1</v>
      </c>
      <c r="T552">
        <v>0</v>
      </c>
      <c r="U552">
        <v>40000000</v>
      </c>
      <c r="V552">
        <v>166167230</v>
      </c>
      <c r="W552">
        <v>569651467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4</v>
      </c>
      <c r="AG552">
        <v>612.06433374999995</v>
      </c>
      <c r="AH552">
        <v>690.39141046249995</v>
      </c>
      <c r="AI552">
        <v>13.241286675</v>
      </c>
    </row>
    <row r="553" spans="1:35" x14ac:dyDescent="0.2">
      <c r="A553" t="s">
        <v>6837</v>
      </c>
      <c r="B553">
        <v>2009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5.6</v>
      </c>
      <c r="N553">
        <v>31380</v>
      </c>
      <c r="O553">
        <v>105</v>
      </c>
      <c r="P553" t="s">
        <v>6838</v>
      </c>
      <c r="Q553" t="s">
        <v>5267</v>
      </c>
      <c r="R553">
        <v>0</v>
      </c>
      <c r="S553">
        <v>1</v>
      </c>
      <c r="T553">
        <v>0</v>
      </c>
      <c r="U553">
        <v>25000000</v>
      </c>
      <c r="V553">
        <v>23091010</v>
      </c>
      <c r="W553">
        <v>32482728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-35.034544000000004</v>
      </c>
      <c r="AH553">
        <v>-27.88834383999999</v>
      </c>
      <c r="AI553">
        <v>1.1655152</v>
      </c>
    </row>
    <row r="554" spans="1:35" x14ac:dyDescent="0.2">
      <c r="A554" t="s">
        <v>3595</v>
      </c>
      <c r="B554">
        <v>1992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5.9</v>
      </c>
      <c r="N554">
        <v>12721</v>
      </c>
      <c r="O554">
        <v>124</v>
      </c>
      <c r="P554" t="s">
        <v>3015</v>
      </c>
      <c r="Q554" t="s">
        <v>39</v>
      </c>
      <c r="R554">
        <v>0</v>
      </c>
      <c r="S554">
        <v>0</v>
      </c>
      <c r="T554">
        <v>1</v>
      </c>
      <c r="U554">
        <v>32000000</v>
      </c>
      <c r="V554">
        <v>28590665</v>
      </c>
      <c r="W554">
        <v>28590665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-55.327085937500001</v>
      </c>
      <c r="AH554">
        <v>-50.413065390625</v>
      </c>
      <c r="AI554">
        <v>1.030587002840909</v>
      </c>
    </row>
    <row r="555" spans="1:35" x14ac:dyDescent="0.2">
      <c r="A555" t="s">
        <v>7302</v>
      </c>
      <c r="B555">
        <v>2011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5.8</v>
      </c>
      <c r="N555">
        <v>102377</v>
      </c>
      <c r="O555">
        <v>92</v>
      </c>
      <c r="P555" t="s">
        <v>7303</v>
      </c>
      <c r="Q555" t="s">
        <v>5604</v>
      </c>
      <c r="R555">
        <v>0</v>
      </c>
      <c r="S555">
        <v>0</v>
      </c>
      <c r="T555">
        <v>1</v>
      </c>
      <c r="U555">
        <v>40000000</v>
      </c>
      <c r="V555">
        <v>42587643</v>
      </c>
      <c r="W555">
        <v>157887643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97.359553750000003</v>
      </c>
      <c r="AH555">
        <v>119.06910466250002</v>
      </c>
      <c r="AI555">
        <v>2.9471910750000001</v>
      </c>
    </row>
    <row r="556" spans="1:35" x14ac:dyDescent="0.2">
      <c r="A556" t="s">
        <v>7553</v>
      </c>
      <c r="B556">
        <v>2016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7.3</v>
      </c>
      <c r="N556">
        <v>227071</v>
      </c>
      <c r="O556">
        <v>97</v>
      </c>
      <c r="P556" t="s">
        <v>5564</v>
      </c>
      <c r="Q556" t="s">
        <v>4337</v>
      </c>
      <c r="R556">
        <v>1</v>
      </c>
      <c r="S556">
        <v>0</v>
      </c>
      <c r="T556">
        <v>0</v>
      </c>
      <c r="U556">
        <v>200000000</v>
      </c>
      <c r="V556">
        <v>486295561</v>
      </c>
      <c r="W556">
        <v>1028570889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157.14272225000002</v>
      </c>
      <c r="AH556">
        <v>185.42842169750006</v>
      </c>
      <c r="AI556">
        <v>4.1428544450000002</v>
      </c>
    </row>
    <row r="557" spans="1:35" x14ac:dyDescent="0.2">
      <c r="A557" t="s">
        <v>5563</v>
      </c>
      <c r="B557">
        <v>2003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8.1</v>
      </c>
      <c r="N557">
        <v>909740</v>
      </c>
      <c r="O557">
        <v>100</v>
      </c>
      <c r="P557" t="s">
        <v>5564</v>
      </c>
      <c r="Q557" t="s">
        <v>4337</v>
      </c>
      <c r="R557">
        <v>1</v>
      </c>
      <c r="S557">
        <v>0</v>
      </c>
      <c r="T557">
        <v>0</v>
      </c>
      <c r="U557">
        <v>94000000</v>
      </c>
      <c r="V557">
        <v>380843261</v>
      </c>
      <c r="W557">
        <v>940343261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400.18258563829789</v>
      </c>
      <c r="AH557">
        <v>455.20267005851071</v>
      </c>
      <c r="AI557">
        <v>15.672752854609929</v>
      </c>
    </row>
    <row r="558" spans="1:35" x14ac:dyDescent="0.2">
      <c r="A558" t="s">
        <v>5738</v>
      </c>
      <c r="B558">
        <v>2004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7.7</v>
      </c>
      <c r="N558">
        <v>194357</v>
      </c>
      <c r="O558">
        <v>106</v>
      </c>
      <c r="P558" t="s">
        <v>5739</v>
      </c>
      <c r="Q558" t="s">
        <v>3859</v>
      </c>
      <c r="R558">
        <v>1</v>
      </c>
      <c r="S558">
        <v>0</v>
      </c>
      <c r="T558">
        <v>0</v>
      </c>
      <c r="U558">
        <v>25000000</v>
      </c>
      <c r="V558">
        <v>51680613</v>
      </c>
      <c r="W558">
        <v>116650613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6</v>
      </c>
      <c r="AG558">
        <v>133.30122600000001</v>
      </c>
      <c r="AH558">
        <v>158.96436086</v>
      </c>
      <c r="AI558">
        <v>6.7767075333333331</v>
      </c>
    </row>
    <row r="559" spans="1:35" x14ac:dyDescent="0.2">
      <c r="A559" t="s">
        <v>1887</v>
      </c>
      <c r="B559">
        <v>1968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6.2</v>
      </c>
      <c r="N559">
        <v>3193</v>
      </c>
      <c r="O559">
        <v>141</v>
      </c>
      <c r="P559" t="s">
        <v>1888</v>
      </c>
      <c r="Q559" t="s">
        <v>1832</v>
      </c>
      <c r="R559">
        <v>0</v>
      </c>
      <c r="S559">
        <v>0</v>
      </c>
      <c r="T559">
        <v>1</v>
      </c>
      <c r="U559">
        <v>3500000</v>
      </c>
      <c r="V559">
        <v>11600000</v>
      </c>
      <c r="W559">
        <v>11600000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21</v>
      </c>
      <c r="AG559">
        <v>65.714285714285708</v>
      </c>
      <c r="AH559">
        <v>83.942857142857179</v>
      </c>
      <c r="AI559">
        <v>12.257142857142858</v>
      </c>
    </row>
    <row r="560" spans="1:35" x14ac:dyDescent="0.2">
      <c r="A560" t="s">
        <v>3305</v>
      </c>
      <c r="B560">
        <v>1990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4.8</v>
      </c>
      <c r="N560">
        <v>5675</v>
      </c>
      <c r="O560">
        <v>85</v>
      </c>
      <c r="P560" t="s">
        <v>3306</v>
      </c>
      <c r="Q560" t="s">
        <v>3307</v>
      </c>
      <c r="R560">
        <v>1</v>
      </c>
      <c r="S560">
        <v>0</v>
      </c>
      <c r="T560">
        <v>0</v>
      </c>
      <c r="U560">
        <v>22000000</v>
      </c>
      <c r="V560">
        <v>14760451</v>
      </c>
      <c r="W560">
        <v>14760451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-66.453520454545455</v>
      </c>
      <c r="AH560">
        <v>-62.763407704545457</v>
      </c>
      <c r="AI560">
        <v>0.52483997933884297</v>
      </c>
    </row>
    <row r="561" spans="1:35" x14ac:dyDescent="0.2">
      <c r="A561" t="s">
        <v>4661</v>
      </c>
      <c r="B561">
        <v>1997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5.0999999999999996</v>
      </c>
      <c r="N561">
        <v>16121</v>
      </c>
      <c r="O561">
        <v>105</v>
      </c>
      <c r="P561" t="s">
        <v>4662</v>
      </c>
      <c r="Q561" t="s">
        <v>39</v>
      </c>
      <c r="R561">
        <v>0</v>
      </c>
      <c r="S561">
        <v>0</v>
      </c>
      <c r="T561">
        <v>1</v>
      </c>
      <c r="U561">
        <v>60000000</v>
      </c>
      <c r="V561">
        <v>16228448</v>
      </c>
      <c r="W561">
        <v>16228448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-86.476293333333331</v>
      </c>
      <c r="AH561">
        <v>-84.988685599999997</v>
      </c>
      <c r="AI561">
        <v>-0.38528606060606063</v>
      </c>
    </row>
    <row r="562" spans="1:35" x14ac:dyDescent="0.2">
      <c r="A562" t="s">
        <v>2739</v>
      </c>
      <c r="B562">
        <v>1984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6.1</v>
      </c>
      <c r="N562">
        <v>28133</v>
      </c>
      <c r="O562">
        <v>114</v>
      </c>
      <c r="P562" t="s">
        <v>2740</v>
      </c>
      <c r="Q562" t="s">
        <v>2548</v>
      </c>
      <c r="R562">
        <v>0</v>
      </c>
      <c r="S562">
        <v>1</v>
      </c>
      <c r="T562">
        <v>0</v>
      </c>
      <c r="U562">
        <v>15000000</v>
      </c>
      <c r="V562">
        <v>17080167</v>
      </c>
      <c r="W562">
        <v>17080167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4</v>
      </c>
      <c r="AG562">
        <v>-43.066110000000002</v>
      </c>
      <c r="AH562">
        <v>-36.8033821</v>
      </c>
      <c r="AI562">
        <v>1.4753865217391304</v>
      </c>
    </row>
    <row r="563" spans="1:35" x14ac:dyDescent="0.2">
      <c r="A563" t="s">
        <v>6156</v>
      </c>
      <c r="B563">
        <v>2006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5.8</v>
      </c>
      <c r="N563">
        <v>54875</v>
      </c>
      <c r="O563">
        <v>105</v>
      </c>
      <c r="P563" t="s">
        <v>5938</v>
      </c>
      <c r="Q563" t="s">
        <v>39</v>
      </c>
      <c r="R563">
        <v>0</v>
      </c>
      <c r="S563">
        <v>0</v>
      </c>
      <c r="T563">
        <v>1</v>
      </c>
      <c r="U563">
        <v>50000000</v>
      </c>
      <c r="V563">
        <v>48751189</v>
      </c>
      <c r="W563">
        <v>82751189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-17.248811</v>
      </c>
      <c r="AH563">
        <v>-8.1461802099999936</v>
      </c>
      <c r="AI563">
        <v>1.7583729666666668</v>
      </c>
    </row>
    <row r="564" spans="1:35" x14ac:dyDescent="0.2">
      <c r="A564" t="s">
        <v>4441</v>
      </c>
      <c r="B564">
        <v>1996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5.2</v>
      </c>
      <c r="N564">
        <v>9794</v>
      </c>
      <c r="O564">
        <v>101</v>
      </c>
      <c r="P564" t="s">
        <v>4442</v>
      </c>
      <c r="Q564" t="s">
        <v>3921</v>
      </c>
      <c r="R564">
        <v>1</v>
      </c>
      <c r="S564">
        <v>0</v>
      </c>
      <c r="T564">
        <v>0</v>
      </c>
      <c r="U564">
        <v>15000000</v>
      </c>
      <c r="V564">
        <v>26491793</v>
      </c>
      <c r="W564">
        <v>26491793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-11.694023333333334</v>
      </c>
      <c r="AH564">
        <v>-1.9803658999999862</v>
      </c>
      <c r="AI564">
        <v>3.0139080303030301</v>
      </c>
    </row>
    <row r="565" spans="1:35" x14ac:dyDescent="0.2">
      <c r="A565" t="s">
        <v>6953</v>
      </c>
      <c r="B565">
        <v>2018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7.3</v>
      </c>
      <c r="N565">
        <v>149330</v>
      </c>
      <c r="O565">
        <v>141</v>
      </c>
      <c r="P565" t="s">
        <v>6954</v>
      </c>
      <c r="Q565" t="s">
        <v>35</v>
      </c>
      <c r="R565">
        <v>0</v>
      </c>
      <c r="S565">
        <v>1</v>
      </c>
      <c r="T565">
        <v>0</v>
      </c>
      <c r="U565">
        <v>59000000</v>
      </c>
      <c r="V565">
        <v>44936545</v>
      </c>
      <c r="W565">
        <v>105697415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13</v>
      </c>
      <c r="AG565">
        <v>-10.425919491525423</v>
      </c>
      <c r="AH565">
        <v>-0.57277063559321528</v>
      </c>
      <c r="AI565">
        <v>0.79148161016949148</v>
      </c>
    </row>
    <row r="566" spans="1:35" x14ac:dyDescent="0.2">
      <c r="A566" t="s">
        <v>7746</v>
      </c>
      <c r="B566">
        <v>2017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5.6</v>
      </c>
      <c r="N566">
        <v>37656</v>
      </c>
      <c r="O566">
        <v>91</v>
      </c>
      <c r="P566" t="s">
        <v>7747</v>
      </c>
      <c r="Q566" t="s">
        <v>5604</v>
      </c>
      <c r="R566">
        <v>0</v>
      </c>
      <c r="S566">
        <v>0</v>
      </c>
      <c r="T566">
        <v>1</v>
      </c>
      <c r="U566">
        <v>22000000</v>
      </c>
      <c r="V566">
        <v>32187017</v>
      </c>
      <c r="W566">
        <v>41087017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-6.6204159090909087</v>
      </c>
      <c r="AH566">
        <v>3.6513383409091014</v>
      </c>
      <c r="AI566">
        <v>0.8675916818181818</v>
      </c>
    </row>
    <row r="567" spans="1:35" x14ac:dyDescent="0.2">
      <c r="A567" t="s">
        <v>6213</v>
      </c>
      <c r="B567">
        <v>2006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7.1</v>
      </c>
      <c r="N567">
        <v>114241</v>
      </c>
      <c r="O567">
        <v>135</v>
      </c>
      <c r="P567" t="s">
        <v>2004</v>
      </c>
      <c r="Q567" t="s">
        <v>4856</v>
      </c>
      <c r="R567">
        <v>0</v>
      </c>
      <c r="S567">
        <v>0</v>
      </c>
      <c r="T567">
        <v>1</v>
      </c>
      <c r="U567">
        <v>90000000</v>
      </c>
      <c r="V567">
        <v>33602376</v>
      </c>
      <c r="W567">
        <v>65900249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6</v>
      </c>
      <c r="AG567">
        <v>-63.388750555555553</v>
      </c>
      <c r="AH567">
        <v>-59.361513116666664</v>
      </c>
      <c r="AI567">
        <v>0.22037498148148149</v>
      </c>
    </row>
    <row r="568" spans="1:35" x14ac:dyDescent="0.2">
      <c r="A568" t="s">
        <v>1036</v>
      </c>
      <c r="B568">
        <v>1949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7</v>
      </c>
      <c r="N568">
        <v>2266</v>
      </c>
      <c r="O568">
        <v>94</v>
      </c>
      <c r="P568" t="s">
        <v>45</v>
      </c>
      <c r="Q568" t="s">
        <v>972</v>
      </c>
      <c r="R568">
        <v>0</v>
      </c>
      <c r="S568">
        <v>0</v>
      </c>
      <c r="T568">
        <v>1</v>
      </c>
      <c r="U568">
        <v>1528000</v>
      </c>
      <c r="V568">
        <v>2896000</v>
      </c>
      <c r="W568">
        <v>2896000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3</v>
      </c>
      <c r="AG568">
        <v>-5.2356020942408374</v>
      </c>
      <c r="AH568">
        <v>5.1884816753926852</v>
      </c>
      <c r="AI568">
        <v>13.579138139347563</v>
      </c>
    </row>
    <row r="569" spans="1:35" x14ac:dyDescent="0.2">
      <c r="A569" t="s">
        <v>6811</v>
      </c>
      <c r="B569">
        <v>2008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7</v>
      </c>
      <c r="N569">
        <v>16206</v>
      </c>
      <c r="O569">
        <v>119</v>
      </c>
      <c r="P569" t="s">
        <v>6812</v>
      </c>
      <c r="Q569" t="s">
        <v>35</v>
      </c>
      <c r="R569">
        <v>0</v>
      </c>
      <c r="S569">
        <v>1</v>
      </c>
      <c r="T569">
        <v>0</v>
      </c>
      <c r="U569">
        <v>20000000</v>
      </c>
      <c r="V569">
        <v>4442377</v>
      </c>
      <c r="W569">
        <v>4802953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-87.992617500000009</v>
      </c>
      <c r="AH569">
        <v>-86.671805425000002</v>
      </c>
      <c r="AI569">
        <v>-0.59975391666666666</v>
      </c>
    </row>
    <row r="570" spans="1:35" x14ac:dyDescent="0.2">
      <c r="A570" t="s">
        <v>2819</v>
      </c>
      <c r="B570">
        <v>1985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6.9</v>
      </c>
      <c r="N570">
        <v>45674</v>
      </c>
      <c r="O570">
        <v>98</v>
      </c>
      <c r="P570" t="s">
        <v>2028</v>
      </c>
      <c r="Q570" t="s">
        <v>2820</v>
      </c>
      <c r="R570">
        <v>0</v>
      </c>
      <c r="S570">
        <v>1</v>
      </c>
      <c r="T570">
        <v>0</v>
      </c>
      <c r="U570">
        <v>8000000</v>
      </c>
      <c r="V570">
        <v>50612888</v>
      </c>
      <c r="W570">
        <v>59612888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11</v>
      </c>
      <c r="AG570">
        <v>272.58055000000002</v>
      </c>
      <c r="AH570">
        <v>313.56441050000001</v>
      </c>
      <c r="AI570">
        <v>15.199154347826086</v>
      </c>
    </row>
    <row r="571" spans="1:35" x14ac:dyDescent="0.2">
      <c r="A571" t="s">
        <v>3198</v>
      </c>
      <c r="B571">
        <v>1989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6.1</v>
      </c>
      <c r="N571">
        <v>18901</v>
      </c>
      <c r="O571">
        <v>95</v>
      </c>
      <c r="P571" t="s">
        <v>2028</v>
      </c>
      <c r="Q571" t="s">
        <v>35</v>
      </c>
      <c r="R571">
        <v>0</v>
      </c>
      <c r="S571">
        <v>1</v>
      </c>
      <c r="T571">
        <v>0</v>
      </c>
      <c r="U571">
        <v>8000000</v>
      </c>
      <c r="V571">
        <v>35150960</v>
      </c>
      <c r="W571">
        <v>39450960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146.5685</v>
      </c>
      <c r="AH571">
        <v>173.691035</v>
      </c>
      <c r="AI571">
        <v>9.7203695652173909</v>
      </c>
    </row>
    <row r="572" spans="1:35" x14ac:dyDescent="0.2">
      <c r="A572" t="s">
        <v>6158</v>
      </c>
      <c r="B572">
        <v>2005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6.3</v>
      </c>
      <c r="N572">
        <v>147917</v>
      </c>
      <c r="O572">
        <v>98</v>
      </c>
      <c r="P572" t="s">
        <v>6159</v>
      </c>
      <c r="Q572" t="s">
        <v>2783</v>
      </c>
      <c r="R572">
        <v>1</v>
      </c>
      <c r="S572">
        <v>0</v>
      </c>
      <c r="T572">
        <v>0</v>
      </c>
      <c r="U572">
        <v>55000000</v>
      </c>
      <c r="V572">
        <v>89707299</v>
      </c>
      <c r="W572">
        <v>223387299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103.07936272727272</v>
      </c>
      <c r="AH572">
        <v>125.41809262727274</v>
      </c>
      <c r="AI572">
        <v>5.7693120909090911</v>
      </c>
    </row>
    <row r="573" spans="1:35" x14ac:dyDescent="0.2">
      <c r="A573" t="s">
        <v>6628</v>
      </c>
      <c r="B573">
        <v>2010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7.7</v>
      </c>
      <c r="N573">
        <v>77926</v>
      </c>
      <c r="O573">
        <v>90</v>
      </c>
      <c r="P573" t="s">
        <v>4456</v>
      </c>
      <c r="Q573" t="s">
        <v>4109</v>
      </c>
      <c r="R573">
        <v>0</v>
      </c>
      <c r="S573">
        <v>0</v>
      </c>
      <c r="T573">
        <v>1</v>
      </c>
      <c r="U573">
        <v>14000000</v>
      </c>
      <c r="V573">
        <v>1755212</v>
      </c>
      <c r="W573">
        <v>4225921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9</v>
      </c>
      <c r="AG573">
        <v>-84.907425000000003</v>
      </c>
      <c r="AH573">
        <v>-83.247241749999986</v>
      </c>
      <c r="AI573">
        <v>-0.69814849999999995</v>
      </c>
    </row>
    <row r="574" spans="1:35" x14ac:dyDescent="0.2">
      <c r="A574" t="s">
        <v>4444</v>
      </c>
      <c r="B574">
        <v>1996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5.3</v>
      </c>
      <c r="N574">
        <v>9772</v>
      </c>
      <c r="O574">
        <v>95</v>
      </c>
      <c r="P574" t="s">
        <v>3747</v>
      </c>
      <c r="Q574" t="s">
        <v>35</v>
      </c>
      <c r="R574">
        <v>0</v>
      </c>
      <c r="S574">
        <v>1</v>
      </c>
      <c r="T574">
        <v>0</v>
      </c>
      <c r="U574">
        <v>25530000</v>
      </c>
      <c r="V574">
        <v>20080020</v>
      </c>
      <c r="W574">
        <v>20080020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33</v>
      </c>
      <c r="AG574">
        <v>-60.673678025851942</v>
      </c>
      <c r="AH574">
        <v>-56.347782608695653</v>
      </c>
      <c r="AI574">
        <v>0.78756008973400282</v>
      </c>
    </row>
    <row r="575" spans="1:35" x14ac:dyDescent="0.2">
      <c r="A575" t="s">
        <v>4446</v>
      </c>
      <c r="B575">
        <v>1996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6.7</v>
      </c>
      <c r="N575">
        <v>17105</v>
      </c>
      <c r="O575">
        <v>92</v>
      </c>
      <c r="P575" t="s">
        <v>4447</v>
      </c>
      <c r="Q575" t="s">
        <v>3859</v>
      </c>
      <c r="R575">
        <v>1</v>
      </c>
      <c r="S575">
        <v>0</v>
      </c>
      <c r="T575">
        <v>0</v>
      </c>
      <c r="U575">
        <v>7000000</v>
      </c>
      <c r="V575">
        <v>14702438</v>
      </c>
      <c r="W575">
        <v>14702438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5.0174142857142856</v>
      </c>
      <c r="AH575">
        <v>16.569329857142868</v>
      </c>
      <c r="AI575">
        <v>3.7735188311688312</v>
      </c>
    </row>
    <row r="576" spans="1:35" x14ac:dyDescent="0.2">
      <c r="A576" t="s">
        <v>6231</v>
      </c>
      <c r="B576">
        <v>2006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6.6</v>
      </c>
      <c r="N576">
        <v>107829</v>
      </c>
      <c r="O576">
        <v>85</v>
      </c>
      <c r="P576" t="s">
        <v>6232</v>
      </c>
      <c r="Q576" t="s">
        <v>4882</v>
      </c>
      <c r="R576">
        <v>0</v>
      </c>
      <c r="S576">
        <v>1</v>
      </c>
      <c r="T576">
        <v>0</v>
      </c>
      <c r="U576">
        <v>149000000</v>
      </c>
      <c r="V576">
        <v>64665672</v>
      </c>
      <c r="W576">
        <v>178281554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-40.173975167785237</v>
      </c>
      <c r="AH576">
        <v>-33.593112436241604</v>
      </c>
      <c r="AI576">
        <v>0.99420082774049212</v>
      </c>
    </row>
    <row r="577" spans="1:35" x14ac:dyDescent="0.2">
      <c r="A577" t="s">
        <v>7583</v>
      </c>
      <c r="B577">
        <v>2015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6.6</v>
      </c>
      <c r="N577">
        <v>203923</v>
      </c>
      <c r="O577">
        <v>105</v>
      </c>
      <c r="P577" t="s">
        <v>7251</v>
      </c>
      <c r="Q577" t="s">
        <v>7584</v>
      </c>
      <c r="R577">
        <v>0</v>
      </c>
      <c r="S577">
        <v>0</v>
      </c>
      <c r="T577">
        <v>1</v>
      </c>
      <c r="U577">
        <v>50100000</v>
      </c>
      <c r="V577">
        <v>53862963</v>
      </c>
      <c r="W577">
        <v>158762963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58.446070858283427</v>
      </c>
      <c r="AH577">
        <v>75.875138652694616</v>
      </c>
      <c r="AI577">
        <v>2.1689214171656688</v>
      </c>
    </row>
    <row r="578" spans="1:35" x14ac:dyDescent="0.2">
      <c r="A578" t="s">
        <v>6561</v>
      </c>
      <c r="B578">
        <v>2008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5.7</v>
      </c>
      <c r="N578">
        <v>70947</v>
      </c>
      <c r="O578">
        <v>112</v>
      </c>
      <c r="P578" t="s">
        <v>4248</v>
      </c>
      <c r="Q578" t="s">
        <v>39</v>
      </c>
      <c r="R578">
        <v>0</v>
      </c>
      <c r="S578">
        <v>0</v>
      </c>
      <c r="T578">
        <v>1</v>
      </c>
      <c r="U578">
        <v>70000000</v>
      </c>
      <c r="V578">
        <v>70231041</v>
      </c>
      <c r="W578">
        <v>111231041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-20.549256428571429</v>
      </c>
      <c r="AH578">
        <v>-11.809674635714282</v>
      </c>
      <c r="AI578">
        <v>1.6483581190476191</v>
      </c>
    </row>
    <row r="579" spans="1:35" x14ac:dyDescent="0.2">
      <c r="A579" t="s">
        <v>156</v>
      </c>
      <c r="B579">
        <v>1933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7.6</v>
      </c>
      <c r="N579">
        <v>4477</v>
      </c>
      <c r="O579">
        <v>104</v>
      </c>
      <c r="P579" t="s">
        <v>48</v>
      </c>
      <c r="Q579" t="s">
        <v>39</v>
      </c>
      <c r="R579">
        <v>0</v>
      </c>
      <c r="S579">
        <v>0</v>
      </c>
      <c r="T579">
        <v>1</v>
      </c>
      <c r="U579">
        <v>703000</v>
      </c>
      <c r="V579">
        <v>1601000</v>
      </c>
      <c r="W579">
        <v>2416000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71.834992887624466</v>
      </c>
      <c r="AH579">
        <v>90.736842105263193</v>
      </c>
      <c r="AI579">
        <v>8.0439469940854984</v>
      </c>
    </row>
    <row r="580" spans="1:35" x14ac:dyDescent="0.2">
      <c r="A580" t="s">
        <v>5034</v>
      </c>
      <c r="B580">
        <v>1999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6.6</v>
      </c>
      <c r="N580">
        <v>30577</v>
      </c>
      <c r="O580">
        <v>137</v>
      </c>
      <c r="P580" t="s">
        <v>3293</v>
      </c>
      <c r="Q580" t="s">
        <v>35</v>
      </c>
      <c r="R580">
        <v>0</v>
      </c>
      <c r="S580">
        <v>1</v>
      </c>
      <c r="T580">
        <v>0</v>
      </c>
      <c r="U580">
        <v>80000000</v>
      </c>
      <c r="V580">
        <v>35188640</v>
      </c>
      <c r="W580">
        <v>46112640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8</v>
      </c>
      <c r="AG580">
        <v>-71.179599999999994</v>
      </c>
      <c r="AH580">
        <v>-68.009355999999997</v>
      </c>
      <c r="AI580">
        <v>0.3100181818181818</v>
      </c>
    </row>
    <row r="581" spans="1:35" x14ac:dyDescent="0.2">
      <c r="A581" t="s">
        <v>3785</v>
      </c>
      <c r="B581">
        <v>1993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6.2</v>
      </c>
      <c r="N581">
        <v>11559</v>
      </c>
      <c r="O581">
        <v>96</v>
      </c>
      <c r="P581" t="s">
        <v>3786</v>
      </c>
      <c r="Q581" t="s">
        <v>35</v>
      </c>
      <c r="R581">
        <v>0</v>
      </c>
      <c r="S581">
        <v>1</v>
      </c>
      <c r="T581">
        <v>0</v>
      </c>
      <c r="U581">
        <v>30000000</v>
      </c>
      <c r="V581">
        <v>11146270</v>
      </c>
      <c r="W581">
        <v>11146270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-81.422883333333331</v>
      </c>
      <c r="AH581">
        <v>-79.379400500000003</v>
      </c>
      <c r="AI581">
        <v>-0.15558560606060606</v>
      </c>
    </row>
    <row r="582" spans="1:35" x14ac:dyDescent="0.2">
      <c r="A582" t="s">
        <v>4667</v>
      </c>
      <c r="B582">
        <v>1997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5.8</v>
      </c>
      <c r="N582">
        <v>9710</v>
      </c>
      <c r="O582">
        <v>115</v>
      </c>
      <c r="P582" t="s">
        <v>4668</v>
      </c>
      <c r="Q582" t="s">
        <v>35</v>
      </c>
      <c r="R582">
        <v>0</v>
      </c>
      <c r="S582">
        <v>1</v>
      </c>
      <c r="T582">
        <v>0</v>
      </c>
      <c r="U582">
        <v>35000000</v>
      </c>
      <c r="V582">
        <v>31642995</v>
      </c>
      <c r="W582">
        <v>32748995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-53.215721428571428</v>
      </c>
      <c r="AH582">
        <v>-48.069450785714281</v>
      </c>
      <c r="AI582">
        <v>1.1265581168831169</v>
      </c>
    </row>
    <row r="583" spans="1:35" x14ac:dyDescent="0.2">
      <c r="A583" t="s">
        <v>6594</v>
      </c>
      <c r="B583">
        <v>2008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7.1</v>
      </c>
      <c r="N583">
        <v>254789</v>
      </c>
      <c r="O583">
        <v>111</v>
      </c>
      <c r="P583" t="s">
        <v>6595</v>
      </c>
      <c r="Q583" t="s">
        <v>35</v>
      </c>
      <c r="R583">
        <v>0</v>
      </c>
      <c r="S583">
        <v>1</v>
      </c>
      <c r="T583">
        <v>0</v>
      </c>
      <c r="U583">
        <v>30000000</v>
      </c>
      <c r="V583">
        <v>63172463</v>
      </c>
      <c r="W583">
        <v>105833257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76.388761666666667</v>
      </c>
      <c r="AH583">
        <v>95.791525450000009</v>
      </c>
      <c r="AI583">
        <v>4.879625388888889</v>
      </c>
    </row>
    <row r="584" spans="1:35" x14ac:dyDescent="0.2">
      <c r="A584" t="s">
        <v>5985</v>
      </c>
      <c r="B584">
        <v>2008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5.7</v>
      </c>
      <c r="N584">
        <v>60956</v>
      </c>
      <c r="O584">
        <v>88</v>
      </c>
      <c r="P584" t="s">
        <v>5986</v>
      </c>
      <c r="Q584" t="s">
        <v>5604</v>
      </c>
      <c r="R584">
        <v>0</v>
      </c>
      <c r="S584">
        <v>0</v>
      </c>
      <c r="T584">
        <v>1</v>
      </c>
      <c r="U584">
        <v>80000000</v>
      </c>
      <c r="V584">
        <v>120146040</v>
      </c>
      <c r="W584">
        <v>164112721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2.5704506249999999</v>
      </c>
      <c r="AH584">
        <v>13.85320019375</v>
      </c>
      <c r="AI584">
        <v>2.4190150208333332</v>
      </c>
    </row>
    <row r="585" spans="1:35" x14ac:dyDescent="0.2">
      <c r="A585" t="s">
        <v>4216</v>
      </c>
      <c r="B585">
        <v>1995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6.8</v>
      </c>
      <c r="N585">
        <v>94673</v>
      </c>
      <c r="O585">
        <v>98</v>
      </c>
      <c r="P585" t="s">
        <v>4217</v>
      </c>
      <c r="Q585" t="s">
        <v>3859</v>
      </c>
      <c r="R585">
        <v>1</v>
      </c>
      <c r="S585">
        <v>0</v>
      </c>
      <c r="T585">
        <v>0</v>
      </c>
      <c r="U585">
        <v>4000000</v>
      </c>
      <c r="V585">
        <v>4257354</v>
      </c>
      <c r="W585">
        <v>4257354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-46.783075000000004</v>
      </c>
      <c r="AH585">
        <v>-40.929213249999997</v>
      </c>
      <c r="AI585">
        <v>1.4189511363636365</v>
      </c>
    </row>
    <row r="586" spans="1:35" x14ac:dyDescent="0.2">
      <c r="A586" t="s">
        <v>6514</v>
      </c>
      <c r="B586">
        <v>2007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7.2</v>
      </c>
      <c r="N586">
        <v>178222</v>
      </c>
      <c r="O586">
        <v>113</v>
      </c>
      <c r="P586" t="s">
        <v>6515</v>
      </c>
      <c r="Q586" t="s">
        <v>5604</v>
      </c>
      <c r="R586">
        <v>0</v>
      </c>
      <c r="S586">
        <v>0</v>
      </c>
      <c r="T586">
        <v>1</v>
      </c>
      <c r="U586">
        <v>10000000</v>
      </c>
      <c r="V586">
        <v>39015018</v>
      </c>
      <c r="W586">
        <v>92011561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360.05780500000003</v>
      </c>
      <c r="AH586">
        <v>410.66416355000007</v>
      </c>
      <c r="AI586">
        <v>14.335260166666666</v>
      </c>
    </row>
    <row r="587" spans="1:35" x14ac:dyDescent="0.2">
      <c r="A587" t="s">
        <v>1042</v>
      </c>
      <c r="B587">
        <v>1950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6.5</v>
      </c>
      <c r="N587">
        <v>1015</v>
      </c>
      <c r="O587">
        <v>91</v>
      </c>
      <c r="P587" t="s">
        <v>495</v>
      </c>
      <c r="Q587" t="s">
        <v>945</v>
      </c>
      <c r="R587">
        <v>0</v>
      </c>
      <c r="S587">
        <v>1</v>
      </c>
      <c r="T587">
        <v>0</v>
      </c>
      <c r="U587">
        <v>622000</v>
      </c>
      <c r="V587">
        <v>2900000</v>
      </c>
      <c r="W587">
        <v>2900000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133.11897106109325</v>
      </c>
      <c r="AH587">
        <v>158.76205787781353</v>
      </c>
      <c r="AI587">
        <v>28.139871382636656</v>
      </c>
    </row>
    <row r="588" spans="1:35" x14ac:dyDescent="0.2">
      <c r="A588" t="s">
        <v>7010</v>
      </c>
      <c r="B588">
        <v>2016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5.9</v>
      </c>
      <c r="N588">
        <v>5167</v>
      </c>
      <c r="O588">
        <v>88</v>
      </c>
      <c r="P588" t="s">
        <v>7011</v>
      </c>
      <c r="Q588" t="s">
        <v>7012</v>
      </c>
      <c r="R588">
        <v>0</v>
      </c>
      <c r="S588">
        <v>1</v>
      </c>
      <c r="T588">
        <v>0</v>
      </c>
      <c r="U588">
        <v>5747</v>
      </c>
      <c r="V588">
        <v>9188</v>
      </c>
      <c r="W588">
        <v>9188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-20.062641378110317</v>
      </c>
      <c r="AH588">
        <v>-11.269531929702451</v>
      </c>
      <c r="AI588">
        <v>0.59874717243779363</v>
      </c>
    </row>
    <row r="589" spans="1:35" x14ac:dyDescent="0.2">
      <c r="A589" t="s">
        <v>65</v>
      </c>
      <c r="B589">
        <v>1931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7.8</v>
      </c>
      <c r="N589">
        <v>61787</v>
      </c>
      <c r="O589">
        <v>70</v>
      </c>
      <c r="P589" t="s">
        <v>66</v>
      </c>
      <c r="Q589" t="s">
        <v>35</v>
      </c>
      <c r="R589">
        <v>0</v>
      </c>
      <c r="S589">
        <v>1</v>
      </c>
      <c r="T589">
        <v>0</v>
      </c>
      <c r="U589">
        <v>262007</v>
      </c>
      <c r="V589">
        <v>12000000</v>
      </c>
      <c r="W589">
        <v>12000000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4</v>
      </c>
      <c r="AG589">
        <v>2190.0151522669239</v>
      </c>
      <c r="AH589">
        <v>2441.9168190162859</v>
      </c>
      <c r="AI589">
        <v>119.52711327720652</v>
      </c>
    </row>
    <row r="590" spans="1:35" x14ac:dyDescent="0.2">
      <c r="A590" t="s">
        <v>6890</v>
      </c>
      <c r="B590">
        <v>2012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6.9</v>
      </c>
      <c r="N590">
        <v>93494</v>
      </c>
      <c r="O590">
        <v>87</v>
      </c>
      <c r="P590" t="s">
        <v>2850</v>
      </c>
      <c r="Q590" t="s">
        <v>2671</v>
      </c>
      <c r="R590">
        <v>1</v>
      </c>
      <c r="S590">
        <v>0</v>
      </c>
      <c r="T590">
        <v>0</v>
      </c>
      <c r="U590">
        <v>39000000</v>
      </c>
      <c r="V590">
        <v>35291068</v>
      </c>
      <c r="W590">
        <v>81491068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28</v>
      </c>
      <c r="AG590">
        <v>4.4757282051282052</v>
      </c>
      <c r="AH590">
        <v>15.968058307692312</v>
      </c>
      <c r="AI590">
        <v>1.0895145641025641</v>
      </c>
    </row>
    <row r="591" spans="1:35" x14ac:dyDescent="0.2">
      <c r="A591" t="s">
        <v>3089</v>
      </c>
      <c r="B591">
        <v>1988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6.9</v>
      </c>
      <c r="N591">
        <v>47235</v>
      </c>
      <c r="O591">
        <v>120</v>
      </c>
      <c r="P591" t="s">
        <v>3090</v>
      </c>
      <c r="Q591" t="s">
        <v>39</v>
      </c>
      <c r="R591">
        <v>0</v>
      </c>
      <c r="S591">
        <v>0</v>
      </c>
      <c r="T591">
        <v>1</v>
      </c>
      <c r="U591">
        <v>20000000</v>
      </c>
      <c r="V591">
        <v>17637950</v>
      </c>
      <c r="W591">
        <v>17637950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-55.905124999999998</v>
      </c>
      <c r="AH591">
        <v>-51.054688749999997</v>
      </c>
      <c r="AI591">
        <v>0.91716847826086956</v>
      </c>
    </row>
    <row r="592" spans="1:35" x14ac:dyDescent="0.2">
      <c r="A592" t="s">
        <v>6509</v>
      </c>
      <c r="B592">
        <v>2007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5.6</v>
      </c>
      <c r="N592">
        <v>38590</v>
      </c>
      <c r="O592">
        <v>116</v>
      </c>
      <c r="P592" t="s">
        <v>5715</v>
      </c>
      <c r="Q592" t="s">
        <v>39</v>
      </c>
      <c r="R592">
        <v>0</v>
      </c>
      <c r="S592">
        <v>0</v>
      </c>
      <c r="T592">
        <v>1</v>
      </c>
      <c r="U592">
        <v>100000000</v>
      </c>
      <c r="V592">
        <v>72006777</v>
      </c>
      <c r="W592">
        <v>97838349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-51.080825500000003</v>
      </c>
      <c r="AH592">
        <v>-45.699716304999995</v>
      </c>
      <c r="AI592">
        <v>0.63063915000000004</v>
      </c>
    </row>
    <row r="593" spans="1:35" x14ac:dyDescent="0.2">
      <c r="A593" t="s">
        <v>3788</v>
      </c>
      <c r="B593">
        <v>1993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6</v>
      </c>
      <c r="N593">
        <v>65870</v>
      </c>
      <c r="O593">
        <v>112</v>
      </c>
      <c r="P593" t="s">
        <v>3789</v>
      </c>
      <c r="Q593" t="s">
        <v>39</v>
      </c>
      <c r="R593">
        <v>0</v>
      </c>
      <c r="S593">
        <v>0</v>
      </c>
      <c r="T593">
        <v>1</v>
      </c>
      <c r="U593">
        <v>20000000</v>
      </c>
      <c r="V593">
        <v>77698625</v>
      </c>
      <c r="W593">
        <v>153698625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284.24656249999998</v>
      </c>
      <c r="AH593">
        <v>326.51368437500008</v>
      </c>
      <c r="AI593">
        <v>16.46575284090909</v>
      </c>
    </row>
    <row r="594" spans="1:35" x14ac:dyDescent="0.2">
      <c r="A594" t="s">
        <v>4219</v>
      </c>
      <c r="B594">
        <v>1995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5.0999999999999996</v>
      </c>
      <c r="N594">
        <v>16464</v>
      </c>
      <c r="O594">
        <v>95</v>
      </c>
      <c r="P594" t="s">
        <v>4220</v>
      </c>
      <c r="Q594" t="s">
        <v>3631</v>
      </c>
      <c r="R594">
        <v>0</v>
      </c>
      <c r="S594">
        <v>0</v>
      </c>
      <c r="T594">
        <v>1</v>
      </c>
      <c r="U594">
        <v>31000000</v>
      </c>
      <c r="V594">
        <v>30077111</v>
      </c>
      <c r="W594">
        <v>30077111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-51.488530645161291</v>
      </c>
      <c r="AH594">
        <v>-46.152269016129026</v>
      </c>
      <c r="AI594">
        <v>1.2050667888563049</v>
      </c>
    </row>
    <row r="595" spans="1:35" x14ac:dyDescent="0.2">
      <c r="A595" t="s">
        <v>2150</v>
      </c>
      <c r="B595">
        <v>1974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6.6</v>
      </c>
      <c r="N595">
        <v>2462</v>
      </c>
      <c r="O595">
        <v>113</v>
      </c>
      <c r="P595" t="s">
        <v>2151</v>
      </c>
      <c r="Q595" t="s">
        <v>39</v>
      </c>
      <c r="R595">
        <v>0</v>
      </c>
      <c r="S595">
        <v>0</v>
      </c>
      <c r="T595">
        <v>1</v>
      </c>
      <c r="U595">
        <v>3000000</v>
      </c>
      <c r="V595">
        <v>30000000</v>
      </c>
      <c r="W595">
        <v>30000000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400</v>
      </c>
      <c r="AH595">
        <v>455.00000000000006</v>
      </c>
      <c r="AI595">
        <v>25.315789473684209</v>
      </c>
    </row>
    <row r="596" spans="1:35" x14ac:dyDescent="0.2">
      <c r="A596" t="s">
        <v>3600</v>
      </c>
      <c r="B596">
        <v>1992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5.4</v>
      </c>
      <c r="N596">
        <v>14375</v>
      </c>
      <c r="O596">
        <v>110</v>
      </c>
      <c r="P596" t="s">
        <v>3601</v>
      </c>
      <c r="Q596" t="s">
        <v>3240</v>
      </c>
      <c r="R596">
        <v>0</v>
      </c>
      <c r="S596">
        <v>0</v>
      </c>
      <c r="T596">
        <v>1</v>
      </c>
      <c r="U596">
        <v>30000000</v>
      </c>
      <c r="V596">
        <v>17129026</v>
      </c>
      <c r="W596">
        <v>17129026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33</v>
      </c>
      <c r="AG596">
        <v>-71.45162333333333</v>
      </c>
      <c r="AH596">
        <v>-68.311301900000004</v>
      </c>
      <c r="AI596">
        <v>0.29765348484848486</v>
      </c>
    </row>
    <row r="597" spans="1:35" x14ac:dyDescent="0.2">
      <c r="A597" t="s">
        <v>2044</v>
      </c>
      <c r="B597">
        <v>1972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7.4</v>
      </c>
      <c r="N597">
        <v>39042</v>
      </c>
      <c r="O597">
        <v>116</v>
      </c>
      <c r="P597" t="s">
        <v>706</v>
      </c>
      <c r="Q597" t="s">
        <v>1754</v>
      </c>
      <c r="R597">
        <v>0</v>
      </c>
      <c r="S597">
        <v>1</v>
      </c>
      <c r="T597">
        <v>0</v>
      </c>
      <c r="U597">
        <v>2000000</v>
      </c>
      <c r="W597">
        <v>4121</v>
      </c>
      <c r="X597">
        <v>1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6</v>
      </c>
      <c r="AG597">
        <v>-99.896974999999998</v>
      </c>
      <c r="AH597">
        <v>-99.885642249999989</v>
      </c>
      <c r="AI597">
        <v>-0.99457763157894741</v>
      </c>
    </row>
    <row r="598" spans="1:35" x14ac:dyDescent="0.2">
      <c r="A598" t="s">
        <v>3973</v>
      </c>
      <c r="B598">
        <v>1994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7.6</v>
      </c>
      <c r="N598">
        <v>11649</v>
      </c>
      <c r="O598">
        <v>114</v>
      </c>
      <c r="P598" t="s">
        <v>3974</v>
      </c>
      <c r="Q598" t="s">
        <v>3975</v>
      </c>
      <c r="R598">
        <v>1</v>
      </c>
      <c r="S598">
        <v>0</v>
      </c>
      <c r="T598">
        <v>0</v>
      </c>
      <c r="U598">
        <v>3500000</v>
      </c>
      <c r="V598">
        <v>8094616</v>
      </c>
      <c r="W598">
        <v>8094616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15.637371428571429</v>
      </c>
      <c r="AH598">
        <v>28.357482285714308</v>
      </c>
      <c r="AI598">
        <v>4.2562441558441559</v>
      </c>
    </row>
    <row r="599" spans="1:35" x14ac:dyDescent="0.2">
      <c r="A599" t="s">
        <v>1659</v>
      </c>
      <c r="B599">
        <v>1962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7.3</v>
      </c>
      <c r="N599">
        <v>2292</v>
      </c>
      <c r="O599">
        <v>120</v>
      </c>
      <c r="P599" t="s">
        <v>601</v>
      </c>
      <c r="Q599" t="s">
        <v>945</v>
      </c>
      <c r="R599">
        <v>0</v>
      </c>
      <c r="S599">
        <v>1</v>
      </c>
      <c r="T599">
        <v>0</v>
      </c>
      <c r="U599">
        <v>4000000</v>
      </c>
      <c r="W599">
        <v>6388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-99.920149999999992</v>
      </c>
      <c r="AH599">
        <v>-99.9113665</v>
      </c>
      <c r="AI599">
        <v>-0.99361200000000005</v>
      </c>
    </row>
    <row r="600" spans="1:35" x14ac:dyDescent="0.2">
      <c r="A600" t="s">
        <v>4899</v>
      </c>
      <c r="B600">
        <v>2002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7.4</v>
      </c>
      <c r="N600">
        <v>77640</v>
      </c>
      <c r="O600">
        <v>123</v>
      </c>
      <c r="P600" t="s">
        <v>4900</v>
      </c>
      <c r="Q600" t="s">
        <v>4901</v>
      </c>
      <c r="R600">
        <v>1</v>
      </c>
      <c r="S600">
        <v>0</v>
      </c>
      <c r="T600">
        <v>0</v>
      </c>
      <c r="U600">
        <v>12000000</v>
      </c>
      <c r="V600">
        <v>25885000</v>
      </c>
      <c r="W600">
        <v>56298474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1</v>
      </c>
      <c r="AE600">
        <v>0</v>
      </c>
      <c r="AF600">
        <v>19</v>
      </c>
      <c r="AG600">
        <v>134.576975</v>
      </c>
      <c r="AH600">
        <v>160.38044225000004</v>
      </c>
      <c r="AI600">
        <v>6.8192325</v>
      </c>
    </row>
    <row r="601" spans="1:35" x14ac:dyDescent="0.2">
      <c r="A601" t="s">
        <v>6086</v>
      </c>
      <c r="B601">
        <v>2004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7.2</v>
      </c>
      <c r="N601">
        <v>56665</v>
      </c>
      <c r="O601">
        <v>118</v>
      </c>
      <c r="P601" t="s">
        <v>5821</v>
      </c>
      <c r="Q601" t="s">
        <v>35</v>
      </c>
      <c r="R601">
        <v>0</v>
      </c>
      <c r="S601">
        <v>1</v>
      </c>
      <c r="T601">
        <v>0</v>
      </c>
      <c r="U601">
        <v>30000000</v>
      </c>
      <c r="V601">
        <v>61255921</v>
      </c>
      <c r="W601">
        <v>61950770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0</v>
      </c>
      <c r="AF601">
        <v>14</v>
      </c>
      <c r="AG601">
        <v>3.2512833333333333</v>
      </c>
      <c r="AH601">
        <v>14.608924500000006</v>
      </c>
      <c r="AI601">
        <v>2.4417094444444443</v>
      </c>
    </row>
    <row r="602" spans="1:35" x14ac:dyDescent="0.2">
      <c r="A602" t="s">
        <v>6541</v>
      </c>
      <c r="B602">
        <v>2009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5.5</v>
      </c>
      <c r="N602">
        <v>93100</v>
      </c>
      <c r="O602">
        <v>97</v>
      </c>
      <c r="P602" t="s">
        <v>6542</v>
      </c>
      <c r="Q602" t="s">
        <v>5604</v>
      </c>
      <c r="R602">
        <v>0</v>
      </c>
      <c r="S602">
        <v>0</v>
      </c>
      <c r="T602">
        <v>1</v>
      </c>
      <c r="U602">
        <v>19000000</v>
      </c>
      <c r="V602">
        <v>65002019</v>
      </c>
      <c r="W602">
        <v>91509154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29</v>
      </c>
      <c r="AG602">
        <v>140.81356315789472</v>
      </c>
      <c r="AH602">
        <v>167.30305510526321</v>
      </c>
      <c r="AI602">
        <v>7.0271187719298247</v>
      </c>
    </row>
    <row r="603" spans="1:35" x14ac:dyDescent="0.2">
      <c r="A603" t="s">
        <v>3448</v>
      </c>
      <c r="B603">
        <v>1991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7.7</v>
      </c>
      <c r="N603">
        <v>63929</v>
      </c>
      <c r="O603">
        <v>130</v>
      </c>
      <c r="P603" t="s">
        <v>3449</v>
      </c>
      <c r="Q603" t="s">
        <v>35</v>
      </c>
      <c r="R603">
        <v>0</v>
      </c>
      <c r="S603">
        <v>1</v>
      </c>
      <c r="T603">
        <v>0</v>
      </c>
      <c r="U603">
        <v>11000000</v>
      </c>
      <c r="V603">
        <v>82418501</v>
      </c>
      <c r="W603">
        <v>119418501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4</v>
      </c>
      <c r="AG603">
        <v>442.81136818181824</v>
      </c>
      <c r="AH603">
        <v>502.52061868181823</v>
      </c>
      <c r="AI603">
        <v>23.673244008264462</v>
      </c>
    </row>
    <row r="604" spans="1:35" x14ac:dyDescent="0.2">
      <c r="A604" t="s">
        <v>7158</v>
      </c>
      <c r="B604">
        <v>2011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6.3</v>
      </c>
      <c r="N604">
        <v>96909</v>
      </c>
      <c r="O604">
        <v>106</v>
      </c>
      <c r="P604" t="s">
        <v>7159</v>
      </c>
      <c r="Q604" t="s">
        <v>4856</v>
      </c>
      <c r="R604">
        <v>1</v>
      </c>
      <c r="S604">
        <v>0</v>
      </c>
      <c r="T604">
        <v>0</v>
      </c>
      <c r="U604">
        <v>30000000</v>
      </c>
      <c r="V604">
        <v>18302607</v>
      </c>
      <c r="W604">
        <v>41002607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26</v>
      </c>
      <c r="AG604">
        <v>-31.662321666666664</v>
      </c>
      <c r="AH604">
        <v>-24.145177049999994</v>
      </c>
      <c r="AI604">
        <v>0.36675356666666664</v>
      </c>
    </row>
    <row r="605" spans="1:35" x14ac:dyDescent="0.2">
      <c r="A605" t="s">
        <v>4451</v>
      </c>
      <c r="B605">
        <v>1996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7.2</v>
      </c>
      <c r="N605">
        <v>275400</v>
      </c>
      <c r="O605">
        <v>108</v>
      </c>
      <c r="P605" t="s">
        <v>4452</v>
      </c>
      <c r="Q605" t="s">
        <v>4453</v>
      </c>
      <c r="R605">
        <v>1</v>
      </c>
      <c r="S605">
        <v>0</v>
      </c>
      <c r="T605">
        <v>0</v>
      </c>
      <c r="U605">
        <v>19000000</v>
      </c>
      <c r="V605">
        <v>25836616</v>
      </c>
      <c r="W605">
        <v>25836616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-32.008905263157892</v>
      </c>
      <c r="AH605">
        <v>-24.529884842105261</v>
      </c>
      <c r="AI605">
        <v>2.0905043062200956</v>
      </c>
    </row>
    <row r="606" spans="1:35" x14ac:dyDescent="0.2">
      <c r="A606" t="s">
        <v>6668</v>
      </c>
      <c r="B606">
        <v>2008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7.7</v>
      </c>
      <c r="N606">
        <v>99478</v>
      </c>
      <c r="O606">
        <v>122</v>
      </c>
      <c r="P606" t="s">
        <v>2627</v>
      </c>
      <c r="Q606" t="s">
        <v>35</v>
      </c>
      <c r="R606">
        <v>0</v>
      </c>
      <c r="S606">
        <v>1</v>
      </c>
      <c r="T606">
        <v>0</v>
      </c>
      <c r="U606">
        <v>25000000</v>
      </c>
      <c r="V606">
        <v>18622031</v>
      </c>
      <c r="W606">
        <v>27426335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2</v>
      </c>
      <c r="AG606">
        <v>-45.147330000000004</v>
      </c>
      <c r="AH606">
        <v>-39.113536299999993</v>
      </c>
      <c r="AI606">
        <v>0.82842233333333337</v>
      </c>
    </row>
    <row r="607" spans="1:35" x14ac:dyDescent="0.2">
      <c r="A607" t="s">
        <v>7561</v>
      </c>
      <c r="B607">
        <v>2013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7.5</v>
      </c>
      <c r="N607">
        <v>550441</v>
      </c>
      <c r="O607">
        <v>102</v>
      </c>
      <c r="P607" t="s">
        <v>7562</v>
      </c>
      <c r="Q607" t="s">
        <v>538</v>
      </c>
      <c r="R607">
        <v>1</v>
      </c>
      <c r="S607">
        <v>0</v>
      </c>
      <c r="T607">
        <v>0</v>
      </c>
      <c r="U607">
        <v>150000000</v>
      </c>
      <c r="V607">
        <v>400738009</v>
      </c>
      <c r="W607">
        <v>1280802282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169</v>
      </c>
      <c r="AG607">
        <v>326.93409400000002</v>
      </c>
      <c r="AH607">
        <v>373.89684434000003</v>
      </c>
      <c r="AI607">
        <v>7.5386818800000004</v>
      </c>
    </row>
    <row r="608" spans="1:35" x14ac:dyDescent="0.2">
      <c r="A608" t="s">
        <v>5701</v>
      </c>
      <c r="B608">
        <v>2002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4.7</v>
      </c>
      <c r="N608">
        <v>9321</v>
      </c>
      <c r="O608">
        <v>101</v>
      </c>
      <c r="P608" t="s">
        <v>3825</v>
      </c>
      <c r="Q608" t="s">
        <v>3859</v>
      </c>
      <c r="R608">
        <v>1</v>
      </c>
      <c r="S608">
        <v>0</v>
      </c>
      <c r="T608">
        <v>0</v>
      </c>
      <c r="U608">
        <v>2000000</v>
      </c>
      <c r="V608">
        <v>2512846</v>
      </c>
      <c r="W608">
        <v>3438804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-14.029900000000001</v>
      </c>
      <c r="AH608">
        <v>-4.5731889999999904</v>
      </c>
      <c r="AI608">
        <v>1.8656699999999999</v>
      </c>
    </row>
    <row r="609" spans="1:35" x14ac:dyDescent="0.2">
      <c r="A609" t="s">
        <v>2965</v>
      </c>
      <c r="B609">
        <v>1987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8.3000000000000007</v>
      </c>
      <c r="N609">
        <v>642480</v>
      </c>
      <c r="O609">
        <v>116</v>
      </c>
      <c r="P609" t="s">
        <v>1606</v>
      </c>
      <c r="Q609" t="s">
        <v>2966</v>
      </c>
      <c r="R609">
        <v>0</v>
      </c>
      <c r="S609">
        <v>0</v>
      </c>
      <c r="T609">
        <v>1</v>
      </c>
      <c r="U609">
        <v>30000000</v>
      </c>
      <c r="V609">
        <v>46357676</v>
      </c>
      <c r="W609">
        <v>46357676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8</v>
      </c>
      <c r="AG609">
        <v>-22.737206666666669</v>
      </c>
      <c r="AH609">
        <v>-14.238299399999988</v>
      </c>
      <c r="AI609">
        <v>2.3592518840579708</v>
      </c>
    </row>
    <row r="610" spans="1:35" x14ac:dyDescent="0.2">
      <c r="A610" t="s">
        <v>3092</v>
      </c>
      <c r="B610">
        <v>1988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6.2</v>
      </c>
      <c r="N610">
        <v>18705</v>
      </c>
      <c r="O610">
        <v>101</v>
      </c>
      <c r="P610" t="s">
        <v>1863</v>
      </c>
      <c r="Q610" t="s">
        <v>3093</v>
      </c>
      <c r="R610">
        <v>0</v>
      </c>
      <c r="S610">
        <v>0</v>
      </c>
      <c r="T610">
        <v>1</v>
      </c>
      <c r="U610">
        <v>19000000</v>
      </c>
      <c r="V610">
        <v>25537221</v>
      </c>
      <c r="W610">
        <v>25537221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3</v>
      </c>
      <c r="AG610">
        <v>-32.796786842105263</v>
      </c>
      <c r="AH610">
        <v>-25.404433394736834</v>
      </c>
      <c r="AI610">
        <v>1.9218788329519452</v>
      </c>
    </row>
    <row r="611" spans="1:35" x14ac:dyDescent="0.2">
      <c r="A611" t="s">
        <v>6932</v>
      </c>
      <c r="B611">
        <v>2009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6.3</v>
      </c>
      <c r="N611">
        <v>111689</v>
      </c>
      <c r="O611">
        <v>146</v>
      </c>
      <c r="P611" t="s">
        <v>6141</v>
      </c>
      <c r="Q611" t="s">
        <v>35</v>
      </c>
      <c r="R611">
        <v>0</v>
      </c>
      <c r="S611">
        <v>1</v>
      </c>
      <c r="T611">
        <v>0</v>
      </c>
      <c r="U611">
        <v>75000000</v>
      </c>
      <c r="V611">
        <v>51855045</v>
      </c>
      <c r="W611">
        <v>71585235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-52.276510000000002</v>
      </c>
      <c r="AH611">
        <v>-47.026926099999997</v>
      </c>
      <c r="AI611">
        <v>0.59078299999999995</v>
      </c>
    </row>
    <row r="612" spans="1:35" x14ac:dyDescent="0.2">
      <c r="A612" t="s">
        <v>7434</v>
      </c>
      <c r="B612">
        <v>2013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7.1</v>
      </c>
      <c r="N612">
        <v>357488</v>
      </c>
      <c r="O612">
        <v>130</v>
      </c>
      <c r="P612" t="s">
        <v>6203</v>
      </c>
      <c r="Q612" t="s">
        <v>35</v>
      </c>
      <c r="R612">
        <v>0</v>
      </c>
      <c r="S612">
        <v>1</v>
      </c>
      <c r="T612">
        <v>0</v>
      </c>
      <c r="U612">
        <v>160000000</v>
      </c>
      <c r="V612">
        <v>238679850</v>
      </c>
      <c r="W612">
        <v>788679850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146.462453125</v>
      </c>
      <c r="AH612">
        <v>173.57332296875003</v>
      </c>
      <c r="AI612">
        <v>3.9292490624999998</v>
      </c>
    </row>
    <row r="613" spans="1:35" x14ac:dyDescent="0.2">
      <c r="A613" t="s">
        <v>7668</v>
      </c>
      <c r="B613">
        <v>2015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7.2</v>
      </c>
      <c r="N613">
        <v>347016</v>
      </c>
      <c r="O613">
        <v>137</v>
      </c>
      <c r="P613" t="s">
        <v>6372</v>
      </c>
      <c r="Q613" t="s">
        <v>35</v>
      </c>
      <c r="R613">
        <v>0</v>
      </c>
      <c r="S613">
        <v>1</v>
      </c>
      <c r="T613">
        <v>0</v>
      </c>
      <c r="U613">
        <v>190000000</v>
      </c>
      <c r="V613">
        <v>353007020</v>
      </c>
      <c r="W613">
        <v>1515047671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298.69675552631583</v>
      </c>
      <c r="AH613">
        <v>342.55339863421057</v>
      </c>
      <c r="AI613">
        <v>6.9739351105263161</v>
      </c>
    </row>
    <row r="614" spans="1:35" x14ac:dyDescent="0.2">
      <c r="A614" t="s">
        <v>4673</v>
      </c>
      <c r="B614">
        <v>1997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5.9</v>
      </c>
      <c r="N614">
        <v>70833</v>
      </c>
      <c r="O614">
        <v>125</v>
      </c>
      <c r="P614" t="s">
        <v>2593</v>
      </c>
      <c r="Q614" t="s">
        <v>3921</v>
      </c>
      <c r="R614">
        <v>1</v>
      </c>
      <c r="S614">
        <v>0</v>
      </c>
      <c r="T614">
        <v>0</v>
      </c>
      <c r="U614">
        <v>50000000</v>
      </c>
      <c r="V614">
        <v>48169156</v>
      </c>
      <c r="W614">
        <v>48169156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-51.830843999999999</v>
      </c>
      <c r="AH614">
        <v>-46.532236839999996</v>
      </c>
      <c r="AI614">
        <v>1.189507090909091</v>
      </c>
    </row>
    <row r="615" spans="1:35" x14ac:dyDescent="0.2">
      <c r="A615" t="s">
        <v>7642</v>
      </c>
      <c r="B615">
        <v>2018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6.9</v>
      </c>
      <c r="N615">
        <v>186669</v>
      </c>
      <c r="O615">
        <v>100</v>
      </c>
      <c r="P615" t="s">
        <v>7234</v>
      </c>
      <c r="Q615" t="s">
        <v>7643</v>
      </c>
      <c r="R615">
        <v>0</v>
      </c>
      <c r="S615">
        <v>0</v>
      </c>
      <c r="T615">
        <v>1</v>
      </c>
      <c r="U615">
        <v>37000000</v>
      </c>
      <c r="V615">
        <v>69179066</v>
      </c>
      <c r="W615">
        <v>117679066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59.025764864864861</v>
      </c>
      <c r="AH615">
        <v>76.518599000000009</v>
      </c>
      <c r="AI615">
        <v>2.1805152972972972</v>
      </c>
    </row>
    <row r="616" spans="1:35" x14ac:dyDescent="0.2">
      <c r="A616" t="s">
        <v>5397</v>
      </c>
      <c r="B616">
        <v>2002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7.5</v>
      </c>
      <c r="N616">
        <v>388648</v>
      </c>
      <c r="O616">
        <v>167</v>
      </c>
      <c r="P616" t="s">
        <v>2139</v>
      </c>
      <c r="Q616" t="s">
        <v>3859</v>
      </c>
      <c r="R616">
        <v>1</v>
      </c>
      <c r="S616">
        <v>0</v>
      </c>
      <c r="T616">
        <v>0</v>
      </c>
      <c r="U616">
        <v>100000000</v>
      </c>
      <c r="V616">
        <v>77812000</v>
      </c>
      <c r="W616">
        <v>193772504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75</v>
      </c>
      <c r="AG616">
        <v>-3.1137479999999997</v>
      </c>
      <c r="AH616">
        <v>7.5437397200000129</v>
      </c>
      <c r="AI616">
        <v>2.2295417333333334</v>
      </c>
    </row>
    <row r="617" spans="1:35" x14ac:dyDescent="0.2">
      <c r="A617" t="s">
        <v>7039</v>
      </c>
      <c r="B617">
        <v>2013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6.7</v>
      </c>
      <c r="N617">
        <v>201159</v>
      </c>
      <c r="O617">
        <v>113</v>
      </c>
      <c r="P617" t="s">
        <v>7040</v>
      </c>
      <c r="Q617" t="s">
        <v>39</v>
      </c>
      <c r="R617">
        <v>0</v>
      </c>
      <c r="S617">
        <v>0</v>
      </c>
      <c r="T617">
        <v>1</v>
      </c>
      <c r="U617">
        <v>60000000</v>
      </c>
      <c r="V617">
        <v>46000903</v>
      </c>
      <c r="W617">
        <v>105200903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-12.332580833333333</v>
      </c>
      <c r="AH617">
        <v>-2.6891647249999888</v>
      </c>
      <c r="AI617">
        <v>0.75334838333333332</v>
      </c>
    </row>
    <row r="618" spans="1:35" x14ac:dyDescent="0.2">
      <c r="A618" t="s">
        <v>6587</v>
      </c>
      <c r="B618">
        <v>2007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5.8</v>
      </c>
      <c r="N618">
        <v>23443</v>
      </c>
      <c r="O618">
        <v>113</v>
      </c>
      <c r="P618" t="s">
        <v>3035</v>
      </c>
      <c r="Q618" t="s">
        <v>3240</v>
      </c>
      <c r="R618">
        <v>0</v>
      </c>
      <c r="S618">
        <v>1</v>
      </c>
      <c r="T618">
        <v>0</v>
      </c>
      <c r="U618">
        <v>20000000</v>
      </c>
      <c r="V618">
        <v>19103072</v>
      </c>
      <c r="W618">
        <v>25000167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-37.499582500000002</v>
      </c>
      <c r="AH618">
        <v>-30.624536575</v>
      </c>
      <c r="AI618">
        <v>1.0833472500000001</v>
      </c>
    </row>
    <row r="619" spans="1:35" x14ac:dyDescent="0.2">
      <c r="A619" t="s">
        <v>7461</v>
      </c>
      <c r="B619">
        <v>2017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5.3</v>
      </c>
      <c r="N619">
        <v>87161</v>
      </c>
      <c r="O619">
        <v>109</v>
      </c>
      <c r="P619" t="s">
        <v>7462</v>
      </c>
      <c r="Q619" t="s">
        <v>39</v>
      </c>
      <c r="R619">
        <v>0</v>
      </c>
      <c r="S619">
        <v>0</v>
      </c>
      <c r="T619">
        <v>1</v>
      </c>
      <c r="U619">
        <v>120000000</v>
      </c>
      <c r="V619">
        <v>33700160</v>
      </c>
      <c r="W619">
        <v>221600160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-7.6665999999999999</v>
      </c>
      <c r="AH619">
        <v>2.4900740000000097</v>
      </c>
      <c r="AI619">
        <v>0.84666799999999998</v>
      </c>
    </row>
    <row r="620" spans="1:35" x14ac:dyDescent="0.2">
      <c r="A620" t="s">
        <v>7621</v>
      </c>
      <c r="B620">
        <v>2015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6</v>
      </c>
      <c r="N620">
        <v>116688</v>
      </c>
      <c r="O620">
        <v>100</v>
      </c>
      <c r="P620" t="s">
        <v>7622</v>
      </c>
      <c r="Q620" t="s">
        <v>6472</v>
      </c>
      <c r="R620">
        <v>0</v>
      </c>
      <c r="S620">
        <v>0</v>
      </c>
      <c r="T620">
        <v>1</v>
      </c>
      <c r="U620">
        <v>40000000</v>
      </c>
      <c r="V620">
        <v>90411453</v>
      </c>
      <c r="W620">
        <v>111711453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39.63931625</v>
      </c>
      <c r="AH620">
        <v>54.999641037500012</v>
      </c>
      <c r="AI620">
        <v>1.792786325</v>
      </c>
    </row>
    <row r="621" spans="1:35" x14ac:dyDescent="0.2">
      <c r="A621" t="s">
        <v>6974</v>
      </c>
      <c r="B621">
        <v>2010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6.4</v>
      </c>
      <c r="N621">
        <v>165160</v>
      </c>
      <c r="O621">
        <v>109</v>
      </c>
      <c r="P621" t="s">
        <v>6595</v>
      </c>
      <c r="Q621" t="s">
        <v>35</v>
      </c>
      <c r="R621">
        <v>0</v>
      </c>
      <c r="S621">
        <v>1</v>
      </c>
      <c r="T621">
        <v>0</v>
      </c>
      <c r="U621">
        <v>40000000</v>
      </c>
      <c r="V621">
        <v>60974475</v>
      </c>
      <c r="W621">
        <v>91720255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14.650318749999999</v>
      </c>
      <c r="AH621">
        <v>27.261853812500014</v>
      </c>
      <c r="AI621">
        <v>1.293006375</v>
      </c>
    </row>
    <row r="622" spans="1:35" x14ac:dyDescent="0.2">
      <c r="A622" t="s">
        <v>7598</v>
      </c>
      <c r="B622">
        <v>2014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6.9</v>
      </c>
      <c r="N622">
        <v>19704</v>
      </c>
      <c r="O622">
        <v>139</v>
      </c>
      <c r="P622" t="s">
        <v>7599</v>
      </c>
      <c r="Q622" t="s">
        <v>3230</v>
      </c>
      <c r="R622">
        <v>0</v>
      </c>
      <c r="S622">
        <v>1</v>
      </c>
      <c r="T622">
        <v>0</v>
      </c>
      <c r="U622">
        <v>30000000</v>
      </c>
      <c r="V622">
        <v>30703100</v>
      </c>
      <c r="W622">
        <v>33448971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-44.251715000000004</v>
      </c>
      <c r="AH622">
        <v>-38.119403649999995</v>
      </c>
      <c r="AI622">
        <v>0.1149657</v>
      </c>
    </row>
    <row r="623" spans="1:35" x14ac:dyDescent="0.2">
      <c r="A623" t="s">
        <v>5335</v>
      </c>
      <c r="B623">
        <v>2001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5.7</v>
      </c>
      <c r="N623">
        <v>17480</v>
      </c>
      <c r="O623">
        <v>87</v>
      </c>
      <c r="P623" t="s">
        <v>5336</v>
      </c>
      <c r="Q623" t="s">
        <v>3859</v>
      </c>
      <c r="R623">
        <v>1</v>
      </c>
      <c r="S623">
        <v>0</v>
      </c>
      <c r="T623">
        <v>0</v>
      </c>
      <c r="U623">
        <v>22000000</v>
      </c>
      <c r="V623">
        <v>11576464</v>
      </c>
      <c r="W623">
        <v>19900366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405</v>
      </c>
      <c r="AG623">
        <v>-54.771895454545451</v>
      </c>
      <c r="AH623">
        <v>-49.796803954545446</v>
      </c>
      <c r="AI623">
        <v>0.50760348484848483</v>
      </c>
    </row>
    <row r="624" spans="1:35" x14ac:dyDescent="0.2">
      <c r="A624" t="s">
        <v>6237</v>
      </c>
      <c r="B624">
        <v>2008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6.5</v>
      </c>
      <c r="N624">
        <v>196710</v>
      </c>
      <c r="O624">
        <v>110</v>
      </c>
      <c r="P624" t="s">
        <v>4502</v>
      </c>
      <c r="Q624" t="s">
        <v>39</v>
      </c>
      <c r="R624">
        <v>0</v>
      </c>
      <c r="S624">
        <v>0</v>
      </c>
      <c r="T624">
        <v>1</v>
      </c>
      <c r="U624">
        <v>80000000</v>
      </c>
      <c r="V624">
        <v>130319208</v>
      </c>
      <c r="W624">
        <v>230685453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44.178408125000004</v>
      </c>
      <c r="AH624">
        <v>60.038033018750006</v>
      </c>
      <c r="AI624">
        <v>3.8059469374999999</v>
      </c>
    </row>
    <row r="625" spans="1:35" x14ac:dyDescent="0.2">
      <c r="A625" t="s">
        <v>7520</v>
      </c>
      <c r="B625">
        <v>2013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4.4000000000000004</v>
      </c>
      <c r="N625">
        <v>22705</v>
      </c>
      <c r="O625">
        <v>90</v>
      </c>
      <c r="P625" t="s">
        <v>7521</v>
      </c>
      <c r="Q625" t="s">
        <v>7522</v>
      </c>
      <c r="R625">
        <v>0</v>
      </c>
      <c r="S625">
        <v>0</v>
      </c>
      <c r="T625">
        <v>1</v>
      </c>
      <c r="U625">
        <v>18000000</v>
      </c>
      <c r="V625">
        <v>10501938</v>
      </c>
      <c r="W625">
        <v>11806432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-67.204355555555551</v>
      </c>
      <c r="AH625">
        <v>-63.596834666666659</v>
      </c>
      <c r="AI625">
        <v>-0.34408711111111112</v>
      </c>
    </row>
    <row r="626" spans="1:35" x14ac:dyDescent="0.2">
      <c r="A626" t="s">
        <v>5689</v>
      </c>
      <c r="B626">
        <v>2002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5.5</v>
      </c>
      <c r="N626">
        <v>90274</v>
      </c>
      <c r="O626">
        <v>91</v>
      </c>
      <c r="P626" t="s">
        <v>5481</v>
      </c>
      <c r="Q626" t="s">
        <v>39</v>
      </c>
      <c r="R626">
        <v>0</v>
      </c>
      <c r="S626">
        <v>0</v>
      </c>
      <c r="T626">
        <v>1</v>
      </c>
      <c r="U626">
        <v>20000000</v>
      </c>
      <c r="V626">
        <v>30113491</v>
      </c>
      <c r="W626">
        <v>68349884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70.874709999999993</v>
      </c>
      <c r="AH626">
        <v>89.670928100000026</v>
      </c>
      <c r="AI626">
        <v>4.6958236666666666</v>
      </c>
    </row>
    <row r="627" spans="1:35" x14ac:dyDescent="0.2">
      <c r="A627" t="s">
        <v>2543</v>
      </c>
      <c r="B627">
        <v>1981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6.3</v>
      </c>
      <c r="N627">
        <v>7205</v>
      </c>
      <c r="O627">
        <v>110</v>
      </c>
      <c r="P627" t="s">
        <v>2544</v>
      </c>
      <c r="Q627" t="s">
        <v>35</v>
      </c>
      <c r="R627">
        <v>0</v>
      </c>
      <c r="S627">
        <v>1</v>
      </c>
      <c r="T627">
        <v>0</v>
      </c>
      <c r="U627">
        <v>13500000</v>
      </c>
      <c r="V627">
        <v>23371905</v>
      </c>
      <c r="W627">
        <v>23371905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2</v>
      </c>
      <c r="AG627">
        <v>-13.437388888888888</v>
      </c>
      <c r="AH627">
        <v>-3.915501666666664</v>
      </c>
      <c r="AI627">
        <v>2.7635917874396134</v>
      </c>
    </row>
    <row r="628" spans="1:35" x14ac:dyDescent="0.2">
      <c r="A628" t="s">
        <v>6632</v>
      </c>
      <c r="B628">
        <v>2009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5.8</v>
      </c>
      <c r="N628">
        <v>80814</v>
      </c>
      <c r="O628">
        <v>100</v>
      </c>
      <c r="P628" t="s">
        <v>4695</v>
      </c>
      <c r="Q628" t="s">
        <v>6633</v>
      </c>
      <c r="R628">
        <v>0</v>
      </c>
      <c r="S628">
        <v>0</v>
      </c>
      <c r="T628">
        <v>1</v>
      </c>
      <c r="U628">
        <v>37500000</v>
      </c>
      <c r="V628">
        <v>55250026</v>
      </c>
      <c r="W628">
        <v>102366815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36.489086666666665</v>
      </c>
      <c r="AH628">
        <v>51.502886200000006</v>
      </c>
      <c r="AI628">
        <v>3.5496362222222224</v>
      </c>
    </row>
    <row r="629" spans="1:35" x14ac:dyDescent="0.2">
      <c r="A629" t="s">
        <v>4455</v>
      </c>
      <c r="B629">
        <v>1996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6.7</v>
      </c>
      <c r="N629">
        <v>9766</v>
      </c>
      <c r="O629">
        <v>130</v>
      </c>
      <c r="P629" t="s">
        <v>4456</v>
      </c>
      <c r="Q629" t="s">
        <v>4109</v>
      </c>
      <c r="R629">
        <v>0</v>
      </c>
      <c r="S629">
        <v>0</v>
      </c>
      <c r="T629">
        <v>1</v>
      </c>
      <c r="U629">
        <v>36000000</v>
      </c>
      <c r="V629">
        <v>13323144</v>
      </c>
      <c r="W629">
        <v>13323144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-81.49563333333333</v>
      </c>
      <c r="AH629">
        <v>-79.460153000000005</v>
      </c>
      <c r="AI629">
        <v>-0.15889242424242425</v>
      </c>
    </row>
    <row r="630" spans="1:35" x14ac:dyDescent="0.2">
      <c r="A630" t="s">
        <v>1416</v>
      </c>
      <c r="B630">
        <v>1956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7.6</v>
      </c>
      <c r="N630">
        <v>32494</v>
      </c>
      <c r="O630">
        <v>201</v>
      </c>
      <c r="P630" t="s">
        <v>1417</v>
      </c>
      <c r="Q630" t="s">
        <v>1418</v>
      </c>
      <c r="R630">
        <v>0</v>
      </c>
      <c r="S630">
        <v>0</v>
      </c>
      <c r="T630">
        <v>1</v>
      </c>
      <c r="U630">
        <v>5400000</v>
      </c>
      <c r="V630">
        <v>39000000</v>
      </c>
      <c r="W630">
        <v>39000000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4</v>
      </c>
      <c r="AG630">
        <v>261.11111111111114</v>
      </c>
      <c r="AH630">
        <v>300.83333333333343</v>
      </c>
      <c r="AI630">
        <v>44.138888888888886</v>
      </c>
    </row>
    <row r="631" spans="1:35" x14ac:dyDescent="0.2">
      <c r="A631" t="s">
        <v>7770</v>
      </c>
      <c r="B631">
        <v>2017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6.2</v>
      </c>
      <c r="N631">
        <v>32241</v>
      </c>
      <c r="O631">
        <v>122</v>
      </c>
      <c r="P631" t="s">
        <v>5243</v>
      </c>
      <c r="Q631" t="s">
        <v>7771</v>
      </c>
      <c r="R631">
        <v>0</v>
      </c>
      <c r="S631">
        <v>1</v>
      </c>
      <c r="T631">
        <v>0</v>
      </c>
      <c r="U631">
        <v>19000000</v>
      </c>
      <c r="V631">
        <v>115171585</v>
      </c>
      <c r="W631">
        <v>140552359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269.87462894736842</v>
      </c>
      <c r="AH631">
        <v>310.56083813157898</v>
      </c>
      <c r="AI631">
        <v>6.397492578947368</v>
      </c>
    </row>
    <row r="632" spans="1:35" x14ac:dyDescent="0.2">
      <c r="A632" t="s">
        <v>5256</v>
      </c>
      <c r="B632">
        <v>2000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8.5</v>
      </c>
      <c r="N632">
        <v>1277736</v>
      </c>
      <c r="O632">
        <v>155</v>
      </c>
      <c r="P632" t="s">
        <v>2593</v>
      </c>
      <c r="Q632" t="s">
        <v>4856</v>
      </c>
      <c r="R632">
        <v>0</v>
      </c>
      <c r="S632">
        <v>1</v>
      </c>
      <c r="T632">
        <v>0</v>
      </c>
      <c r="U632">
        <v>103000000</v>
      </c>
      <c r="V632">
        <v>187705427</v>
      </c>
      <c r="W632">
        <v>460583960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123.58444660194175</v>
      </c>
      <c r="AH632">
        <v>148.17873572815535</v>
      </c>
      <c r="AI632">
        <v>6.4528148867313915</v>
      </c>
    </row>
    <row r="633" spans="1:35" x14ac:dyDescent="0.2">
      <c r="A633" t="s">
        <v>6026</v>
      </c>
      <c r="B633">
        <v>2011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5.9</v>
      </c>
      <c r="N633">
        <v>50902</v>
      </c>
      <c r="O633">
        <v>84</v>
      </c>
      <c r="P633" t="s">
        <v>5235</v>
      </c>
      <c r="Q633" t="s">
        <v>2783</v>
      </c>
      <c r="R633">
        <v>1</v>
      </c>
      <c r="S633">
        <v>0</v>
      </c>
      <c r="T633">
        <v>0</v>
      </c>
      <c r="U633">
        <v>36000000</v>
      </c>
      <c r="V633">
        <v>99967670</v>
      </c>
      <c r="W633">
        <v>193967670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169.39954166666666</v>
      </c>
      <c r="AH633">
        <v>199.03349125000003</v>
      </c>
      <c r="AI633">
        <v>4.3879908333333333</v>
      </c>
    </row>
    <row r="634" spans="1:35" x14ac:dyDescent="0.2">
      <c r="A634" t="s">
        <v>6035</v>
      </c>
      <c r="B634">
        <v>2005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6.7</v>
      </c>
      <c r="N634">
        <v>58708</v>
      </c>
      <c r="O634">
        <v>118</v>
      </c>
      <c r="P634" t="s">
        <v>4258</v>
      </c>
      <c r="Q634" t="s">
        <v>6036</v>
      </c>
      <c r="R634">
        <v>1</v>
      </c>
      <c r="S634">
        <v>0</v>
      </c>
      <c r="T634">
        <v>0</v>
      </c>
      <c r="U634">
        <v>10000000</v>
      </c>
      <c r="V634">
        <v>4283255</v>
      </c>
      <c r="W634">
        <v>27610873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38.054365000000004</v>
      </c>
      <c r="AH634">
        <v>53.240345150000003</v>
      </c>
      <c r="AI634">
        <v>3.6018121666666665</v>
      </c>
    </row>
    <row r="635" spans="1:35" x14ac:dyDescent="0.2">
      <c r="A635" t="s">
        <v>846</v>
      </c>
      <c r="B635">
        <v>1945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6.5</v>
      </c>
      <c r="N635">
        <v>545</v>
      </c>
      <c r="O635">
        <v>90</v>
      </c>
      <c r="P635" t="s">
        <v>126</v>
      </c>
      <c r="Q635" t="s">
        <v>39</v>
      </c>
      <c r="R635">
        <v>0</v>
      </c>
      <c r="S635">
        <v>0</v>
      </c>
      <c r="T635">
        <v>1</v>
      </c>
      <c r="U635">
        <v>1970000</v>
      </c>
      <c r="V635">
        <v>4408000</v>
      </c>
      <c r="W635">
        <v>4408000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1</v>
      </c>
      <c r="AE635">
        <v>0</v>
      </c>
      <c r="AF635">
        <v>2</v>
      </c>
      <c r="AG635">
        <v>11.878172588832488</v>
      </c>
      <c r="AH635">
        <v>24.18477157360406</v>
      </c>
      <c r="AI635">
        <v>16.212026552128076</v>
      </c>
    </row>
    <row r="636" spans="1:35" x14ac:dyDescent="0.2">
      <c r="A636" t="s">
        <v>68</v>
      </c>
      <c r="B636">
        <v>1931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5.0999999999999996</v>
      </c>
      <c r="N636">
        <v>265</v>
      </c>
      <c r="O636">
        <v>72</v>
      </c>
      <c r="P636" t="s">
        <v>45</v>
      </c>
      <c r="Q636" t="s">
        <v>39</v>
      </c>
      <c r="R636">
        <v>0</v>
      </c>
      <c r="S636">
        <v>0</v>
      </c>
      <c r="T636">
        <v>1</v>
      </c>
      <c r="U636">
        <v>220000</v>
      </c>
      <c r="V636">
        <v>168000</v>
      </c>
      <c r="W636">
        <v>168000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23</v>
      </c>
      <c r="AG636">
        <v>-61.818181818181813</v>
      </c>
      <c r="AH636">
        <v>-57.61818181818181</v>
      </c>
      <c r="AI636">
        <v>1.0095693779904307</v>
      </c>
    </row>
    <row r="637" spans="1:35" x14ac:dyDescent="0.2">
      <c r="A637" t="s">
        <v>5628</v>
      </c>
      <c r="B637">
        <v>2003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6.4</v>
      </c>
      <c r="N637">
        <v>14889</v>
      </c>
      <c r="O637">
        <v>219</v>
      </c>
      <c r="P637" t="s">
        <v>5629</v>
      </c>
      <c r="Q637" t="s">
        <v>4493</v>
      </c>
      <c r="R637">
        <v>0</v>
      </c>
      <c r="S637">
        <v>0</v>
      </c>
      <c r="T637">
        <v>1</v>
      </c>
      <c r="U637">
        <v>56000000</v>
      </c>
      <c r="V637">
        <v>12882934</v>
      </c>
      <c r="W637">
        <v>12923936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7</v>
      </c>
      <c r="AG637">
        <v>-88.460771428571434</v>
      </c>
      <c r="AH637">
        <v>-87.191456285714281</v>
      </c>
      <c r="AI637">
        <v>-0.61535904761904758</v>
      </c>
    </row>
    <row r="638" spans="1:35" x14ac:dyDescent="0.2">
      <c r="A638" t="s">
        <v>6640</v>
      </c>
      <c r="B638">
        <v>2014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6.4</v>
      </c>
      <c r="N638">
        <v>365160</v>
      </c>
      <c r="O638">
        <v>123</v>
      </c>
      <c r="P638" t="s">
        <v>6641</v>
      </c>
      <c r="Q638" t="s">
        <v>39</v>
      </c>
      <c r="R638">
        <v>0</v>
      </c>
      <c r="S638">
        <v>0</v>
      </c>
      <c r="T638">
        <v>1</v>
      </c>
      <c r="U638">
        <v>160000000</v>
      </c>
      <c r="V638">
        <v>200676069</v>
      </c>
      <c r="W638">
        <v>524976069</v>
      </c>
      <c r="X638">
        <v>0</v>
      </c>
      <c r="Y638">
        <v>1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60</v>
      </c>
      <c r="AG638">
        <v>64.055021562500002</v>
      </c>
      <c r="AH638">
        <v>82.101073934375009</v>
      </c>
      <c r="AI638">
        <v>2.2811004312500001</v>
      </c>
    </row>
    <row r="639" spans="1:35" x14ac:dyDescent="0.2">
      <c r="A639" t="s">
        <v>7042</v>
      </c>
      <c r="B639">
        <v>2010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6.3</v>
      </c>
      <c r="N639">
        <v>55620</v>
      </c>
      <c r="O639">
        <v>102</v>
      </c>
      <c r="P639" t="s">
        <v>7043</v>
      </c>
      <c r="Q639" t="s">
        <v>5604</v>
      </c>
      <c r="R639">
        <v>0</v>
      </c>
      <c r="S639">
        <v>0</v>
      </c>
      <c r="T639">
        <v>1</v>
      </c>
      <c r="U639">
        <v>32000000</v>
      </c>
      <c r="V639">
        <v>17804299</v>
      </c>
      <c r="W639">
        <v>42059111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-34.282639062499996</v>
      </c>
      <c r="AH639">
        <v>-27.053729359375001</v>
      </c>
      <c r="AI639">
        <v>0.31434721874999999</v>
      </c>
    </row>
    <row r="640" spans="1:35" x14ac:dyDescent="0.2">
      <c r="A640" t="s">
        <v>160</v>
      </c>
      <c r="B640">
        <v>1933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7.7</v>
      </c>
      <c r="N640">
        <v>6961</v>
      </c>
      <c r="O640">
        <v>97</v>
      </c>
      <c r="P640" t="s">
        <v>97</v>
      </c>
      <c r="Q640" t="s">
        <v>39</v>
      </c>
      <c r="R640">
        <v>0</v>
      </c>
      <c r="S640">
        <v>0</v>
      </c>
      <c r="T640">
        <v>1</v>
      </c>
      <c r="U640">
        <v>433000</v>
      </c>
      <c r="V640">
        <v>3231000</v>
      </c>
      <c r="W640">
        <v>3231000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4</v>
      </c>
      <c r="AG640">
        <v>273.09468822170902</v>
      </c>
      <c r="AH640">
        <v>314.13510392609709</v>
      </c>
      <c r="AI640">
        <v>18.636562537984684</v>
      </c>
    </row>
    <row r="641" spans="1:35" x14ac:dyDescent="0.2">
      <c r="A641" t="s">
        <v>4228</v>
      </c>
      <c r="B641">
        <v>1995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6</v>
      </c>
      <c r="N641">
        <v>3957</v>
      </c>
      <c r="O641">
        <v>94</v>
      </c>
      <c r="P641" t="s">
        <v>4229</v>
      </c>
      <c r="Q641" t="s">
        <v>35</v>
      </c>
      <c r="R641">
        <v>0</v>
      </c>
      <c r="S641">
        <v>1</v>
      </c>
      <c r="T641">
        <v>0</v>
      </c>
      <c r="U641">
        <v>9000000</v>
      </c>
      <c r="V641">
        <v>6029091</v>
      </c>
      <c r="W641">
        <v>6029091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-66.505049999999997</v>
      </c>
      <c r="AH641">
        <v>-62.820605499999992</v>
      </c>
      <c r="AI641">
        <v>0.52249772727272725</v>
      </c>
    </row>
    <row r="642" spans="1:35" x14ac:dyDescent="0.2">
      <c r="A642" t="s">
        <v>6343</v>
      </c>
      <c r="B642">
        <v>2007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7.6</v>
      </c>
      <c r="N642">
        <v>241571</v>
      </c>
      <c r="O642">
        <v>114</v>
      </c>
      <c r="P642" t="s">
        <v>6344</v>
      </c>
      <c r="Q642" t="s">
        <v>3859</v>
      </c>
      <c r="R642">
        <v>1</v>
      </c>
      <c r="S642">
        <v>0</v>
      </c>
      <c r="T642">
        <v>0</v>
      </c>
      <c r="U642">
        <v>19000000</v>
      </c>
      <c r="V642">
        <v>20292962</v>
      </c>
      <c r="W642">
        <v>34612443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9</v>
      </c>
      <c r="AG642">
        <v>-8.9146236842105271</v>
      </c>
      <c r="AH642">
        <v>1.1047677105263267</v>
      </c>
      <c r="AI642">
        <v>2.0361792105263157</v>
      </c>
    </row>
    <row r="643" spans="1:35" x14ac:dyDescent="0.2">
      <c r="A643" t="s">
        <v>4675</v>
      </c>
      <c r="B643">
        <v>1997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4.9000000000000004</v>
      </c>
      <c r="N643">
        <v>9158</v>
      </c>
      <c r="O643">
        <v>94</v>
      </c>
      <c r="P643" t="s">
        <v>4154</v>
      </c>
      <c r="Q643" t="s">
        <v>3921</v>
      </c>
      <c r="R643">
        <v>1</v>
      </c>
      <c r="S643">
        <v>0</v>
      </c>
      <c r="T643">
        <v>0</v>
      </c>
      <c r="U643">
        <v>53000000</v>
      </c>
      <c r="V643">
        <v>19745922</v>
      </c>
      <c r="W643">
        <v>19745922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-81.371771698113207</v>
      </c>
      <c r="AH643">
        <v>-79.322666584905647</v>
      </c>
      <c r="AI643">
        <v>-0.15326234991423671</v>
      </c>
    </row>
    <row r="644" spans="1:35" x14ac:dyDescent="0.2">
      <c r="A644" t="s">
        <v>5320</v>
      </c>
      <c r="B644">
        <v>2000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6.5</v>
      </c>
      <c r="N644">
        <v>253220</v>
      </c>
      <c r="O644">
        <v>118</v>
      </c>
      <c r="P644" t="s">
        <v>5321</v>
      </c>
      <c r="Q644" t="s">
        <v>2783</v>
      </c>
      <c r="R644">
        <v>1</v>
      </c>
      <c r="S644">
        <v>0</v>
      </c>
      <c r="T644">
        <v>0</v>
      </c>
      <c r="U644">
        <v>90000000</v>
      </c>
      <c r="V644">
        <v>101648571</v>
      </c>
      <c r="W644">
        <v>237202299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31.779055</v>
      </c>
      <c r="AH644">
        <v>46.274751050000006</v>
      </c>
      <c r="AI644">
        <v>3.3926351666666665</v>
      </c>
    </row>
    <row r="645" spans="1:35" x14ac:dyDescent="0.2">
      <c r="A645" t="s">
        <v>2968</v>
      </c>
      <c r="B645">
        <v>1987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7.3</v>
      </c>
      <c r="N645">
        <v>120856</v>
      </c>
      <c r="O645">
        <v>121</v>
      </c>
      <c r="P645" t="s">
        <v>2871</v>
      </c>
      <c r="Q645" t="s">
        <v>2783</v>
      </c>
      <c r="R645">
        <v>1</v>
      </c>
      <c r="S645">
        <v>0</v>
      </c>
      <c r="T645">
        <v>0</v>
      </c>
      <c r="U645">
        <v>13000000</v>
      </c>
      <c r="V645">
        <v>123922370</v>
      </c>
      <c r="W645">
        <v>123922370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376.62450000000001</v>
      </c>
      <c r="AH645">
        <v>429.05319500000007</v>
      </c>
      <c r="AI645">
        <v>19.722804347826088</v>
      </c>
    </row>
    <row r="646" spans="1:35" x14ac:dyDescent="0.2">
      <c r="A646" t="s">
        <v>6270</v>
      </c>
      <c r="B646">
        <v>2005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7.4</v>
      </c>
      <c r="N646">
        <v>92145</v>
      </c>
      <c r="O646">
        <v>93</v>
      </c>
      <c r="P646" t="s">
        <v>5588</v>
      </c>
      <c r="Q646" t="s">
        <v>5962</v>
      </c>
      <c r="R646">
        <v>0</v>
      </c>
      <c r="S646">
        <v>0</v>
      </c>
      <c r="T646">
        <v>1</v>
      </c>
      <c r="U646">
        <v>7000000</v>
      </c>
      <c r="V646">
        <v>31558003</v>
      </c>
      <c r="W646">
        <v>54641191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290.29422142857146</v>
      </c>
      <c r="AH646">
        <v>333.22658578571429</v>
      </c>
      <c r="AI646">
        <v>12.009807380952381</v>
      </c>
    </row>
    <row r="647" spans="1:35" x14ac:dyDescent="0.2">
      <c r="A647" t="s">
        <v>4677</v>
      </c>
      <c r="B647">
        <v>1997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8.3000000000000007</v>
      </c>
      <c r="N647">
        <v>814118</v>
      </c>
      <c r="O647">
        <v>126</v>
      </c>
      <c r="P647" t="s">
        <v>4678</v>
      </c>
      <c r="Q647" t="s">
        <v>4679</v>
      </c>
      <c r="R647">
        <v>1</v>
      </c>
      <c r="S647">
        <v>0</v>
      </c>
      <c r="T647">
        <v>0</v>
      </c>
      <c r="U647">
        <v>10000000</v>
      </c>
      <c r="V647">
        <v>138433435</v>
      </c>
      <c r="W647">
        <v>225933435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1029.667175</v>
      </c>
      <c r="AH647">
        <v>1153.9305642500001</v>
      </c>
      <c r="AI647">
        <v>50.348507954545454</v>
      </c>
    </row>
    <row r="648" spans="1:35" x14ac:dyDescent="0.2">
      <c r="A648" t="s">
        <v>4681</v>
      </c>
      <c r="B648">
        <v>1998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5.6</v>
      </c>
      <c r="N648">
        <v>3521</v>
      </c>
      <c r="O648">
        <v>102</v>
      </c>
      <c r="P648" t="s">
        <v>2905</v>
      </c>
      <c r="Q648" t="s">
        <v>4385</v>
      </c>
      <c r="R648">
        <v>0</v>
      </c>
      <c r="S648">
        <v>0</v>
      </c>
      <c r="T648">
        <v>1</v>
      </c>
      <c r="U648">
        <v>20000000</v>
      </c>
      <c r="V648">
        <v>1940299</v>
      </c>
      <c r="W648">
        <v>1940299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-95.149252500000003</v>
      </c>
      <c r="AH648">
        <v>-94.615670274999999</v>
      </c>
      <c r="AI648">
        <v>-0.77951147727272729</v>
      </c>
    </row>
    <row r="649" spans="1:35" x14ac:dyDescent="0.2">
      <c r="A649" t="s">
        <v>1160</v>
      </c>
      <c r="B649">
        <v>1951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5.8</v>
      </c>
      <c r="N649">
        <v>607</v>
      </c>
      <c r="O649">
        <v>107</v>
      </c>
      <c r="P649" t="s">
        <v>468</v>
      </c>
      <c r="Q649" t="s">
        <v>39</v>
      </c>
      <c r="R649">
        <v>0</v>
      </c>
      <c r="S649">
        <v>0</v>
      </c>
      <c r="T649">
        <v>1</v>
      </c>
      <c r="U649">
        <v>1312000</v>
      </c>
      <c r="V649">
        <v>1358000</v>
      </c>
      <c r="W649">
        <v>1358000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3</v>
      </c>
      <c r="AG649">
        <v>-48.246951219512198</v>
      </c>
      <c r="AH649">
        <v>-42.554115853658523</v>
      </c>
      <c r="AI649">
        <v>5.4691310975609753</v>
      </c>
    </row>
    <row r="650" spans="1:35" x14ac:dyDescent="0.2">
      <c r="A650" t="s">
        <v>3097</v>
      </c>
      <c r="B650">
        <v>1988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7</v>
      </c>
      <c r="N650">
        <v>23079</v>
      </c>
      <c r="O650">
        <v>129</v>
      </c>
      <c r="P650" t="s">
        <v>2375</v>
      </c>
      <c r="Q650" t="s">
        <v>35</v>
      </c>
      <c r="R650">
        <v>0</v>
      </c>
      <c r="S650">
        <v>1</v>
      </c>
      <c r="T650">
        <v>1</v>
      </c>
      <c r="U650">
        <v>22000000</v>
      </c>
      <c r="V650">
        <v>24720479</v>
      </c>
      <c r="W650">
        <v>61149479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38.976088636363635</v>
      </c>
      <c r="AH650">
        <v>54.263458386363659</v>
      </c>
      <c r="AI650">
        <v>5.0424386363636362</v>
      </c>
    </row>
    <row r="651" spans="1:35" x14ac:dyDescent="0.2">
      <c r="A651" t="s">
        <v>5269</v>
      </c>
      <c r="B651">
        <v>2000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5.9</v>
      </c>
      <c r="N651">
        <v>14043</v>
      </c>
      <c r="O651">
        <v>90</v>
      </c>
      <c r="P651" t="s">
        <v>5270</v>
      </c>
      <c r="Q651" t="s">
        <v>5271</v>
      </c>
      <c r="R651">
        <v>0</v>
      </c>
      <c r="S651">
        <v>0</v>
      </c>
      <c r="T651">
        <v>1</v>
      </c>
      <c r="U651">
        <v>24000000</v>
      </c>
      <c r="V651">
        <v>5108820</v>
      </c>
      <c r="W651">
        <v>12591270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-73.76818750000001</v>
      </c>
      <c r="AH651">
        <v>-70.882688124999987</v>
      </c>
      <c r="AI651">
        <v>-0.12560625</v>
      </c>
    </row>
    <row r="652" spans="1:35" x14ac:dyDescent="0.2">
      <c r="A652" t="s">
        <v>2824</v>
      </c>
      <c r="B652">
        <v>1985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6.2</v>
      </c>
      <c r="N652">
        <v>6574</v>
      </c>
      <c r="O652">
        <v>101</v>
      </c>
      <c r="P652" t="s">
        <v>2825</v>
      </c>
      <c r="Q652" t="s">
        <v>35</v>
      </c>
      <c r="R652">
        <v>0</v>
      </c>
      <c r="S652">
        <v>1</v>
      </c>
      <c r="T652">
        <v>0</v>
      </c>
      <c r="U652">
        <v>12500000</v>
      </c>
      <c r="V652">
        <v>10806919</v>
      </c>
      <c r="W652">
        <v>10806919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-56.772323999999998</v>
      </c>
      <c r="AH652">
        <v>-52.017279639999991</v>
      </c>
      <c r="AI652">
        <v>0.87946417391304343</v>
      </c>
    </row>
    <row r="653" spans="1:35" x14ac:dyDescent="0.2">
      <c r="A653" t="s">
        <v>5904</v>
      </c>
      <c r="B653">
        <v>2003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5.8</v>
      </c>
      <c r="N653">
        <v>103372</v>
      </c>
      <c r="O653">
        <v>98</v>
      </c>
      <c r="P653" t="s">
        <v>5905</v>
      </c>
      <c r="Q653" t="s">
        <v>2273</v>
      </c>
      <c r="R653">
        <v>0</v>
      </c>
      <c r="S653">
        <v>0</v>
      </c>
      <c r="T653">
        <v>1</v>
      </c>
      <c r="U653">
        <v>40000000</v>
      </c>
      <c r="V653">
        <v>59694580</v>
      </c>
      <c r="W653">
        <v>141591324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76.989154999999997</v>
      </c>
      <c r="AH653">
        <v>96.45796205000002</v>
      </c>
      <c r="AI653">
        <v>4.8996385</v>
      </c>
    </row>
    <row r="654" spans="1:35" x14ac:dyDescent="0.2">
      <c r="A654" t="s">
        <v>4461</v>
      </c>
      <c r="B654">
        <v>1996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6.7</v>
      </c>
      <c r="N654">
        <v>3442</v>
      </c>
      <c r="O654">
        <v>116</v>
      </c>
      <c r="P654" t="s">
        <v>4217</v>
      </c>
      <c r="Q654" t="s">
        <v>4462</v>
      </c>
      <c r="R654">
        <v>0</v>
      </c>
      <c r="S654">
        <v>1</v>
      </c>
      <c r="T654">
        <v>0</v>
      </c>
      <c r="U654">
        <v>5000000</v>
      </c>
      <c r="V654">
        <v>660313</v>
      </c>
      <c r="W654">
        <v>660313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-93.396869999999993</v>
      </c>
      <c r="AH654">
        <v>-92.670525700000013</v>
      </c>
      <c r="AI654">
        <v>-0.69985772727272733</v>
      </c>
    </row>
    <row r="655" spans="1:35" x14ac:dyDescent="0.2">
      <c r="A655" t="s">
        <v>3311</v>
      </c>
      <c r="B655">
        <v>1990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4.4000000000000004</v>
      </c>
      <c r="N655">
        <v>1690</v>
      </c>
      <c r="O655">
        <v>90</v>
      </c>
      <c r="P655" t="s">
        <v>2934</v>
      </c>
      <c r="Q655" t="s">
        <v>3312</v>
      </c>
      <c r="R655">
        <v>0</v>
      </c>
      <c r="S655">
        <v>0</v>
      </c>
      <c r="T655">
        <v>1</v>
      </c>
      <c r="U655">
        <v>7000000</v>
      </c>
      <c r="V655">
        <v>4562778</v>
      </c>
      <c r="W655">
        <v>4562778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-67.408728571428568</v>
      </c>
      <c r="AH655">
        <v>-63.823688714285709</v>
      </c>
      <c r="AI655">
        <v>0.48142142857142856</v>
      </c>
    </row>
    <row r="656" spans="1:35" x14ac:dyDescent="0.2">
      <c r="A656" t="s">
        <v>6942</v>
      </c>
      <c r="B656">
        <v>2008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8.1</v>
      </c>
      <c r="N656">
        <v>694767</v>
      </c>
      <c r="O656">
        <v>116</v>
      </c>
      <c r="P656" t="s">
        <v>2004</v>
      </c>
      <c r="Q656" t="s">
        <v>6943</v>
      </c>
      <c r="R656">
        <v>0</v>
      </c>
      <c r="S656">
        <v>0</v>
      </c>
      <c r="T656">
        <v>1</v>
      </c>
      <c r="U656">
        <v>33000000</v>
      </c>
      <c r="V656">
        <v>148095302</v>
      </c>
      <c r="W656">
        <v>269958228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309.02761818181818</v>
      </c>
      <c r="AH656">
        <v>354.02065618181825</v>
      </c>
      <c r="AI656">
        <v>12.63425393939394</v>
      </c>
    </row>
    <row r="657" spans="1:35" x14ac:dyDescent="0.2">
      <c r="A657" t="s">
        <v>7179</v>
      </c>
      <c r="B657">
        <v>2013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7.7</v>
      </c>
      <c r="N657">
        <v>741398</v>
      </c>
      <c r="O657">
        <v>91</v>
      </c>
      <c r="P657" t="s">
        <v>4267</v>
      </c>
      <c r="Q657" t="s">
        <v>39</v>
      </c>
      <c r="R657">
        <v>0</v>
      </c>
      <c r="S657">
        <v>0</v>
      </c>
      <c r="T657">
        <v>1</v>
      </c>
      <c r="U657">
        <v>100000000</v>
      </c>
      <c r="V657">
        <v>274092705</v>
      </c>
      <c r="W657">
        <v>723192705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261.59635250000002</v>
      </c>
      <c r="AH657">
        <v>301.37195127500001</v>
      </c>
      <c r="AI657">
        <v>6.2319270500000004</v>
      </c>
    </row>
    <row r="658" spans="1:35" x14ac:dyDescent="0.2">
      <c r="A658" t="s">
        <v>3985</v>
      </c>
      <c r="B658">
        <v>1994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6.3</v>
      </c>
      <c r="N658">
        <v>12387</v>
      </c>
      <c r="O658">
        <v>113</v>
      </c>
      <c r="P658" t="s">
        <v>3583</v>
      </c>
      <c r="Q658" t="s">
        <v>3230</v>
      </c>
      <c r="R658">
        <v>0</v>
      </c>
      <c r="S658">
        <v>1</v>
      </c>
      <c r="T658">
        <v>0</v>
      </c>
      <c r="U658">
        <v>23000000</v>
      </c>
      <c r="V658">
        <v>13137484</v>
      </c>
      <c r="W658">
        <v>13137484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-71.440252173913038</v>
      </c>
      <c r="AH658">
        <v>-68.298679913043472</v>
      </c>
      <c r="AI658">
        <v>0.2981703557312253</v>
      </c>
    </row>
    <row r="659" spans="1:35" x14ac:dyDescent="0.2">
      <c r="A659" t="s">
        <v>7930</v>
      </c>
      <c r="B659">
        <v>2018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8.1999999999999993</v>
      </c>
      <c r="N659">
        <v>308360</v>
      </c>
      <c r="O659">
        <v>130</v>
      </c>
      <c r="P659" t="s">
        <v>7931</v>
      </c>
      <c r="Q659" t="s">
        <v>6770</v>
      </c>
      <c r="R659">
        <v>0</v>
      </c>
      <c r="S659">
        <v>1</v>
      </c>
      <c r="T659">
        <v>0</v>
      </c>
      <c r="U659">
        <v>23000000</v>
      </c>
      <c r="V659">
        <v>85080171</v>
      </c>
      <c r="W659">
        <v>327909440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612.84660869565209</v>
      </c>
      <c r="AH659">
        <v>691.25973565217396</v>
      </c>
      <c r="AI659">
        <v>13.256932173913043</v>
      </c>
    </row>
    <row r="660" spans="1:35" x14ac:dyDescent="0.2">
      <c r="A660" t="s">
        <v>3314</v>
      </c>
      <c r="B660">
        <v>1990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6.2</v>
      </c>
      <c r="N660">
        <v>21686</v>
      </c>
      <c r="O660">
        <v>107</v>
      </c>
      <c r="P660" t="s">
        <v>2910</v>
      </c>
      <c r="Q660" t="s">
        <v>2783</v>
      </c>
      <c r="R660">
        <v>1</v>
      </c>
      <c r="S660">
        <v>0</v>
      </c>
      <c r="T660">
        <v>0</v>
      </c>
      <c r="U660">
        <v>12500000</v>
      </c>
      <c r="V660">
        <v>29888235</v>
      </c>
      <c r="W660">
        <v>29888235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19.55294</v>
      </c>
      <c r="AH660">
        <v>32.703763400000007</v>
      </c>
      <c r="AI660">
        <v>4.434224545454545</v>
      </c>
    </row>
    <row r="661" spans="1:35" x14ac:dyDescent="0.2">
      <c r="A661" t="s">
        <v>6883</v>
      </c>
      <c r="B661">
        <v>2011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5.5</v>
      </c>
      <c r="N661">
        <v>259587</v>
      </c>
      <c r="O661">
        <v>114</v>
      </c>
      <c r="P661" t="s">
        <v>6884</v>
      </c>
      <c r="Q661" t="s">
        <v>39</v>
      </c>
      <c r="R661">
        <v>0</v>
      </c>
      <c r="S661">
        <v>0</v>
      </c>
      <c r="T661">
        <v>1</v>
      </c>
      <c r="U661">
        <v>200000000</v>
      </c>
      <c r="V661">
        <v>116601172</v>
      </c>
      <c r="W661">
        <v>219851172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71</v>
      </c>
      <c r="AG661">
        <v>-45.037207000000002</v>
      </c>
      <c r="AH661">
        <v>-38.991299769999998</v>
      </c>
      <c r="AI661">
        <v>9.9255860000000001E-2</v>
      </c>
    </row>
    <row r="662" spans="1:35" x14ac:dyDescent="0.2">
      <c r="A662" t="s">
        <v>354</v>
      </c>
      <c r="B662">
        <v>1937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6.3</v>
      </c>
      <c r="N662">
        <v>466</v>
      </c>
      <c r="O662">
        <v>85</v>
      </c>
      <c r="P662" t="s">
        <v>307</v>
      </c>
      <c r="Q662" t="s">
        <v>341</v>
      </c>
      <c r="R662">
        <v>0</v>
      </c>
      <c r="S662">
        <v>0</v>
      </c>
      <c r="T662">
        <v>1</v>
      </c>
      <c r="U662">
        <v>513000</v>
      </c>
      <c r="V662">
        <v>1660000</v>
      </c>
      <c r="W662">
        <v>1660000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8</v>
      </c>
      <c r="AG662">
        <v>61.79337231968811</v>
      </c>
      <c r="AH662">
        <v>79.590643274853818</v>
      </c>
      <c r="AI662">
        <v>7.5154406484046374</v>
      </c>
    </row>
    <row r="663" spans="1:35" x14ac:dyDescent="0.2">
      <c r="A663" t="s">
        <v>6710</v>
      </c>
      <c r="B663">
        <v>2010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6.8</v>
      </c>
      <c r="N663">
        <v>125871</v>
      </c>
      <c r="O663">
        <v>115</v>
      </c>
      <c r="P663" t="s">
        <v>5995</v>
      </c>
      <c r="Q663" t="s">
        <v>35</v>
      </c>
      <c r="R663">
        <v>0</v>
      </c>
      <c r="S663">
        <v>1</v>
      </c>
      <c r="T663">
        <v>0</v>
      </c>
      <c r="U663">
        <v>100000000</v>
      </c>
      <c r="V663">
        <v>35053660</v>
      </c>
      <c r="W663">
        <v>154711438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4</v>
      </c>
      <c r="AG663">
        <v>-22.644280999999999</v>
      </c>
      <c r="AH663">
        <v>-14.135151909999996</v>
      </c>
      <c r="AI663">
        <v>0.54711438000000001</v>
      </c>
    </row>
    <row r="664" spans="1:35" x14ac:dyDescent="0.2">
      <c r="A664" t="s">
        <v>2742</v>
      </c>
      <c r="B664">
        <v>1984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7.3</v>
      </c>
      <c r="N664">
        <v>187998</v>
      </c>
      <c r="O664">
        <v>106</v>
      </c>
      <c r="P664" t="s">
        <v>2713</v>
      </c>
      <c r="Q664" t="s">
        <v>39</v>
      </c>
      <c r="R664">
        <v>0</v>
      </c>
      <c r="S664">
        <v>0</v>
      </c>
      <c r="T664">
        <v>1</v>
      </c>
      <c r="U664">
        <v>11000000</v>
      </c>
      <c r="V664">
        <v>153083102</v>
      </c>
      <c r="W664">
        <v>153334030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596.97286363636363</v>
      </c>
      <c r="AH664">
        <v>673.63987863636362</v>
      </c>
      <c r="AI664">
        <v>29.303167984189724</v>
      </c>
    </row>
    <row r="665" spans="1:35" x14ac:dyDescent="0.2">
      <c r="A665" t="s">
        <v>3316</v>
      </c>
      <c r="B665">
        <v>1990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6.4</v>
      </c>
      <c r="N665">
        <v>88788</v>
      </c>
      <c r="O665">
        <v>106</v>
      </c>
      <c r="P665" t="s">
        <v>2713</v>
      </c>
      <c r="Q665" t="s">
        <v>39</v>
      </c>
      <c r="R665">
        <v>0</v>
      </c>
      <c r="S665">
        <v>0</v>
      </c>
      <c r="T665">
        <v>1</v>
      </c>
      <c r="U665">
        <v>50000000</v>
      </c>
      <c r="V665">
        <v>41482207</v>
      </c>
      <c r="W665">
        <v>41482207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-58.517792999999998</v>
      </c>
      <c r="AH665">
        <v>-53.954750229999995</v>
      </c>
      <c r="AI665">
        <v>0.8855548636363636</v>
      </c>
    </row>
    <row r="666" spans="1:35" x14ac:dyDescent="0.2">
      <c r="A666" t="s">
        <v>2744</v>
      </c>
      <c r="B666">
        <v>1984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6.4</v>
      </c>
      <c r="N666">
        <v>17087</v>
      </c>
      <c r="O666">
        <v>143</v>
      </c>
      <c r="P666" t="s">
        <v>2519</v>
      </c>
      <c r="Q666" t="s">
        <v>39</v>
      </c>
      <c r="R666">
        <v>0</v>
      </c>
      <c r="S666">
        <v>0</v>
      </c>
      <c r="T666">
        <v>1</v>
      </c>
      <c r="U666">
        <v>30000000</v>
      </c>
      <c r="V666">
        <v>45858563</v>
      </c>
      <c r="W666">
        <v>45858563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70</v>
      </c>
      <c r="AG666">
        <v>-23.569061666666666</v>
      </c>
      <c r="AH666">
        <v>-15.161658449999987</v>
      </c>
      <c r="AI666">
        <v>2.3230842753623189</v>
      </c>
    </row>
    <row r="667" spans="1:35" x14ac:dyDescent="0.2">
      <c r="A667" t="s">
        <v>3203</v>
      </c>
      <c r="B667">
        <v>1989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6.2</v>
      </c>
      <c r="N667">
        <v>3431</v>
      </c>
      <c r="O667">
        <v>109</v>
      </c>
      <c r="P667" t="s">
        <v>3204</v>
      </c>
      <c r="Q667" t="s">
        <v>3205</v>
      </c>
      <c r="R667">
        <v>1</v>
      </c>
      <c r="S667">
        <v>0</v>
      </c>
      <c r="T667">
        <v>0</v>
      </c>
      <c r="U667">
        <v>8500000</v>
      </c>
      <c r="V667">
        <v>11604598</v>
      </c>
      <c r="W667">
        <v>11604598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-31.737658823529415</v>
      </c>
      <c r="AH667">
        <v>-24.228801294117641</v>
      </c>
      <c r="AI667">
        <v>1.9679278772378517</v>
      </c>
    </row>
    <row r="668" spans="1:35" x14ac:dyDescent="0.2">
      <c r="A668" t="s">
        <v>4683</v>
      </c>
      <c r="B668">
        <v>1997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7.3</v>
      </c>
      <c r="N668">
        <v>85072</v>
      </c>
      <c r="O668">
        <v>107</v>
      </c>
      <c r="P668" t="s">
        <v>4684</v>
      </c>
      <c r="Q668" t="s">
        <v>3273</v>
      </c>
      <c r="R668">
        <v>1</v>
      </c>
      <c r="S668">
        <v>0</v>
      </c>
      <c r="T668">
        <v>0</v>
      </c>
      <c r="U668">
        <v>15000000</v>
      </c>
      <c r="V668">
        <v>28084357</v>
      </c>
      <c r="W668">
        <v>28084357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-6.3854766666666674</v>
      </c>
      <c r="AH668">
        <v>3.9121209000000108</v>
      </c>
      <c r="AI668">
        <v>3.2552056060606063</v>
      </c>
    </row>
    <row r="669" spans="1:35" x14ac:dyDescent="0.2">
      <c r="A669" t="s">
        <v>7339</v>
      </c>
      <c r="B669">
        <v>2013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6.4</v>
      </c>
      <c r="N669">
        <v>56037</v>
      </c>
      <c r="O669">
        <v>113</v>
      </c>
      <c r="P669" t="s">
        <v>4502</v>
      </c>
      <c r="Q669" t="s">
        <v>7340</v>
      </c>
      <c r="R669">
        <v>0</v>
      </c>
      <c r="S669">
        <v>0</v>
      </c>
      <c r="T669">
        <v>1</v>
      </c>
      <c r="U669">
        <v>40000000</v>
      </c>
      <c r="V669">
        <v>29807260</v>
      </c>
      <c r="W669">
        <v>44907260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-43.865924999999997</v>
      </c>
      <c r="AH669">
        <v>-37.691176749999997</v>
      </c>
      <c r="AI669">
        <v>0.1226815</v>
      </c>
    </row>
    <row r="670" spans="1:35" x14ac:dyDescent="0.2">
      <c r="A670" t="s">
        <v>4231</v>
      </c>
      <c r="B670">
        <v>1995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6.7</v>
      </c>
      <c r="N670">
        <v>23228</v>
      </c>
      <c r="O670">
        <v>101</v>
      </c>
      <c r="P670" t="s">
        <v>3100</v>
      </c>
      <c r="Q670" t="s">
        <v>4232</v>
      </c>
      <c r="R670">
        <v>0</v>
      </c>
      <c r="S670">
        <v>0</v>
      </c>
      <c r="T670">
        <v>1</v>
      </c>
      <c r="U670">
        <v>25000000</v>
      </c>
      <c r="V670">
        <v>71518503</v>
      </c>
      <c r="W670">
        <v>71518503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43.037005999999998</v>
      </c>
      <c r="AH670">
        <v>58.77107666000002</v>
      </c>
      <c r="AI670">
        <v>5.5016820909090907</v>
      </c>
    </row>
    <row r="671" spans="1:35" x14ac:dyDescent="0.2">
      <c r="A671" t="s">
        <v>3797</v>
      </c>
      <c r="B671">
        <v>1993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7</v>
      </c>
      <c r="N671">
        <v>41335</v>
      </c>
      <c r="O671">
        <v>103</v>
      </c>
      <c r="P671" t="s">
        <v>3356</v>
      </c>
      <c r="Q671" t="s">
        <v>3798</v>
      </c>
      <c r="R671">
        <v>0</v>
      </c>
      <c r="S671">
        <v>0</v>
      </c>
      <c r="T671">
        <v>1</v>
      </c>
      <c r="U671">
        <v>35100000</v>
      </c>
      <c r="V671">
        <v>70172621</v>
      </c>
      <c r="W671">
        <v>70172621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-3.9001424501424499E-2</v>
      </c>
      <c r="AH671">
        <v>10.956708418803423</v>
      </c>
      <c r="AI671">
        <v>3.5436817534317533</v>
      </c>
    </row>
    <row r="672" spans="1:35" x14ac:dyDescent="0.2">
      <c r="A672" t="s">
        <v>7476</v>
      </c>
      <c r="B672">
        <v>2014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8</v>
      </c>
      <c r="N672">
        <v>1004749</v>
      </c>
      <c r="O672">
        <v>121</v>
      </c>
      <c r="P672" t="s">
        <v>6298</v>
      </c>
      <c r="Q672" t="s">
        <v>6654</v>
      </c>
      <c r="R672">
        <v>1</v>
      </c>
      <c r="S672">
        <v>0</v>
      </c>
      <c r="T672">
        <v>0</v>
      </c>
      <c r="U672">
        <v>170000000</v>
      </c>
      <c r="V672">
        <v>333176600</v>
      </c>
      <c r="W672">
        <v>772776600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6</v>
      </c>
      <c r="AG672">
        <v>127.28723529411765</v>
      </c>
      <c r="AH672">
        <v>152.28883117647064</v>
      </c>
      <c r="AI672">
        <v>3.545744705882353</v>
      </c>
    </row>
    <row r="673" spans="1:35" x14ac:dyDescent="0.2">
      <c r="A673" t="s">
        <v>3800</v>
      </c>
      <c r="B673">
        <v>1993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5.6</v>
      </c>
      <c r="N673">
        <v>4527</v>
      </c>
      <c r="O673">
        <v>107</v>
      </c>
      <c r="P673" t="s">
        <v>1926</v>
      </c>
      <c r="Q673" t="s">
        <v>3273</v>
      </c>
      <c r="R673">
        <v>1</v>
      </c>
      <c r="S673">
        <v>0</v>
      </c>
      <c r="T673">
        <v>0</v>
      </c>
      <c r="U673">
        <v>12000000</v>
      </c>
      <c r="V673">
        <v>22866222</v>
      </c>
      <c r="W673">
        <v>22866222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-4.724075</v>
      </c>
      <c r="AH673">
        <v>5.7562767500000076</v>
      </c>
      <c r="AI673">
        <v>3.3307238636363636</v>
      </c>
    </row>
    <row r="674" spans="1:35" x14ac:dyDescent="0.2">
      <c r="A674" t="s">
        <v>3451</v>
      </c>
      <c r="B674">
        <v>1991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6.6</v>
      </c>
      <c r="N674">
        <v>7434</v>
      </c>
      <c r="O674">
        <v>105</v>
      </c>
      <c r="P674" t="s">
        <v>3452</v>
      </c>
      <c r="Q674" t="s">
        <v>39</v>
      </c>
      <c r="R674">
        <v>0</v>
      </c>
      <c r="S674">
        <v>0</v>
      </c>
      <c r="T674">
        <v>1</v>
      </c>
      <c r="U674">
        <v>16000000</v>
      </c>
      <c r="V674">
        <v>9480198</v>
      </c>
      <c r="W674">
        <v>9480198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-70.374381249999999</v>
      </c>
      <c r="AH674">
        <v>-67.115563187499987</v>
      </c>
      <c r="AI674">
        <v>0.34661903409090911</v>
      </c>
    </row>
    <row r="675" spans="1:35" x14ac:dyDescent="0.2">
      <c r="A675" t="s">
        <v>1661</v>
      </c>
      <c r="B675">
        <v>1962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7.2</v>
      </c>
      <c r="N675">
        <v>5246</v>
      </c>
      <c r="O675">
        <v>143</v>
      </c>
      <c r="P675" t="s">
        <v>97</v>
      </c>
      <c r="Q675" t="s">
        <v>1544</v>
      </c>
      <c r="R675">
        <v>0</v>
      </c>
      <c r="S675">
        <v>0</v>
      </c>
      <c r="T675">
        <v>1</v>
      </c>
      <c r="U675">
        <v>4000000</v>
      </c>
      <c r="V675">
        <v>11076923</v>
      </c>
      <c r="W675">
        <v>11076923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3</v>
      </c>
      <c r="AG675">
        <v>38.461537499999999</v>
      </c>
      <c r="AH675">
        <v>53.692306625000022</v>
      </c>
      <c r="AI675">
        <v>10.076923000000001</v>
      </c>
    </row>
    <row r="676" spans="1:35" x14ac:dyDescent="0.2">
      <c r="A676" t="s">
        <v>6448</v>
      </c>
      <c r="B676">
        <v>2016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6.3</v>
      </c>
      <c r="N676">
        <v>117194</v>
      </c>
      <c r="O676">
        <v>106</v>
      </c>
      <c r="P676" t="s">
        <v>5853</v>
      </c>
      <c r="Q676" t="s">
        <v>35</v>
      </c>
      <c r="R676">
        <v>0</v>
      </c>
      <c r="S676">
        <v>1</v>
      </c>
      <c r="T676">
        <v>0</v>
      </c>
      <c r="U676">
        <v>22000000</v>
      </c>
      <c r="V676">
        <v>30498085</v>
      </c>
      <c r="W676">
        <v>63647656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44.653763636363635</v>
      </c>
      <c r="AH676">
        <v>60.56567763636366</v>
      </c>
      <c r="AI676">
        <v>1.8930752727272728</v>
      </c>
    </row>
    <row r="677" spans="1:35" x14ac:dyDescent="0.2">
      <c r="A677" t="s">
        <v>4905</v>
      </c>
      <c r="B677">
        <v>1998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6.7</v>
      </c>
      <c r="N677">
        <v>56172</v>
      </c>
      <c r="O677">
        <v>82</v>
      </c>
      <c r="P677" t="s">
        <v>3734</v>
      </c>
      <c r="Q677" t="s">
        <v>3524</v>
      </c>
      <c r="R677">
        <v>0</v>
      </c>
      <c r="S677">
        <v>1</v>
      </c>
      <c r="T677">
        <v>0</v>
      </c>
      <c r="U677">
        <v>8000000</v>
      </c>
      <c r="V677">
        <v>17460020</v>
      </c>
      <c r="W677">
        <v>17460020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9.1251250000000006</v>
      </c>
      <c r="AH677">
        <v>21.128888750000019</v>
      </c>
      <c r="AI677">
        <v>3.9602329545454547</v>
      </c>
    </row>
    <row r="678" spans="1:35" x14ac:dyDescent="0.2">
      <c r="A678" t="s">
        <v>6486</v>
      </c>
      <c r="B678">
        <v>2011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5.8</v>
      </c>
      <c r="N678">
        <v>116795</v>
      </c>
      <c r="O678">
        <v>105</v>
      </c>
      <c r="P678" t="s">
        <v>5282</v>
      </c>
      <c r="Q678" t="s">
        <v>5604</v>
      </c>
      <c r="R678">
        <v>0</v>
      </c>
      <c r="S678">
        <v>0</v>
      </c>
      <c r="T678">
        <v>1</v>
      </c>
      <c r="U678">
        <v>36000000</v>
      </c>
      <c r="V678">
        <v>45060734</v>
      </c>
      <c r="W678">
        <v>86157237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19.662829166666668</v>
      </c>
      <c r="AH678">
        <v>32.825740375000009</v>
      </c>
      <c r="AI678">
        <v>1.3932565833333332</v>
      </c>
    </row>
    <row r="679" spans="1:35" x14ac:dyDescent="0.2">
      <c r="A679" t="s">
        <v>7220</v>
      </c>
      <c r="B679">
        <v>2018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6.6</v>
      </c>
      <c r="N679">
        <v>107417</v>
      </c>
      <c r="O679">
        <v>106</v>
      </c>
      <c r="P679" t="s">
        <v>6769</v>
      </c>
      <c r="Q679" t="s">
        <v>7221</v>
      </c>
      <c r="R679">
        <v>0</v>
      </c>
      <c r="S679">
        <v>1</v>
      </c>
      <c r="T679">
        <v>0</v>
      </c>
      <c r="U679">
        <v>10000000</v>
      </c>
      <c r="V679">
        <v>159342015</v>
      </c>
      <c r="W679">
        <v>255485178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1177.42589</v>
      </c>
      <c r="AH679">
        <v>1317.9427379000001</v>
      </c>
      <c r="AI679">
        <v>24.548517799999999</v>
      </c>
    </row>
    <row r="680" spans="1:35" x14ac:dyDescent="0.2">
      <c r="A680" t="s">
        <v>2546</v>
      </c>
      <c r="B680">
        <v>1981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6.5</v>
      </c>
      <c r="N680">
        <v>70797</v>
      </c>
      <c r="O680">
        <v>92</v>
      </c>
      <c r="P680" t="s">
        <v>2547</v>
      </c>
      <c r="Q680" t="s">
        <v>2548</v>
      </c>
      <c r="R680">
        <v>0</v>
      </c>
      <c r="S680">
        <v>1</v>
      </c>
      <c r="T680">
        <v>0</v>
      </c>
      <c r="U680">
        <v>2500000</v>
      </c>
      <c r="V680">
        <v>25533818</v>
      </c>
      <c r="W680">
        <v>25533818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410.67635999999999</v>
      </c>
      <c r="AH680">
        <v>466.85075960000006</v>
      </c>
      <c r="AI680">
        <v>21.203320000000001</v>
      </c>
    </row>
    <row r="681" spans="1:35" x14ac:dyDescent="0.2">
      <c r="A681" t="s">
        <v>2647</v>
      </c>
      <c r="B681">
        <v>1982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4.9000000000000004</v>
      </c>
      <c r="N681">
        <v>40921</v>
      </c>
      <c r="O681">
        <v>98</v>
      </c>
      <c r="P681" t="s">
        <v>2648</v>
      </c>
      <c r="Q681" t="s">
        <v>2548</v>
      </c>
      <c r="R681">
        <v>0</v>
      </c>
      <c r="S681">
        <v>1</v>
      </c>
      <c r="T681">
        <v>0</v>
      </c>
      <c r="U681">
        <v>2500000</v>
      </c>
      <c r="V681">
        <v>14400000</v>
      </c>
      <c r="W681">
        <v>14400000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188</v>
      </c>
      <c r="AH681">
        <v>219.68000000000006</v>
      </c>
      <c r="AI681">
        <v>11.521739130434783</v>
      </c>
    </row>
    <row r="682" spans="1:35" x14ac:dyDescent="0.2">
      <c r="A682" t="s">
        <v>4234</v>
      </c>
      <c r="B682">
        <v>1995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4.9000000000000004</v>
      </c>
      <c r="N682">
        <v>29485</v>
      </c>
      <c r="O682">
        <v>87</v>
      </c>
      <c r="P682" t="s">
        <v>4235</v>
      </c>
      <c r="Q682" t="s">
        <v>4236</v>
      </c>
      <c r="R682">
        <v>1</v>
      </c>
      <c r="S682">
        <v>0</v>
      </c>
      <c r="T682">
        <v>0</v>
      </c>
      <c r="U682">
        <v>5000000</v>
      </c>
      <c r="V682">
        <v>15116634</v>
      </c>
      <c r="W682">
        <v>15116634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51.166339999999998</v>
      </c>
      <c r="AH682">
        <v>67.794637400000028</v>
      </c>
      <c r="AI682">
        <v>5.8711972727272723</v>
      </c>
    </row>
    <row r="683" spans="1:35" x14ac:dyDescent="0.2">
      <c r="A683" t="s">
        <v>4464</v>
      </c>
      <c r="B683">
        <v>1996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7.7</v>
      </c>
      <c r="N683">
        <v>35076</v>
      </c>
      <c r="O683">
        <v>242</v>
      </c>
      <c r="P683" t="s">
        <v>4465</v>
      </c>
      <c r="Q683" t="s">
        <v>4109</v>
      </c>
      <c r="R683">
        <v>0</v>
      </c>
      <c r="S683">
        <v>0</v>
      </c>
      <c r="T683">
        <v>1</v>
      </c>
      <c r="U683">
        <v>18000000</v>
      </c>
      <c r="V683">
        <v>4708156</v>
      </c>
      <c r="W683">
        <v>4770222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395</v>
      </c>
      <c r="AG683">
        <v>-86.749383333333327</v>
      </c>
      <c r="AH683">
        <v>-85.291815499999984</v>
      </c>
      <c r="AI683">
        <v>-0.39769924242424243</v>
      </c>
    </row>
    <row r="684" spans="1:35" x14ac:dyDescent="0.2">
      <c r="A684" t="s">
        <v>4464</v>
      </c>
      <c r="B684">
        <v>2000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5.9</v>
      </c>
      <c r="N684">
        <v>8904</v>
      </c>
      <c r="O684">
        <v>112</v>
      </c>
      <c r="P684" t="s">
        <v>5250</v>
      </c>
      <c r="Q684" t="s">
        <v>5251</v>
      </c>
      <c r="R684">
        <v>1</v>
      </c>
      <c r="S684">
        <v>0</v>
      </c>
      <c r="T684">
        <v>0</v>
      </c>
      <c r="U684">
        <v>2000000</v>
      </c>
      <c r="V684">
        <v>1577287</v>
      </c>
      <c r="W684">
        <v>2046433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399</v>
      </c>
      <c r="AG684">
        <v>-48.839175000000004</v>
      </c>
      <c r="AH684">
        <v>-43.211484249999991</v>
      </c>
      <c r="AI684">
        <v>0.70536083333333333</v>
      </c>
    </row>
    <row r="685" spans="1:35" x14ac:dyDescent="0.2">
      <c r="A685" t="s">
        <v>6741</v>
      </c>
      <c r="B685">
        <v>2011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6.8</v>
      </c>
      <c r="N685">
        <v>184581</v>
      </c>
      <c r="O685">
        <v>111</v>
      </c>
      <c r="P685" t="s">
        <v>6187</v>
      </c>
      <c r="Q685" t="s">
        <v>5459</v>
      </c>
      <c r="R685">
        <v>0</v>
      </c>
      <c r="S685">
        <v>1</v>
      </c>
      <c r="T685">
        <v>0</v>
      </c>
      <c r="U685">
        <v>30000000</v>
      </c>
      <c r="V685">
        <v>40259119</v>
      </c>
      <c r="W685">
        <v>63782078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6.3034633333333341</v>
      </c>
      <c r="AH685">
        <v>17.996844300000024</v>
      </c>
      <c r="AI685">
        <v>1.1260692666666667</v>
      </c>
    </row>
    <row r="686" spans="1:35" x14ac:dyDescent="0.2">
      <c r="A686" t="s">
        <v>6861</v>
      </c>
      <c r="B686">
        <v>2009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4.4000000000000004</v>
      </c>
      <c r="N686">
        <v>38235</v>
      </c>
      <c r="O686">
        <v>102</v>
      </c>
      <c r="P686" t="s">
        <v>4223</v>
      </c>
      <c r="Q686" t="s">
        <v>6862</v>
      </c>
      <c r="R686">
        <v>1</v>
      </c>
      <c r="S686">
        <v>0</v>
      </c>
      <c r="T686">
        <v>0</v>
      </c>
      <c r="U686">
        <v>30000000</v>
      </c>
      <c r="V686">
        <v>79576189</v>
      </c>
      <c r="W686">
        <v>155545279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159.24213166666667</v>
      </c>
      <c r="AH686">
        <v>187.75876615000004</v>
      </c>
      <c r="AI686">
        <v>7.6414043888888887</v>
      </c>
    </row>
    <row r="687" spans="1:35" x14ac:dyDescent="0.2">
      <c r="A687" t="s">
        <v>7894</v>
      </c>
      <c r="B687">
        <v>2017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6.5</v>
      </c>
      <c r="N687">
        <v>104901</v>
      </c>
      <c r="O687">
        <v>96</v>
      </c>
      <c r="P687" t="s">
        <v>7895</v>
      </c>
      <c r="Q687" t="s">
        <v>35</v>
      </c>
      <c r="R687">
        <v>0</v>
      </c>
      <c r="S687">
        <v>1</v>
      </c>
      <c r="T687">
        <v>0</v>
      </c>
      <c r="U687">
        <v>4800000</v>
      </c>
      <c r="V687">
        <v>55683845</v>
      </c>
      <c r="W687">
        <v>125479266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1207.0756875000002</v>
      </c>
      <c r="AH687">
        <v>1350.8540131250004</v>
      </c>
      <c r="AI687">
        <v>25.141513750000001</v>
      </c>
    </row>
    <row r="688" spans="1:35" x14ac:dyDescent="0.2">
      <c r="A688" t="s">
        <v>7118</v>
      </c>
      <c r="B688">
        <v>2011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5.9</v>
      </c>
      <c r="N688">
        <v>40057</v>
      </c>
      <c r="O688">
        <v>100</v>
      </c>
      <c r="P688" t="s">
        <v>3025</v>
      </c>
      <c r="Q688" t="s">
        <v>39</v>
      </c>
      <c r="R688">
        <v>0</v>
      </c>
      <c r="S688">
        <v>0</v>
      </c>
      <c r="T688">
        <v>1</v>
      </c>
      <c r="U688">
        <v>135000000</v>
      </c>
      <c r="V688">
        <v>64006466</v>
      </c>
      <c r="W688">
        <v>159196259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-41.038422592592596</v>
      </c>
      <c r="AH688">
        <v>-34.552649077777772</v>
      </c>
      <c r="AI688">
        <v>0.17923154814814815</v>
      </c>
    </row>
    <row r="689" spans="1:35" x14ac:dyDescent="0.2">
      <c r="A689" t="s">
        <v>4467</v>
      </c>
      <c r="B689">
        <v>1996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7</v>
      </c>
      <c r="N689">
        <v>188528</v>
      </c>
      <c r="O689">
        <v>92</v>
      </c>
      <c r="P689" t="s">
        <v>3363</v>
      </c>
      <c r="Q689" t="s">
        <v>35</v>
      </c>
      <c r="R689">
        <v>0</v>
      </c>
      <c r="S689">
        <v>1</v>
      </c>
      <c r="T689">
        <v>0</v>
      </c>
      <c r="U689">
        <v>12000000</v>
      </c>
      <c r="V689">
        <v>38824099</v>
      </c>
      <c r="W689">
        <v>41205099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71.687912499999996</v>
      </c>
      <c r="AH689">
        <v>90.573582875</v>
      </c>
      <c r="AI689">
        <v>6.8039960227272731</v>
      </c>
    </row>
    <row r="690" spans="1:35" x14ac:dyDescent="0.2">
      <c r="A690" t="s">
        <v>3802</v>
      </c>
      <c r="B690">
        <v>1993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6.2</v>
      </c>
      <c r="N690">
        <v>42452</v>
      </c>
      <c r="O690">
        <v>97</v>
      </c>
      <c r="P690" t="s">
        <v>3803</v>
      </c>
      <c r="Q690" t="s">
        <v>35</v>
      </c>
      <c r="R690">
        <v>0</v>
      </c>
      <c r="S690">
        <v>1</v>
      </c>
      <c r="T690">
        <v>0</v>
      </c>
      <c r="U690">
        <v>18000000</v>
      </c>
      <c r="V690">
        <v>32589677</v>
      </c>
      <c r="W690">
        <v>74189677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106.08243611111109</v>
      </c>
      <c r="AH690">
        <v>128.75150408333337</v>
      </c>
      <c r="AI690">
        <v>8.3673834595959597</v>
      </c>
    </row>
    <row r="691" spans="1:35" x14ac:dyDescent="0.2">
      <c r="A691" t="s">
        <v>162</v>
      </c>
      <c r="B691">
        <v>1933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6.8</v>
      </c>
      <c r="N691">
        <v>631</v>
      </c>
      <c r="O691">
        <v>78</v>
      </c>
      <c r="P691" t="s">
        <v>97</v>
      </c>
      <c r="Q691" t="s">
        <v>39</v>
      </c>
      <c r="R691">
        <v>0</v>
      </c>
      <c r="S691">
        <v>0</v>
      </c>
      <c r="T691">
        <v>1</v>
      </c>
      <c r="U691">
        <v>189000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-100</v>
      </c>
      <c r="AH691">
        <v>-100</v>
      </c>
      <c r="AI691">
        <v>-1</v>
      </c>
    </row>
    <row r="692" spans="1:35" x14ac:dyDescent="0.2">
      <c r="A692" t="s">
        <v>3320</v>
      </c>
      <c r="B692">
        <v>1990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5.8</v>
      </c>
      <c r="N692">
        <v>26389</v>
      </c>
      <c r="O692">
        <v>96</v>
      </c>
      <c r="P692" t="s">
        <v>2570</v>
      </c>
      <c r="Q692" t="s">
        <v>39</v>
      </c>
      <c r="R692">
        <v>0</v>
      </c>
      <c r="S692">
        <v>0</v>
      </c>
      <c r="T692">
        <v>1</v>
      </c>
      <c r="U692">
        <v>10000000</v>
      </c>
      <c r="V692">
        <v>47410827</v>
      </c>
      <c r="W692">
        <v>47410827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137.054135</v>
      </c>
      <c r="AH692">
        <v>163.13008985000005</v>
      </c>
      <c r="AI692">
        <v>9.775187954545455</v>
      </c>
    </row>
    <row r="693" spans="1:35" x14ac:dyDescent="0.2">
      <c r="A693" t="s">
        <v>6493</v>
      </c>
      <c r="B693">
        <v>2008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6.6</v>
      </c>
      <c r="N693">
        <v>127852</v>
      </c>
      <c r="O693">
        <v>114</v>
      </c>
      <c r="P693" t="s">
        <v>6494</v>
      </c>
      <c r="Q693" t="s">
        <v>5604</v>
      </c>
      <c r="R693">
        <v>0</v>
      </c>
      <c r="S693">
        <v>0</v>
      </c>
      <c r="T693">
        <v>1</v>
      </c>
      <c r="U693">
        <v>12000000</v>
      </c>
      <c r="V693">
        <v>38108728</v>
      </c>
      <c r="W693">
        <v>43495888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81.232866666666666</v>
      </c>
      <c r="AH693">
        <v>101.16848200000004</v>
      </c>
      <c r="AI693">
        <v>5.0410955555555557</v>
      </c>
    </row>
    <row r="694" spans="1:35" x14ac:dyDescent="0.2">
      <c r="A694" t="s">
        <v>1811</v>
      </c>
      <c r="B694">
        <v>1966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6.9</v>
      </c>
      <c r="N694">
        <v>7786</v>
      </c>
      <c r="O694">
        <v>121</v>
      </c>
      <c r="P694" t="s">
        <v>1812</v>
      </c>
      <c r="Q694" t="s">
        <v>1813</v>
      </c>
      <c r="R694">
        <v>0</v>
      </c>
      <c r="S694">
        <v>0</v>
      </c>
      <c r="T694">
        <v>1</v>
      </c>
      <c r="U694">
        <v>3500000</v>
      </c>
      <c r="V694">
        <v>12000000</v>
      </c>
      <c r="W694">
        <v>12000000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17</v>
      </c>
      <c r="AG694">
        <v>71.428571428571431</v>
      </c>
      <c r="AH694">
        <v>90.28571428571432</v>
      </c>
      <c r="AI694">
        <v>12.714285714285714</v>
      </c>
    </row>
    <row r="695" spans="1:35" x14ac:dyDescent="0.2">
      <c r="A695" t="s">
        <v>2970</v>
      </c>
      <c r="B695">
        <v>1987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6</v>
      </c>
      <c r="N695">
        <v>29952</v>
      </c>
      <c r="O695">
        <v>110</v>
      </c>
      <c r="P695" t="s">
        <v>2971</v>
      </c>
      <c r="Q695" t="s">
        <v>2714</v>
      </c>
      <c r="R695">
        <v>0</v>
      </c>
      <c r="S695">
        <v>1</v>
      </c>
      <c r="T695">
        <v>0</v>
      </c>
      <c r="U695">
        <v>10000000</v>
      </c>
      <c r="V695">
        <v>29760613</v>
      </c>
      <c r="W695">
        <v>49998613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149.993065</v>
      </c>
      <c r="AH695">
        <v>177.49230215000003</v>
      </c>
      <c r="AI695">
        <v>9.8692636956521742</v>
      </c>
    </row>
    <row r="696" spans="1:35" x14ac:dyDescent="0.2">
      <c r="A696" t="s">
        <v>5705</v>
      </c>
      <c r="B696">
        <v>2002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7.4</v>
      </c>
      <c r="N696">
        <v>520826</v>
      </c>
      <c r="O696">
        <v>161</v>
      </c>
      <c r="P696" t="s">
        <v>2941</v>
      </c>
      <c r="Q696" t="s">
        <v>39</v>
      </c>
      <c r="R696">
        <v>0</v>
      </c>
      <c r="S696">
        <v>0</v>
      </c>
      <c r="T696">
        <v>1</v>
      </c>
      <c r="U696">
        <v>100000000</v>
      </c>
      <c r="V696">
        <v>262450136</v>
      </c>
      <c r="W696">
        <v>879465594</v>
      </c>
      <c r="X696">
        <v>0</v>
      </c>
      <c r="Y696">
        <v>1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4</v>
      </c>
      <c r="AG696">
        <v>339.73279700000001</v>
      </c>
      <c r="AH696">
        <v>388.10340466999997</v>
      </c>
      <c r="AI696">
        <v>13.6577599</v>
      </c>
    </row>
    <row r="697" spans="1:35" x14ac:dyDescent="0.2">
      <c r="A697" t="s">
        <v>6708</v>
      </c>
      <c r="B697">
        <v>2010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7.7</v>
      </c>
      <c r="N697">
        <v>449960</v>
      </c>
      <c r="O697">
        <v>146</v>
      </c>
      <c r="P697" t="s">
        <v>6011</v>
      </c>
      <c r="Q697" t="s">
        <v>39</v>
      </c>
      <c r="R697">
        <v>0</v>
      </c>
      <c r="S697">
        <v>0</v>
      </c>
      <c r="T697">
        <v>1</v>
      </c>
      <c r="U697">
        <v>150000000</v>
      </c>
      <c r="V697">
        <v>296347721</v>
      </c>
      <c r="W697">
        <v>976920103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3</v>
      </c>
      <c r="AG697">
        <v>225.64003433333335</v>
      </c>
      <c r="AH697">
        <v>261.46043811000004</v>
      </c>
      <c r="AI697">
        <v>5.512800686666667</v>
      </c>
    </row>
    <row r="698" spans="1:35" x14ac:dyDescent="0.2">
      <c r="A698" t="s">
        <v>6934</v>
      </c>
      <c r="B698">
        <v>2011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8.1</v>
      </c>
      <c r="N698">
        <v>725527</v>
      </c>
      <c r="O698">
        <v>130</v>
      </c>
      <c r="P698" t="s">
        <v>6011</v>
      </c>
      <c r="Q698" t="s">
        <v>39</v>
      </c>
      <c r="R698">
        <v>0</v>
      </c>
      <c r="S698">
        <v>0</v>
      </c>
      <c r="T698">
        <v>1</v>
      </c>
      <c r="U698">
        <v>125000000</v>
      </c>
      <c r="V698">
        <v>381409310</v>
      </c>
      <c r="W698">
        <v>1341932398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4</v>
      </c>
      <c r="AG698">
        <v>436.7729592</v>
      </c>
      <c r="AH698">
        <v>495.81798471200011</v>
      </c>
      <c r="AI698">
        <v>9.7354591839999998</v>
      </c>
    </row>
    <row r="699" spans="1:35" x14ac:dyDescent="0.2">
      <c r="A699" t="s">
        <v>5842</v>
      </c>
      <c r="B699">
        <v>2005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7.7</v>
      </c>
      <c r="N699">
        <v>515894</v>
      </c>
      <c r="O699">
        <v>157</v>
      </c>
      <c r="P699" t="s">
        <v>5843</v>
      </c>
      <c r="Q699" t="s">
        <v>39</v>
      </c>
      <c r="R699">
        <v>0</v>
      </c>
      <c r="S699">
        <v>0</v>
      </c>
      <c r="T699">
        <v>1</v>
      </c>
      <c r="U699">
        <v>150000000</v>
      </c>
      <c r="V699">
        <v>290417905</v>
      </c>
      <c r="W699">
        <v>896346229</v>
      </c>
      <c r="X699">
        <v>0</v>
      </c>
      <c r="Y699">
        <v>1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5</v>
      </c>
      <c r="AG699">
        <v>198.78207633333332</v>
      </c>
      <c r="AH699">
        <v>231.64810473000003</v>
      </c>
      <c r="AI699">
        <v>8.9594025444444441</v>
      </c>
    </row>
    <row r="700" spans="1:35" x14ac:dyDescent="0.2">
      <c r="A700" t="s">
        <v>6205</v>
      </c>
      <c r="B700">
        <v>2009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7.6</v>
      </c>
      <c r="N700">
        <v>444338</v>
      </c>
      <c r="O700">
        <v>153</v>
      </c>
      <c r="P700" t="s">
        <v>6011</v>
      </c>
      <c r="Q700" t="s">
        <v>39</v>
      </c>
      <c r="R700">
        <v>0</v>
      </c>
      <c r="S700">
        <v>0</v>
      </c>
      <c r="T700">
        <v>1</v>
      </c>
      <c r="U700">
        <v>250000000</v>
      </c>
      <c r="V700">
        <v>302305431</v>
      </c>
      <c r="W700">
        <v>934326396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4</v>
      </c>
      <c r="AG700">
        <v>86.865279200000003</v>
      </c>
      <c r="AH700">
        <v>107.42045991200003</v>
      </c>
      <c r="AI700">
        <v>5.2288426399999999</v>
      </c>
    </row>
    <row r="701" spans="1:35" x14ac:dyDescent="0.2">
      <c r="A701" t="s">
        <v>6010</v>
      </c>
      <c r="B701">
        <v>2007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7.5</v>
      </c>
      <c r="N701">
        <v>480060</v>
      </c>
      <c r="O701">
        <v>138</v>
      </c>
      <c r="P701" t="s">
        <v>6011</v>
      </c>
      <c r="Q701" t="s">
        <v>39</v>
      </c>
      <c r="R701">
        <v>0</v>
      </c>
      <c r="S701">
        <v>0</v>
      </c>
      <c r="T701">
        <v>1</v>
      </c>
      <c r="U701">
        <v>150000000</v>
      </c>
      <c r="V701">
        <v>292353413</v>
      </c>
      <c r="W701">
        <v>942044510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4</v>
      </c>
      <c r="AG701">
        <v>214.01483666666667</v>
      </c>
      <c r="AH701">
        <v>248.55646870000007</v>
      </c>
      <c r="AI701">
        <v>9.4671612222222219</v>
      </c>
    </row>
    <row r="702" spans="1:35" x14ac:dyDescent="0.2">
      <c r="A702" t="s">
        <v>5725</v>
      </c>
      <c r="B702">
        <v>2004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7.9</v>
      </c>
      <c r="N702">
        <v>517830</v>
      </c>
      <c r="O702">
        <v>142</v>
      </c>
      <c r="P702" t="s">
        <v>4267</v>
      </c>
      <c r="Q702" t="s">
        <v>39</v>
      </c>
      <c r="R702">
        <v>0</v>
      </c>
      <c r="S702">
        <v>0</v>
      </c>
      <c r="T702">
        <v>1</v>
      </c>
      <c r="U702">
        <v>130000000</v>
      </c>
      <c r="V702">
        <v>249975996</v>
      </c>
      <c r="W702">
        <v>796093802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5</v>
      </c>
      <c r="AG702">
        <v>206.18992384615385</v>
      </c>
      <c r="AH702">
        <v>239.87081546923079</v>
      </c>
      <c r="AI702">
        <v>9.2063307948717945</v>
      </c>
    </row>
    <row r="703" spans="1:35" x14ac:dyDescent="0.2">
      <c r="A703" t="s">
        <v>5463</v>
      </c>
      <c r="B703">
        <v>2001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7.6</v>
      </c>
      <c r="N703">
        <v>603081</v>
      </c>
      <c r="O703">
        <v>152</v>
      </c>
      <c r="P703" t="s">
        <v>2941</v>
      </c>
      <c r="Q703" t="s">
        <v>39</v>
      </c>
      <c r="R703">
        <v>0</v>
      </c>
      <c r="S703">
        <v>0</v>
      </c>
      <c r="T703">
        <v>1</v>
      </c>
      <c r="U703">
        <v>125000000</v>
      </c>
      <c r="V703">
        <v>318087620</v>
      </c>
      <c r="W703">
        <v>978087613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4</v>
      </c>
      <c r="AG703">
        <v>291.2350452</v>
      </c>
      <c r="AH703">
        <v>334.27090017200004</v>
      </c>
      <c r="AI703">
        <v>12.041168173333332</v>
      </c>
    </row>
    <row r="704" spans="1:35" x14ac:dyDescent="0.2">
      <c r="A704" t="s">
        <v>3322</v>
      </c>
      <c r="B704">
        <v>1990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6.1</v>
      </c>
      <c r="N704">
        <v>6884</v>
      </c>
      <c r="O704">
        <v>144</v>
      </c>
      <c r="P704" t="s">
        <v>2049</v>
      </c>
      <c r="Q704" t="s">
        <v>2845</v>
      </c>
      <c r="R704">
        <v>0</v>
      </c>
      <c r="S704">
        <v>1</v>
      </c>
      <c r="T704">
        <v>0</v>
      </c>
      <c r="U704">
        <v>40000000</v>
      </c>
      <c r="V704">
        <v>9243140</v>
      </c>
      <c r="W704">
        <v>9645440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-87.943200000000004</v>
      </c>
      <c r="AH704">
        <v>-86.616951999999998</v>
      </c>
      <c r="AI704">
        <v>-0.45196363636363635</v>
      </c>
    </row>
    <row r="705" spans="1:35" x14ac:dyDescent="0.2">
      <c r="A705" t="s">
        <v>5013</v>
      </c>
      <c r="B705">
        <v>1998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6.9</v>
      </c>
      <c r="N705">
        <v>42496</v>
      </c>
      <c r="O705">
        <v>136</v>
      </c>
      <c r="P705" t="s">
        <v>3185</v>
      </c>
      <c r="Q705" t="s">
        <v>2783</v>
      </c>
      <c r="R705">
        <v>1</v>
      </c>
      <c r="S705">
        <v>0</v>
      </c>
      <c r="T705">
        <v>0</v>
      </c>
      <c r="U705">
        <v>25000000</v>
      </c>
      <c r="V705">
        <v>21567853</v>
      </c>
      <c r="W705">
        <v>21567853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-56.864294000000001</v>
      </c>
      <c r="AH705">
        <v>-52.119366339999992</v>
      </c>
      <c r="AI705">
        <v>0.96071390909090915</v>
      </c>
    </row>
    <row r="706" spans="1:35" x14ac:dyDescent="0.2">
      <c r="A706" t="s">
        <v>6750</v>
      </c>
      <c r="B706">
        <v>2009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6.4</v>
      </c>
      <c r="N706">
        <v>156288</v>
      </c>
      <c r="O706">
        <v>129</v>
      </c>
      <c r="P706" t="s">
        <v>2858</v>
      </c>
      <c r="Q706" t="s">
        <v>5604</v>
      </c>
      <c r="R706">
        <v>0</v>
      </c>
      <c r="S706">
        <v>0</v>
      </c>
      <c r="T706">
        <v>1</v>
      </c>
      <c r="U706">
        <v>40000000</v>
      </c>
      <c r="V706">
        <v>93953653</v>
      </c>
      <c r="W706">
        <v>178866158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5</v>
      </c>
      <c r="AG706">
        <v>123.58269749999999</v>
      </c>
      <c r="AH706">
        <v>148.17679422500004</v>
      </c>
      <c r="AI706">
        <v>6.4527565833333336</v>
      </c>
    </row>
    <row r="707" spans="1:35" x14ac:dyDescent="0.2">
      <c r="A707" t="s">
        <v>5338</v>
      </c>
      <c r="B707">
        <v>2001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5.5</v>
      </c>
      <c r="N707">
        <v>13507</v>
      </c>
      <c r="O707">
        <v>86</v>
      </c>
      <c r="P707" t="s">
        <v>4695</v>
      </c>
      <c r="Q707" t="s">
        <v>35</v>
      </c>
      <c r="R707">
        <v>0</v>
      </c>
      <c r="S707">
        <v>1</v>
      </c>
      <c r="T707">
        <v>0</v>
      </c>
      <c r="U707">
        <v>14000000</v>
      </c>
      <c r="V707">
        <v>10424470</v>
      </c>
      <c r="W707">
        <v>13127022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-53.117778571428573</v>
      </c>
      <c r="AH707">
        <v>-47.960734214285708</v>
      </c>
      <c r="AI707">
        <v>0.56274071428571426</v>
      </c>
    </row>
    <row r="708" spans="1:35" x14ac:dyDescent="0.2">
      <c r="A708" t="s">
        <v>3805</v>
      </c>
      <c r="B708">
        <v>1993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7</v>
      </c>
      <c r="N708">
        <v>15594</v>
      </c>
      <c r="O708">
        <v>104</v>
      </c>
      <c r="P708" t="s">
        <v>3384</v>
      </c>
      <c r="Q708" t="s">
        <v>35</v>
      </c>
      <c r="R708">
        <v>0</v>
      </c>
      <c r="S708">
        <v>1</v>
      </c>
      <c r="T708">
        <v>0</v>
      </c>
      <c r="U708">
        <v>25000000</v>
      </c>
      <c r="V708">
        <v>16589540</v>
      </c>
      <c r="W708">
        <v>16589540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-66.820920000000001</v>
      </c>
      <c r="AH708">
        <v>-63.171221199999991</v>
      </c>
      <c r="AI708">
        <v>0.50814000000000004</v>
      </c>
    </row>
    <row r="709" spans="1:35" x14ac:dyDescent="0.2">
      <c r="A709" t="s">
        <v>411</v>
      </c>
      <c r="B709">
        <v>1938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5.5</v>
      </c>
      <c r="N709">
        <v>110</v>
      </c>
      <c r="O709">
        <v>83</v>
      </c>
      <c r="P709" t="s">
        <v>412</v>
      </c>
      <c r="Q709" t="s">
        <v>39</v>
      </c>
      <c r="R709">
        <v>0</v>
      </c>
      <c r="S709">
        <v>0</v>
      </c>
      <c r="T709">
        <v>1</v>
      </c>
      <c r="U709">
        <v>400000</v>
      </c>
      <c r="X709">
        <v>2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8</v>
      </c>
      <c r="AG709">
        <v>-100</v>
      </c>
      <c r="AH709">
        <v>-100</v>
      </c>
      <c r="AI709">
        <v>-1</v>
      </c>
    </row>
    <row r="710" spans="1:35" x14ac:dyDescent="0.2">
      <c r="A710" t="s">
        <v>2553</v>
      </c>
      <c r="B710">
        <v>1981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4.2</v>
      </c>
      <c r="N710">
        <v>1253</v>
      </c>
      <c r="O710">
        <v>78</v>
      </c>
      <c r="P710" t="s">
        <v>2554</v>
      </c>
      <c r="Q710" t="s">
        <v>35</v>
      </c>
      <c r="R710">
        <v>0</v>
      </c>
      <c r="S710">
        <v>1</v>
      </c>
      <c r="T710">
        <v>0</v>
      </c>
      <c r="U710">
        <v>10000000</v>
      </c>
      <c r="V710">
        <v>2154696</v>
      </c>
      <c r="W710">
        <v>2154696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-89.226519999999994</v>
      </c>
      <c r="AH710">
        <v>-88.041437200000004</v>
      </c>
      <c r="AI710">
        <v>-0.53158782608695654</v>
      </c>
    </row>
    <row r="711" spans="1:35" x14ac:dyDescent="0.2">
      <c r="A711" t="s">
        <v>3103</v>
      </c>
      <c r="B711">
        <v>1988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5.7</v>
      </c>
      <c r="N711">
        <v>1156</v>
      </c>
      <c r="O711">
        <v>97</v>
      </c>
      <c r="P711" t="s">
        <v>2941</v>
      </c>
      <c r="Q711" t="s">
        <v>3104</v>
      </c>
      <c r="R711">
        <v>1</v>
      </c>
      <c r="S711">
        <v>0</v>
      </c>
      <c r="T711">
        <v>0</v>
      </c>
      <c r="U711">
        <v>13000000</v>
      </c>
      <c r="V711">
        <v>5509417</v>
      </c>
      <c r="W711">
        <v>5509417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-78.80993461538462</v>
      </c>
      <c r="AH711">
        <v>-76.479027423076914</v>
      </c>
      <c r="AI711">
        <v>-7.8692809364548491E-2</v>
      </c>
    </row>
    <row r="712" spans="1:35" x14ac:dyDescent="0.2">
      <c r="A712" t="s">
        <v>5509</v>
      </c>
      <c r="B712">
        <v>2001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6.9</v>
      </c>
      <c r="N712">
        <v>35034</v>
      </c>
      <c r="O712">
        <v>101</v>
      </c>
      <c r="P712" t="s">
        <v>4974</v>
      </c>
      <c r="Q712" t="s">
        <v>4109</v>
      </c>
      <c r="R712">
        <v>0</v>
      </c>
      <c r="S712">
        <v>0</v>
      </c>
      <c r="T712">
        <v>1</v>
      </c>
      <c r="U712">
        <v>31000000</v>
      </c>
      <c r="V712">
        <v>24185781</v>
      </c>
      <c r="W712">
        <v>30919415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2</v>
      </c>
      <c r="AG712">
        <v>-50.129975806451611</v>
      </c>
      <c r="AH712">
        <v>-44.644273145161279</v>
      </c>
      <c r="AI712">
        <v>0.66233413978494626</v>
      </c>
    </row>
    <row r="713" spans="1:35" x14ac:dyDescent="0.2">
      <c r="A713" t="s">
        <v>4238</v>
      </c>
      <c r="B713">
        <v>1995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8.1999999999999993</v>
      </c>
      <c r="N713">
        <v>548717</v>
      </c>
      <c r="O713">
        <v>170</v>
      </c>
      <c r="P713" t="s">
        <v>4239</v>
      </c>
      <c r="Q713" t="s">
        <v>39</v>
      </c>
      <c r="R713">
        <v>0</v>
      </c>
      <c r="S713">
        <v>0</v>
      </c>
      <c r="T713">
        <v>1</v>
      </c>
      <c r="U713">
        <v>60000000</v>
      </c>
      <c r="V713">
        <v>67436818</v>
      </c>
      <c r="W713">
        <v>187436818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56.197348333333331</v>
      </c>
      <c r="AH713">
        <v>73.379056650000024</v>
      </c>
      <c r="AI713">
        <v>6.0998794696969698</v>
      </c>
    </row>
    <row r="714" spans="1:35" x14ac:dyDescent="0.2">
      <c r="A714" t="s">
        <v>3807</v>
      </c>
      <c r="B714">
        <v>1993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6.8</v>
      </c>
      <c r="N714">
        <v>12777</v>
      </c>
      <c r="O714">
        <v>140</v>
      </c>
      <c r="P714" t="s">
        <v>2551</v>
      </c>
      <c r="Q714" t="s">
        <v>3631</v>
      </c>
      <c r="R714">
        <v>0</v>
      </c>
      <c r="S714">
        <v>0</v>
      </c>
      <c r="T714">
        <v>1</v>
      </c>
      <c r="U714">
        <v>33000000</v>
      </c>
      <c r="V714">
        <v>5864949</v>
      </c>
      <c r="W714">
        <v>5864949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0</v>
      </c>
      <c r="AF714">
        <v>4</v>
      </c>
      <c r="AG714">
        <v>-91.113713636363642</v>
      </c>
      <c r="AH714">
        <v>-90.136222136363628</v>
      </c>
      <c r="AI714">
        <v>-0.59607789256198351</v>
      </c>
    </row>
    <row r="715" spans="1:35" x14ac:dyDescent="0.2">
      <c r="A715" t="s">
        <v>3987</v>
      </c>
      <c r="B715">
        <v>1994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7.3</v>
      </c>
      <c r="N715">
        <v>57328</v>
      </c>
      <c r="O715">
        <v>99</v>
      </c>
      <c r="P715" t="s">
        <v>3988</v>
      </c>
      <c r="Q715" t="s">
        <v>3989</v>
      </c>
      <c r="R715">
        <v>1</v>
      </c>
      <c r="S715">
        <v>0</v>
      </c>
      <c r="T715">
        <v>0</v>
      </c>
      <c r="U715">
        <v>5000000</v>
      </c>
      <c r="V715">
        <v>3049135</v>
      </c>
      <c r="W715">
        <v>3049135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-69.508650000000003</v>
      </c>
      <c r="AH715">
        <v>-66.154601499999998</v>
      </c>
      <c r="AI715">
        <v>0.38597045454545453</v>
      </c>
    </row>
    <row r="716" spans="1:35" x14ac:dyDescent="0.2">
      <c r="A716" t="s">
        <v>1424</v>
      </c>
      <c r="B716">
        <v>1956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6.2</v>
      </c>
      <c r="N716">
        <v>1891</v>
      </c>
      <c r="O716">
        <v>111</v>
      </c>
      <c r="P716" t="s">
        <v>1284</v>
      </c>
      <c r="Q716" t="s">
        <v>39</v>
      </c>
      <c r="R716">
        <v>0</v>
      </c>
      <c r="S716">
        <v>0</v>
      </c>
      <c r="T716">
        <v>1</v>
      </c>
      <c r="U716">
        <v>6000000</v>
      </c>
      <c r="V716">
        <v>3200000</v>
      </c>
      <c r="W716">
        <v>3200000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-73.333333333333329</v>
      </c>
      <c r="AH716">
        <v>-70.399999999999991</v>
      </c>
      <c r="AI716">
        <v>2.3333333333333335</v>
      </c>
    </row>
    <row r="717" spans="1:35" x14ac:dyDescent="0.2">
      <c r="A717" t="s">
        <v>6174</v>
      </c>
      <c r="B717">
        <v>2008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7</v>
      </c>
      <c r="N717">
        <v>249715</v>
      </c>
      <c r="O717">
        <v>120</v>
      </c>
      <c r="P717" t="s">
        <v>4734</v>
      </c>
      <c r="Q717" t="s">
        <v>35</v>
      </c>
      <c r="R717">
        <v>0</v>
      </c>
      <c r="S717">
        <v>1</v>
      </c>
      <c r="T717">
        <v>0</v>
      </c>
      <c r="U717">
        <v>85000000</v>
      </c>
      <c r="V717">
        <v>75986503</v>
      </c>
      <c r="W717">
        <v>168319243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15</v>
      </c>
      <c r="AG717">
        <v>-0.98868058823529414</v>
      </c>
      <c r="AH717">
        <v>9.9025645470588337</v>
      </c>
      <c r="AI717">
        <v>2.3003773137254901</v>
      </c>
    </row>
    <row r="718" spans="1:35" x14ac:dyDescent="0.2">
      <c r="A718" t="s">
        <v>1895</v>
      </c>
      <c r="B718">
        <v>1968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6.6</v>
      </c>
      <c r="N718">
        <v>4981</v>
      </c>
      <c r="O718">
        <v>121</v>
      </c>
      <c r="P718" t="s">
        <v>1785</v>
      </c>
      <c r="Q718" t="s">
        <v>35</v>
      </c>
      <c r="R718">
        <v>0</v>
      </c>
      <c r="S718">
        <v>1</v>
      </c>
      <c r="T718">
        <v>0</v>
      </c>
      <c r="U718">
        <v>6000000</v>
      </c>
      <c r="V718">
        <v>3750000</v>
      </c>
      <c r="W718">
        <v>3750000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-68.75</v>
      </c>
      <c r="AH718">
        <v>-65.3125</v>
      </c>
      <c r="AI718">
        <v>1.5</v>
      </c>
    </row>
    <row r="719" spans="1:35" x14ac:dyDescent="0.2">
      <c r="A719" t="s">
        <v>4469</v>
      </c>
      <c r="B719">
        <v>1996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5.2</v>
      </c>
      <c r="N719">
        <v>18403</v>
      </c>
      <c r="O719">
        <v>85</v>
      </c>
      <c r="P719" t="s">
        <v>4470</v>
      </c>
      <c r="Q719" t="s">
        <v>4453</v>
      </c>
      <c r="R719">
        <v>1</v>
      </c>
      <c r="S719">
        <v>0</v>
      </c>
      <c r="T719">
        <v>0</v>
      </c>
      <c r="U719">
        <v>4000000</v>
      </c>
      <c r="V719">
        <v>9336886</v>
      </c>
      <c r="W719">
        <v>9336886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10</v>
      </c>
      <c r="AG719">
        <v>16.711075000000001</v>
      </c>
      <c r="AH719">
        <v>29.549293250000012</v>
      </c>
      <c r="AI719">
        <v>4.3050488636363635</v>
      </c>
    </row>
    <row r="720" spans="1:35" x14ac:dyDescent="0.2">
      <c r="A720" t="s">
        <v>3324</v>
      </c>
      <c r="B720">
        <v>1990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6.3</v>
      </c>
      <c r="N720">
        <v>11915</v>
      </c>
      <c r="O720">
        <v>136</v>
      </c>
      <c r="P720" t="s">
        <v>2434</v>
      </c>
      <c r="Q720" t="s">
        <v>35</v>
      </c>
      <c r="R720">
        <v>0</v>
      </c>
      <c r="S720">
        <v>1</v>
      </c>
      <c r="T720">
        <v>0</v>
      </c>
      <c r="U720">
        <v>11567449</v>
      </c>
      <c r="V720">
        <v>11567449</v>
      </c>
      <c r="W720">
        <v>23472449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4</v>
      </c>
      <c r="AG720">
        <v>1.4590554927019777</v>
      </c>
      <c r="AH720">
        <v>12.619551596899198</v>
      </c>
      <c r="AI720">
        <v>3.6117752496682725</v>
      </c>
    </row>
    <row r="721" spans="1:35" x14ac:dyDescent="0.2">
      <c r="A721" t="s">
        <v>7403</v>
      </c>
      <c r="B721">
        <v>2013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8</v>
      </c>
      <c r="N721">
        <v>506422</v>
      </c>
      <c r="O721">
        <v>126</v>
      </c>
      <c r="P721" t="s">
        <v>4864</v>
      </c>
      <c r="Q721" t="s">
        <v>7404</v>
      </c>
      <c r="R721">
        <v>0</v>
      </c>
      <c r="S721">
        <v>0</v>
      </c>
      <c r="T721">
        <v>1</v>
      </c>
      <c r="U721">
        <v>23000000</v>
      </c>
      <c r="V721">
        <v>25568251</v>
      </c>
      <c r="W721">
        <v>48517427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5.4726673913043475</v>
      </c>
      <c r="AH721">
        <v>17.07466080434784</v>
      </c>
      <c r="AI721">
        <v>1.1094533478260871</v>
      </c>
    </row>
    <row r="722" spans="1:35" x14ac:dyDescent="0.2">
      <c r="A722" t="s">
        <v>3207</v>
      </c>
      <c r="B722">
        <v>1989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5.8</v>
      </c>
      <c r="N722">
        <v>6563</v>
      </c>
      <c r="O722">
        <v>94</v>
      </c>
      <c r="P722" t="s">
        <v>3191</v>
      </c>
      <c r="Q722" t="s">
        <v>39</v>
      </c>
      <c r="R722">
        <v>0</v>
      </c>
      <c r="S722">
        <v>0</v>
      </c>
      <c r="T722">
        <v>1</v>
      </c>
      <c r="U722">
        <v>18699037</v>
      </c>
      <c r="V722">
        <v>18699037</v>
      </c>
      <c r="W722">
        <v>18699037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-50</v>
      </c>
      <c r="AH722">
        <v>-44.5</v>
      </c>
      <c r="AI722">
        <v>1.173913043478261</v>
      </c>
    </row>
    <row r="723" spans="1:35" x14ac:dyDescent="0.2">
      <c r="A723" t="s">
        <v>848</v>
      </c>
      <c r="B723">
        <v>1945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6.7</v>
      </c>
      <c r="N723">
        <v>1192</v>
      </c>
      <c r="O723">
        <v>90</v>
      </c>
      <c r="P723" t="s">
        <v>804</v>
      </c>
      <c r="Q723" t="s">
        <v>35</v>
      </c>
      <c r="R723">
        <v>0</v>
      </c>
      <c r="S723">
        <v>1</v>
      </c>
      <c r="T723">
        <v>0</v>
      </c>
      <c r="U723">
        <v>717000</v>
      </c>
      <c r="X723">
        <v>2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-100</v>
      </c>
      <c r="AH723">
        <v>-100</v>
      </c>
      <c r="AI723">
        <v>-1</v>
      </c>
    </row>
    <row r="724" spans="1:35" x14ac:dyDescent="0.2">
      <c r="A724" t="s">
        <v>215</v>
      </c>
      <c r="B724">
        <v>1934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6.2</v>
      </c>
      <c r="N724">
        <v>754</v>
      </c>
      <c r="O724">
        <v>87</v>
      </c>
      <c r="P724" t="s">
        <v>48</v>
      </c>
      <c r="Q724" t="s">
        <v>39</v>
      </c>
      <c r="R724">
        <v>0</v>
      </c>
      <c r="S724">
        <v>0</v>
      </c>
      <c r="T724">
        <v>1</v>
      </c>
      <c r="U724">
        <v>263000</v>
      </c>
      <c r="V724">
        <v>1758000</v>
      </c>
      <c r="W724">
        <v>1758000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234.22053231939165</v>
      </c>
      <c r="AH724">
        <v>270.98479087452472</v>
      </c>
      <c r="AI724">
        <v>16.590554332599559</v>
      </c>
    </row>
    <row r="725" spans="1:35" x14ac:dyDescent="0.2">
      <c r="A725" t="s">
        <v>6951</v>
      </c>
      <c r="B725">
        <v>2010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6.4</v>
      </c>
      <c r="N725">
        <v>88790</v>
      </c>
      <c r="O725">
        <v>129</v>
      </c>
      <c r="P725" t="s">
        <v>2004</v>
      </c>
      <c r="Q725" t="s">
        <v>39</v>
      </c>
      <c r="R725">
        <v>0</v>
      </c>
      <c r="S725">
        <v>0</v>
      </c>
      <c r="T725">
        <v>1</v>
      </c>
      <c r="U725">
        <v>50000000</v>
      </c>
      <c r="V725">
        <v>32746941</v>
      </c>
      <c r="W725">
        <v>106956330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6.9563299999999995</v>
      </c>
      <c r="AH725">
        <v>18.721526300000015</v>
      </c>
      <c r="AI725">
        <v>1.1391266</v>
      </c>
    </row>
    <row r="726" spans="1:35" x14ac:dyDescent="0.2">
      <c r="A726" t="s">
        <v>164</v>
      </c>
      <c r="B726">
        <v>1933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7.4</v>
      </c>
      <c r="N726">
        <v>1975</v>
      </c>
      <c r="O726">
        <v>76</v>
      </c>
      <c r="P726" t="s">
        <v>79</v>
      </c>
      <c r="Q726" t="s">
        <v>147</v>
      </c>
      <c r="R726">
        <v>0</v>
      </c>
      <c r="S726">
        <v>0</v>
      </c>
      <c r="T726">
        <v>1</v>
      </c>
      <c r="U726">
        <v>290000</v>
      </c>
      <c r="X726">
        <v>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-100</v>
      </c>
      <c r="AH726">
        <v>-100</v>
      </c>
      <c r="AI726">
        <v>-1</v>
      </c>
    </row>
    <row r="727" spans="1:35" x14ac:dyDescent="0.2">
      <c r="A727" t="s">
        <v>5779</v>
      </c>
      <c r="B727">
        <v>2004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6.7</v>
      </c>
      <c r="N727">
        <v>75497</v>
      </c>
      <c r="O727">
        <v>136</v>
      </c>
      <c r="P727" t="s">
        <v>5075</v>
      </c>
      <c r="Q727" t="s">
        <v>2783</v>
      </c>
      <c r="R727">
        <v>1</v>
      </c>
      <c r="S727">
        <v>0</v>
      </c>
      <c r="T727">
        <v>0</v>
      </c>
      <c r="U727">
        <v>100000000</v>
      </c>
      <c r="V727">
        <v>67303450</v>
      </c>
      <c r="W727">
        <v>108040622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0</v>
      </c>
      <c r="AG727">
        <v>-45.979689</v>
      </c>
      <c r="AH727">
        <v>-40.037454789999991</v>
      </c>
      <c r="AI727">
        <v>0.80067703333333329</v>
      </c>
    </row>
    <row r="728" spans="1:35" x14ac:dyDescent="0.2">
      <c r="A728" t="s">
        <v>5159</v>
      </c>
      <c r="B728">
        <v>2000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7.5</v>
      </c>
      <c r="N728">
        <v>163058</v>
      </c>
      <c r="O728">
        <v>113</v>
      </c>
      <c r="P728" t="s">
        <v>2912</v>
      </c>
      <c r="Q728" t="s">
        <v>2783</v>
      </c>
      <c r="R728">
        <v>1</v>
      </c>
      <c r="S728">
        <v>0</v>
      </c>
      <c r="T728">
        <v>0</v>
      </c>
      <c r="U728">
        <v>30000000</v>
      </c>
      <c r="V728">
        <v>27287137</v>
      </c>
      <c r="W728">
        <v>47126295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5</v>
      </c>
      <c r="AG728">
        <v>-21.456174999999998</v>
      </c>
      <c r="AH728">
        <v>-12.816354249999995</v>
      </c>
      <c r="AI728">
        <v>1.6181274999999999</v>
      </c>
    </row>
    <row r="729" spans="1:35" x14ac:dyDescent="0.2">
      <c r="A729" t="s">
        <v>5515</v>
      </c>
      <c r="B729">
        <v>2001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6.2</v>
      </c>
      <c r="N729">
        <v>3283</v>
      </c>
      <c r="O729">
        <v>86</v>
      </c>
      <c r="P729" t="s">
        <v>3251</v>
      </c>
      <c r="Q729" t="s">
        <v>5516</v>
      </c>
      <c r="R729">
        <v>1</v>
      </c>
      <c r="S729">
        <v>0</v>
      </c>
      <c r="T729">
        <v>0</v>
      </c>
      <c r="U729">
        <v>10000000</v>
      </c>
      <c r="V729">
        <v>228194</v>
      </c>
      <c r="W729">
        <v>2340411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-88.297944999999999</v>
      </c>
      <c r="AH729">
        <v>-87.010718949999998</v>
      </c>
      <c r="AI729">
        <v>-0.60993149999999996</v>
      </c>
    </row>
    <row r="730" spans="1:35" x14ac:dyDescent="0.2">
      <c r="A730" t="s">
        <v>2046</v>
      </c>
      <c r="B730">
        <v>1973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7.5</v>
      </c>
      <c r="N730">
        <v>47420</v>
      </c>
      <c r="O730">
        <v>105</v>
      </c>
      <c r="P730" t="s">
        <v>2004</v>
      </c>
      <c r="Q730" t="s">
        <v>1992</v>
      </c>
      <c r="R730">
        <v>0</v>
      </c>
      <c r="S730">
        <v>1</v>
      </c>
      <c r="T730">
        <v>0</v>
      </c>
      <c r="U730">
        <v>5500000</v>
      </c>
      <c r="V730">
        <v>15700000</v>
      </c>
      <c r="W730">
        <v>15700000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42.727272727272727</v>
      </c>
      <c r="AH730">
        <v>58.427272727272729</v>
      </c>
      <c r="AI730">
        <v>6.5119617224880386</v>
      </c>
    </row>
    <row r="731" spans="1:35" x14ac:dyDescent="0.2">
      <c r="A731" t="s">
        <v>2650</v>
      </c>
      <c r="B731">
        <v>1983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6.1</v>
      </c>
      <c r="N731">
        <v>4727</v>
      </c>
      <c r="O731">
        <v>105</v>
      </c>
      <c r="P731" t="s">
        <v>2651</v>
      </c>
      <c r="Q731" t="s">
        <v>2652</v>
      </c>
      <c r="R731">
        <v>0</v>
      </c>
      <c r="S731">
        <v>0</v>
      </c>
      <c r="T731">
        <v>1</v>
      </c>
      <c r="U731">
        <v>19000000</v>
      </c>
      <c r="V731">
        <v>28445927</v>
      </c>
      <c r="W731">
        <v>28445927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-25.142297368421051</v>
      </c>
      <c r="AH731">
        <v>-16.907950078947362</v>
      </c>
      <c r="AI731">
        <v>2.2546827231121283</v>
      </c>
    </row>
    <row r="732" spans="1:35" x14ac:dyDescent="0.2">
      <c r="A732" t="s">
        <v>587</v>
      </c>
      <c r="B732">
        <v>1941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7.5</v>
      </c>
      <c r="N732">
        <v>14279</v>
      </c>
      <c r="O732">
        <v>100</v>
      </c>
      <c r="P732" t="s">
        <v>474</v>
      </c>
      <c r="Q732" t="s">
        <v>39</v>
      </c>
      <c r="R732">
        <v>0</v>
      </c>
      <c r="S732">
        <v>0</v>
      </c>
      <c r="T732">
        <v>1</v>
      </c>
      <c r="U732">
        <v>491000</v>
      </c>
      <c r="V732">
        <v>1489000</v>
      </c>
      <c r="W732">
        <v>1489000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51.629327902240327</v>
      </c>
      <c r="AH732">
        <v>68.308553971486788</v>
      </c>
      <c r="AI732">
        <v>22.327588908036972</v>
      </c>
    </row>
    <row r="733" spans="1:35" x14ac:dyDescent="0.2">
      <c r="A733" t="s">
        <v>1080</v>
      </c>
      <c r="B733">
        <v>1950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6.8</v>
      </c>
      <c r="N733">
        <v>438</v>
      </c>
      <c r="O733">
        <v>83</v>
      </c>
      <c r="P733" t="s">
        <v>1081</v>
      </c>
      <c r="Q733" t="s">
        <v>39</v>
      </c>
      <c r="R733">
        <v>0</v>
      </c>
      <c r="S733">
        <v>0</v>
      </c>
      <c r="T733">
        <v>1</v>
      </c>
      <c r="U733">
        <v>530000</v>
      </c>
      <c r="V733">
        <v>1604000</v>
      </c>
      <c r="W733">
        <v>1604000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51.320754716981135</v>
      </c>
      <c r="AH733">
        <v>67.966037735849085</v>
      </c>
      <c r="AI733">
        <v>17.915094339622641</v>
      </c>
    </row>
    <row r="734" spans="1:35" x14ac:dyDescent="0.2">
      <c r="A734" t="s">
        <v>589</v>
      </c>
      <c r="B734">
        <v>1941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7.5</v>
      </c>
      <c r="N734">
        <v>3285</v>
      </c>
      <c r="O734">
        <v>86</v>
      </c>
      <c r="P734" t="s">
        <v>495</v>
      </c>
      <c r="Q734" t="s">
        <v>35</v>
      </c>
      <c r="R734">
        <v>0</v>
      </c>
      <c r="S734">
        <v>1</v>
      </c>
      <c r="T734">
        <v>0</v>
      </c>
      <c r="U734">
        <v>190000</v>
      </c>
      <c r="X734">
        <v>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-100</v>
      </c>
      <c r="AH734">
        <v>-100</v>
      </c>
      <c r="AI734">
        <v>-1</v>
      </c>
    </row>
    <row r="735" spans="1:35" x14ac:dyDescent="0.2">
      <c r="A735" t="s">
        <v>6250</v>
      </c>
      <c r="B735">
        <v>2006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6.5</v>
      </c>
      <c r="N735">
        <v>32104</v>
      </c>
      <c r="O735">
        <v>126</v>
      </c>
      <c r="P735" t="s">
        <v>6251</v>
      </c>
      <c r="Q735" t="s">
        <v>5459</v>
      </c>
      <c r="R735">
        <v>0</v>
      </c>
      <c r="S735">
        <v>1</v>
      </c>
      <c r="T735">
        <v>0</v>
      </c>
      <c r="U735">
        <v>28000000</v>
      </c>
      <c r="V735">
        <v>14426251</v>
      </c>
      <c r="W735">
        <v>16800438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-69.999217857142852</v>
      </c>
      <c r="AH735">
        <v>-66.699131821428566</v>
      </c>
      <c r="AI735">
        <v>2.6071428571428571E-5</v>
      </c>
    </row>
    <row r="736" spans="1:35" x14ac:dyDescent="0.2">
      <c r="A736" t="s">
        <v>4909</v>
      </c>
      <c r="B736">
        <v>1998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4.9000000000000004</v>
      </c>
      <c r="N736">
        <v>18602</v>
      </c>
      <c r="O736">
        <v>114</v>
      </c>
      <c r="P736" t="s">
        <v>3899</v>
      </c>
      <c r="Q736" t="s">
        <v>3921</v>
      </c>
      <c r="R736">
        <v>1</v>
      </c>
      <c r="S736">
        <v>0</v>
      </c>
      <c r="T736">
        <v>0</v>
      </c>
      <c r="U736">
        <v>60000000</v>
      </c>
      <c r="V736">
        <v>12069719</v>
      </c>
      <c r="W736">
        <v>12069719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-89.941900833333335</v>
      </c>
      <c r="AH736">
        <v>-88.835509924999997</v>
      </c>
      <c r="AI736">
        <v>-0.54281367424242422</v>
      </c>
    </row>
    <row r="737" spans="1:35" x14ac:dyDescent="0.2">
      <c r="A737" t="s">
        <v>3994</v>
      </c>
      <c r="B737">
        <v>1994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5.2</v>
      </c>
      <c r="N737">
        <v>1234</v>
      </c>
      <c r="O737">
        <v>93</v>
      </c>
      <c r="P737" t="s">
        <v>3012</v>
      </c>
      <c r="Q737" t="s">
        <v>3995</v>
      </c>
      <c r="R737">
        <v>1</v>
      </c>
      <c r="S737">
        <v>0</v>
      </c>
      <c r="T737">
        <v>0</v>
      </c>
      <c r="U737">
        <v>16000000</v>
      </c>
      <c r="V737">
        <v>713234</v>
      </c>
      <c r="W737">
        <v>713234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-97.771143749999993</v>
      </c>
      <c r="AH737">
        <v>-97.525969562500009</v>
      </c>
      <c r="AI737">
        <v>-0.89868835227272725</v>
      </c>
    </row>
    <row r="738" spans="1:35" x14ac:dyDescent="0.2">
      <c r="A738" t="s">
        <v>4689</v>
      </c>
      <c r="B738">
        <v>1998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5.0999999999999996</v>
      </c>
      <c r="N738">
        <v>7848</v>
      </c>
      <c r="O738">
        <v>91</v>
      </c>
      <c r="P738" t="s">
        <v>4690</v>
      </c>
      <c r="Q738" t="s">
        <v>4071</v>
      </c>
      <c r="R738">
        <v>0</v>
      </c>
      <c r="S738">
        <v>0</v>
      </c>
      <c r="T738">
        <v>1</v>
      </c>
      <c r="U738">
        <v>35000000</v>
      </c>
      <c r="V738">
        <v>10493366</v>
      </c>
      <c r="W738">
        <v>10493366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-85.009477142857151</v>
      </c>
      <c r="AH738">
        <v>-83.36051962857141</v>
      </c>
      <c r="AI738">
        <v>-0.3186125974025974</v>
      </c>
    </row>
    <row r="739" spans="1:35" x14ac:dyDescent="0.2">
      <c r="A739" t="s">
        <v>1265</v>
      </c>
      <c r="B739">
        <v>1953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7.1</v>
      </c>
      <c r="N739">
        <v>8865</v>
      </c>
      <c r="O739">
        <v>83</v>
      </c>
      <c r="P739" t="s">
        <v>387</v>
      </c>
      <c r="Q739" t="s">
        <v>1195</v>
      </c>
      <c r="R739">
        <v>0</v>
      </c>
      <c r="S739">
        <v>0</v>
      </c>
      <c r="T739">
        <v>1</v>
      </c>
      <c r="U739">
        <v>3000000</v>
      </c>
      <c r="V739">
        <v>4100000</v>
      </c>
      <c r="W739">
        <v>4100000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-31.666666666666664</v>
      </c>
      <c r="AH739">
        <v>-24.15</v>
      </c>
      <c r="AI739">
        <v>7.541666666666667</v>
      </c>
    </row>
    <row r="740" spans="1:35" x14ac:dyDescent="0.2">
      <c r="A740" t="s">
        <v>5795</v>
      </c>
      <c r="B740">
        <v>2003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5.4</v>
      </c>
      <c r="N740">
        <v>42226</v>
      </c>
      <c r="O740">
        <v>94</v>
      </c>
      <c r="P740" t="s">
        <v>5796</v>
      </c>
      <c r="Q740" t="s">
        <v>35</v>
      </c>
      <c r="R740">
        <v>0</v>
      </c>
      <c r="S740">
        <v>1</v>
      </c>
      <c r="T740">
        <v>0</v>
      </c>
      <c r="U740">
        <v>18000000</v>
      </c>
      <c r="V740">
        <v>30308417</v>
      </c>
      <c r="W740">
        <v>62228395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72.856652777777782</v>
      </c>
      <c r="AH740">
        <v>91.87088458333335</v>
      </c>
      <c r="AI740">
        <v>4.7618884259259255</v>
      </c>
    </row>
    <row r="741" spans="1:35" x14ac:dyDescent="0.2">
      <c r="A741" t="s">
        <v>2347</v>
      </c>
      <c r="B741">
        <v>1978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6.3</v>
      </c>
      <c r="N741">
        <v>5762</v>
      </c>
      <c r="O741">
        <v>99</v>
      </c>
      <c r="P741" t="s">
        <v>2319</v>
      </c>
      <c r="Q741" t="s">
        <v>39</v>
      </c>
      <c r="R741">
        <v>0</v>
      </c>
      <c r="S741">
        <v>0</v>
      </c>
      <c r="T741">
        <v>1</v>
      </c>
      <c r="U741">
        <v>6000000</v>
      </c>
      <c r="V741">
        <v>78000000</v>
      </c>
      <c r="W741">
        <v>78000000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550</v>
      </c>
      <c r="AH741">
        <v>621.50000000000011</v>
      </c>
      <c r="AI741">
        <v>33.210526315789473</v>
      </c>
    </row>
    <row r="742" spans="1:35" x14ac:dyDescent="0.2">
      <c r="A742" t="s">
        <v>7129</v>
      </c>
      <c r="B742">
        <v>2011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5.4</v>
      </c>
      <c r="N742">
        <v>29998</v>
      </c>
      <c r="O742">
        <v>95</v>
      </c>
      <c r="P742" t="s">
        <v>7130</v>
      </c>
      <c r="Q742" t="s">
        <v>35</v>
      </c>
      <c r="R742">
        <v>0</v>
      </c>
      <c r="S742">
        <v>1</v>
      </c>
      <c r="T742">
        <v>0</v>
      </c>
      <c r="U742">
        <v>63000000</v>
      </c>
      <c r="V742">
        <v>108085305</v>
      </c>
      <c r="W742">
        <v>183953723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45.995018253968254</v>
      </c>
      <c r="AH742">
        <v>62.054470261904783</v>
      </c>
      <c r="AI742">
        <v>1.9199003650793651</v>
      </c>
    </row>
    <row r="743" spans="1:35" x14ac:dyDescent="0.2">
      <c r="A743" t="s">
        <v>7218</v>
      </c>
      <c r="B743">
        <v>2011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6.9</v>
      </c>
      <c r="N743">
        <v>409988</v>
      </c>
      <c r="O743">
        <v>98</v>
      </c>
      <c r="P743" t="s">
        <v>5986</v>
      </c>
      <c r="Q743" t="s">
        <v>5604</v>
      </c>
      <c r="R743">
        <v>0</v>
      </c>
      <c r="S743">
        <v>0</v>
      </c>
      <c r="T743">
        <v>1</v>
      </c>
      <c r="U743">
        <v>35000000</v>
      </c>
      <c r="V743">
        <v>117538559</v>
      </c>
      <c r="W743">
        <v>209838559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199.76936999999998</v>
      </c>
      <c r="AH743">
        <v>232.74400070000004</v>
      </c>
      <c r="AI743">
        <v>4.9953874000000003</v>
      </c>
    </row>
    <row r="744" spans="1:35" x14ac:dyDescent="0.2">
      <c r="A744" t="s">
        <v>7524</v>
      </c>
      <c r="B744">
        <v>2014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6.3</v>
      </c>
      <c r="N744">
        <v>151447</v>
      </c>
      <c r="O744">
        <v>108</v>
      </c>
      <c r="P744" t="s">
        <v>7525</v>
      </c>
      <c r="Q744" t="s">
        <v>7235</v>
      </c>
      <c r="R744">
        <v>0</v>
      </c>
      <c r="S744">
        <v>0</v>
      </c>
      <c r="T744">
        <v>1</v>
      </c>
      <c r="U744">
        <v>42000000</v>
      </c>
      <c r="V744">
        <v>54445357</v>
      </c>
      <c r="W744">
        <v>107645357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28.149234523809525</v>
      </c>
      <c r="AH744">
        <v>42.245650321428585</v>
      </c>
      <c r="AI744">
        <v>1.5629846904761904</v>
      </c>
    </row>
    <row r="745" spans="1:35" x14ac:dyDescent="0.2">
      <c r="A745" t="s">
        <v>591</v>
      </c>
      <c r="B745">
        <v>1941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6.1</v>
      </c>
      <c r="N745">
        <v>589</v>
      </c>
      <c r="O745">
        <v>60</v>
      </c>
      <c r="P745" t="s">
        <v>592</v>
      </c>
      <c r="Q745" t="s">
        <v>35</v>
      </c>
      <c r="R745">
        <v>0</v>
      </c>
      <c r="S745">
        <v>1</v>
      </c>
      <c r="T745">
        <v>0</v>
      </c>
      <c r="U745">
        <v>93000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-100</v>
      </c>
      <c r="AH745">
        <v>-100</v>
      </c>
      <c r="AI745">
        <v>-1</v>
      </c>
    </row>
    <row r="746" spans="1:35" x14ac:dyDescent="0.2">
      <c r="A746" t="s">
        <v>5883</v>
      </c>
      <c r="B746">
        <v>2005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6.6</v>
      </c>
      <c r="N746">
        <v>104466</v>
      </c>
      <c r="O746">
        <v>113</v>
      </c>
      <c r="P746" t="s">
        <v>5884</v>
      </c>
      <c r="Q746" t="s">
        <v>3859</v>
      </c>
      <c r="R746">
        <v>1</v>
      </c>
      <c r="S746">
        <v>0</v>
      </c>
      <c r="T746">
        <v>0</v>
      </c>
      <c r="U746">
        <v>52000000</v>
      </c>
      <c r="V746">
        <v>34639939</v>
      </c>
      <c r="W746">
        <v>77663556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4</v>
      </c>
      <c r="AG746">
        <v>-25.323503846153844</v>
      </c>
      <c r="AH746">
        <v>-17.109089269230758</v>
      </c>
      <c r="AI746">
        <v>1.4892165384615386</v>
      </c>
    </row>
    <row r="747" spans="1:35" x14ac:dyDescent="0.2">
      <c r="A747" t="s">
        <v>6239</v>
      </c>
      <c r="B747">
        <v>2007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7.8</v>
      </c>
      <c r="N747">
        <v>444334</v>
      </c>
      <c r="O747">
        <v>121</v>
      </c>
      <c r="P747" t="s">
        <v>5973</v>
      </c>
      <c r="Q747" t="s">
        <v>3729</v>
      </c>
      <c r="R747">
        <v>0</v>
      </c>
      <c r="S747">
        <v>1</v>
      </c>
      <c r="T747">
        <v>0</v>
      </c>
      <c r="U747">
        <v>8000000</v>
      </c>
      <c r="V747">
        <v>23637265</v>
      </c>
      <c r="W747">
        <v>80743363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404.64601875</v>
      </c>
      <c r="AH747">
        <v>460.15708081250006</v>
      </c>
      <c r="AI747">
        <v>15.821533958333333</v>
      </c>
    </row>
    <row r="748" spans="1:35" x14ac:dyDescent="0.2">
      <c r="A748" t="s">
        <v>7688</v>
      </c>
      <c r="B748">
        <v>2015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5.0999999999999996</v>
      </c>
      <c r="N748">
        <v>46611</v>
      </c>
      <c r="O748">
        <v>87</v>
      </c>
      <c r="P748" t="s">
        <v>6396</v>
      </c>
      <c r="Q748" t="s">
        <v>620</v>
      </c>
      <c r="R748">
        <v>0</v>
      </c>
      <c r="S748">
        <v>0</v>
      </c>
      <c r="T748">
        <v>1</v>
      </c>
      <c r="U748">
        <v>35000000</v>
      </c>
      <c r="V748">
        <v>34580201</v>
      </c>
      <c r="W748">
        <v>51380201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-26.599712857142858</v>
      </c>
      <c r="AH748">
        <v>-18.525681271428564</v>
      </c>
      <c r="AI748">
        <v>0.46800574285714286</v>
      </c>
    </row>
    <row r="749" spans="1:35" x14ac:dyDescent="0.2">
      <c r="A749" t="s">
        <v>3106</v>
      </c>
      <c r="B749">
        <v>1988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4.5</v>
      </c>
      <c r="N749">
        <v>2972</v>
      </c>
      <c r="O749">
        <v>83</v>
      </c>
      <c r="P749" t="s">
        <v>2916</v>
      </c>
      <c r="Q749" t="s">
        <v>39</v>
      </c>
      <c r="R749">
        <v>0</v>
      </c>
      <c r="S749">
        <v>0</v>
      </c>
      <c r="T749">
        <v>1</v>
      </c>
      <c r="U749">
        <v>9000000</v>
      </c>
      <c r="V749">
        <v>6436211</v>
      </c>
      <c r="W749">
        <v>6436211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-64.243272222222231</v>
      </c>
      <c r="AH749">
        <v>-60.310032166666659</v>
      </c>
      <c r="AI749">
        <v>0.55464033816425118</v>
      </c>
    </row>
    <row r="750" spans="1:35" x14ac:dyDescent="0.2">
      <c r="A750" t="s">
        <v>1851</v>
      </c>
      <c r="B750">
        <v>1967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6.6</v>
      </c>
      <c r="N750">
        <v>1125</v>
      </c>
      <c r="O750">
        <v>124</v>
      </c>
      <c r="P750" t="s">
        <v>1852</v>
      </c>
      <c r="Q750" t="s">
        <v>39</v>
      </c>
      <c r="R750">
        <v>0</v>
      </c>
      <c r="S750">
        <v>0</v>
      </c>
      <c r="T750">
        <v>1</v>
      </c>
      <c r="U750">
        <v>3651000</v>
      </c>
      <c r="V750">
        <v>3000000</v>
      </c>
      <c r="W750">
        <v>3000000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2</v>
      </c>
      <c r="AG750">
        <v>-58.915365653245686</v>
      </c>
      <c r="AH750">
        <v>-54.396055875102704</v>
      </c>
      <c r="AI750">
        <v>2.2867707477403449</v>
      </c>
    </row>
    <row r="751" spans="1:35" x14ac:dyDescent="0.2">
      <c r="A751" t="s">
        <v>850</v>
      </c>
      <c r="B751">
        <v>1945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6.8</v>
      </c>
      <c r="N751">
        <v>608</v>
      </c>
      <c r="O751">
        <v>98</v>
      </c>
      <c r="P751" t="s">
        <v>834</v>
      </c>
      <c r="Q751" t="s">
        <v>39</v>
      </c>
      <c r="R751">
        <v>0</v>
      </c>
      <c r="S751">
        <v>0</v>
      </c>
      <c r="T751">
        <v>1</v>
      </c>
      <c r="U751">
        <v>940000</v>
      </c>
      <c r="V751">
        <v>2840000</v>
      </c>
      <c r="W751">
        <v>2840000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51.063829787234042</v>
      </c>
      <c r="AH751">
        <v>67.68085106382982</v>
      </c>
      <c r="AI751">
        <v>22.240589198036005</v>
      </c>
    </row>
    <row r="752" spans="1:35" x14ac:dyDescent="0.2">
      <c r="A752" t="s">
        <v>1267</v>
      </c>
      <c r="B752">
        <v>1953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7.1</v>
      </c>
      <c r="N752">
        <v>15338</v>
      </c>
      <c r="O752">
        <v>88</v>
      </c>
      <c r="P752" t="s">
        <v>1200</v>
      </c>
      <c r="Q752" t="s">
        <v>1216</v>
      </c>
      <c r="R752">
        <v>0</v>
      </c>
      <c r="S752">
        <v>0</v>
      </c>
      <c r="T752">
        <v>1</v>
      </c>
      <c r="U752">
        <v>1000000</v>
      </c>
      <c r="V752">
        <v>23750000</v>
      </c>
      <c r="W752">
        <v>23750000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20</v>
      </c>
      <c r="AG752">
        <v>1087.5</v>
      </c>
      <c r="AH752">
        <v>1218.1250000000002</v>
      </c>
      <c r="AI752">
        <v>147.4375</v>
      </c>
    </row>
    <row r="753" spans="1:35" x14ac:dyDescent="0.2">
      <c r="A753" t="s">
        <v>5306</v>
      </c>
      <c r="B753">
        <v>1999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5.6</v>
      </c>
      <c r="N753">
        <v>51822</v>
      </c>
      <c r="O753">
        <v>93</v>
      </c>
      <c r="P753" t="s">
        <v>5307</v>
      </c>
      <c r="Q753" t="s">
        <v>5308</v>
      </c>
      <c r="R753">
        <v>0</v>
      </c>
      <c r="S753">
        <v>0</v>
      </c>
      <c r="T753">
        <v>1</v>
      </c>
      <c r="U753">
        <v>37000000</v>
      </c>
      <c r="V753">
        <v>40846082</v>
      </c>
      <c r="W753">
        <v>42593455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-42.441277027027027</v>
      </c>
      <c r="AH753">
        <v>-36.109817499999998</v>
      </c>
      <c r="AI753">
        <v>1.6163055896805896</v>
      </c>
    </row>
    <row r="754" spans="1:35" x14ac:dyDescent="0.2">
      <c r="A754" t="s">
        <v>3997</v>
      </c>
      <c r="B754">
        <v>1995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6</v>
      </c>
      <c r="N754">
        <v>6292</v>
      </c>
      <c r="O754">
        <v>113</v>
      </c>
      <c r="P754" t="s">
        <v>3572</v>
      </c>
      <c r="Q754" t="s">
        <v>3273</v>
      </c>
      <c r="R754">
        <v>1</v>
      </c>
      <c r="S754">
        <v>0</v>
      </c>
      <c r="T754">
        <v>0</v>
      </c>
      <c r="U754">
        <v>10500000</v>
      </c>
      <c r="V754">
        <v>26325256</v>
      </c>
      <c r="W754">
        <v>26325256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25.358361904761907</v>
      </c>
      <c r="AH754">
        <v>39.147781714285735</v>
      </c>
      <c r="AI754">
        <v>4.6981073593073592</v>
      </c>
    </row>
    <row r="755" spans="1:35" x14ac:dyDescent="0.2">
      <c r="A755" t="s">
        <v>3610</v>
      </c>
      <c r="B755">
        <v>1992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6.1</v>
      </c>
      <c r="N755">
        <v>21435</v>
      </c>
      <c r="O755">
        <v>102</v>
      </c>
      <c r="P755" t="s">
        <v>2901</v>
      </c>
      <c r="Q755" t="s">
        <v>3230</v>
      </c>
      <c r="R755">
        <v>0</v>
      </c>
      <c r="S755">
        <v>1</v>
      </c>
      <c r="T755">
        <v>0</v>
      </c>
      <c r="U755">
        <v>26000000</v>
      </c>
      <c r="V755">
        <v>58500635</v>
      </c>
      <c r="W755">
        <v>94900635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82.501221153846146</v>
      </c>
      <c r="AH755">
        <v>102.57635548076924</v>
      </c>
      <c r="AI755">
        <v>7.2955100524475522</v>
      </c>
    </row>
    <row r="756" spans="1:35" x14ac:dyDescent="0.2">
      <c r="A756" t="s">
        <v>5622</v>
      </c>
      <c r="B756">
        <v>2001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6.3</v>
      </c>
      <c r="N756">
        <v>51624</v>
      </c>
      <c r="O756">
        <v>93</v>
      </c>
      <c r="P756" t="s">
        <v>5623</v>
      </c>
      <c r="Q756" t="s">
        <v>4080</v>
      </c>
      <c r="R756">
        <v>0</v>
      </c>
      <c r="S756">
        <v>1</v>
      </c>
      <c r="T756">
        <v>0</v>
      </c>
      <c r="U756">
        <v>20000000</v>
      </c>
      <c r="V756">
        <v>31283740</v>
      </c>
      <c r="W756">
        <v>31283740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-21.790649999999999</v>
      </c>
      <c r="AH756">
        <v>-13.187621499999985</v>
      </c>
      <c r="AI756">
        <v>1.6069783333333334</v>
      </c>
    </row>
    <row r="757" spans="1:35" x14ac:dyDescent="0.2">
      <c r="A757" t="s">
        <v>5245</v>
      </c>
      <c r="B757">
        <v>2000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6.2</v>
      </c>
      <c r="N757">
        <v>195130</v>
      </c>
      <c r="O757">
        <v>104</v>
      </c>
      <c r="P757" t="s">
        <v>2627</v>
      </c>
      <c r="Q757" t="s">
        <v>35</v>
      </c>
      <c r="R757">
        <v>0</v>
      </c>
      <c r="S757">
        <v>1</v>
      </c>
      <c r="T757">
        <v>0</v>
      </c>
      <c r="U757">
        <v>123000000</v>
      </c>
      <c r="V757">
        <v>260044825</v>
      </c>
      <c r="W757">
        <v>345141403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43</v>
      </c>
      <c r="AG757">
        <v>40.301383333333334</v>
      </c>
      <c r="AH757">
        <v>55.734535500000014</v>
      </c>
      <c r="AI757">
        <v>3.6767127777777779</v>
      </c>
    </row>
    <row r="758" spans="1:35" x14ac:dyDescent="0.2">
      <c r="A758" t="s">
        <v>7014</v>
      </c>
      <c r="B758">
        <v>2016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6.1</v>
      </c>
      <c r="N758">
        <v>77930</v>
      </c>
      <c r="O758">
        <v>110</v>
      </c>
      <c r="P758" t="s">
        <v>7015</v>
      </c>
      <c r="Q758" t="s">
        <v>5604</v>
      </c>
      <c r="R758">
        <v>0</v>
      </c>
      <c r="S758">
        <v>0</v>
      </c>
      <c r="T758">
        <v>1</v>
      </c>
      <c r="U758">
        <v>38000000</v>
      </c>
      <c r="V758">
        <v>46843513</v>
      </c>
      <c r="W758">
        <v>112343513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8</v>
      </c>
      <c r="AG758">
        <v>47.820411842105266</v>
      </c>
      <c r="AH758">
        <v>64.080657144736847</v>
      </c>
      <c r="AI758">
        <v>1.9564082368421052</v>
      </c>
    </row>
    <row r="759" spans="1:35" x14ac:dyDescent="0.2">
      <c r="A759" t="s">
        <v>5790</v>
      </c>
      <c r="B759">
        <v>2003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5.6</v>
      </c>
      <c r="N759">
        <v>9047</v>
      </c>
      <c r="O759">
        <v>101</v>
      </c>
      <c r="P759" t="s">
        <v>5791</v>
      </c>
      <c r="Q759" t="s">
        <v>5459</v>
      </c>
      <c r="R759">
        <v>0</v>
      </c>
      <c r="S759">
        <v>1</v>
      </c>
      <c r="T759">
        <v>0</v>
      </c>
      <c r="U759">
        <v>16000000</v>
      </c>
      <c r="V759">
        <v>14195227</v>
      </c>
      <c r="W759">
        <v>14390329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-55.030221874999995</v>
      </c>
      <c r="AH759">
        <v>-50.083546281249994</v>
      </c>
      <c r="AI759">
        <v>0.49899260416666669</v>
      </c>
    </row>
    <row r="760" spans="1:35" x14ac:dyDescent="0.2">
      <c r="A760" t="s">
        <v>4241</v>
      </c>
      <c r="B760">
        <v>1995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6.3</v>
      </c>
      <c r="N760">
        <v>10375</v>
      </c>
      <c r="O760">
        <v>117</v>
      </c>
      <c r="P760" t="s">
        <v>4242</v>
      </c>
      <c r="Q760" t="s">
        <v>35</v>
      </c>
      <c r="R760">
        <v>0</v>
      </c>
      <c r="S760">
        <v>1</v>
      </c>
      <c r="T760">
        <v>0</v>
      </c>
      <c r="U760">
        <v>10000000</v>
      </c>
      <c r="V760">
        <v>23600020</v>
      </c>
      <c r="W760">
        <v>41200020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4</v>
      </c>
      <c r="AG760">
        <v>106.0001</v>
      </c>
      <c r="AH760">
        <v>128.660111</v>
      </c>
      <c r="AI760">
        <v>8.3636409090909094</v>
      </c>
    </row>
    <row r="761" spans="1:35" x14ac:dyDescent="0.2">
      <c r="A761" t="s">
        <v>6682</v>
      </c>
      <c r="B761">
        <v>2010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8.1</v>
      </c>
      <c r="N761">
        <v>638627</v>
      </c>
      <c r="O761">
        <v>98</v>
      </c>
      <c r="P761" t="s">
        <v>6683</v>
      </c>
      <c r="Q761" t="s">
        <v>4956</v>
      </c>
      <c r="R761">
        <v>0</v>
      </c>
      <c r="S761">
        <v>1</v>
      </c>
      <c r="T761">
        <v>0</v>
      </c>
      <c r="U761">
        <v>165000000</v>
      </c>
      <c r="V761">
        <v>217581231</v>
      </c>
      <c r="W761">
        <v>494878759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7</v>
      </c>
      <c r="AG761">
        <v>49.963260303030303</v>
      </c>
      <c r="AH761">
        <v>66.459218936363641</v>
      </c>
      <c r="AI761">
        <v>1.999265206060606</v>
      </c>
    </row>
    <row r="762" spans="1:35" x14ac:dyDescent="0.2">
      <c r="A762" t="s">
        <v>2894</v>
      </c>
      <c r="B762">
        <v>1986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4.7</v>
      </c>
      <c r="N762">
        <v>41323</v>
      </c>
      <c r="O762">
        <v>110</v>
      </c>
      <c r="P762" t="s">
        <v>2895</v>
      </c>
      <c r="Q762" t="s">
        <v>35</v>
      </c>
      <c r="R762">
        <v>0</v>
      </c>
      <c r="S762">
        <v>1</v>
      </c>
      <c r="T762">
        <v>0</v>
      </c>
      <c r="U762">
        <v>37000000</v>
      </c>
      <c r="V762">
        <v>16295774</v>
      </c>
      <c r="W762">
        <v>37962774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13</v>
      </c>
      <c r="AG762">
        <v>-48.698954054054056</v>
      </c>
      <c r="AH762">
        <v>-43.055838999999999</v>
      </c>
      <c r="AI762">
        <v>1.230480258519389</v>
      </c>
    </row>
    <row r="763" spans="1:35" x14ac:dyDescent="0.2">
      <c r="A763" t="s">
        <v>5684</v>
      </c>
      <c r="B763">
        <v>2003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5.6</v>
      </c>
      <c r="N763">
        <v>245622</v>
      </c>
      <c r="O763">
        <v>138</v>
      </c>
      <c r="P763" t="s">
        <v>5086</v>
      </c>
      <c r="Q763" t="s">
        <v>35</v>
      </c>
      <c r="R763">
        <v>0</v>
      </c>
      <c r="S763">
        <v>1</v>
      </c>
      <c r="T763">
        <v>0</v>
      </c>
      <c r="U763">
        <v>137000000</v>
      </c>
      <c r="V763">
        <v>132177234</v>
      </c>
      <c r="W763">
        <v>245285165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41</v>
      </c>
      <c r="AG763">
        <v>-10.479866788321168</v>
      </c>
      <c r="AH763">
        <v>-0.63265213503648332</v>
      </c>
      <c r="AI763">
        <v>1.9840044403892945</v>
      </c>
    </row>
    <row r="764" spans="1:35" x14ac:dyDescent="0.2">
      <c r="A764" t="s">
        <v>899</v>
      </c>
      <c r="B764">
        <v>1946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7.4</v>
      </c>
      <c r="N764">
        <v>3719</v>
      </c>
      <c r="O764">
        <v>125</v>
      </c>
      <c r="P764" t="s">
        <v>793</v>
      </c>
      <c r="Q764" t="s">
        <v>39</v>
      </c>
      <c r="R764">
        <v>0</v>
      </c>
      <c r="S764">
        <v>0</v>
      </c>
      <c r="T764">
        <v>1</v>
      </c>
      <c r="U764">
        <v>2164000</v>
      </c>
      <c r="V764">
        <v>3999000</v>
      </c>
      <c r="W764">
        <v>3999000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26</v>
      </c>
      <c r="AG764">
        <v>-7.6016635859519415</v>
      </c>
      <c r="AH764">
        <v>2.5621534195933453</v>
      </c>
      <c r="AI764">
        <v>13.215128679084318</v>
      </c>
    </row>
    <row r="765" spans="1:35" x14ac:dyDescent="0.2">
      <c r="A765" t="s">
        <v>108</v>
      </c>
      <c r="B765">
        <v>1932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8.1999999999999993</v>
      </c>
      <c r="N765">
        <v>11089</v>
      </c>
      <c r="O765">
        <v>92</v>
      </c>
      <c r="P765" t="s">
        <v>97</v>
      </c>
      <c r="Q765" t="s">
        <v>39</v>
      </c>
      <c r="R765">
        <v>0</v>
      </c>
      <c r="S765">
        <v>0</v>
      </c>
      <c r="T765">
        <v>1</v>
      </c>
      <c r="U765">
        <v>228000</v>
      </c>
      <c r="V765">
        <v>1599000</v>
      </c>
      <c r="W765">
        <v>1599000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250.65789473684214</v>
      </c>
      <c r="AH765">
        <v>289.2302631578948</v>
      </c>
      <c r="AI765">
        <v>17.455678670360111</v>
      </c>
    </row>
    <row r="766" spans="1:35" x14ac:dyDescent="0.2">
      <c r="A766" t="s">
        <v>6481</v>
      </c>
      <c r="B766">
        <v>2007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7.2</v>
      </c>
      <c r="N766">
        <v>662000</v>
      </c>
      <c r="O766">
        <v>101</v>
      </c>
      <c r="P766" t="s">
        <v>5941</v>
      </c>
      <c r="Q766" t="s">
        <v>39</v>
      </c>
      <c r="R766">
        <v>0</v>
      </c>
      <c r="S766">
        <v>0</v>
      </c>
      <c r="T766">
        <v>1</v>
      </c>
      <c r="U766">
        <v>150000000</v>
      </c>
      <c r="V766">
        <v>256393010</v>
      </c>
      <c r="W766">
        <v>585410052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53</v>
      </c>
      <c r="AG766">
        <v>95.136684000000002</v>
      </c>
      <c r="AH766">
        <v>116.60171923999999</v>
      </c>
      <c r="AI766">
        <v>5.5045561333333337</v>
      </c>
    </row>
    <row r="767" spans="1:35" x14ac:dyDescent="0.2">
      <c r="A767" t="s">
        <v>7189</v>
      </c>
      <c r="B767">
        <v>2011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6.1</v>
      </c>
      <c r="N767">
        <v>222770</v>
      </c>
      <c r="O767">
        <v>111</v>
      </c>
      <c r="P767" t="s">
        <v>5439</v>
      </c>
      <c r="Q767" t="s">
        <v>4856</v>
      </c>
      <c r="R767">
        <v>1</v>
      </c>
      <c r="S767">
        <v>0</v>
      </c>
      <c r="T767">
        <v>0</v>
      </c>
      <c r="U767">
        <v>60000000</v>
      </c>
      <c r="V767">
        <v>55100437</v>
      </c>
      <c r="W767">
        <v>149878437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24.898697500000001</v>
      </c>
      <c r="AH767">
        <v>38.637554225000024</v>
      </c>
      <c r="AI767">
        <v>1.49797395</v>
      </c>
    </row>
    <row r="768" spans="1:35" x14ac:dyDescent="0.2">
      <c r="A768" t="s">
        <v>4001</v>
      </c>
      <c r="B768">
        <v>1994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5.3</v>
      </c>
      <c r="N768">
        <v>11129</v>
      </c>
      <c r="O768">
        <v>123</v>
      </c>
      <c r="P768" t="s">
        <v>2752</v>
      </c>
      <c r="Q768" t="s">
        <v>4002</v>
      </c>
      <c r="R768">
        <v>1</v>
      </c>
      <c r="S768">
        <v>0</v>
      </c>
      <c r="T768">
        <v>0</v>
      </c>
      <c r="U768">
        <v>45000000</v>
      </c>
      <c r="V768">
        <v>30806194</v>
      </c>
      <c r="W768">
        <v>30806194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-65.770895555555555</v>
      </c>
      <c r="AH768">
        <v>-62.005694066666663</v>
      </c>
      <c r="AI768">
        <v>0.55586838383838388</v>
      </c>
    </row>
    <row r="769" spans="1:35" x14ac:dyDescent="0.2">
      <c r="A769" t="s">
        <v>1897</v>
      </c>
      <c r="B769">
        <v>1968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6.3</v>
      </c>
      <c r="N769">
        <v>2729</v>
      </c>
      <c r="O769">
        <v>92</v>
      </c>
      <c r="P769" t="s">
        <v>1898</v>
      </c>
      <c r="Q769" t="s">
        <v>1832</v>
      </c>
      <c r="R769">
        <v>0</v>
      </c>
      <c r="S769">
        <v>0</v>
      </c>
      <c r="T769">
        <v>1</v>
      </c>
      <c r="U769">
        <v>3000000</v>
      </c>
      <c r="X769">
        <v>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-100</v>
      </c>
      <c r="AH769">
        <v>-100</v>
      </c>
      <c r="AI769">
        <v>-1</v>
      </c>
    </row>
    <row r="770" spans="1:35" x14ac:dyDescent="0.2">
      <c r="A770" t="s">
        <v>6552</v>
      </c>
      <c r="B770">
        <v>2007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5.9</v>
      </c>
      <c r="N770">
        <v>137051</v>
      </c>
      <c r="O770">
        <v>115</v>
      </c>
      <c r="P770" t="s">
        <v>3363</v>
      </c>
      <c r="Q770" t="s">
        <v>35</v>
      </c>
      <c r="R770">
        <v>0</v>
      </c>
      <c r="S770">
        <v>1</v>
      </c>
      <c r="T770">
        <v>0</v>
      </c>
      <c r="U770">
        <v>85000000</v>
      </c>
      <c r="V770">
        <v>120059556</v>
      </c>
      <c r="W770">
        <v>187134117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10.078892352941176</v>
      </c>
      <c r="AH770">
        <v>22.187570511764708</v>
      </c>
      <c r="AI770">
        <v>2.669296411764706</v>
      </c>
    </row>
    <row r="771" spans="1:35" x14ac:dyDescent="0.2">
      <c r="A771" t="s">
        <v>7480</v>
      </c>
      <c r="B771">
        <v>2013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5.7</v>
      </c>
      <c r="N771">
        <v>119970</v>
      </c>
      <c r="O771">
        <v>111</v>
      </c>
      <c r="P771" t="s">
        <v>5986</v>
      </c>
      <c r="Q771" t="s">
        <v>7481</v>
      </c>
      <c r="R771">
        <v>0</v>
      </c>
      <c r="S771">
        <v>1</v>
      </c>
      <c r="T771">
        <v>0</v>
      </c>
      <c r="U771">
        <v>35000000</v>
      </c>
      <c r="V771">
        <v>134506920</v>
      </c>
      <c r="W771">
        <v>173965010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148.52144285714286</v>
      </c>
      <c r="AH771">
        <v>175.85880157142861</v>
      </c>
      <c r="AI771">
        <v>3.9704288571428572</v>
      </c>
    </row>
    <row r="772" spans="1:35" x14ac:dyDescent="0.2">
      <c r="A772" t="s">
        <v>6199</v>
      </c>
      <c r="B772">
        <v>2006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6.2</v>
      </c>
      <c r="N772">
        <v>5067</v>
      </c>
      <c r="O772">
        <v>121</v>
      </c>
      <c r="P772" t="s">
        <v>6200</v>
      </c>
      <c r="Q772" t="s">
        <v>4885</v>
      </c>
      <c r="R772">
        <v>0</v>
      </c>
      <c r="S772">
        <v>0</v>
      </c>
      <c r="T772">
        <v>1</v>
      </c>
      <c r="U772">
        <v>15000000</v>
      </c>
      <c r="V772">
        <v>12571185</v>
      </c>
      <c r="W772">
        <v>12643027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-57.856576666666669</v>
      </c>
      <c r="AH772">
        <v>-53.220800099999998</v>
      </c>
      <c r="AI772">
        <v>0.40478077777777777</v>
      </c>
    </row>
    <row r="773" spans="1:35" x14ac:dyDescent="0.2">
      <c r="A773" t="s">
        <v>7074</v>
      </c>
      <c r="B773">
        <v>2014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6.7</v>
      </c>
      <c r="N773">
        <v>111900</v>
      </c>
      <c r="O773">
        <v>107</v>
      </c>
      <c r="P773" t="s">
        <v>7075</v>
      </c>
      <c r="Q773" t="s">
        <v>4950</v>
      </c>
      <c r="R773">
        <v>0</v>
      </c>
      <c r="S773">
        <v>0</v>
      </c>
      <c r="T773">
        <v>1</v>
      </c>
      <c r="U773">
        <v>11000000</v>
      </c>
      <c r="V773">
        <v>50474843</v>
      </c>
      <c r="W773">
        <v>78274843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4</v>
      </c>
      <c r="AG773">
        <v>255.7947409090909</v>
      </c>
      <c r="AH773">
        <v>294.93216240909095</v>
      </c>
      <c r="AI773">
        <v>6.1158948181818182</v>
      </c>
    </row>
    <row r="774" spans="1:35" x14ac:dyDescent="0.2">
      <c r="A774" t="s">
        <v>70</v>
      </c>
      <c r="B774">
        <v>1931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6.2</v>
      </c>
      <c r="N774">
        <v>804</v>
      </c>
      <c r="O774">
        <v>79</v>
      </c>
      <c r="P774" t="s">
        <v>38</v>
      </c>
      <c r="Q774" t="s">
        <v>39</v>
      </c>
      <c r="R774">
        <v>0</v>
      </c>
      <c r="S774">
        <v>0</v>
      </c>
      <c r="T774">
        <v>1</v>
      </c>
      <c r="U774">
        <v>249000</v>
      </c>
      <c r="X774">
        <v>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-100</v>
      </c>
      <c r="AH774">
        <v>-100</v>
      </c>
      <c r="AI774">
        <v>-1</v>
      </c>
    </row>
    <row r="775" spans="1:35" x14ac:dyDescent="0.2">
      <c r="A775" t="s">
        <v>6575</v>
      </c>
      <c r="B775">
        <v>2008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7.9</v>
      </c>
      <c r="N775">
        <v>376897</v>
      </c>
      <c r="O775">
        <v>107</v>
      </c>
      <c r="P775" t="s">
        <v>6576</v>
      </c>
      <c r="Q775" t="s">
        <v>5459</v>
      </c>
      <c r="R775">
        <v>0</v>
      </c>
      <c r="S775">
        <v>1</v>
      </c>
      <c r="T775">
        <v>0</v>
      </c>
      <c r="U775">
        <v>15000000</v>
      </c>
      <c r="V775">
        <v>7800824</v>
      </c>
      <c r="W775">
        <v>34085749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13.619163333333335</v>
      </c>
      <c r="AH775">
        <v>26.117271299999999</v>
      </c>
      <c r="AI775">
        <v>2.7873054444444443</v>
      </c>
    </row>
    <row r="776" spans="1:35" x14ac:dyDescent="0.2">
      <c r="A776" t="s">
        <v>3209</v>
      </c>
      <c r="B776">
        <v>1989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5.8</v>
      </c>
      <c r="N776">
        <v>2641</v>
      </c>
      <c r="O776">
        <v>120</v>
      </c>
      <c r="P776" t="s">
        <v>1721</v>
      </c>
      <c r="Q776" t="s">
        <v>39</v>
      </c>
      <c r="R776">
        <v>0</v>
      </c>
      <c r="S776">
        <v>0</v>
      </c>
      <c r="T776">
        <v>1</v>
      </c>
      <c r="U776">
        <v>18000000</v>
      </c>
      <c r="V776">
        <v>3531971</v>
      </c>
      <c r="W776">
        <v>3531971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-90.188969444444439</v>
      </c>
      <c r="AH776">
        <v>-89.109756083333323</v>
      </c>
      <c r="AI776">
        <v>-0.57343345410628022</v>
      </c>
    </row>
    <row r="777" spans="1:35" x14ac:dyDescent="0.2">
      <c r="A777" t="s">
        <v>4911</v>
      </c>
      <c r="B777">
        <v>1999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5.5</v>
      </c>
      <c r="N777">
        <v>12014</v>
      </c>
      <c r="O777">
        <v>100</v>
      </c>
      <c r="P777" t="s">
        <v>4496</v>
      </c>
      <c r="Q777" t="s">
        <v>2714</v>
      </c>
      <c r="R777">
        <v>0</v>
      </c>
      <c r="S777">
        <v>1</v>
      </c>
      <c r="T777">
        <v>0</v>
      </c>
      <c r="U777">
        <v>30000000</v>
      </c>
      <c r="V777">
        <v>12017369</v>
      </c>
      <c r="W777">
        <v>12017369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6</v>
      </c>
      <c r="AG777">
        <v>-79.971051666666668</v>
      </c>
      <c r="AH777">
        <v>-77.767867350000003</v>
      </c>
      <c r="AI777">
        <v>-8.9593257575757576E-2</v>
      </c>
    </row>
    <row r="778" spans="1:35" x14ac:dyDescent="0.2">
      <c r="A778" t="s">
        <v>803</v>
      </c>
      <c r="B778">
        <v>1944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6.8</v>
      </c>
      <c r="N778">
        <v>1787</v>
      </c>
      <c r="O778">
        <v>75</v>
      </c>
      <c r="P778" t="s">
        <v>804</v>
      </c>
      <c r="Q778" t="s">
        <v>694</v>
      </c>
      <c r="R778">
        <v>0</v>
      </c>
      <c r="S778">
        <v>1</v>
      </c>
      <c r="T778">
        <v>0</v>
      </c>
      <c r="U778">
        <v>660000</v>
      </c>
      <c r="X778">
        <v>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-100</v>
      </c>
      <c r="AH778">
        <v>-100</v>
      </c>
      <c r="AI778">
        <v>-1</v>
      </c>
    </row>
    <row r="779" spans="1:35" x14ac:dyDescent="0.2">
      <c r="A779" t="s">
        <v>5487</v>
      </c>
      <c r="B779">
        <v>2001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7.4</v>
      </c>
      <c r="N779">
        <v>36343</v>
      </c>
      <c r="O779">
        <v>130</v>
      </c>
      <c r="P779" t="s">
        <v>5488</v>
      </c>
      <c r="Q779" t="s">
        <v>5489</v>
      </c>
      <c r="R779">
        <v>1</v>
      </c>
      <c r="S779">
        <v>0</v>
      </c>
      <c r="T779">
        <v>0</v>
      </c>
      <c r="U779">
        <v>1700000</v>
      </c>
      <c r="V779">
        <v>35930604</v>
      </c>
      <c r="W779">
        <v>44763181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22</v>
      </c>
      <c r="AG779">
        <v>1216.5641470588237</v>
      </c>
      <c r="AH779">
        <v>1361.3862032352943</v>
      </c>
      <c r="AI779">
        <v>42.885471568627452</v>
      </c>
    </row>
    <row r="780" spans="1:35" x14ac:dyDescent="0.2">
      <c r="A780" t="s">
        <v>7101</v>
      </c>
      <c r="B780">
        <v>2015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6.9</v>
      </c>
      <c r="N780">
        <v>114742</v>
      </c>
      <c r="O780">
        <v>122</v>
      </c>
      <c r="P780" t="s">
        <v>2627</v>
      </c>
      <c r="Q780" t="s">
        <v>39</v>
      </c>
      <c r="R780">
        <v>0</v>
      </c>
      <c r="S780">
        <v>0</v>
      </c>
      <c r="T780">
        <v>1</v>
      </c>
      <c r="U780">
        <v>100000000</v>
      </c>
      <c r="V780">
        <v>25020758</v>
      </c>
      <c r="W780">
        <v>93920758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15</v>
      </c>
      <c r="AG780">
        <v>-53.039621000000004</v>
      </c>
      <c r="AH780">
        <v>-47.873979309999996</v>
      </c>
      <c r="AI780">
        <v>-6.079242E-2</v>
      </c>
    </row>
    <row r="781" spans="1:35" x14ac:dyDescent="0.2">
      <c r="A781" t="s">
        <v>6220</v>
      </c>
      <c r="B781">
        <v>2007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6.4</v>
      </c>
      <c r="N781">
        <v>30465</v>
      </c>
      <c r="O781">
        <v>97</v>
      </c>
      <c r="P781" t="s">
        <v>6221</v>
      </c>
      <c r="Q781" t="s">
        <v>4109</v>
      </c>
      <c r="R781">
        <v>0</v>
      </c>
      <c r="S781">
        <v>0</v>
      </c>
      <c r="T781">
        <v>1</v>
      </c>
      <c r="U781">
        <v>10000000</v>
      </c>
      <c r="V781">
        <v>11052958</v>
      </c>
      <c r="W781">
        <v>17562071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-12.189645000000001</v>
      </c>
      <c r="AH781">
        <v>-2.5305059499999878</v>
      </c>
      <c r="AI781">
        <v>1.9270118333333333</v>
      </c>
    </row>
    <row r="782" spans="1:35" x14ac:dyDescent="0.2">
      <c r="A782" t="s">
        <v>3809</v>
      </c>
      <c r="B782">
        <v>1993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8.1</v>
      </c>
      <c r="N782">
        <v>148440</v>
      </c>
      <c r="O782">
        <v>133</v>
      </c>
      <c r="P782" t="s">
        <v>3810</v>
      </c>
      <c r="Q782" t="s">
        <v>3811</v>
      </c>
      <c r="R782">
        <v>0</v>
      </c>
      <c r="S782">
        <v>1</v>
      </c>
      <c r="T782">
        <v>0</v>
      </c>
      <c r="U782">
        <v>13000000</v>
      </c>
      <c r="V782">
        <v>25096862</v>
      </c>
      <c r="W782">
        <v>65796862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1</v>
      </c>
      <c r="AE782">
        <v>0</v>
      </c>
      <c r="AF782">
        <v>2</v>
      </c>
      <c r="AG782">
        <v>153.06485384615385</v>
      </c>
      <c r="AH782">
        <v>180.9019877692308</v>
      </c>
      <c r="AI782">
        <v>10.502947902097903</v>
      </c>
    </row>
    <row r="783" spans="1:35" x14ac:dyDescent="0.2">
      <c r="A783" t="s">
        <v>594</v>
      </c>
      <c r="B783">
        <v>1941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6.8</v>
      </c>
      <c r="N783">
        <v>2796</v>
      </c>
      <c r="O783">
        <v>86</v>
      </c>
      <c r="P783" t="s">
        <v>495</v>
      </c>
      <c r="Q783" t="s">
        <v>35</v>
      </c>
      <c r="R783">
        <v>0</v>
      </c>
      <c r="S783">
        <v>1</v>
      </c>
      <c r="T783">
        <v>0</v>
      </c>
      <c r="U783">
        <v>380000</v>
      </c>
      <c r="V783">
        <v>2000000</v>
      </c>
      <c r="W783">
        <v>2000000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163.15789473684211</v>
      </c>
      <c r="AH783">
        <v>192.10526315789474</v>
      </c>
      <c r="AI783">
        <v>39.48582995951417</v>
      </c>
    </row>
    <row r="784" spans="1:35" x14ac:dyDescent="0.2">
      <c r="A784" t="s">
        <v>6466</v>
      </c>
      <c r="B784">
        <v>2007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7.1</v>
      </c>
      <c r="N784">
        <v>67304</v>
      </c>
      <c r="O784">
        <v>121</v>
      </c>
      <c r="P784" t="s">
        <v>6467</v>
      </c>
      <c r="Q784" t="s">
        <v>5962</v>
      </c>
      <c r="R784">
        <v>0</v>
      </c>
      <c r="S784">
        <v>0</v>
      </c>
      <c r="T784">
        <v>1</v>
      </c>
      <c r="U784">
        <v>23000000</v>
      </c>
      <c r="V784">
        <v>6777741</v>
      </c>
      <c r="W784">
        <v>29541790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-35.778717391304347</v>
      </c>
      <c r="AH784">
        <v>-28.714376304347823</v>
      </c>
      <c r="AI784">
        <v>1.1407094202898551</v>
      </c>
    </row>
    <row r="785" spans="1:35" x14ac:dyDescent="0.2">
      <c r="A785" t="s">
        <v>673</v>
      </c>
      <c r="B785">
        <v>1942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7.4</v>
      </c>
      <c r="N785">
        <v>3843</v>
      </c>
      <c r="O785">
        <v>97</v>
      </c>
      <c r="P785" t="s">
        <v>601</v>
      </c>
      <c r="Q785" t="s">
        <v>39</v>
      </c>
      <c r="R785">
        <v>0</v>
      </c>
      <c r="S785">
        <v>0</v>
      </c>
      <c r="T785">
        <v>1</v>
      </c>
      <c r="U785">
        <v>713000</v>
      </c>
      <c r="V785">
        <v>1700000</v>
      </c>
      <c r="W785">
        <v>2794000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95.932678821879378</v>
      </c>
      <c r="AH785">
        <v>117.48527349228614</v>
      </c>
      <c r="AI785">
        <v>29.143489049519903</v>
      </c>
    </row>
    <row r="786" spans="1:35" x14ac:dyDescent="0.2">
      <c r="A786" t="s">
        <v>7091</v>
      </c>
      <c r="B786">
        <v>2010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8.8000000000000007</v>
      </c>
      <c r="N786">
        <v>1943113</v>
      </c>
      <c r="O786">
        <v>148</v>
      </c>
      <c r="P786" t="s">
        <v>5998</v>
      </c>
      <c r="Q786" t="s">
        <v>39</v>
      </c>
      <c r="R786">
        <v>0</v>
      </c>
      <c r="S786">
        <v>0</v>
      </c>
      <c r="T786">
        <v>1</v>
      </c>
      <c r="U786">
        <v>160000000</v>
      </c>
      <c r="V786">
        <v>292576195</v>
      </c>
      <c r="W786">
        <v>829895144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159.34223249999999</v>
      </c>
      <c r="AH786">
        <v>187.86987807500003</v>
      </c>
      <c r="AI786">
        <v>4.1868446500000003</v>
      </c>
    </row>
    <row r="787" spans="1:35" x14ac:dyDescent="0.2">
      <c r="A787" t="s">
        <v>7780</v>
      </c>
      <c r="B787">
        <v>2018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7.6</v>
      </c>
      <c r="N787">
        <v>229683</v>
      </c>
      <c r="O787">
        <v>118</v>
      </c>
      <c r="P787" t="s">
        <v>5052</v>
      </c>
      <c r="Q787" t="s">
        <v>2671</v>
      </c>
      <c r="R787">
        <v>1</v>
      </c>
      <c r="S787">
        <v>0</v>
      </c>
      <c r="T787">
        <v>0</v>
      </c>
      <c r="U787">
        <v>200000000</v>
      </c>
      <c r="V787">
        <v>608581744</v>
      </c>
      <c r="W787">
        <v>1242805359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210.70133974999999</v>
      </c>
      <c r="AH787">
        <v>244.87848712249999</v>
      </c>
      <c r="AI787">
        <v>5.2140267949999997</v>
      </c>
    </row>
    <row r="788" spans="1:35" x14ac:dyDescent="0.2">
      <c r="A788" t="s">
        <v>3813</v>
      </c>
      <c r="B788">
        <v>1993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6.6</v>
      </c>
      <c r="N788">
        <v>5019</v>
      </c>
      <c r="O788">
        <v>97</v>
      </c>
      <c r="P788" t="s">
        <v>3577</v>
      </c>
      <c r="Q788" t="s">
        <v>3578</v>
      </c>
      <c r="R788">
        <v>1</v>
      </c>
      <c r="S788">
        <v>0</v>
      </c>
      <c r="T788">
        <v>0</v>
      </c>
      <c r="U788">
        <v>9000000</v>
      </c>
      <c r="V788">
        <v>14904910</v>
      </c>
      <c r="W788">
        <v>14904910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-17.194944444444442</v>
      </c>
      <c r="AH788">
        <v>-8.0863883333333249</v>
      </c>
      <c r="AI788">
        <v>2.7638661616161615</v>
      </c>
    </row>
    <row r="789" spans="1:35" x14ac:dyDescent="0.2">
      <c r="A789" t="s">
        <v>6223</v>
      </c>
      <c r="B789">
        <v>2006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7</v>
      </c>
      <c r="N789">
        <v>15944</v>
      </c>
      <c r="O789">
        <v>110</v>
      </c>
      <c r="P789" t="s">
        <v>4420</v>
      </c>
      <c r="Q789" t="s">
        <v>5962</v>
      </c>
      <c r="R789">
        <v>0</v>
      </c>
      <c r="S789">
        <v>0</v>
      </c>
      <c r="T789">
        <v>1</v>
      </c>
      <c r="U789">
        <v>13000000</v>
      </c>
      <c r="V789">
        <v>1151330</v>
      </c>
      <c r="W789">
        <v>2689799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9</v>
      </c>
      <c r="AG789">
        <v>-89.654619230769228</v>
      </c>
      <c r="AH789">
        <v>-88.51662734615384</v>
      </c>
      <c r="AI789">
        <v>-0.65515397435897438</v>
      </c>
    </row>
    <row r="790" spans="1:35" x14ac:dyDescent="0.2">
      <c r="A790" t="s">
        <v>5951</v>
      </c>
      <c r="B790">
        <v>2009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8.3000000000000007</v>
      </c>
      <c r="N790">
        <v>1196299</v>
      </c>
      <c r="O790">
        <v>153</v>
      </c>
      <c r="P790" t="s">
        <v>4068</v>
      </c>
      <c r="Q790" t="s">
        <v>35</v>
      </c>
      <c r="R790">
        <v>0</v>
      </c>
      <c r="S790">
        <v>1</v>
      </c>
      <c r="T790">
        <v>0</v>
      </c>
      <c r="U790">
        <v>70000000</v>
      </c>
      <c r="V790">
        <v>120540719</v>
      </c>
      <c r="W790">
        <v>321455689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129.61120642857142</v>
      </c>
      <c r="AH790">
        <v>154.86843913571431</v>
      </c>
      <c r="AI790">
        <v>6.6537068809523809</v>
      </c>
    </row>
    <row r="791" spans="1:35" x14ac:dyDescent="0.2">
      <c r="A791" t="s">
        <v>7400</v>
      </c>
      <c r="B791">
        <v>2014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6.7</v>
      </c>
      <c r="N791">
        <v>89630</v>
      </c>
      <c r="O791">
        <v>148</v>
      </c>
      <c r="P791" t="s">
        <v>5603</v>
      </c>
      <c r="Q791" t="s">
        <v>7401</v>
      </c>
      <c r="R791">
        <v>0</v>
      </c>
      <c r="S791">
        <v>0</v>
      </c>
      <c r="T791">
        <v>1</v>
      </c>
      <c r="U791">
        <v>20000000</v>
      </c>
      <c r="V791">
        <v>8110975</v>
      </c>
      <c r="W791">
        <v>14710975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5</v>
      </c>
      <c r="AG791">
        <v>-63.222562500000002</v>
      </c>
      <c r="AH791">
        <v>-59.177044375000001</v>
      </c>
      <c r="AI791">
        <v>-0.26445125000000003</v>
      </c>
    </row>
    <row r="792" spans="1:35" x14ac:dyDescent="0.2">
      <c r="A792" t="s">
        <v>6525</v>
      </c>
      <c r="B792">
        <v>2008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6.1</v>
      </c>
      <c r="N792">
        <v>71316</v>
      </c>
      <c r="O792">
        <v>106</v>
      </c>
      <c r="P792" t="s">
        <v>3712</v>
      </c>
      <c r="Q792" t="s">
        <v>5604</v>
      </c>
      <c r="R792">
        <v>0</v>
      </c>
      <c r="S792">
        <v>0</v>
      </c>
      <c r="T792">
        <v>1</v>
      </c>
      <c r="U792">
        <v>60000000</v>
      </c>
      <c r="V792">
        <v>17303424</v>
      </c>
      <c r="W792">
        <v>62803180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5</v>
      </c>
      <c r="AG792">
        <v>-47.664016666666662</v>
      </c>
      <c r="AH792">
        <v>-41.907058499999991</v>
      </c>
      <c r="AI792">
        <v>0.74453277777777782</v>
      </c>
    </row>
    <row r="793" spans="1:35" x14ac:dyDescent="0.2">
      <c r="A793" t="s">
        <v>2976</v>
      </c>
      <c r="B793">
        <v>1987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6.8</v>
      </c>
      <c r="N793">
        <v>51938</v>
      </c>
      <c r="O793">
        <v>120</v>
      </c>
      <c r="P793" t="s">
        <v>2713</v>
      </c>
      <c r="Q793" t="s">
        <v>39</v>
      </c>
      <c r="R793">
        <v>0</v>
      </c>
      <c r="S793">
        <v>0</v>
      </c>
      <c r="T793">
        <v>1</v>
      </c>
      <c r="U793">
        <v>27000000</v>
      </c>
      <c r="V793">
        <v>25893810</v>
      </c>
      <c r="W793">
        <v>25893810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-52.048499999999997</v>
      </c>
      <c r="AH793">
        <v>-46.773834999999998</v>
      </c>
      <c r="AI793">
        <v>1.0848478260869565</v>
      </c>
    </row>
    <row r="794" spans="1:35" x14ac:dyDescent="0.2">
      <c r="A794" t="s">
        <v>3612</v>
      </c>
      <c r="B794">
        <v>1992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6.2</v>
      </c>
      <c r="N794">
        <v>8871</v>
      </c>
      <c r="O794">
        <v>112</v>
      </c>
      <c r="P794" t="s">
        <v>2356</v>
      </c>
      <c r="Q794" t="s">
        <v>39</v>
      </c>
      <c r="R794">
        <v>0</v>
      </c>
      <c r="S794">
        <v>0</v>
      </c>
      <c r="T794">
        <v>1</v>
      </c>
      <c r="U794">
        <v>20000000</v>
      </c>
      <c r="V794">
        <v>4943279</v>
      </c>
      <c r="W794">
        <v>4943279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-87.641802499999997</v>
      </c>
      <c r="AH794">
        <v>-86.282400774999999</v>
      </c>
      <c r="AI794">
        <v>-0.43826375000000001</v>
      </c>
    </row>
    <row r="795" spans="1:35" x14ac:dyDescent="0.2">
      <c r="A795" t="s">
        <v>6365</v>
      </c>
      <c r="B795">
        <v>2006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7.6</v>
      </c>
      <c r="N795">
        <v>324258</v>
      </c>
      <c r="O795">
        <v>129</v>
      </c>
      <c r="P795" t="s">
        <v>3185</v>
      </c>
      <c r="Q795" t="s">
        <v>35</v>
      </c>
      <c r="R795">
        <v>0</v>
      </c>
      <c r="S795">
        <v>1</v>
      </c>
      <c r="T795">
        <v>0</v>
      </c>
      <c r="U795">
        <v>45000000</v>
      </c>
      <c r="V795">
        <v>88513495</v>
      </c>
      <c r="W795">
        <v>186003591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106.67065666666666</v>
      </c>
      <c r="AH795">
        <v>129.4044289</v>
      </c>
      <c r="AI795">
        <v>5.8890218888888892</v>
      </c>
    </row>
    <row r="796" spans="1:35" x14ac:dyDescent="0.2">
      <c r="A796" t="s">
        <v>7500</v>
      </c>
      <c r="B796">
        <v>2015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8.1999999999999993</v>
      </c>
      <c r="N796">
        <v>574758</v>
      </c>
      <c r="O796">
        <v>95</v>
      </c>
      <c r="P796" t="s">
        <v>5349</v>
      </c>
      <c r="Q796" t="s">
        <v>4337</v>
      </c>
      <c r="R796">
        <v>1</v>
      </c>
      <c r="S796">
        <v>0</v>
      </c>
      <c r="T796">
        <v>0</v>
      </c>
      <c r="U796">
        <v>175000000</v>
      </c>
      <c r="V796">
        <v>356461711</v>
      </c>
      <c r="W796">
        <v>857611174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145.03176400000001</v>
      </c>
      <c r="AH796">
        <v>171.98525804000002</v>
      </c>
      <c r="AI796">
        <v>3.9006352799999999</v>
      </c>
    </row>
    <row r="797" spans="1:35" x14ac:dyDescent="0.2">
      <c r="A797" t="s">
        <v>5125</v>
      </c>
      <c r="B797">
        <v>1999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4.0999999999999996</v>
      </c>
      <c r="N797">
        <v>43807</v>
      </c>
      <c r="O797">
        <v>78</v>
      </c>
      <c r="P797" t="s">
        <v>3421</v>
      </c>
      <c r="Q797" t="s">
        <v>2671</v>
      </c>
      <c r="R797">
        <v>1</v>
      </c>
      <c r="S797">
        <v>0</v>
      </c>
      <c r="T797">
        <v>0</v>
      </c>
      <c r="U797">
        <v>90000000</v>
      </c>
      <c r="V797">
        <v>97403112</v>
      </c>
      <c r="W797">
        <v>134403112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-25.331604444444444</v>
      </c>
      <c r="AH797">
        <v>-17.118080933333321</v>
      </c>
      <c r="AI797">
        <v>2.3940179797979799</v>
      </c>
    </row>
    <row r="798" spans="1:35" x14ac:dyDescent="0.2">
      <c r="A798" t="s">
        <v>5039</v>
      </c>
      <c r="B798">
        <v>1999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6.6</v>
      </c>
      <c r="N798">
        <v>30953</v>
      </c>
      <c r="O798">
        <v>126</v>
      </c>
      <c r="P798" t="s">
        <v>3542</v>
      </c>
      <c r="Q798" t="s">
        <v>5040</v>
      </c>
      <c r="R798">
        <v>1</v>
      </c>
      <c r="S798">
        <v>0</v>
      </c>
      <c r="T798">
        <v>0</v>
      </c>
      <c r="U798">
        <v>80000000</v>
      </c>
      <c r="V798">
        <v>34105207</v>
      </c>
      <c r="W798">
        <v>34105207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7</v>
      </c>
      <c r="AG798">
        <v>-78.684245625000003</v>
      </c>
      <c r="AH798">
        <v>-76.339512643749998</v>
      </c>
      <c r="AI798">
        <v>-3.1102073863636365E-2</v>
      </c>
    </row>
    <row r="799" spans="1:35" x14ac:dyDescent="0.2">
      <c r="A799" t="s">
        <v>7508</v>
      </c>
      <c r="B799">
        <v>2014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5.8</v>
      </c>
      <c r="N799">
        <v>62542</v>
      </c>
      <c r="O799">
        <v>89</v>
      </c>
      <c r="P799" t="s">
        <v>7303</v>
      </c>
      <c r="Q799" t="s">
        <v>7509</v>
      </c>
      <c r="R799">
        <v>0</v>
      </c>
      <c r="S799">
        <v>0</v>
      </c>
      <c r="T799">
        <v>1</v>
      </c>
      <c r="U799">
        <v>50000000</v>
      </c>
      <c r="V799">
        <v>47602194</v>
      </c>
      <c r="W799">
        <v>161502194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61.502193999999996</v>
      </c>
      <c r="AH799">
        <v>79.267435340000006</v>
      </c>
      <c r="AI799">
        <v>2.2300438800000002</v>
      </c>
    </row>
    <row r="800" spans="1:35" x14ac:dyDescent="0.2">
      <c r="A800" t="s">
        <v>7529</v>
      </c>
      <c r="B800">
        <v>2014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5.9</v>
      </c>
      <c r="N800">
        <v>127712</v>
      </c>
      <c r="O800">
        <v>125</v>
      </c>
      <c r="P800" t="s">
        <v>5710</v>
      </c>
      <c r="Q800" t="s">
        <v>7530</v>
      </c>
      <c r="R800">
        <v>1</v>
      </c>
      <c r="S800">
        <v>0</v>
      </c>
      <c r="T800">
        <v>0</v>
      </c>
      <c r="U800">
        <v>50000000</v>
      </c>
      <c r="V800">
        <v>128002372</v>
      </c>
      <c r="W800">
        <v>212902372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28</v>
      </c>
      <c r="AG800">
        <v>112.902372</v>
      </c>
      <c r="AH800">
        <v>136.32163292000001</v>
      </c>
      <c r="AI800">
        <v>3.2580474399999999</v>
      </c>
    </row>
    <row r="801" spans="1:35" x14ac:dyDescent="0.2">
      <c r="A801" t="s">
        <v>5097</v>
      </c>
      <c r="B801">
        <v>2003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6.2</v>
      </c>
      <c r="N801">
        <v>87925</v>
      </c>
      <c r="O801">
        <v>100</v>
      </c>
      <c r="P801" t="s">
        <v>3402</v>
      </c>
      <c r="Q801" t="s">
        <v>35</v>
      </c>
      <c r="R801">
        <v>0</v>
      </c>
      <c r="S801">
        <v>1</v>
      </c>
      <c r="T801">
        <v>0</v>
      </c>
      <c r="U801">
        <v>60000000</v>
      </c>
      <c r="V801">
        <v>35327628</v>
      </c>
      <c r="W801">
        <v>120801243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0.66770249999999998</v>
      </c>
      <c r="AH801">
        <v>11.741149775000016</v>
      </c>
      <c r="AI801">
        <v>2.3555900833333334</v>
      </c>
    </row>
    <row r="802" spans="1:35" x14ac:dyDescent="0.2">
      <c r="A802" t="s">
        <v>6820</v>
      </c>
      <c r="B802">
        <v>2009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7.3</v>
      </c>
      <c r="N802">
        <v>145094</v>
      </c>
      <c r="O802">
        <v>134</v>
      </c>
      <c r="P802" t="s">
        <v>2004</v>
      </c>
      <c r="Q802" t="s">
        <v>39</v>
      </c>
      <c r="R802">
        <v>0</v>
      </c>
      <c r="S802">
        <v>0</v>
      </c>
      <c r="T802">
        <v>1</v>
      </c>
      <c r="U802">
        <v>60000000</v>
      </c>
      <c r="V802">
        <v>37491364</v>
      </c>
      <c r="W802">
        <v>122426792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2.0223266666666668</v>
      </c>
      <c r="AH802">
        <v>13.244782600000004</v>
      </c>
      <c r="AI802">
        <v>2.4007442222222224</v>
      </c>
    </row>
    <row r="803" spans="1:35" x14ac:dyDescent="0.2">
      <c r="A803" t="s">
        <v>675</v>
      </c>
      <c r="B803">
        <v>1942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6.1</v>
      </c>
      <c r="N803">
        <v>1581</v>
      </c>
      <c r="O803">
        <v>81</v>
      </c>
      <c r="P803" t="s">
        <v>676</v>
      </c>
      <c r="Q803" t="s">
        <v>677</v>
      </c>
      <c r="R803">
        <v>0</v>
      </c>
      <c r="S803">
        <v>1</v>
      </c>
      <c r="T803">
        <v>0</v>
      </c>
      <c r="U803">
        <v>322000</v>
      </c>
      <c r="V803">
        <v>1041500</v>
      </c>
      <c r="W803">
        <v>1041500</v>
      </c>
      <c r="X803">
        <v>0</v>
      </c>
      <c r="Y803">
        <v>1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45</v>
      </c>
      <c r="AG803">
        <v>61.723602484472053</v>
      </c>
      <c r="AH803">
        <v>79.513198757763973</v>
      </c>
      <c r="AI803">
        <v>23.880554228380316</v>
      </c>
    </row>
    <row r="804" spans="1:35" x14ac:dyDescent="0.2">
      <c r="A804" t="s">
        <v>520</v>
      </c>
      <c r="B804">
        <v>1939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6.7</v>
      </c>
      <c r="N804">
        <v>1295</v>
      </c>
      <c r="O804">
        <v>81</v>
      </c>
      <c r="P804" t="s">
        <v>48</v>
      </c>
      <c r="Q804" t="s">
        <v>39</v>
      </c>
      <c r="R804">
        <v>0</v>
      </c>
      <c r="S804">
        <v>0</v>
      </c>
      <c r="T804">
        <v>1</v>
      </c>
      <c r="U804">
        <v>500000</v>
      </c>
      <c r="X804">
        <v>2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-100</v>
      </c>
      <c r="AH804">
        <v>-100</v>
      </c>
      <c r="AI804">
        <v>-1</v>
      </c>
    </row>
    <row r="805" spans="1:35" x14ac:dyDescent="0.2">
      <c r="A805" t="s">
        <v>5649</v>
      </c>
      <c r="B805">
        <v>2001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7</v>
      </c>
      <c r="N805">
        <v>16787</v>
      </c>
      <c r="O805">
        <v>91</v>
      </c>
      <c r="P805" t="s">
        <v>5650</v>
      </c>
      <c r="Q805" t="s">
        <v>3664</v>
      </c>
      <c r="R805">
        <v>1</v>
      </c>
      <c r="S805">
        <v>0</v>
      </c>
      <c r="T805">
        <v>0</v>
      </c>
      <c r="U805">
        <v>5500000</v>
      </c>
      <c r="V805">
        <v>5594617</v>
      </c>
      <c r="W805">
        <v>16153953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1</v>
      </c>
      <c r="AE805">
        <v>0</v>
      </c>
      <c r="AF805">
        <v>2</v>
      </c>
      <c r="AG805">
        <v>46.85411818181818</v>
      </c>
      <c r="AH805">
        <v>63.008071181818202</v>
      </c>
      <c r="AI805">
        <v>3.8951372727272728</v>
      </c>
    </row>
    <row r="806" spans="1:35" x14ac:dyDescent="0.2">
      <c r="A806" t="s">
        <v>6978</v>
      </c>
      <c r="B806">
        <v>2010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7</v>
      </c>
      <c r="N806">
        <v>692010</v>
      </c>
      <c r="O806">
        <v>124</v>
      </c>
      <c r="P806" t="s">
        <v>6169</v>
      </c>
      <c r="Q806" t="s">
        <v>2483</v>
      </c>
      <c r="R806">
        <v>1</v>
      </c>
      <c r="S806">
        <v>0</v>
      </c>
      <c r="T806">
        <v>0</v>
      </c>
      <c r="U806">
        <v>200000000</v>
      </c>
      <c r="V806">
        <v>312433331</v>
      </c>
      <c r="W806">
        <v>623933331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47</v>
      </c>
      <c r="AG806">
        <v>55.983332750000002</v>
      </c>
      <c r="AH806">
        <v>73.14149935250002</v>
      </c>
      <c r="AI806">
        <v>2.1196666550000001</v>
      </c>
    </row>
    <row r="807" spans="1:35" x14ac:dyDescent="0.2">
      <c r="A807" t="s">
        <v>7022</v>
      </c>
      <c r="B807">
        <v>2013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7.2</v>
      </c>
      <c r="N807">
        <v>725922</v>
      </c>
      <c r="O807">
        <v>130</v>
      </c>
      <c r="P807" t="s">
        <v>6008</v>
      </c>
      <c r="Q807" t="s">
        <v>6654</v>
      </c>
      <c r="R807">
        <v>1</v>
      </c>
      <c r="S807">
        <v>0</v>
      </c>
      <c r="T807">
        <v>0</v>
      </c>
      <c r="U807">
        <v>200000000</v>
      </c>
      <c r="V807">
        <v>409013994</v>
      </c>
      <c r="W807">
        <v>1214811252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50</v>
      </c>
      <c r="AG807">
        <v>203.70281299999999</v>
      </c>
      <c r="AH807">
        <v>237.11012243000002</v>
      </c>
      <c r="AI807">
        <v>5.0740562599999999</v>
      </c>
    </row>
    <row r="808" spans="1:35" x14ac:dyDescent="0.2">
      <c r="A808" t="s">
        <v>2751</v>
      </c>
      <c r="B808">
        <v>1984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5.8</v>
      </c>
      <c r="N808">
        <v>2784</v>
      </c>
      <c r="O808">
        <v>113</v>
      </c>
      <c r="P808" t="s">
        <v>2752</v>
      </c>
      <c r="Q808" t="s">
        <v>2753</v>
      </c>
      <c r="R808">
        <v>0</v>
      </c>
      <c r="S808">
        <v>0</v>
      </c>
      <c r="T808">
        <v>1</v>
      </c>
      <c r="U808">
        <v>6000000</v>
      </c>
      <c r="V808">
        <v>12414210</v>
      </c>
      <c r="W808">
        <v>12414210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3.4517500000000001</v>
      </c>
      <c r="AH808">
        <v>14.83144250000001</v>
      </c>
      <c r="AI808">
        <v>3.4979021739130434</v>
      </c>
    </row>
    <row r="809" spans="1:35" x14ac:dyDescent="0.2">
      <c r="A809" t="s">
        <v>1271</v>
      </c>
      <c r="B809">
        <v>1953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6.9</v>
      </c>
      <c r="N809">
        <v>2989</v>
      </c>
      <c r="O809">
        <v>109</v>
      </c>
      <c r="P809" t="s">
        <v>79</v>
      </c>
      <c r="Q809" t="s">
        <v>1195</v>
      </c>
      <c r="R809">
        <v>0</v>
      </c>
      <c r="S809">
        <v>0</v>
      </c>
      <c r="T809">
        <v>1</v>
      </c>
      <c r="U809">
        <v>967000</v>
      </c>
      <c r="V809">
        <v>2750000</v>
      </c>
      <c r="W809">
        <v>2750000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9</v>
      </c>
      <c r="AG809">
        <v>42.192347466390899</v>
      </c>
      <c r="AH809">
        <v>57.833505687693922</v>
      </c>
      <c r="AI809">
        <v>16.774043433298864</v>
      </c>
    </row>
    <row r="810" spans="1:35" x14ac:dyDescent="0.2">
      <c r="A810" t="s">
        <v>5127</v>
      </c>
      <c r="B810">
        <v>2000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5.4</v>
      </c>
      <c r="N810">
        <v>2228</v>
      </c>
      <c r="O810">
        <v>95</v>
      </c>
      <c r="P810" t="s">
        <v>2582</v>
      </c>
      <c r="Q810" t="s">
        <v>3664</v>
      </c>
      <c r="R810">
        <v>0</v>
      </c>
      <c r="S810">
        <v>1</v>
      </c>
      <c r="T810">
        <v>0</v>
      </c>
      <c r="U810">
        <v>44000000</v>
      </c>
      <c r="V810">
        <v>2962465</v>
      </c>
      <c r="W810">
        <v>3003296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-96.587163636363641</v>
      </c>
      <c r="AH810">
        <v>-96.21175163636363</v>
      </c>
      <c r="AI810">
        <v>-0.88623878787878785</v>
      </c>
    </row>
    <row r="811" spans="1:35" x14ac:dyDescent="0.2">
      <c r="A811" t="s">
        <v>7108</v>
      </c>
      <c r="B811">
        <v>2017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7.3</v>
      </c>
      <c r="N811">
        <v>427800</v>
      </c>
      <c r="O811">
        <v>135</v>
      </c>
      <c r="P811" t="s">
        <v>7109</v>
      </c>
      <c r="Q811" t="s">
        <v>5604</v>
      </c>
      <c r="R811">
        <v>0</v>
      </c>
      <c r="S811">
        <v>0</v>
      </c>
      <c r="T811">
        <v>1</v>
      </c>
      <c r="U811">
        <v>35000000</v>
      </c>
      <c r="V811">
        <v>328828874</v>
      </c>
      <c r="W811">
        <v>701796444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31</v>
      </c>
      <c r="AG811">
        <v>902.56634857142865</v>
      </c>
      <c r="AH811">
        <v>1012.8486469142858</v>
      </c>
      <c r="AI811">
        <v>19.051326971428573</v>
      </c>
    </row>
    <row r="812" spans="1:35" x14ac:dyDescent="0.2">
      <c r="A812" t="s">
        <v>1273</v>
      </c>
      <c r="B812">
        <v>1953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6.5</v>
      </c>
      <c r="N812">
        <v>8077</v>
      </c>
      <c r="O812">
        <v>81</v>
      </c>
      <c r="P812" t="s">
        <v>1260</v>
      </c>
      <c r="Q812" t="s">
        <v>945</v>
      </c>
      <c r="R812">
        <v>0</v>
      </c>
      <c r="S812">
        <v>1</v>
      </c>
      <c r="T812">
        <v>0</v>
      </c>
      <c r="U812">
        <v>800000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-100</v>
      </c>
      <c r="AH812">
        <v>-100</v>
      </c>
      <c r="AI812">
        <v>-1</v>
      </c>
    </row>
    <row r="813" spans="1:35" x14ac:dyDescent="0.2">
      <c r="A813" t="s">
        <v>596</v>
      </c>
      <c r="B813">
        <v>1941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7.6</v>
      </c>
      <c r="N813">
        <v>1136</v>
      </c>
      <c r="O813">
        <v>90</v>
      </c>
      <c r="P813" t="s">
        <v>331</v>
      </c>
      <c r="Q813" t="s">
        <v>35</v>
      </c>
      <c r="R813">
        <v>0</v>
      </c>
      <c r="S813">
        <v>1</v>
      </c>
      <c r="T813">
        <v>0</v>
      </c>
      <c r="U813">
        <v>1166000</v>
      </c>
      <c r="V813">
        <v>2264300</v>
      </c>
      <c r="W813">
        <v>2264300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-2.9030874785591765</v>
      </c>
      <c r="AH813">
        <v>7.7775728987993134</v>
      </c>
      <c r="AI813">
        <v>13.937986541760127</v>
      </c>
    </row>
    <row r="814" spans="1:35" x14ac:dyDescent="0.2">
      <c r="A814" t="s">
        <v>4247</v>
      </c>
      <c r="B814">
        <v>1995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5.9</v>
      </c>
      <c r="N814">
        <v>19547</v>
      </c>
      <c r="O814">
        <v>101</v>
      </c>
      <c r="P814" t="s">
        <v>4248</v>
      </c>
      <c r="Q814" t="s">
        <v>4249</v>
      </c>
      <c r="R814">
        <v>0</v>
      </c>
      <c r="S814">
        <v>0</v>
      </c>
      <c r="T814">
        <v>1</v>
      </c>
      <c r="U814">
        <v>19474589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-100</v>
      </c>
      <c r="AH814">
        <v>-100</v>
      </c>
      <c r="AI814">
        <v>-1</v>
      </c>
    </row>
    <row r="815" spans="1:35" x14ac:dyDescent="0.2">
      <c r="A815" t="s">
        <v>2157</v>
      </c>
      <c r="B815">
        <v>1974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5.8</v>
      </c>
      <c r="N815">
        <v>6516</v>
      </c>
      <c r="O815">
        <v>91</v>
      </c>
      <c r="P815" t="s">
        <v>2158</v>
      </c>
      <c r="Q815" t="s">
        <v>39</v>
      </c>
      <c r="R815">
        <v>0</v>
      </c>
      <c r="S815">
        <v>0</v>
      </c>
      <c r="T815">
        <v>1</v>
      </c>
      <c r="U815">
        <v>500000</v>
      </c>
      <c r="V815">
        <v>7100000</v>
      </c>
      <c r="W815">
        <v>7100000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610</v>
      </c>
      <c r="AH815">
        <v>688.10000000000014</v>
      </c>
      <c r="AI815">
        <v>36.368421052631582</v>
      </c>
    </row>
    <row r="816" spans="1:35" x14ac:dyDescent="0.2">
      <c r="A816" t="s">
        <v>6980</v>
      </c>
      <c r="B816">
        <v>2009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6.5</v>
      </c>
      <c r="N816">
        <v>83460</v>
      </c>
      <c r="O816">
        <v>120</v>
      </c>
      <c r="P816" t="s">
        <v>5856</v>
      </c>
      <c r="Q816" t="s">
        <v>35</v>
      </c>
      <c r="R816">
        <v>0</v>
      </c>
      <c r="S816">
        <v>1</v>
      </c>
      <c r="T816">
        <v>0</v>
      </c>
      <c r="U816">
        <v>85000000</v>
      </c>
      <c r="V816">
        <v>112735375</v>
      </c>
      <c r="W816">
        <v>219103655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28.884502941176471</v>
      </c>
      <c r="AH816">
        <v>43.061798264705892</v>
      </c>
      <c r="AI816">
        <v>3.2961500980392158</v>
      </c>
    </row>
    <row r="817" spans="1:35" x14ac:dyDescent="0.2">
      <c r="A817" t="s">
        <v>6609</v>
      </c>
      <c r="B817">
        <v>2010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7.1</v>
      </c>
      <c r="N817">
        <v>130120</v>
      </c>
      <c r="O817">
        <v>101</v>
      </c>
      <c r="P817" t="s">
        <v>6610</v>
      </c>
      <c r="Q817" t="s">
        <v>5459</v>
      </c>
      <c r="R817">
        <v>0</v>
      </c>
      <c r="S817">
        <v>1</v>
      </c>
      <c r="T817">
        <v>0</v>
      </c>
      <c r="U817">
        <v>8000000</v>
      </c>
      <c r="V817">
        <v>6363628</v>
      </c>
      <c r="W817">
        <v>6491240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4</v>
      </c>
      <c r="AG817">
        <v>-59.429750000000006</v>
      </c>
      <c r="AH817">
        <v>-54.967022499999999</v>
      </c>
      <c r="AI817">
        <v>-0.18859500000000001</v>
      </c>
    </row>
    <row r="818" spans="1:35" x14ac:dyDescent="0.2">
      <c r="A818" t="s">
        <v>7294</v>
      </c>
      <c r="B818">
        <v>2011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6.5</v>
      </c>
      <c r="N818">
        <v>119024</v>
      </c>
      <c r="O818">
        <v>137</v>
      </c>
      <c r="P818" t="s">
        <v>2004</v>
      </c>
      <c r="Q818" t="s">
        <v>3230</v>
      </c>
      <c r="R818">
        <v>0</v>
      </c>
      <c r="S818">
        <v>0</v>
      </c>
      <c r="T818">
        <v>1</v>
      </c>
      <c r="U818">
        <v>35000000</v>
      </c>
      <c r="V818">
        <v>37306030</v>
      </c>
      <c r="W818">
        <v>84920539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21.315055714285712</v>
      </c>
      <c r="AH818">
        <v>34.659711842857156</v>
      </c>
      <c r="AI818">
        <v>1.4263011142857143</v>
      </c>
    </row>
    <row r="819" spans="1:35" x14ac:dyDescent="0.2">
      <c r="A819" t="s">
        <v>4472</v>
      </c>
      <c r="B819">
        <v>1996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5.8</v>
      </c>
      <c r="N819">
        <v>54370</v>
      </c>
      <c r="O819">
        <v>113</v>
      </c>
      <c r="P819" t="s">
        <v>1888</v>
      </c>
      <c r="Q819" t="s">
        <v>3273</v>
      </c>
      <c r="R819">
        <v>1</v>
      </c>
      <c r="S819">
        <v>0</v>
      </c>
      <c r="T819">
        <v>0</v>
      </c>
      <c r="U819">
        <v>45000000</v>
      </c>
      <c r="V819">
        <v>58620973</v>
      </c>
      <c r="W819">
        <v>58620973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-34.865585555555555</v>
      </c>
      <c r="AH819">
        <v>-27.700799966666658</v>
      </c>
      <c r="AI819">
        <v>1.9606552020202019</v>
      </c>
    </row>
    <row r="820" spans="1:35" x14ac:dyDescent="0.2">
      <c r="A820" t="s">
        <v>1208</v>
      </c>
      <c r="B820">
        <v>1952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6</v>
      </c>
      <c r="N820">
        <v>2705</v>
      </c>
      <c r="O820">
        <v>70</v>
      </c>
      <c r="P820" t="s">
        <v>804</v>
      </c>
      <c r="Q820" t="s">
        <v>1209</v>
      </c>
      <c r="R820">
        <v>0</v>
      </c>
      <c r="S820">
        <v>0</v>
      </c>
      <c r="T820">
        <v>1</v>
      </c>
      <c r="U820">
        <v>683000</v>
      </c>
      <c r="V820">
        <v>1600000</v>
      </c>
      <c r="X820">
        <v>1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62</v>
      </c>
      <c r="AG820">
        <v>-100</v>
      </c>
      <c r="AH820">
        <v>-100</v>
      </c>
      <c r="AI820">
        <v>-1</v>
      </c>
    </row>
    <row r="821" spans="1:35" x14ac:dyDescent="0.2">
      <c r="A821" t="s">
        <v>5122</v>
      </c>
      <c r="B821">
        <v>1998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5.4</v>
      </c>
      <c r="N821">
        <v>31559</v>
      </c>
      <c r="O821">
        <v>101</v>
      </c>
      <c r="P821" t="s">
        <v>5123</v>
      </c>
      <c r="Q821" t="s">
        <v>39</v>
      </c>
      <c r="R821">
        <v>0</v>
      </c>
      <c r="S821">
        <v>0</v>
      </c>
      <c r="T821">
        <v>1</v>
      </c>
      <c r="U821">
        <v>85000000</v>
      </c>
      <c r="V821">
        <v>34562556</v>
      </c>
      <c r="W821">
        <v>34562556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-79.669084705882355</v>
      </c>
      <c r="AH821">
        <v>-77.432684023529418</v>
      </c>
      <c r="AI821">
        <v>-7.5867486631016043E-2</v>
      </c>
    </row>
    <row r="822" spans="1:35" x14ac:dyDescent="0.2">
      <c r="A822" t="s">
        <v>7072</v>
      </c>
      <c r="B822">
        <v>2013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6.2</v>
      </c>
      <c r="N822">
        <v>127698</v>
      </c>
      <c r="O822">
        <v>114</v>
      </c>
      <c r="P822" t="s">
        <v>5899</v>
      </c>
      <c r="Q822" t="s">
        <v>5604</v>
      </c>
      <c r="R822">
        <v>0</v>
      </c>
      <c r="S822">
        <v>0</v>
      </c>
      <c r="T822">
        <v>1</v>
      </c>
      <c r="U822">
        <v>195000000</v>
      </c>
      <c r="V822">
        <v>65187603</v>
      </c>
      <c r="W822">
        <v>197687603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-49.310871025641021</v>
      </c>
      <c r="AH822">
        <v>-43.735066838461535</v>
      </c>
      <c r="AI822">
        <v>1.3782579487179487E-2</v>
      </c>
    </row>
    <row r="823" spans="1:35" x14ac:dyDescent="0.2">
      <c r="A823" t="s">
        <v>4702</v>
      </c>
      <c r="B823">
        <v>1997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7.5</v>
      </c>
      <c r="N823">
        <v>302032</v>
      </c>
      <c r="O823">
        <v>154</v>
      </c>
      <c r="P823" t="s">
        <v>4068</v>
      </c>
      <c r="Q823" t="s">
        <v>3859</v>
      </c>
      <c r="R823">
        <v>1</v>
      </c>
      <c r="S823">
        <v>0</v>
      </c>
      <c r="T823">
        <v>0</v>
      </c>
      <c r="U823">
        <v>12000000</v>
      </c>
      <c r="V823">
        <v>39673162</v>
      </c>
      <c r="W823">
        <v>39673162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5</v>
      </c>
      <c r="AG823">
        <v>65.304841666666675</v>
      </c>
      <c r="AH823">
        <v>83.488374249999993</v>
      </c>
      <c r="AI823">
        <v>6.5138564393939395</v>
      </c>
    </row>
    <row r="824" spans="1:35" x14ac:dyDescent="0.2">
      <c r="A824" t="s">
        <v>6215</v>
      </c>
      <c r="B824">
        <v>2005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7</v>
      </c>
      <c r="N824">
        <v>168803</v>
      </c>
      <c r="O824">
        <v>125</v>
      </c>
      <c r="P824" t="s">
        <v>6216</v>
      </c>
      <c r="Q824" t="s">
        <v>35</v>
      </c>
      <c r="R824">
        <v>0</v>
      </c>
      <c r="S824">
        <v>1</v>
      </c>
      <c r="T824">
        <v>0</v>
      </c>
      <c r="U824">
        <v>72000000</v>
      </c>
      <c r="V824">
        <v>62658220</v>
      </c>
      <c r="W824">
        <v>97076152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1</v>
      </c>
      <c r="AE824">
        <v>0</v>
      </c>
      <c r="AF824">
        <v>2</v>
      </c>
      <c r="AG824">
        <v>-32.586005555555552</v>
      </c>
      <c r="AH824">
        <v>-25.170466166666657</v>
      </c>
      <c r="AI824">
        <v>1.2471331481481482</v>
      </c>
    </row>
    <row r="825" spans="1:35" x14ac:dyDescent="0.2">
      <c r="A825" t="s">
        <v>7837</v>
      </c>
      <c r="B825">
        <v>2016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6.6</v>
      </c>
      <c r="N825">
        <v>199338</v>
      </c>
      <c r="O825">
        <v>123</v>
      </c>
      <c r="P825" t="s">
        <v>5995</v>
      </c>
      <c r="Q825" t="s">
        <v>35</v>
      </c>
      <c r="R825">
        <v>0</v>
      </c>
      <c r="S825">
        <v>1</v>
      </c>
      <c r="T825">
        <v>0</v>
      </c>
      <c r="U825">
        <v>120000000</v>
      </c>
      <c r="V825">
        <v>162434410</v>
      </c>
      <c r="W825">
        <v>415484914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73.118714166666663</v>
      </c>
      <c r="AH825">
        <v>92.16177272500002</v>
      </c>
      <c r="AI825">
        <v>2.4623742833333333</v>
      </c>
    </row>
    <row r="826" spans="1:35" x14ac:dyDescent="0.2">
      <c r="A826" t="s">
        <v>2209</v>
      </c>
      <c r="B826">
        <v>1975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8</v>
      </c>
      <c r="N826">
        <v>525647</v>
      </c>
      <c r="O826">
        <v>124</v>
      </c>
      <c r="P826" t="s">
        <v>2168</v>
      </c>
      <c r="Q826" t="s">
        <v>2126</v>
      </c>
      <c r="R826">
        <v>0</v>
      </c>
      <c r="S826">
        <v>1</v>
      </c>
      <c r="T826">
        <v>0</v>
      </c>
      <c r="U826">
        <v>7000000</v>
      </c>
      <c r="V826">
        <v>260000000</v>
      </c>
      <c r="W826">
        <v>471203004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3265.7357428571431</v>
      </c>
      <c r="AH826">
        <v>3635.9666745714294</v>
      </c>
      <c r="AI826">
        <v>176.14398646616542</v>
      </c>
    </row>
    <row r="827" spans="1:35" x14ac:dyDescent="0.2">
      <c r="A827" t="s">
        <v>2352</v>
      </c>
      <c r="B827">
        <v>1978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5.8</v>
      </c>
      <c r="N827">
        <v>67419</v>
      </c>
      <c r="O827">
        <v>116</v>
      </c>
      <c r="P827" t="s">
        <v>2353</v>
      </c>
      <c r="Q827" t="s">
        <v>35</v>
      </c>
      <c r="R827">
        <v>0</v>
      </c>
      <c r="S827">
        <v>1</v>
      </c>
      <c r="T827">
        <v>0</v>
      </c>
      <c r="U827">
        <v>20000000</v>
      </c>
      <c r="V827">
        <v>81766007</v>
      </c>
      <c r="W827">
        <v>187884007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369.71001749999999</v>
      </c>
      <c r="AH827">
        <v>421.37811942500002</v>
      </c>
      <c r="AI827">
        <v>23.721579868421053</v>
      </c>
    </row>
    <row r="828" spans="1:35" x14ac:dyDescent="0.2">
      <c r="A828" t="s">
        <v>2654</v>
      </c>
      <c r="B828">
        <v>1983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3.7</v>
      </c>
      <c r="N828">
        <v>37561</v>
      </c>
      <c r="O828">
        <v>99</v>
      </c>
      <c r="P828" t="s">
        <v>2655</v>
      </c>
      <c r="Q828" t="s">
        <v>35</v>
      </c>
      <c r="R828">
        <v>0</v>
      </c>
      <c r="S828">
        <v>1</v>
      </c>
      <c r="T828">
        <v>0</v>
      </c>
      <c r="U828">
        <v>20500000</v>
      </c>
      <c r="V828">
        <v>45517055</v>
      </c>
      <c r="W828">
        <v>87987055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114.6025731707317</v>
      </c>
      <c r="AH828">
        <v>138.20885621951223</v>
      </c>
      <c r="AI828">
        <v>8.3305466595970312</v>
      </c>
    </row>
    <row r="829" spans="1:35" x14ac:dyDescent="0.2">
      <c r="A829" t="s">
        <v>2978</v>
      </c>
      <c r="B829">
        <v>1987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39110</v>
      </c>
      <c r="O829">
        <v>89</v>
      </c>
      <c r="P829" t="s">
        <v>1923</v>
      </c>
      <c r="Q829" t="s">
        <v>35</v>
      </c>
      <c r="R829">
        <v>0</v>
      </c>
      <c r="S829">
        <v>1</v>
      </c>
      <c r="T829">
        <v>0</v>
      </c>
      <c r="U829">
        <v>23000000</v>
      </c>
      <c r="V829">
        <v>20763013</v>
      </c>
      <c r="W829">
        <v>51881013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12.784810869565217</v>
      </c>
      <c r="AH829">
        <v>25.191140065217404</v>
      </c>
      <c r="AI829">
        <v>3.9036874291115313</v>
      </c>
    </row>
    <row r="830" spans="1:35" x14ac:dyDescent="0.2">
      <c r="A830" t="s">
        <v>5540</v>
      </c>
      <c r="B830">
        <v>2001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6.8</v>
      </c>
      <c r="N830">
        <v>145475</v>
      </c>
      <c r="O830">
        <v>104</v>
      </c>
      <c r="P830" t="s">
        <v>3944</v>
      </c>
      <c r="Q830" t="s">
        <v>4453</v>
      </c>
      <c r="R830">
        <v>1</v>
      </c>
      <c r="S830">
        <v>0</v>
      </c>
      <c r="T830">
        <v>0</v>
      </c>
      <c r="U830">
        <v>22000000</v>
      </c>
      <c r="V830">
        <v>30085147</v>
      </c>
      <c r="W830">
        <v>33788161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-23.208725000000001</v>
      </c>
      <c r="AH830">
        <v>-14.761684749999999</v>
      </c>
      <c r="AI830">
        <v>1.5597091666666667</v>
      </c>
    </row>
    <row r="831" spans="1:35" x14ac:dyDescent="0.2">
      <c r="A831" t="s">
        <v>4251</v>
      </c>
      <c r="B831">
        <v>1995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5.7</v>
      </c>
      <c r="N831">
        <v>2722</v>
      </c>
      <c r="O831">
        <v>139</v>
      </c>
      <c r="P831" t="s">
        <v>4252</v>
      </c>
      <c r="Q831" t="s">
        <v>2783</v>
      </c>
      <c r="R831">
        <v>1</v>
      </c>
      <c r="S831">
        <v>0</v>
      </c>
      <c r="T831">
        <v>0</v>
      </c>
      <c r="U831">
        <v>14000000</v>
      </c>
      <c r="V831">
        <v>2473668</v>
      </c>
      <c r="W831">
        <v>2473668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-91.165471428571436</v>
      </c>
      <c r="AH831">
        <v>-90.193673285714283</v>
      </c>
      <c r="AI831">
        <v>-0.59843051948051951</v>
      </c>
    </row>
    <row r="832" spans="1:35" x14ac:dyDescent="0.2">
      <c r="A832" t="s">
        <v>7782</v>
      </c>
      <c r="B832">
        <v>2015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4.0999999999999996</v>
      </c>
      <c r="N832">
        <v>7013</v>
      </c>
      <c r="O832">
        <v>118</v>
      </c>
      <c r="P832" t="s">
        <v>6777</v>
      </c>
      <c r="Q832" t="s">
        <v>7783</v>
      </c>
      <c r="R832">
        <v>0</v>
      </c>
      <c r="S832">
        <v>1</v>
      </c>
      <c r="T832">
        <v>0</v>
      </c>
      <c r="U832">
        <v>5000000</v>
      </c>
      <c r="V832">
        <v>2184640</v>
      </c>
      <c r="W832">
        <v>2333684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-76.663159999999991</v>
      </c>
      <c r="AH832">
        <v>-74.096107599999996</v>
      </c>
      <c r="AI832">
        <v>-0.53326320000000005</v>
      </c>
    </row>
    <row r="833" spans="1:35" x14ac:dyDescent="0.2">
      <c r="A833" t="s">
        <v>7375</v>
      </c>
      <c r="B833">
        <v>2014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6.8</v>
      </c>
      <c r="N833">
        <v>31602</v>
      </c>
      <c r="O833">
        <v>134</v>
      </c>
      <c r="P833" t="s">
        <v>2004</v>
      </c>
      <c r="Q833" t="s">
        <v>7376</v>
      </c>
      <c r="R833">
        <v>0</v>
      </c>
      <c r="S833">
        <v>0</v>
      </c>
      <c r="T833">
        <v>1</v>
      </c>
      <c r="U833">
        <v>40000000</v>
      </c>
      <c r="V833">
        <v>47047013</v>
      </c>
      <c r="W833">
        <v>67647013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9</v>
      </c>
      <c r="AG833">
        <v>-15.44123375</v>
      </c>
      <c r="AH833">
        <v>-6.1397694624999906</v>
      </c>
      <c r="AI833">
        <v>0.69117532500000001</v>
      </c>
    </row>
    <row r="834" spans="1:35" x14ac:dyDescent="0.2">
      <c r="A834" t="s">
        <v>5712</v>
      </c>
      <c r="B834">
        <v>2004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6.2</v>
      </c>
      <c r="N834">
        <v>61836</v>
      </c>
      <c r="O834">
        <v>102</v>
      </c>
      <c r="P834" t="s">
        <v>3944</v>
      </c>
      <c r="Q834" t="s">
        <v>3859</v>
      </c>
      <c r="R834">
        <v>1</v>
      </c>
      <c r="S834">
        <v>0</v>
      </c>
      <c r="T834">
        <v>0</v>
      </c>
      <c r="U834">
        <v>35000000</v>
      </c>
      <c r="V834">
        <v>25268157</v>
      </c>
      <c r="W834">
        <v>35492921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-49.295827142857142</v>
      </c>
      <c r="AH834">
        <v>-43.718368128571427</v>
      </c>
      <c r="AI834">
        <v>0.69013909523809525</v>
      </c>
    </row>
    <row r="835" spans="1:35" x14ac:dyDescent="0.2">
      <c r="A835" t="s">
        <v>2103</v>
      </c>
      <c r="B835">
        <v>1973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7.4</v>
      </c>
      <c r="N835">
        <v>24078</v>
      </c>
      <c r="O835">
        <v>106</v>
      </c>
      <c r="P835" t="s">
        <v>1721</v>
      </c>
      <c r="Q835" t="s">
        <v>35</v>
      </c>
      <c r="R835">
        <v>0</v>
      </c>
      <c r="S835">
        <v>1</v>
      </c>
      <c r="T835">
        <v>0</v>
      </c>
      <c r="U835">
        <v>3500000</v>
      </c>
      <c r="V835">
        <v>24500000</v>
      </c>
      <c r="W835">
        <v>24500000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3</v>
      </c>
      <c r="AG835">
        <v>250</v>
      </c>
      <c r="AH835">
        <v>288.50000000000006</v>
      </c>
      <c r="AI835">
        <v>17.421052631578949</v>
      </c>
    </row>
    <row r="836" spans="1:35" x14ac:dyDescent="0.2">
      <c r="A836" t="s">
        <v>416</v>
      </c>
      <c r="B836">
        <v>1938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7.5</v>
      </c>
      <c r="N836">
        <v>11374</v>
      </c>
      <c r="O836">
        <v>104</v>
      </c>
      <c r="P836" t="s">
        <v>152</v>
      </c>
      <c r="Q836" t="s">
        <v>39</v>
      </c>
      <c r="R836">
        <v>0</v>
      </c>
      <c r="S836">
        <v>0</v>
      </c>
      <c r="T836">
        <v>1</v>
      </c>
      <c r="U836">
        <v>1250000</v>
      </c>
      <c r="X836">
        <v>2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5</v>
      </c>
      <c r="AG836">
        <v>-100</v>
      </c>
      <c r="AH836">
        <v>-100</v>
      </c>
      <c r="AI836">
        <v>-1</v>
      </c>
    </row>
    <row r="837" spans="1:35" x14ac:dyDescent="0.2">
      <c r="A837" t="s">
        <v>3457</v>
      </c>
      <c r="B837">
        <v>1991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8</v>
      </c>
      <c r="N837">
        <v>135586</v>
      </c>
      <c r="O837">
        <v>189</v>
      </c>
      <c r="P837" t="s">
        <v>2551</v>
      </c>
      <c r="Q837" t="s">
        <v>39</v>
      </c>
      <c r="R837">
        <v>0</v>
      </c>
      <c r="S837">
        <v>0</v>
      </c>
      <c r="T837">
        <v>1</v>
      </c>
      <c r="U837">
        <v>40000000</v>
      </c>
      <c r="V837">
        <v>70405498</v>
      </c>
      <c r="W837">
        <v>205405498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3</v>
      </c>
      <c r="AG837">
        <v>156.75687250000001</v>
      </c>
      <c r="AH837">
        <v>185.00012847500005</v>
      </c>
      <c r="AI837">
        <v>10.670766931818182</v>
      </c>
    </row>
    <row r="838" spans="1:35" x14ac:dyDescent="0.2">
      <c r="A838" t="s">
        <v>5576</v>
      </c>
      <c r="B838">
        <v>2001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6</v>
      </c>
      <c r="N838">
        <v>29424</v>
      </c>
      <c r="O838">
        <v>82</v>
      </c>
      <c r="P838" t="s">
        <v>5577</v>
      </c>
      <c r="Q838" t="s">
        <v>2483</v>
      </c>
      <c r="R838">
        <v>0</v>
      </c>
      <c r="S838">
        <v>1</v>
      </c>
      <c r="T838">
        <v>0</v>
      </c>
      <c r="U838">
        <v>30000000</v>
      </c>
      <c r="V838">
        <v>80936232</v>
      </c>
      <c r="W838">
        <v>102992536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71.654226666666659</v>
      </c>
      <c r="AH838">
        <v>90.536191600000009</v>
      </c>
      <c r="AI838">
        <v>4.7218075555555554</v>
      </c>
    </row>
    <row r="839" spans="1:35" x14ac:dyDescent="0.2">
      <c r="A839" t="s">
        <v>3326</v>
      </c>
      <c r="B839">
        <v>1990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5.8</v>
      </c>
      <c r="N839">
        <v>33212</v>
      </c>
      <c r="O839">
        <v>102</v>
      </c>
      <c r="P839" t="s">
        <v>3327</v>
      </c>
      <c r="Q839" t="s">
        <v>39</v>
      </c>
      <c r="R839">
        <v>0</v>
      </c>
      <c r="S839">
        <v>0</v>
      </c>
      <c r="T839">
        <v>1</v>
      </c>
      <c r="U839">
        <v>25000000</v>
      </c>
      <c r="V839">
        <v>39404261</v>
      </c>
      <c r="W839">
        <v>39404261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-21.191478</v>
      </c>
      <c r="AH839">
        <v>-12.522540579999999</v>
      </c>
      <c r="AI839">
        <v>2.5822055454545456</v>
      </c>
    </row>
    <row r="840" spans="1:35" x14ac:dyDescent="0.2">
      <c r="A840" t="s">
        <v>6119</v>
      </c>
      <c r="B840">
        <v>2012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6.6</v>
      </c>
      <c r="N840">
        <v>248593</v>
      </c>
      <c r="O840">
        <v>132</v>
      </c>
      <c r="P840" t="s">
        <v>5564</v>
      </c>
      <c r="Q840" t="s">
        <v>2671</v>
      </c>
      <c r="R840">
        <v>1</v>
      </c>
      <c r="S840">
        <v>0</v>
      </c>
      <c r="T840">
        <v>0</v>
      </c>
      <c r="U840">
        <v>250000000</v>
      </c>
      <c r="V840">
        <v>73078100</v>
      </c>
      <c r="W840">
        <v>284139100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95</v>
      </c>
      <c r="AG840">
        <v>-43.172179999999997</v>
      </c>
      <c r="AH840">
        <v>-36.9211198</v>
      </c>
      <c r="AI840">
        <v>0.13655639999999999</v>
      </c>
    </row>
    <row r="841" spans="1:35" x14ac:dyDescent="0.2">
      <c r="A841" t="s">
        <v>5606</v>
      </c>
      <c r="B841">
        <v>2003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6.2</v>
      </c>
      <c r="N841">
        <v>142281</v>
      </c>
      <c r="O841">
        <v>89</v>
      </c>
      <c r="P841" t="s">
        <v>4797</v>
      </c>
      <c r="Q841" t="s">
        <v>35</v>
      </c>
      <c r="R841">
        <v>0</v>
      </c>
      <c r="S841">
        <v>1</v>
      </c>
      <c r="T841">
        <v>0</v>
      </c>
      <c r="U841">
        <v>40000000</v>
      </c>
      <c r="V841">
        <v>28082366</v>
      </c>
      <c r="W841">
        <v>160466000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100.5825</v>
      </c>
      <c r="AH841">
        <v>122.64657500000004</v>
      </c>
      <c r="AI841">
        <v>5.6860833333333334</v>
      </c>
    </row>
    <row r="842" spans="1:35" x14ac:dyDescent="0.2">
      <c r="A842" t="s">
        <v>7312</v>
      </c>
      <c r="B842">
        <v>2011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6.3</v>
      </c>
      <c r="N842">
        <v>115467</v>
      </c>
      <c r="O842">
        <v>101</v>
      </c>
      <c r="P842" t="s">
        <v>4994</v>
      </c>
      <c r="Q842" t="s">
        <v>35</v>
      </c>
      <c r="R842">
        <v>0</v>
      </c>
      <c r="S842">
        <v>1</v>
      </c>
      <c r="T842">
        <v>0</v>
      </c>
      <c r="U842">
        <v>45000000</v>
      </c>
      <c r="V842">
        <v>8305970</v>
      </c>
      <c r="W842">
        <v>160078586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77.865095555555556</v>
      </c>
      <c r="AH842">
        <v>97.430256066666672</v>
      </c>
      <c r="AI842">
        <v>2.5573019111111113</v>
      </c>
    </row>
    <row r="843" spans="1:35" x14ac:dyDescent="0.2">
      <c r="A843" t="s">
        <v>7927</v>
      </c>
      <c r="B843">
        <v>2018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6.2</v>
      </c>
      <c r="N843">
        <v>56241</v>
      </c>
      <c r="O843">
        <v>89</v>
      </c>
      <c r="P843" t="s">
        <v>7928</v>
      </c>
      <c r="Q843" t="s">
        <v>35</v>
      </c>
      <c r="R843">
        <v>0</v>
      </c>
      <c r="S843">
        <v>1</v>
      </c>
      <c r="T843">
        <v>0</v>
      </c>
      <c r="U843">
        <v>25000000</v>
      </c>
      <c r="V843">
        <v>4412170</v>
      </c>
      <c r="W843">
        <v>158970776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217.941552</v>
      </c>
      <c r="AH843">
        <v>252.91512272000003</v>
      </c>
      <c r="AI843">
        <v>5.3588310400000001</v>
      </c>
    </row>
    <row r="844" spans="1:35" x14ac:dyDescent="0.2">
      <c r="A844" t="s">
        <v>6829</v>
      </c>
      <c r="B844">
        <v>2010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4.7</v>
      </c>
      <c r="N844">
        <v>53706</v>
      </c>
      <c r="O844">
        <v>81</v>
      </c>
      <c r="P844" t="s">
        <v>6830</v>
      </c>
      <c r="Q844" t="s">
        <v>39</v>
      </c>
      <c r="R844">
        <v>0</v>
      </c>
      <c r="S844">
        <v>0</v>
      </c>
      <c r="T844">
        <v>1</v>
      </c>
      <c r="U844">
        <v>47000000</v>
      </c>
      <c r="V844">
        <v>10547117</v>
      </c>
      <c r="W844">
        <v>10903312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38</v>
      </c>
      <c r="AG844">
        <v>-88.400731914893612</v>
      </c>
      <c r="AH844">
        <v>-87.124812425531928</v>
      </c>
      <c r="AI844">
        <v>-0.76801463829787231</v>
      </c>
    </row>
    <row r="845" spans="1:35" x14ac:dyDescent="0.2">
      <c r="A845" t="s">
        <v>7111</v>
      </c>
      <c r="B845">
        <v>2012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5.8</v>
      </c>
      <c r="N845">
        <v>88253</v>
      </c>
      <c r="O845">
        <v>94</v>
      </c>
      <c r="P845" t="s">
        <v>7007</v>
      </c>
      <c r="Q845" t="s">
        <v>5604</v>
      </c>
      <c r="R845">
        <v>0</v>
      </c>
      <c r="S845">
        <v>0</v>
      </c>
      <c r="T845">
        <v>1</v>
      </c>
      <c r="U845">
        <v>79000000</v>
      </c>
      <c r="V845">
        <v>103860290</v>
      </c>
      <c r="W845">
        <v>335260290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43</v>
      </c>
      <c r="AG845">
        <v>112.19005696202531</v>
      </c>
      <c r="AH845">
        <v>135.53096322784813</v>
      </c>
      <c r="AI845">
        <v>3.2438011392405062</v>
      </c>
    </row>
    <row r="846" spans="1:35" x14ac:dyDescent="0.2">
      <c r="A846" t="s">
        <v>6000</v>
      </c>
      <c r="B846">
        <v>2008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5.8</v>
      </c>
      <c r="N846">
        <v>108897</v>
      </c>
      <c r="O846">
        <v>93</v>
      </c>
      <c r="P846" t="s">
        <v>6001</v>
      </c>
      <c r="Q846" t="s">
        <v>5604</v>
      </c>
      <c r="R846">
        <v>0</v>
      </c>
      <c r="S846">
        <v>0</v>
      </c>
      <c r="T846">
        <v>1</v>
      </c>
      <c r="U846">
        <v>60000000</v>
      </c>
      <c r="V846">
        <v>101704370</v>
      </c>
      <c r="W846">
        <v>244232688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134</v>
      </c>
      <c r="AG846">
        <v>103.52723999999999</v>
      </c>
      <c r="AH846">
        <v>125.9152364</v>
      </c>
      <c r="AI846">
        <v>5.7842413333333331</v>
      </c>
    </row>
    <row r="847" spans="1:35" x14ac:dyDescent="0.2">
      <c r="A847" t="s">
        <v>7358</v>
      </c>
      <c r="B847">
        <v>2012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5.7</v>
      </c>
      <c r="N847">
        <v>7728</v>
      </c>
      <c r="O847">
        <v>118</v>
      </c>
      <c r="P847" t="s">
        <v>7359</v>
      </c>
      <c r="Q847" t="s">
        <v>5181</v>
      </c>
      <c r="R847">
        <v>0</v>
      </c>
      <c r="S847">
        <v>0</v>
      </c>
      <c r="T847">
        <v>1</v>
      </c>
      <c r="U847">
        <v>25000000</v>
      </c>
      <c r="V847">
        <v>30932113</v>
      </c>
      <c r="W847">
        <v>31158113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-37.683774</v>
      </c>
      <c r="AH847">
        <v>-30.828989140000001</v>
      </c>
      <c r="AI847">
        <v>0.24632451999999999</v>
      </c>
    </row>
    <row r="848" spans="1:35" x14ac:dyDescent="0.2">
      <c r="A848" t="s">
        <v>4257</v>
      </c>
      <c r="B848">
        <v>1995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5.6</v>
      </c>
      <c r="N848">
        <v>106947</v>
      </c>
      <c r="O848">
        <v>96</v>
      </c>
      <c r="P848" t="s">
        <v>4258</v>
      </c>
      <c r="Q848" t="s">
        <v>3273</v>
      </c>
      <c r="R848">
        <v>1</v>
      </c>
      <c r="S848">
        <v>0</v>
      </c>
      <c r="T848">
        <v>0</v>
      </c>
      <c r="U848">
        <v>90000000</v>
      </c>
      <c r="V848">
        <v>34693481</v>
      </c>
      <c r="W848">
        <v>113493481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18</v>
      </c>
      <c r="AG848">
        <v>-36.94806611111111</v>
      </c>
      <c r="AH848">
        <v>-30.01235338333333</v>
      </c>
      <c r="AI848">
        <v>1.865996994949495</v>
      </c>
    </row>
    <row r="849" spans="1:35" x14ac:dyDescent="0.2">
      <c r="A849" t="s">
        <v>3818</v>
      </c>
      <c r="B849">
        <v>1993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6.6</v>
      </c>
      <c r="N849">
        <v>14763</v>
      </c>
      <c r="O849">
        <v>110</v>
      </c>
      <c r="P849" t="s">
        <v>3819</v>
      </c>
      <c r="Q849" t="s">
        <v>3820</v>
      </c>
      <c r="R849">
        <v>0</v>
      </c>
      <c r="S849">
        <v>1</v>
      </c>
      <c r="T849">
        <v>0</v>
      </c>
      <c r="U849">
        <v>21000000</v>
      </c>
      <c r="V849">
        <v>12526677</v>
      </c>
      <c r="W849">
        <v>12526677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-70.174578571428569</v>
      </c>
      <c r="AH849">
        <v>-66.893782214285707</v>
      </c>
      <c r="AI849">
        <v>0.355700974025974</v>
      </c>
    </row>
    <row r="850" spans="1:35" x14ac:dyDescent="0.2">
      <c r="A850" t="s">
        <v>3459</v>
      </c>
      <c r="B850">
        <v>1991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6.5</v>
      </c>
      <c r="N850">
        <v>16159</v>
      </c>
      <c r="O850">
        <v>132</v>
      </c>
      <c r="P850" t="s">
        <v>3185</v>
      </c>
      <c r="Q850" t="s">
        <v>35</v>
      </c>
      <c r="R850">
        <v>0</v>
      </c>
      <c r="S850">
        <v>1</v>
      </c>
      <c r="T850">
        <v>0</v>
      </c>
      <c r="U850">
        <v>14000000</v>
      </c>
      <c r="V850">
        <v>32482682</v>
      </c>
      <c r="W850">
        <v>43882682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56.723864285714285</v>
      </c>
      <c r="AH850">
        <v>73.963489357142862</v>
      </c>
      <c r="AI850">
        <v>6.1238120129870133</v>
      </c>
    </row>
    <row r="851" spans="1:35" x14ac:dyDescent="0.2">
      <c r="A851" t="s">
        <v>4016</v>
      </c>
      <c r="B851">
        <v>1994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4.5999999999999996</v>
      </c>
      <c r="N851">
        <v>62934</v>
      </c>
      <c r="O851">
        <v>109</v>
      </c>
      <c r="P851" t="s">
        <v>2898</v>
      </c>
      <c r="Q851" t="s">
        <v>35</v>
      </c>
      <c r="R851">
        <v>0</v>
      </c>
      <c r="S851">
        <v>1</v>
      </c>
      <c r="T851">
        <v>0</v>
      </c>
      <c r="U851">
        <v>60000000</v>
      </c>
      <c r="V851">
        <v>36763355</v>
      </c>
      <c r="W851">
        <v>108431355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-9.6405375000000006</v>
      </c>
      <c r="AH851">
        <v>0.29900337500000995</v>
      </c>
      <c r="AI851">
        <v>3.1072482954545455</v>
      </c>
    </row>
    <row r="852" spans="1:35" x14ac:dyDescent="0.2">
      <c r="A852" t="s">
        <v>7296</v>
      </c>
      <c r="B852">
        <v>2015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5.3</v>
      </c>
      <c r="N852">
        <v>172711</v>
      </c>
      <c r="O852">
        <v>127</v>
      </c>
      <c r="P852" t="s">
        <v>5078</v>
      </c>
      <c r="Q852" t="s">
        <v>39</v>
      </c>
      <c r="R852">
        <v>0</v>
      </c>
      <c r="S852">
        <v>0</v>
      </c>
      <c r="T852">
        <v>1</v>
      </c>
      <c r="U852">
        <v>176000000</v>
      </c>
      <c r="V852">
        <v>47387723</v>
      </c>
      <c r="W852">
        <v>183887723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-47.759169602272728</v>
      </c>
      <c r="AH852">
        <v>-42.012678258522719</v>
      </c>
      <c r="AI852">
        <v>4.4816607954545458E-2</v>
      </c>
    </row>
    <row r="853" spans="1:35" x14ac:dyDescent="0.2">
      <c r="A853" t="s">
        <v>3822</v>
      </c>
      <c r="B853">
        <v>1993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8.1</v>
      </c>
      <c r="N853">
        <v>821996</v>
      </c>
      <c r="O853">
        <v>127</v>
      </c>
      <c r="P853" t="s">
        <v>2168</v>
      </c>
      <c r="Q853" t="s">
        <v>35</v>
      </c>
      <c r="R853">
        <v>0</v>
      </c>
      <c r="S853">
        <v>1</v>
      </c>
      <c r="T853">
        <v>0</v>
      </c>
      <c r="U853">
        <v>63000000</v>
      </c>
      <c r="V853">
        <v>402828120</v>
      </c>
      <c r="W853">
        <v>1032020521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3</v>
      </c>
      <c r="AG853">
        <v>719.06390555555561</v>
      </c>
      <c r="AH853">
        <v>809.16093516666672</v>
      </c>
      <c r="AI853">
        <v>36.230177525252522</v>
      </c>
    </row>
    <row r="854" spans="1:35" x14ac:dyDescent="0.2">
      <c r="A854" t="s">
        <v>5211</v>
      </c>
      <c r="B854">
        <v>2001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5.9</v>
      </c>
      <c r="N854">
        <v>285411</v>
      </c>
      <c r="O854">
        <v>92</v>
      </c>
      <c r="P854" t="s">
        <v>5075</v>
      </c>
      <c r="Q854" t="s">
        <v>35</v>
      </c>
      <c r="R854">
        <v>0</v>
      </c>
      <c r="S854">
        <v>1</v>
      </c>
      <c r="T854">
        <v>0</v>
      </c>
      <c r="U854">
        <v>93000000</v>
      </c>
      <c r="V854">
        <v>181171875</v>
      </c>
      <c r="W854">
        <v>368780809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98.269252150537639</v>
      </c>
      <c r="AH854">
        <v>120.07886988709677</v>
      </c>
      <c r="AI854">
        <v>5.6089750716845881</v>
      </c>
    </row>
    <row r="855" spans="1:35" x14ac:dyDescent="0.2">
      <c r="A855" t="s">
        <v>5988</v>
      </c>
      <c r="B855">
        <v>2015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7</v>
      </c>
      <c r="N855">
        <v>559330</v>
      </c>
      <c r="O855">
        <v>124</v>
      </c>
      <c r="P855" t="s">
        <v>5989</v>
      </c>
      <c r="Q855" t="s">
        <v>35</v>
      </c>
      <c r="R855">
        <v>0</v>
      </c>
      <c r="S855">
        <v>1</v>
      </c>
      <c r="T855">
        <v>0</v>
      </c>
      <c r="U855">
        <v>150000000</v>
      </c>
      <c r="V855">
        <v>652270625</v>
      </c>
      <c r="W855">
        <v>1670400637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456.80021233333338</v>
      </c>
      <c r="AH855">
        <v>518.04823569000007</v>
      </c>
      <c r="AI855">
        <v>10.136004246666667</v>
      </c>
    </row>
    <row r="856" spans="1:35" x14ac:dyDescent="0.2">
      <c r="A856" t="s">
        <v>7880</v>
      </c>
      <c r="B856">
        <v>2018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6.2</v>
      </c>
      <c r="N856">
        <v>244553</v>
      </c>
      <c r="O856">
        <v>128</v>
      </c>
      <c r="P856" t="s">
        <v>6403</v>
      </c>
      <c r="Q856" t="s">
        <v>35</v>
      </c>
      <c r="R856">
        <v>0</v>
      </c>
      <c r="S856">
        <v>1</v>
      </c>
      <c r="T856">
        <v>0</v>
      </c>
      <c r="U856">
        <v>170000000</v>
      </c>
      <c r="V856">
        <v>417719760</v>
      </c>
      <c r="W856">
        <v>1308467944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284.84351294117647</v>
      </c>
      <c r="AH856">
        <v>327.17629936470593</v>
      </c>
      <c r="AI856">
        <v>6.6968702588235294</v>
      </c>
    </row>
    <row r="857" spans="1:35" x14ac:dyDescent="0.2">
      <c r="A857" t="s">
        <v>4260</v>
      </c>
      <c r="B857">
        <v>1995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6.4</v>
      </c>
      <c r="N857">
        <v>23456</v>
      </c>
      <c r="O857">
        <v>102</v>
      </c>
      <c r="P857" t="s">
        <v>3630</v>
      </c>
      <c r="Q857" t="s">
        <v>39</v>
      </c>
      <c r="R857">
        <v>0</v>
      </c>
      <c r="S857">
        <v>0</v>
      </c>
      <c r="T857">
        <v>1</v>
      </c>
      <c r="U857">
        <v>27000000</v>
      </c>
      <c r="V857">
        <v>36853222</v>
      </c>
      <c r="W857">
        <v>36853222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3</v>
      </c>
      <c r="AG857">
        <v>-31.75329259259259</v>
      </c>
      <c r="AH857">
        <v>-24.246154777777775</v>
      </c>
      <c r="AI857">
        <v>2.1021230639730639</v>
      </c>
    </row>
    <row r="858" spans="1:35" x14ac:dyDescent="0.2">
      <c r="A858" t="s">
        <v>5323</v>
      </c>
      <c r="B858">
        <v>2001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5.8</v>
      </c>
      <c r="N858">
        <v>17812</v>
      </c>
      <c r="O858">
        <v>88</v>
      </c>
      <c r="P858" t="s">
        <v>5324</v>
      </c>
      <c r="Q858" t="s">
        <v>5325</v>
      </c>
      <c r="R858">
        <v>1</v>
      </c>
      <c r="S858">
        <v>0</v>
      </c>
      <c r="T858">
        <v>0</v>
      </c>
      <c r="U858">
        <v>35000000</v>
      </c>
      <c r="V858">
        <v>4781539</v>
      </c>
      <c r="W858">
        <v>16176732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8</v>
      </c>
      <c r="AG858">
        <v>-76.890382857142853</v>
      </c>
      <c r="AH858">
        <v>-74.348324971428568</v>
      </c>
      <c r="AI858">
        <v>-0.22967942857142856</v>
      </c>
    </row>
    <row r="859" spans="1:35" x14ac:dyDescent="0.2">
      <c r="A859" t="s">
        <v>6726</v>
      </c>
      <c r="B859">
        <v>2017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6.4</v>
      </c>
      <c r="N859">
        <v>358187</v>
      </c>
      <c r="O859">
        <v>120</v>
      </c>
      <c r="P859" t="s">
        <v>6166</v>
      </c>
      <c r="Q859" t="s">
        <v>39</v>
      </c>
      <c r="R859">
        <v>0</v>
      </c>
      <c r="S859">
        <v>0</v>
      </c>
      <c r="T859">
        <v>1</v>
      </c>
      <c r="U859">
        <v>300000000</v>
      </c>
      <c r="V859">
        <v>229024295</v>
      </c>
      <c r="W859">
        <v>657924295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57</v>
      </c>
      <c r="AG859">
        <v>9.6540491666666668</v>
      </c>
      <c r="AH859">
        <v>21.715994575000007</v>
      </c>
      <c r="AI859">
        <v>1.1930809833333333</v>
      </c>
    </row>
    <row r="860" spans="1:35" x14ac:dyDescent="0.2">
      <c r="A860" t="s">
        <v>5491</v>
      </c>
      <c r="B860">
        <v>2002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4.5999999999999996</v>
      </c>
      <c r="N860">
        <v>5994</v>
      </c>
      <c r="O860">
        <v>91</v>
      </c>
      <c r="P860" t="s">
        <v>5492</v>
      </c>
      <c r="Q860" t="s">
        <v>3240</v>
      </c>
      <c r="R860">
        <v>0</v>
      </c>
      <c r="S860">
        <v>0</v>
      </c>
      <c r="T860">
        <v>1</v>
      </c>
      <c r="U860">
        <v>15600000</v>
      </c>
      <c r="V860">
        <v>13670733</v>
      </c>
      <c r="W860">
        <v>13802599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-55.760900641025643</v>
      </c>
      <c r="AH860">
        <v>-50.894599711538454</v>
      </c>
      <c r="AI860">
        <v>0.47463664529914529</v>
      </c>
    </row>
    <row r="861" spans="1:35" x14ac:dyDescent="0.2">
      <c r="A861" t="s">
        <v>3214</v>
      </c>
      <c r="B861">
        <v>1989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6</v>
      </c>
      <c r="N861">
        <v>30368</v>
      </c>
      <c r="O861">
        <v>101</v>
      </c>
      <c r="P861" t="s">
        <v>3215</v>
      </c>
      <c r="Q861" t="s">
        <v>3196</v>
      </c>
      <c r="R861">
        <v>0</v>
      </c>
      <c r="S861">
        <v>1</v>
      </c>
      <c r="T861">
        <v>0</v>
      </c>
      <c r="U861">
        <v>17000000</v>
      </c>
      <c r="V861">
        <v>43247647</v>
      </c>
      <c r="W861">
        <v>78247647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130.1401382352941</v>
      </c>
      <c r="AH861">
        <v>155.45555344117648</v>
      </c>
      <c r="AI861">
        <v>9.0060929667519183</v>
      </c>
    </row>
    <row r="862" spans="1:35" x14ac:dyDescent="0.2">
      <c r="A862" t="s">
        <v>5529</v>
      </c>
      <c r="B862">
        <v>2003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4.4000000000000004</v>
      </c>
      <c r="N862">
        <v>28202</v>
      </c>
      <c r="O862">
        <v>89</v>
      </c>
      <c r="P862" t="s">
        <v>5355</v>
      </c>
      <c r="Q862" t="s">
        <v>4109</v>
      </c>
      <c r="R862">
        <v>0</v>
      </c>
      <c r="S862">
        <v>0</v>
      </c>
      <c r="T862">
        <v>1</v>
      </c>
      <c r="U862">
        <v>60000000</v>
      </c>
      <c r="V862">
        <v>66934963</v>
      </c>
      <c r="W862">
        <v>88929111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-25.892407499999997</v>
      </c>
      <c r="AH862">
        <v>-17.740572324999992</v>
      </c>
      <c r="AI862">
        <v>1.4702530833333334</v>
      </c>
    </row>
    <row r="863" spans="1:35" x14ac:dyDescent="0.2">
      <c r="A863" t="s">
        <v>716</v>
      </c>
      <c r="B863">
        <v>2001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6.4</v>
      </c>
      <c r="N863">
        <v>76618</v>
      </c>
      <c r="O863">
        <v>118</v>
      </c>
      <c r="P863" t="s">
        <v>717</v>
      </c>
      <c r="Q863" t="s">
        <v>718</v>
      </c>
      <c r="R863">
        <v>1</v>
      </c>
      <c r="S863">
        <v>0</v>
      </c>
      <c r="T863">
        <v>0</v>
      </c>
      <c r="U863">
        <v>48000000</v>
      </c>
      <c r="V863">
        <v>47121859</v>
      </c>
      <c r="W863">
        <v>76019048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-20.813491666666668</v>
      </c>
      <c r="AH863">
        <v>-12.102975749999999</v>
      </c>
      <c r="AI863">
        <v>1.6395502777777777</v>
      </c>
    </row>
    <row r="864" spans="1:35" x14ac:dyDescent="0.2">
      <c r="A864" t="s">
        <v>4477</v>
      </c>
      <c r="B864">
        <v>1996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3</v>
      </c>
      <c r="N864">
        <v>22450</v>
      </c>
      <c r="O864">
        <v>93</v>
      </c>
      <c r="P864" t="s">
        <v>3918</v>
      </c>
      <c r="Q864" t="s">
        <v>3212</v>
      </c>
      <c r="R864">
        <v>1</v>
      </c>
      <c r="S864">
        <v>0</v>
      </c>
      <c r="T864">
        <v>0</v>
      </c>
      <c r="U864">
        <v>20000000</v>
      </c>
      <c r="V864">
        <v>18937262</v>
      </c>
      <c r="W864">
        <v>18937262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-52.656844999999997</v>
      </c>
      <c r="AH864">
        <v>-47.449097949999995</v>
      </c>
      <c r="AI864">
        <v>1.151961590909091</v>
      </c>
    </row>
    <row r="865" spans="1:35" x14ac:dyDescent="0.2">
      <c r="A865" t="s">
        <v>7827</v>
      </c>
      <c r="B865">
        <v>2016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6.2</v>
      </c>
      <c r="N865">
        <v>43806</v>
      </c>
      <c r="O865">
        <v>100</v>
      </c>
      <c r="P865" t="s">
        <v>7828</v>
      </c>
      <c r="Q865" t="s">
        <v>7829</v>
      </c>
      <c r="R865">
        <v>0</v>
      </c>
      <c r="S865">
        <v>0</v>
      </c>
      <c r="T865">
        <v>1</v>
      </c>
      <c r="U865">
        <v>15000000</v>
      </c>
      <c r="V865">
        <v>20591853</v>
      </c>
      <c r="W865">
        <v>20651333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-31.162223333333333</v>
      </c>
      <c r="AH865">
        <v>-23.59006789999999</v>
      </c>
      <c r="AI865">
        <v>0.37675553333333334</v>
      </c>
    </row>
    <row r="866" spans="1:35" x14ac:dyDescent="0.2">
      <c r="A866" t="s">
        <v>5253</v>
      </c>
      <c r="B866">
        <v>2000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6.3</v>
      </c>
      <c r="N866">
        <v>48839</v>
      </c>
      <c r="O866">
        <v>128</v>
      </c>
      <c r="P866" t="s">
        <v>5254</v>
      </c>
      <c r="Q866" t="s">
        <v>5040</v>
      </c>
      <c r="R866">
        <v>1</v>
      </c>
      <c r="S866">
        <v>0</v>
      </c>
      <c r="T866">
        <v>0</v>
      </c>
      <c r="U866">
        <v>29000000</v>
      </c>
      <c r="V866">
        <v>37047880</v>
      </c>
      <c r="W866">
        <v>59945183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3.3537637931034481</v>
      </c>
      <c r="AH866">
        <v>14.722677810344834</v>
      </c>
      <c r="AI866">
        <v>2.4451254597701149</v>
      </c>
    </row>
    <row r="867" spans="1:35" x14ac:dyDescent="0.2">
      <c r="A867" t="s">
        <v>996</v>
      </c>
      <c r="B867">
        <v>1948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7.8</v>
      </c>
      <c r="N867">
        <v>35487</v>
      </c>
      <c r="O867">
        <v>100</v>
      </c>
      <c r="P867" t="s">
        <v>601</v>
      </c>
      <c r="Q867" t="s">
        <v>39</v>
      </c>
      <c r="R867">
        <v>0</v>
      </c>
      <c r="S867">
        <v>0</v>
      </c>
      <c r="T867">
        <v>1</v>
      </c>
      <c r="U867">
        <v>1800000</v>
      </c>
      <c r="V867">
        <v>4400000</v>
      </c>
      <c r="W867">
        <v>4400000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9</v>
      </c>
      <c r="AG867">
        <v>22.222222222222221</v>
      </c>
      <c r="AH867">
        <v>35.666666666666671</v>
      </c>
      <c r="AI867">
        <v>17.803418803418804</v>
      </c>
    </row>
    <row r="868" spans="1:35" x14ac:dyDescent="0.2">
      <c r="A868" t="s">
        <v>6986</v>
      </c>
      <c r="B868">
        <v>2010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7.6</v>
      </c>
      <c r="N868">
        <v>511842</v>
      </c>
      <c r="O868">
        <v>117</v>
      </c>
      <c r="P868" t="s">
        <v>6987</v>
      </c>
      <c r="Q868" t="s">
        <v>6988</v>
      </c>
      <c r="R868">
        <v>0</v>
      </c>
      <c r="S868">
        <v>1</v>
      </c>
      <c r="T868">
        <v>0</v>
      </c>
      <c r="U868">
        <v>30000000</v>
      </c>
      <c r="V868">
        <v>48071303</v>
      </c>
      <c r="W868">
        <v>96188903</v>
      </c>
      <c r="X868">
        <v>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2</v>
      </c>
      <c r="AG868">
        <v>60.314838333333334</v>
      </c>
      <c r="AH868">
        <v>77.949470550000015</v>
      </c>
      <c r="AI868">
        <v>2.2062967666666666</v>
      </c>
    </row>
    <row r="869" spans="1:35" x14ac:dyDescent="0.2">
      <c r="A869" t="s">
        <v>7328</v>
      </c>
      <c r="B869">
        <v>2013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6.5</v>
      </c>
      <c r="N869">
        <v>247496</v>
      </c>
      <c r="O869">
        <v>103</v>
      </c>
      <c r="P869" t="s">
        <v>6051</v>
      </c>
      <c r="Q869" t="s">
        <v>35</v>
      </c>
      <c r="R869">
        <v>0</v>
      </c>
      <c r="S869">
        <v>1</v>
      </c>
      <c r="T869">
        <v>0</v>
      </c>
      <c r="U869">
        <v>28000000</v>
      </c>
      <c r="V869">
        <v>28795985</v>
      </c>
      <c r="W869">
        <v>60795985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8.5642589285714283</v>
      </c>
      <c r="AH869">
        <v>20.506327410714302</v>
      </c>
      <c r="AI869">
        <v>1.1712851785714287</v>
      </c>
    </row>
    <row r="870" spans="1:35" x14ac:dyDescent="0.2">
      <c r="A870" t="s">
        <v>6053</v>
      </c>
      <c r="B870">
        <v>2005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5.6</v>
      </c>
      <c r="N870">
        <v>34935</v>
      </c>
      <c r="O870">
        <v>95</v>
      </c>
      <c r="P870" t="s">
        <v>5623</v>
      </c>
      <c r="Q870" t="s">
        <v>35</v>
      </c>
      <c r="R870">
        <v>0</v>
      </c>
      <c r="S870">
        <v>1</v>
      </c>
      <c r="T870">
        <v>0</v>
      </c>
      <c r="U870">
        <v>45000000</v>
      </c>
      <c r="V870">
        <v>52842724</v>
      </c>
      <c r="W870">
        <v>56070433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-37.699518888888889</v>
      </c>
      <c r="AH870">
        <v>-30.846465966666663</v>
      </c>
      <c r="AI870">
        <v>1.0766827037037037</v>
      </c>
    </row>
    <row r="871" spans="1:35" x14ac:dyDescent="0.2">
      <c r="A871" t="s">
        <v>4262</v>
      </c>
      <c r="B871">
        <v>1995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7.1</v>
      </c>
      <c r="N871">
        <v>70361</v>
      </c>
      <c r="O871">
        <v>91</v>
      </c>
      <c r="P871" t="s">
        <v>4263</v>
      </c>
      <c r="Q871" t="s">
        <v>4264</v>
      </c>
      <c r="R871">
        <v>1</v>
      </c>
      <c r="S871">
        <v>0</v>
      </c>
      <c r="T871">
        <v>0</v>
      </c>
      <c r="U871">
        <v>1500000</v>
      </c>
      <c r="V871">
        <v>7412216</v>
      </c>
      <c r="W871">
        <v>7412216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147.07386666666667</v>
      </c>
      <c r="AH871">
        <v>174.25199200000003</v>
      </c>
      <c r="AI871">
        <v>10.230630303030303</v>
      </c>
    </row>
    <row r="872" spans="1:35" x14ac:dyDescent="0.2">
      <c r="A872" t="s">
        <v>5566</v>
      </c>
      <c r="B872">
        <v>2003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8.1</v>
      </c>
      <c r="N872">
        <v>955448</v>
      </c>
      <c r="O872">
        <v>111</v>
      </c>
      <c r="P872" t="s">
        <v>4068</v>
      </c>
      <c r="Q872" t="s">
        <v>3859</v>
      </c>
      <c r="R872">
        <v>1</v>
      </c>
      <c r="S872">
        <v>0</v>
      </c>
      <c r="T872">
        <v>0</v>
      </c>
      <c r="U872">
        <v>30000000</v>
      </c>
      <c r="V872">
        <v>70099045</v>
      </c>
      <c r="W872">
        <v>180899045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201.49840833333332</v>
      </c>
      <c r="AH872">
        <v>234.66323325000005</v>
      </c>
      <c r="AI872">
        <v>9.0499469444444447</v>
      </c>
    </row>
    <row r="873" spans="1:35" x14ac:dyDescent="0.2">
      <c r="A873" t="s">
        <v>6028</v>
      </c>
      <c r="B873">
        <v>2004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8</v>
      </c>
      <c r="N873">
        <v>653017</v>
      </c>
      <c r="O873">
        <v>137</v>
      </c>
      <c r="P873" t="s">
        <v>4068</v>
      </c>
      <c r="Q873" t="s">
        <v>3859</v>
      </c>
      <c r="R873">
        <v>1</v>
      </c>
      <c r="S873">
        <v>0</v>
      </c>
      <c r="T873">
        <v>0</v>
      </c>
      <c r="U873">
        <v>30000000</v>
      </c>
      <c r="V873">
        <v>66208183</v>
      </c>
      <c r="W873">
        <v>154116796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156.86132666666666</v>
      </c>
      <c r="AH873">
        <v>185.1160726</v>
      </c>
      <c r="AI873">
        <v>7.5620442222222222</v>
      </c>
    </row>
    <row r="874" spans="1:35" x14ac:dyDescent="0.2">
      <c r="A874" t="s">
        <v>3329</v>
      </c>
      <c r="B874">
        <v>1990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6.1</v>
      </c>
      <c r="N874">
        <v>130610</v>
      </c>
      <c r="O874">
        <v>111</v>
      </c>
      <c r="P874" t="s">
        <v>2898</v>
      </c>
      <c r="Q874" t="s">
        <v>3230</v>
      </c>
      <c r="R874">
        <v>0</v>
      </c>
      <c r="S874">
        <v>1</v>
      </c>
      <c r="T874">
        <v>0</v>
      </c>
      <c r="U874">
        <v>15000000</v>
      </c>
      <c r="V874">
        <v>91457688</v>
      </c>
      <c r="W874">
        <v>201957688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573.19229333333328</v>
      </c>
      <c r="AH874">
        <v>647.24344559999997</v>
      </c>
      <c r="AI874">
        <v>29.599649696969696</v>
      </c>
    </row>
    <row r="875" spans="1:35" x14ac:dyDescent="0.2">
      <c r="A875" t="s">
        <v>5907</v>
      </c>
      <c r="B875">
        <v>2004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6.3</v>
      </c>
      <c r="N875">
        <v>155799</v>
      </c>
      <c r="O875">
        <v>126</v>
      </c>
      <c r="P875" t="s">
        <v>5114</v>
      </c>
      <c r="Q875" t="s">
        <v>2783</v>
      </c>
      <c r="R875">
        <v>1</v>
      </c>
      <c r="S875">
        <v>0</v>
      </c>
      <c r="T875">
        <v>0</v>
      </c>
      <c r="U875">
        <v>120000000</v>
      </c>
      <c r="V875">
        <v>51882244</v>
      </c>
      <c r="W875">
        <v>203567857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-15.180059583333334</v>
      </c>
      <c r="AH875">
        <v>-5.8498661374999958</v>
      </c>
      <c r="AI875">
        <v>1.8273313472222221</v>
      </c>
    </row>
    <row r="876" spans="1:35" x14ac:dyDescent="0.2">
      <c r="A876" t="s">
        <v>7450</v>
      </c>
      <c r="B876">
        <v>2017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6.7</v>
      </c>
      <c r="N876">
        <v>181246</v>
      </c>
      <c r="O876">
        <v>126</v>
      </c>
      <c r="P876" t="s">
        <v>6739</v>
      </c>
      <c r="Q876" t="s">
        <v>39</v>
      </c>
      <c r="R876">
        <v>0</v>
      </c>
      <c r="S876">
        <v>0</v>
      </c>
      <c r="T876">
        <v>1</v>
      </c>
      <c r="U876">
        <v>175000000</v>
      </c>
      <c r="V876">
        <v>39175066</v>
      </c>
      <c r="W876">
        <v>148675066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-57.52140971428571</v>
      </c>
      <c r="AH876">
        <v>-52.848764782857138</v>
      </c>
      <c r="AI876">
        <v>-0.15042819428571427</v>
      </c>
    </row>
    <row r="877" spans="1:35" x14ac:dyDescent="0.2">
      <c r="A877" t="s">
        <v>5943</v>
      </c>
      <c r="B877">
        <v>2005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7.2</v>
      </c>
      <c r="N877">
        <v>378682</v>
      </c>
      <c r="O877">
        <v>187</v>
      </c>
      <c r="P877" t="s">
        <v>3988</v>
      </c>
      <c r="Q877" t="s">
        <v>35</v>
      </c>
      <c r="R877">
        <v>0</v>
      </c>
      <c r="S877">
        <v>1</v>
      </c>
      <c r="T877">
        <v>0</v>
      </c>
      <c r="U877">
        <v>207000000</v>
      </c>
      <c r="V877">
        <v>218080025</v>
      </c>
      <c r="W877">
        <v>562363449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29</v>
      </c>
      <c r="AG877">
        <v>35.836581884057971</v>
      </c>
      <c r="AH877">
        <v>50.778605891304373</v>
      </c>
      <c r="AI877">
        <v>3.5278860628019322</v>
      </c>
    </row>
    <row r="878" spans="1:35" x14ac:dyDescent="0.2">
      <c r="A878" t="s">
        <v>41</v>
      </c>
      <c r="B878">
        <v>1930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6.8</v>
      </c>
      <c r="N878">
        <v>986</v>
      </c>
      <c r="O878">
        <v>99</v>
      </c>
      <c r="P878" t="s">
        <v>42</v>
      </c>
      <c r="Q878" t="s">
        <v>35</v>
      </c>
      <c r="R878">
        <v>0</v>
      </c>
      <c r="S878">
        <v>1</v>
      </c>
      <c r="T878">
        <v>0</v>
      </c>
      <c r="U878">
        <v>2000000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-100</v>
      </c>
      <c r="AH878">
        <v>-100</v>
      </c>
      <c r="AI878">
        <v>-1</v>
      </c>
    </row>
    <row r="879" spans="1:35" x14ac:dyDescent="0.2">
      <c r="A879" t="s">
        <v>3824</v>
      </c>
      <c r="B879">
        <v>1993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7.4</v>
      </c>
      <c r="N879">
        <v>7166</v>
      </c>
      <c r="O879">
        <v>103</v>
      </c>
      <c r="P879" t="s">
        <v>3825</v>
      </c>
      <c r="Q879" t="s">
        <v>2222</v>
      </c>
      <c r="R879">
        <v>0</v>
      </c>
      <c r="S879">
        <v>1</v>
      </c>
      <c r="T879">
        <v>0</v>
      </c>
      <c r="U879">
        <v>8000000</v>
      </c>
      <c r="V879">
        <v>1214231</v>
      </c>
      <c r="W879">
        <v>1214231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-92.411056250000001</v>
      </c>
      <c r="AH879">
        <v>-91.576272437499995</v>
      </c>
      <c r="AI879">
        <v>-0.65504801136363633</v>
      </c>
    </row>
    <row r="880" spans="1:35" x14ac:dyDescent="0.2">
      <c r="A880" t="s">
        <v>3461</v>
      </c>
      <c r="B880">
        <v>1991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5.3</v>
      </c>
      <c r="N880">
        <v>14716</v>
      </c>
      <c r="O880">
        <v>97</v>
      </c>
      <c r="P880" t="s">
        <v>3462</v>
      </c>
      <c r="Q880" t="s">
        <v>35</v>
      </c>
      <c r="R880">
        <v>0</v>
      </c>
      <c r="S880">
        <v>1</v>
      </c>
      <c r="T880">
        <v>0</v>
      </c>
      <c r="U880">
        <v>23000000</v>
      </c>
      <c r="V880">
        <v>528547045</v>
      </c>
      <c r="W880">
        <v>528547045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1049.0153152173914</v>
      </c>
      <c r="AH880">
        <v>1175.4069998913044</v>
      </c>
      <c r="AI880">
        <v>51.227968873517788</v>
      </c>
    </row>
    <row r="881" spans="1:35" x14ac:dyDescent="0.2">
      <c r="A881" t="s">
        <v>1325</v>
      </c>
      <c r="B881">
        <v>1954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5.6</v>
      </c>
      <c r="N881">
        <v>682</v>
      </c>
      <c r="O881">
        <v>109</v>
      </c>
      <c r="P881" t="s">
        <v>771</v>
      </c>
      <c r="Q881" t="s">
        <v>39</v>
      </c>
      <c r="R881">
        <v>0</v>
      </c>
      <c r="S881">
        <v>0</v>
      </c>
      <c r="T881">
        <v>1</v>
      </c>
      <c r="U881">
        <v>3000000</v>
      </c>
      <c r="V881">
        <v>2100000</v>
      </c>
      <c r="W881">
        <v>2100000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129</v>
      </c>
      <c r="AG881">
        <v>-65</v>
      </c>
      <c r="AH881">
        <v>-61.150000000000006</v>
      </c>
      <c r="AI881">
        <v>3.375</v>
      </c>
    </row>
    <row r="882" spans="1:35" x14ac:dyDescent="0.2">
      <c r="A882" t="s">
        <v>682</v>
      </c>
      <c r="B882">
        <v>1942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7.5</v>
      </c>
      <c r="N882">
        <v>3762</v>
      </c>
      <c r="O882">
        <v>127</v>
      </c>
      <c r="P882" t="s">
        <v>683</v>
      </c>
      <c r="Q882" t="s">
        <v>39</v>
      </c>
      <c r="R882">
        <v>0</v>
      </c>
      <c r="S882">
        <v>0</v>
      </c>
      <c r="T882">
        <v>1</v>
      </c>
      <c r="U882">
        <v>1081689</v>
      </c>
      <c r="W882">
        <v>5093000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2</v>
      </c>
      <c r="AG882">
        <v>135.41886808500411</v>
      </c>
      <c r="AH882">
        <v>161.31494357435457</v>
      </c>
      <c r="AI882">
        <v>35.218287397692933</v>
      </c>
    </row>
    <row r="883" spans="1:35" x14ac:dyDescent="0.2">
      <c r="A883" t="s">
        <v>6007</v>
      </c>
      <c r="B883">
        <v>2005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7.5</v>
      </c>
      <c r="N883">
        <v>208153</v>
      </c>
      <c r="O883">
        <v>103</v>
      </c>
      <c r="P883" t="s">
        <v>6008</v>
      </c>
      <c r="Q883" t="s">
        <v>39</v>
      </c>
      <c r="R883">
        <v>0</v>
      </c>
      <c r="S883">
        <v>0</v>
      </c>
      <c r="T883">
        <v>1</v>
      </c>
      <c r="U883">
        <v>15000000</v>
      </c>
      <c r="V883">
        <v>4243756</v>
      </c>
      <c r="W883">
        <v>15785148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12</v>
      </c>
      <c r="AG883">
        <v>-47.382840000000002</v>
      </c>
      <c r="AH883">
        <v>-41.594952399999997</v>
      </c>
      <c r="AI883">
        <v>0.75390533333333332</v>
      </c>
    </row>
    <row r="884" spans="1:35" x14ac:dyDescent="0.2">
      <c r="A884" t="s">
        <v>4913</v>
      </c>
      <c r="B884">
        <v>1998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5.6</v>
      </c>
      <c r="N884">
        <v>4696</v>
      </c>
      <c r="O884">
        <v>99</v>
      </c>
      <c r="P884" t="s">
        <v>4914</v>
      </c>
      <c r="Q884" t="s">
        <v>3820</v>
      </c>
      <c r="R884">
        <v>0</v>
      </c>
      <c r="S884">
        <v>1</v>
      </c>
      <c r="T884">
        <v>0</v>
      </c>
      <c r="U884">
        <v>19000000</v>
      </c>
      <c r="V884">
        <v>4106588</v>
      </c>
      <c r="W884">
        <v>4106588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-89.193189473684214</v>
      </c>
      <c r="AH884">
        <v>-88.004440315789481</v>
      </c>
      <c r="AI884">
        <v>-0.50878133971291861</v>
      </c>
    </row>
    <row r="885" spans="1:35" x14ac:dyDescent="0.2">
      <c r="A885" t="s">
        <v>6650</v>
      </c>
      <c r="B885">
        <v>2008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6.5</v>
      </c>
      <c r="N885">
        <v>5423</v>
      </c>
      <c r="O885">
        <v>101</v>
      </c>
      <c r="P885" t="s">
        <v>6651</v>
      </c>
      <c r="Q885" t="s">
        <v>6652</v>
      </c>
      <c r="R885">
        <v>0</v>
      </c>
      <c r="S885">
        <v>0</v>
      </c>
      <c r="T885">
        <v>1</v>
      </c>
      <c r="U885">
        <v>10000000</v>
      </c>
      <c r="V885">
        <v>17657973</v>
      </c>
      <c r="W885">
        <v>17657973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-11.710135000000001</v>
      </c>
      <c r="AH885">
        <v>-1.9982498499999941</v>
      </c>
      <c r="AI885">
        <v>1.9429955000000001</v>
      </c>
    </row>
    <row r="886" spans="1:35" x14ac:dyDescent="0.2">
      <c r="A886" t="s">
        <v>1998</v>
      </c>
      <c r="B886">
        <v>1971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7.1</v>
      </c>
      <c r="N886">
        <v>20736</v>
      </c>
      <c r="O886">
        <v>114</v>
      </c>
      <c r="P886" t="s">
        <v>1999</v>
      </c>
      <c r="Q886" t="s">
        <v>39</v>
      </c>
      <c r="R886">
        <v>0</v>
      </c>
      <c r="S886">
        <v>0</v>
      </c>
      <c r="T886">
        <v>1</v>
      </c>
      <c r="U886">
        <v>2500000</v>
      </c>
      <c r="V886">
        <v>12500000</v>
      </c>
      <c r="W886">
        <v>12500000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150</v>
      </c>
      <c r="AH886">
        <v>177.50000000000003</v>
      </c>
      <c r="AI886">
        <v>12.157894736842104</v>
      </c>
    </row>
    <row r="887" spans="1:35" x14ac:dyDescent="0.2">
      <c r="A887" t="s">
        <v>6469</v>
      </c>
      <c r="B887">
        <v>2007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6.9</v>
      </c>
      <c r="N887">
        <v>340835</v>
      </c>
      <c r="O887">
        <v>129</v>
      </c>
      <c r="P887" t="s">
        <v>6141</v>
      </c>
      <c r="Q887" t="s">
        <v>35</v>
      </c>
      <c r="R887">
        <v>0</v>
      </c>
      <c r="S887">
        <v>1</v>
      </c>
      <c r="T887">
        <v>0</v>
      </c>
      <c r="U887">
        <v>30000000</v>
      </c>
      <c r="V887">
        <v>148768917</v>
      </c>
      <c r="W887">
        <v>219922417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266.5373616666667</v>
      </c>
      <c r="AH887">
        <v>306.85647145000007</v>
      </c>
      <c r="AI887">
        <v>11.217912055555555</v>
      </c>
    </row>
    <row r="888" spans="1:35" x14ac:dyDescent="0.2">
      <c r="A888" t="s">
        <v>7801</v>
      </c>
      <c r="B888">
        <v>2017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6.6</v>
      </c>
      <c r="N888">
        <v>255302</v>
      </c>
      <c r="O888">
        <v>118</v>
      </c>
      <c r="P888" t="s">
        <v>7802</v>
      </c>
      <c r="Q888" t="s">
        <v>39</v>
      </c>
      <c r="R888">
        <v>0</v>
      </c>
      <c r="S888">
        <v>0</v>
      </c>
      <c r="T888">
        <v>1</v>
      </c>
      <c r="U888">
        <v>185000000</v>
      </c>
      <c r="V888">
        <v>168052812</v>
      </c>
      <c r="W888">
        <v>566652812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53.149408648648645</v>
      </c>
      <c r="AH888">
        <v>69.995843600000015</v>
      </c>
      <c r="AI888">
        <v>2.0629881729729731</v>
      </c>
    </row>
    <row r="889" spans="1:35" x14ac:dyDescent="0.2">
      <c r="A889" t="s">
        <v>7811</v>
      </c>
      <c r="B889">
        <v>2015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6.1</v>
      </c>
      <c r="N889">
        <v>59254</v>
      </c>
      <c r="O889">
        <v>98</v>
      </c>
      <c r="P889" t="s">
        <v>6666</v>
      </c>
      <c r="Q889" t="s">
        <v>6607</v>
      </c>
      <c r="R889">
        <v>0</v>
      </c>
      <c r="S889">
        <v>1</v>
      </c>
      <c r="T889">
        <v>0</v>
      </c>
      <c r="U889">
        <v>15000000</v>
      </c>
      <c r="V889">
        <v>42725475</v>
      </c>
      <c r="W889">
        <v>61548707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G889">
        <v>105.16235666666667</v>
      </c>
      <c r="AH889">
        <v>127.73021590000005</v>
      </c>
      <c r="AI889">
        <v>3.1032471333333334</v>
      </c>
    </row>
    <row r="890" spans="1:35" x14ac:dyDescent="0.2">
      <c r="A890" t="s">
        <v>2829</v>
      </c>
      <c r="B890">
        <v>1985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6.5</v>
      </c>
      <c r="N890">
        <v>2735</v>
      </c>
      <c r="O890">
        <v>97</v>
      </c>
      <c r="P890" t="s">
        <v>2233</v>
      </c>
      <c r="Q890" t="s">
        <v>2830</v>
      </c>
      <c r="R890">
        <v>0</v>
      </c>
      <c r="S890">
        <v>0</v>
      </c>
      <c r="T890">
        <v>1</v>
      </c>
      <c r="U890">
        <v>3000000</v>
      </c>
      <c r="V890">
        <v>11052713</v>
      </c>
      <c r="W890">
        <v>11052713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84.211883333333333</v>
      </c>
      <c r="AH890">
        <v>104.47519050000002</v>
      </c>
      <c r="AI890">
        <v>7.0092123188405795</v>
      </c>
    </row>
    <row r="891" spans="1:35" x14ac:dyDescent="0.2">
      <c r="A891" t="s">
        <v>3614</v>
      </c>
      <c r="B891">
        <v>1992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5.9</v>
      </c>
      <c r="N891">
        <v>9515</v>
      </c>
      <c r="O891">
        <v>102</v>
      </c>
      <c r="P891" t="s">
        <v>3615</v>
      </c>
      <c r="Q891" t="s">
        <v>3616</v>
      </c>
      <c r="R891">
        <v>0</v>
      </c>
      <c r="S891">
        <v>1</v>
      </c>
      <c r="T891">
        <v>0</v>
      </c>
      <c r="U891">
        <v>12000000</v>
      </c>
      <c r="V891">
        <v>21142815</v>
      </c>
      <c r="W891">
        <v>21142815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-11.904937499999999</v>
      </c>
      <c r="AH891">
        <v>-2.2144806249999904</v>
      </c>
      <c r="AI891">
        <v>3.0043210227272725</v>
      </c>
    </row>
    <row r="892" spans="1:35" x14ac:dyDescent="0.2">
      <c r="A892" t="s">
        <v>4704</v>
      </c>
      <c r="B892">
        <v>1997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4.9000000000000004</v>
      </c>
      <c r="N892">
        <v>7520</v>
      </c>
      <c r="O892">
        <v>95</v>
      </c>
      <c r="P892" t="s">
        <v>4705</v>
      </c>
      <c r="Q892" t="s">
        <v>35</v>
      </c>
      <c r="R892">
        <v>0</v>
      </c>
      <c r="S892">
        <v>1</v>
      </c>
      <c r="T892">
        <v>0</v>
      </c>
      <c r="U892">
        <v>20000000</v>
      </c>
      <c r="V892">
        <v>6112613</v>
      </c>
      <c r="W892">
        <v>6112613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47</v>
      </c>
      <c r="AG892">
        <v>-84.718467500000003</v>
      </c>
      <c r="AH892">
        <v>-83.037498924999994</v>
      </c>
      <c r="AI892">
        <v>-0.30538488636363637</v>
      </c>
    </row>
    <row r="893" spans="1:35" x14ac:dyDescent="0.2">
      <c r="A893" t="s">
        <v>4707</v>
      </c>
      <c r="B893">
        <v>1997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7</v>
      </c>
      <c r="N893">
        <v>25210</v>
      </c>
      <c r="O893">
        <v>134</v>
      </c>
      <c r="P893" t="s">
        <v>2139</v>
      </c>
      <c r="Q893" t="s">
        <v>4708</v>
      </c>
      <c r="R893">
        <v>1</v>
      </c>
      <c r="S893">
        <v>0</v>
      </c>
      <c r="T893">
        <v>0</v>
      </c>
      <c r="U893">
        <v>28000000</v>
      </c>
      <c r="V893">
        <v>5684789</v>
      </c>
      <c r="W893">
        <v>5684789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-89.848591071428572</v>
      </c>
      <c r="AH893">
        <v>-88.731936089285711</v>
      </c>
      <c r="AI893">
        <v>-0.53857232142857148</v>
      </c>
    </row>
    <row r="894" spans="1:35" x14ac:dyDescent="0.2">
      <c r="A894" t="s">
        <v>6303</v>
      </c>
      <c r="B894">
        <v>2008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7.5</v>
      </c>
      <c r="N894">
        <v>400770</v>
      </c>
      <c r="O894">
        <v>92</v>
      </c>
      <c r="P894" t="s">
        <v>6304</v>
      </c>
      <c r="Q894" t="s">
        <v>4956</v>
      </c>
      <c r="R894">
        <v>0</v>
      </c>
      <c r="S894">
        <v>1</v>
      </c>
      <c r="T894">
        <v>0</v>
      </c>
      <c r="U894">
        <v>130000000</v>
      </c>
      <c r="V894">
        <v>215434591</v>
      </c>
      <c r="W894">
        <v>631746197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142.97930653846154</v>
      </c>
      <c r="AH894">
        <v>169.70703025769234</v>
      </c>
      <c r="AI894">
        <v>7.0993102179487177</v>
      </c>
    </row>
    <row r="895" spans="1:35" x14ac:dyDescent="0.2">
      <c r="A895" t="s">
        <v>7024</v>
      </c>
      <c r="B895">
        <v>2011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7.2</v>
      </c>
      <c r="N895">
        <v>241325</v>
      </c>
      <c r="O895">
        <v>90</v>
      </c>
      <c r="P895" t="s">
        <v>7025</v>
      </c>
      <c r="Q895" t="s">
        <v>4956</v>
      </c>
      <c r="R895">
        <v>0</v>
      </c>
      <c r="S895">
        <v>1</v>
      </c>
      <c r="T895">
        <v>0</v>
      </c>
      <c r="U895">
        <v>150000000</v>
      </c>
      <c r="V895">
        <v>165249063</v>
      </c>
      <c r="W895">
        <v>665692281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121.89742699999999</v>
      </c>
      <c r="AH895">
        <v>146.30614397000002</v>
      </c>
      <c r="AI895">
        <v>3.4379485399999998</v>
      </c>
    </row>
    <row r="896" spans="1:35" x14ac:dyDescent="0.2">
      <c r="A896" t="s">
        <v>4710</v>
      </c>
      <c r="B896">
        <v>1997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8.1999999999999993</v>
      </c>
      <c r="N896">
        <v>511899</v>
      </c>
      <c r="O896">
        <v>138</v>
      </c>
      <c r="P896" t="s">
        <v>3608</v>
      </c>
      <c r="Q896" t="s">
        <v>4385</v>
      </c>
      <c r="R896">
        <v>0</v>
      </c>
      <c r="S896">
        <v>0</v>
      </c>
      <c r="T896">
        <v>1</v>
      </c>
      <c r="U896">
        <v>35000000</v>
      </c>
      <c r="V896">
        <v>64616940</v>
      </c>
      <c r="W896">
        <v>126216940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7</v>
      </c>
      <c r="AG896">
        <v>80.309914285714285</v>
      </c>
      <c r="AH896">
        <v>100.14400485714287</v>
      </c>
      <c r="AI896">
        <v>7.1959051948051949</v>
      </c>
    </row>
    <row r="897" spans="1:35" x14ac:dyDescent="0.2">
      <c r="A897" t="s">
        <v>5909</v>
      </c>
      <c r="B897">
        <v>2004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6.5</v>
      </c>
      <c r="N897">
        <v>53824</v>
      </c>
      <c r="O897">
        <v>115</v>
      </c>
      <c r="P897" t="s">
        <v>5180</v>
      </c>
      <c r="Q897" t="s">
        <v>2783</v>
      </c>
      <c r="R897">
        <v>1</v>
      </c>
      <c r="S897">
        <v>0</v>
      </c>
      <c r="T897">
        <v>0</v>
      </c>
      <c r="U897">
        <v>55000000</v>
      </c>
      <c r="V897">
        <v>74541707</v>
      </c>
      <c r="W897">
        <v>100572044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-8.5708690909090901</v>
      </c>
      <c r="AH897">
        <v>1.4863353090909124</v>
      </c>
      <c r="AI897">
        <v>2.047637696969697</v>
      </c>
    </row>
    <row r="898" spans="1:35" x14ac:dyDescent="0.2">
      <c r="A898" t="s">
        <v>1374</v>
      </c>
      <c r="B898">
        <v>1955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7.3</v>
      </c>
      <c r="N898">
        <v>116510</v>
      </c>
      <c r="O898">
        <v>76</v>
      </c>
      <c r="P898" t="s">
        <v>1003</v>
      </c>
      <c r="Q898" t="s">
        <v>538</v>
      </c>
      <c r="R898">
        <v>1</v>
      </c>
      <c r="S898">
        <v>0</v>
      </c>
      <c r="T898">
        <v>0</v>
      </c>
      <c r="U898">
        <v>4000000</v>
      </c>
      <c r="V898">
        <v>93602326</v>
      </c>
      <c r="W898">
        <v>93933394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1074.1674250000001</v>
      </c>
      <c r="AH898">
        <v>1203.3258417500001</v>
      </c>
      <c r="AI898">
        <v>145.77092812500001</v>
      </c>
    </row>
    <row r="899" spans="1:35" x14ac:dyDescent="0.2">
      <c r="A899" t="s">
        <v>6349</v>
      </c>
      <c r="B899">
        <v>2006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5.5</v>
      </c>
      <c r="N899">
        <v>92799</v>
      </c>
      <c r="O899">
        <v>110</v>
      </c>
      <c r="P899" t="s">
        <v>4846</v>
      </c>
      <c r="Q899" t="s">
        <v>39</v>
      </c>
      <c r="R899">
        <v>0</v>
      </c>
      <c r="S899">
        <v>0</v>
      </c>
      <c r="T899">
        <v>1</v>
      </c>
      <c r="U899">
        <v>70000000</v>
      </c>
      <c r="V899">
        <v>42285169</v>
      </c>
      <c r="W899">
        <v>72785169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-48.010593571428572</v>
      </c>
      <c r="AH899">
        <v>-42.291758864285711</v>
      </c>
      <c r="AI899">
        <v>0.73298021428571425</v>
      </c>
    </row>
    <row r="900" spans="1:35" x14ac:dyDescent="0.2">
      <c r="A900" t="s">
        <v>2832</v>
      </c>
      <c r="B900">
        <v>1985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7</v>
      </c>
      <c r="N900">
        <v>41683</v>
      </c>
      <c r="O900">
        <v>121</v>
      </c>
      <c r="P900" t="s">
        <v>2364</v>
      </c>
      <c r="Q900" t="s">
        <v>1427</v>
      </c>
      <c r="R900">
        <v>0</v>
      </c>
      <c r="S900">
        <v>0</v>
      </c>
      <c r="T900">
        <v>1</v>
      </c>
      <c r="U900">
        <v>20000000</v>
      </c>
      <c r="V900">
        <v>18432000</v>
      </c>
      <c r="W900">
        <v>18432000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-53.92</v>
      </c>
      <c r="AH900">
        <v>-48.851199999999999</v>
      </c>
      <c r="AI900">
        <v>1.0034782608695652</v>
      </c>
    </row>
    <row r="901" spans="1:35" x14ac:dyDescent="0.2">
      <c r="A901" t="s">
        <v>6218</v>
      </c>
      <c r="B901">
        <v>2005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6.2</v>
      </c>
      <c r="N901">
        <v>89319</v>
      </c>
      <c r="O901">
        <v>93</v>
      </c>
      <c r="P901" t="s">
        <v>2605</v>
      </c>
      <c r="Q901" t="s">
        <v>35</v>
      </c>
      <c r="R901">
        <v>0</v>
      </c>
      <c r="S901">
        <v>1</v>
      </c>
      <c r="T901">
        <v>0</v>
      </c>
      <c r="U901">
        <v>15000000</v>
      </c>
      <c r="V901">
        <v>20700082</v>
      </c>
      <c r="W901">
        <v>47074133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56.913776666666671</v>
      </c>
      <c r="AH901">
        <v>74.174292100000002</v>
      </c>
      <c r="AI901">
        <v>4.2304592222222226</v>
      </c>
    </row>
    <row r="902" spans="1:35" x14ac:dyDescent="0.2">
      <c r="A902" t="s">
        <v>6381</v>
      </c>
      <c r="B902">
        <v>2009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5.3</v>
      </c>
      <c r="N902">
        <v>63262</v>
      </c>
      <c r="O902">
        <v>102</v>
      </c>
      <c r="P902" t="s">
        <v>4183</v>
      </c>
      <c r="Q902" t="s">
        <v>35</v>
      </c>
      <c r="R902">
        <v>0</v>
      </c>
      <c r="S902">
        <v>1</v>
      </c>
      <c r="T902">
        <v>0</v>
      </c>
      <c r="U902">
        <v>100000000</v>
      </c>
      <c r="V902">
        <v>49438370</v>
      </c>
      <c r="W902">
        <v>68777554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-65.611222999999995</v>
      </c>
      <c r="AH902">
        <v>-61.828457529999994</v>
      </c>
      <c r="AI902">
        <v>0.14629256666666668</v>
      </c>
    </row>
    <row r="903" spans="1:35" x14ac:dyDescent="0.2">
      <c r="A903" t="s">
        <v>1376</v>
      </c>
      <c r="B903">
        <v>1955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6.6</v>
      </c>
      <c r="N903">
        <v>3492</v>
      </c>
      <c r="O903">
        <v>106</v>
      </c>
      <c r="P903" t="s">
        <v>106</v>
      </c>
      <c r="Q903" t="s">
        <v>1377</v>
      </c>
      <c r="R903">
        <v>0</v>
      </c>
      <c r="S903">
        <v>0</v>
      </c>
      <c r="T903">
        <v>1</v>
      </c>
      <c r="U903">
        <v>2900000</v>
      </c>
      <c r="V903">
        <v>2700000</v>
      </c>
      <c r="W903">
        <v>2700000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-53.448275862068961</v>
      </c>
      <c r="AH903">
        <v>-48.327586206896541</v>
      </c>
      <c r="AI903">
        <v>4.818965517241379</v>
      </c>
    </row>
    <row r="904" spans="1:35" x14ac:dyDescent="0.2">
      <c r="A904" t="s">
        <v>7266</v>
      </c>
      <c r="B904">
        <v>2011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6.1</v>
      </c>
      <c r="N904">
        <v>61090</v>
      </c>
      <c r="O904">
        <v>98</v>
      </c>
      <c r="P904" t="s">
        <v>7267</v>
      </c>
      <c r="Q904" t="s">
        <v>35</v>
      </c>
      <c r="R904">
        <v>0</v>
      </c>
      <c r="S904">
        <v>1</v>
      </c>
      <c r="T904">
        <v>0</v>
      </c>
      <c r="U904">
        <v>30000000</v>
      </c>
      <c r="V904">
        <v>35608245</v>
      </c>
      <c r="W904">
        <v>75055070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25.091783333333336</v>
      </c>
      <c r="AH904">
        <v>38.851879500000003</v>
      </c>
      <c r="AI904">
        <v>1.5018356666666666</v>
      </c>
    </row>
    <row r="905" spans="1:35" x14ac:dyDescent="0.2">
      <c r="A905" t="s">
        <v>3217</v>
      </c>
      <c r="B905">
        <v>1989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7.4</v>
      </c>
      <c r="N905">
        <v>17293</v>
      </c>
      <c r="O905">
        <v>108</v>
      </c>
      <c r="P905" t="s">
        <v>3218</v>
      </c>
      <c r="Q905" t="s">
        <v>3219</v>
      </c>
      <c r="R905">
        <v>0</v>
      </c>
      <c r="S905">
        <v>0</v>
      </c>
      <c r="T905">
        <v>1</v>
      </c>
      <c r="U905">
        <v>10000000</v>
      </c>
      <c r="V905">
        <v>31906454</v>
      </c>
      <c r="W905">
        <v>31906454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0</v>
      </c>
      <c r="AG905">
        <v>59.532269999999997</v>
      </c>
      <c r="AH905">
        <v>77.080819700000021</v>
      </c>
      <c r="AI905">
        <v>5.9361856521739131</v>
      </c>
    </row>
    <row r="906" spans="1:35" x14ac:dyDescent="0.2">
      <c r="A906" t="s">
        <v>6960</v>
      </c>
      <c r="B906">
        <v>2010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6.5</v>
      </c>
      <c r="N906">
        <v>90258</v>
      </c>
      <c r="O906">
        <v>100</v>
      </c>
      <c r="P906" t="s">
        <v>5871</v>
      </c>
      <c r="Q906" t="s">
        <v>35</v>
      </c>
      <c r="R906">
        <v>0</v>
      </c>
      <c r="S906">
        <v>1</v>
      </c>
      <c r="T906">
        <v>0</v>
      </c>
      <c r="U906">
        <v>19000000</v>
      </c>
      <c r="V906">
        <v>25918920</v>
      </c>
      <c r="W906">
        <v>32686500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655</v>
      </c>
      <c r="AG906">
        <v>-13.982894736842105</v>
      </c>
      <c r="AH906">
        <v>-4.5210131578947372</v>
      </c>
      <c r="AI906">
        <v>0.72034210526315789</v>
      </c>
    </row>
    <row r="907" spans="1:35" x14ac:dyDescent="0.2">
      <c r="A907" t="s">
        <v>6033</v>
      </c>
      <c r="B907">
        <v>2008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6</v>
      </c>
      <c r="N907">
        <v>30464</v>
      </c>
      <c r="O907">
        <v>114</v>
      </c>
      <c r="P907" t="s">
        <v>5588</v>
      </c>
      <c r="Q907" t="s">
        <v>35</v>
      </c>
      <c r="R907">
        <v>0</v>
      </c>
      <c r="S907">
        <v>1</v>
      </c>
      <c r="T907">
        <v>0</v>
      </c>
      <c r="U907">
        <v>58000000</v>
      </c>
      <c r="V907">
        <v>31373938</v>
      </c>
      <c r="W907">
        <v>41319039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-64.380138793103441</v>
      </c>
      <c r="AH907">
        <v>-60.461954060344823</v>
      </c>
      <c r="AI907">
        <v>0.18732870689655173</v>
      </c>
    </row>
    <row r="908" spans="1:35" x14ac:dyDescent="0.2">
      <c r="A908" t="s">
        <v>4712</v>
      </c>
      <c r="B908">
        <v>1997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5.0999999999999996</v>
      </c>
      <c r="N908">
        <v>3870</v>
      </c>
      <c r="O908">
        <v>84</v>
      </c>
      <c r="P908" t="s">
        <v>4713</v>
      </c>
      <c r="Q908" t="s">
        <v>3524</v>
      </c>
      <c r="R908">
        <v>0</v>
      </c>
      <c r="S908">
        <v>1</v>
      </c>
      <c r="T908">
        <v>0</v>
      </c>
      <c r="U908">
        <v>15000000</v>
      </c>
      <c r="V908">
        <v>10925060</v>
      </c>
      <c r="W908">
        <v>10925060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-63.583133333333329</v>
      </c>
      <c r="AH908">
        <v>-59.577278</v>
      </c>
      <c r="AI908">
        <v>0.65531212121212123</v>
      </c>
    </row>
    <row r="909" spans="1:35" x14ac:dyDescent="0.2">
      <c r="A909" t="s">
        <v>2897</v>
      </c>
      <c r="B909">
        <v>1986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6</v>
      </c>
      <c r="N909">
        <v>9580</v>
      </c>
      <c r="O909">
        <v>116</v>
      </c>
      <c r="P909" t="s">
        <v>2898</v>
      </c>
      <c r="Q909" t="s">
        <v>35</v>
      </c>
      <c r="R909">
        <v>0</v>
      </c>
      <c r="S909">
        <v>1</v>
      </c>
      <c r="T909">
        <v>0</v>
      </c>
      <c r="U909">
        <v>40000000</v>
      </c>
      <c r="V909">
        <v>49585191</v>
      </c>
      <c r="W909">
        <v>93151591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16.439488749999999</v>
      </c>
      <c r="AH909">
        <v>29.247832512500004</v>
      </c>
      <c r="AI909">
        <v>4.0625864673913039</v>
      </c>
    </row>
    <row r="910" spans="1:35" x14ac:dyDescent="0.2">
      <c r="A910" t="s">
        <v>2834</v>
      </c>
      <c r="B910">
        <v>1985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6.5</v>
      </c>
      <c r="N910">
        <v>57297</v>
      </c>
      <c r="O910">
        <v>94</v>
      </c>
      <c r="P910" t="s">
        <v>2593</v>
      </c>
      <c r="Q910" t="s">
        <v>2835</v>
      </c>
      <c r="R910">
        <v>0</v>
      </c>
      <c r="S910">
        <v>1</v>
      </c>
      <c r="T910">
        <v>0</v>
      </c>
      <c r="U910">
        <v>24500000</v>
      </c>
      <c r="V910">
        <v>15502112</v>
      </c>
      <c r="W910">
        <v>15502112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-68.363036734693878</v>
      </c>
      <c r="AH910">
        <v>-64.882970775510202</v>
      </c>
      <c r="AI910">
        <v>0.37552014196983141</v>
      </c>
    </row>
    <row r="911" spans="1:35" x14ac:dyDescent="0.2">
      <c r="A911" t="s">
        <v>2834</v>
      </c>
      <c r="B911">
        <v>2015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6.9</v>
      </c>
      <c r="N911">
        <v>148608</v>
      </c>
      <c r="O911">
        <v>132</v>
      </c>
      <c r="P911" t="s">
        <v>6363</v>
      </c>
      <c r="Q911" t="s">
        <v>7079</v>
      </c>
      <c r="R911">
        <v>0</v>
      </c>
      <c r="S911">
        <v>1</v>
      </c>
      <c r="T911">
        <v>0</v>
      </c>
      <c r="U911">
        <v>30000000</v>
      </c>
      <c r="V911">
        <v>1872994</v>
      </c>
      <c r="W911">
        <v>42972994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2</v>
      </c>
      <c r="AG911">
        <v>-28.378343333333333</v>
      </c>
      <c r="AH911">
        <v>-20.499961099999993</v>
      </c>
      <c r="AI911">
        <v>0.43243313333333333</v>
      </c>
    </row>
    <row r="912" spans="1:35" x14ac:dyDescent="0.2">
      <c r="A912" t="s">
        <v>6965</v>
      </c>
      <c r="B912">
        <v>2010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6.9</v>
      </c>
      <c r="N912">
        <v>75785</v>
      </c>
      <c r="O912">
        <v>97</v>
      </c>
      <c r="P912" t="s">
        <v>6166</v>
      </c>
      <c r="Q912" t="s">
        <v>39</v>
      </c>
      <c r="R912">
        <v>0</v>
      </c>
      <c r="S912">
        <v>0</v>
      </c>
      <c r="T912">
        <v>1</v>
      </c>
      <c r="U912">
        <v>80000000</v>
      </c>
      <c r="V912">
        <v>55675313</v>
      </c>
      <c r="W912">
        <v>140073390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7</v>
      </c>
      <c r="AG912">
        <v>-12.45413125</v>
      </c>
      <c r="AH912">
        <v>-2.8240856874999962</v>
      </c>
      <c r="AI912">
        <v>0.750917375</v>
      </c>
    </row>
    <row r="913" spans="1:35" x14ac:dyDescent="0.2">
      <c r="A913" t="s">
        <v>5878</v>
      </c>
      <c r="B913">
        <v>2004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6.8</v>
      </c>
      <c r="N913">
        <v>190176</v>
      </c>
      <c r="O913">
        <v>108</v>
      </c>
      <c r="P913" t="s">
        <v>4183</v>
      </c>
      <c r="Q913" t="s">
        <v>2483</v>
      </c>
      <c r="R913">
        <v>0</v>
      </c>
      <c r="S913">
        <v>1</v>
      </c>
      <c r="T913">
        <v>0</v>
      </c>
      <c r="U913">
        <v>140000000</v>
      </c>
      <c r="V913">
        <v>118634549</v>
      </c>
      <c r="W913">
        <v>211468235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4</v>
      </c>
      <c r="AG913">
        <v>-24.475630357142858</v>
      </c>
      <c r="AH913">
        <v>-16.167949696428565</v>
      </c>
      <c r="AI913">
        <v>1.5174789880952382</v>
      </c>
    </row>
    <row r="914" spans="1:35" x14ac:dyDescent="0.2">
      <c r="A914" t="s">
        <v>7355</v>
      </c>
      <c r="B914">
        <v>2012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7.6</v>
      </c>
      <c r="N914">
        <v>297262</v>
      </c>
      <c r="O914">
        <v>158</v>
      </c>
      <c r="P914" t="s">
        <v>7356</v>
      </c>
      <c r="Q914" t="s">
        <v>35</v>
      </c>
      <c r="R914">
        <v>0</v>
      </c>
      <c r="S914">
        <v>1</v>
      </c>
      <c r="T914">
        <v>0</v>
      </c>
      <c r="U914">
        <v>61000000</v>
      </c>
      <c r="V914">
        <v>148809770</v>
      </c>
      <c r="W914">
        <v>441809770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32</v>
      </c>
      <c r="AG914">
        <v>262.13915573770493</v>
      </c>
      <c r="AH914">
        <v>301.97446286885253</v>
      </c>
      <c r="AI914">
        <v>6.242783114754098</v>
      </c>
    </row>
    <row r="915" spans="1:35" x14ac:dyDescent="0.2">
      <c r="A915" t="s">
        <v>2211</v>
      </c>
      <c r="B915">
        <v>1975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6.9</v>
      </c>
      <c r="N915">
        <v>2675</v>
      </c>
      <c r="O915">
        <v>110</v>
      </c>
      <c r="P915" t="s">
        <v>2212</v>
      </c>
      <c r="Q915" t="s">
        <v>2213</v>
      </c>
      <c r="R915">
        <v>0</v>
      </c>
      <c r="S915">
        <v>0</v>
      </c>
      <c r="T915">
        <v>1</v>
      </c>
      <c r="U915">
        <v>70000</v>
      </c>
      <c r="V915">
        <v>11800000</v>
      </c>
      <c r="W915">
        <v>11800000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8328.5714285714294</v>
      </c>
      <c r="AH915">
        <v>9255.7142857142862</v>
      </c>
      <c r="AI915">
        <v>442.60902255639098</v>
      </c>
    </row>
    <row r="916" spans="1:35" x14ac:dyDescent="0.2">
      <c r="A916" t="s">
        <v>2980</v>
      </c>
      <c r="B916">
        <v>1987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7.6</v>
      </c>
      <c r="N916">
        <v>227961</v>
      </c>
      <c r="O916">
        <v>109</v>
      </c>
      <c r="P916" t="s">
        <v>2364</v>
      </c>
      <c r="Q916" t="s">
        <v>39</v>
      </c>
      <c r="R916">
        <v>0</v>
      </c>
      <c r="S916">
        <v>0</v>
      </c>
      <c r="T916">
        <v>1</v>
      </c>
      <c r="U916">
        <v>15000000</v>
      </c>
      <c r="V916">
        <v>65207127</v>
      </c>
      <c r="W916">
        <v>120207127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300.69042333333329</v>
      </c>
      <c r="AH916">
        <v>344.76636990000003</v>
      </c>
      <c r="AI916">
        <v>16.421322753623187</v>
      </c>
    </row>
    <row r="917" spans="1:35" x14ac:dyDescent="0.2">
      <c r="A917" t="s">
        <v>3221</v>
      </c>
      <c r="B917">
        <v>1989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7.2</v>
      </c>
      <c r="N917">
        <v>155527</v>
      </c>
      <c r="O917">
        <v>114</v>
      </c>
      <c r="P917" t="s">
        <v>2364</v>
      </c>
      <c r="Q917" t="s">
        <v>39</v>
      </c>
      <c r="R917">
        <v>0</v>
      </c>
      <c r="S917">
        <v>0</v>
      </c>
      <c r="T917">
        <v>1</v>
      </c>
      <c r="U917">
        <v>28000000</v>
      </c>
      <c r="V917">
        <v>147253986</v>
      </c>
      <c r="W917">
        <v>227853986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306.88211785714287</v>
      </c>
      <c r="AH917">
        <v>351.63915082142859</v>
      </c>
      <c r="AI917">
        <v>16.690526863354037</v>
      </c>
    </row>
    <row r="918" spans="1:35" x14ac:dyDescent="0.2">
      <c r="A918" t="s">
        <v>3622</v>
      </c>
      <c r="B918">
        <v>1992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6.7</v>
      </c>
      <c r="N918">
        <v>151658</v>
      </c>
      <c r="O918">
        <v>118</v>
      </c>
      <c r="P918" t="s">
        <v>2364</v>
      </c>
      <c r="Q918" t="s">
        <v>39</v>
      </c>
      <c r="R918">
        <v>0</v>
      </c>
      <c r="S918">
        <v>0</v>
      </c>
      <c r="T918">
        <v>1</v>
      </c>
      <c r="U918">
        <v>35000000</v>
      </c>
      <c r="V918">
        <v>144731527</v>
      </c>
      <c r="W918">
        <v>321731527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359.61646714285712</v>
      </c>
      <c r="AH918">
        <v>410.17427852857145</v>
      </c>
      <c r="AI918">
        <v>19.891657597402599</v>
      </c>
    </row>
    <row r="919" spans="1:35" x14ac:dyDescent="0.2">
      <c r="A919" t="s">
        <v>4991</v>
      </c>
      <c r="B919">
        <v>1998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6.6</v>
      </c>
      <c r="N919">
        <v>148514</v>
      </c>
      <c r="O919">
        <v>127</v>
      </c>
      <c r="P919" t="s">
        <v>2364</v>
      </c>
      <c r="Q919" t="s">
        <v>39</v>
      </c>
      <c r="R919">
        <v>0</v>
      </c>
      <c r="S919">
        <v>0</v>
      </c>
      <c r="T919">
        <v>1</v>
      </c>
      <c r="U919">
        <v>140000000</v>
      </c>
      <c r="V919">
        <v>130444603</v>
      </c>
      <c r="W919">
        <v>285444603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1.9445010714285713</v>
      </c>
      <c r="AH919">
        <v>13.158396189285728</v>
      </c>
      <c r="AI919">
        <v>3.6338409577922079</v>
      </c>
    </row>
    <row r="920" spans="1:35" x14ac:dyDescent="0.2">
      <c r="A920" t="s">
        <v>6535</v>
      </c>
      <c r="B920">
        <v>2006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7.9</v>
      </c>
      <c r="N920">
        <v>149903</v>
      </c>
      <c r="O920">
        <v>141</v>
      </c>
      <c r="P920" t="s">
        <v>2004</v>
      </c>
      <c r="Q920" t="s">
        <v>4856</v>
      </c>
      <c r="R920">
        <v>0</v>
      </c>
      <c r="S920">
        <v>0</v>
      </c>
      <c r="T920">
        <v>1</v>
      </c>
      <c r="U920">
        <v>19000000</v>
      </c>
      <c r="V920">
        <v>13756082</v>
      </c>
      <c r="W920">
        <v>68673228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80.719021052631575</v>
      </c>
      <c r="AH920">
        <v>100.59811336842108</v>
      </c>
      <c r="AI920">
        <v>5.0239673684210526</v>
      </c>
    </row>
    <row r="921" spans="1:35" x14ac:dyDescent="0.2">
      <c r="A921" t="s">
        <v>4715</v>
      </c>
      <c r="B921">
        <v>1997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6.9</v>
      </c>
      <c r="N921">
        <v>270765</v>
      </c>
      <c r="O921">
        <v>86</v>
      </c>
      <c r="P921" t="s">
        <v>3915</v>
      </c>
      <c r="Q921" t="s">
        <v>35</v>
      </c>
      <c r="R921">
        <v>0</v>
      </c>
      <c r="S921">
        <v>1</v>
      </c>
      <c r="T921">
        <v>0</v>
      </c>
      <c r="U921">
        <v>45000000</v>
      </c>
      <c r="V921">
        <v>181410615</v>
      </c>
      <c r="W921">
        <v>302710615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236.34512777777778</v>
      </c>
      <c r="AH921">
        <v>273.34309183333335</v>
      </c>
      <c r="AI921">
        <v>14.288414898989899</v>
      </c>
    </row>
    <row r="922" spans="1:35" x14ac:dyDescent="0.2">
      <c r="A922" t="s">
        <v>5226</v>
      </c>
      <c r="B922">
        <v>1999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7</v>
      </c>
      <c r="N922">
        <v>6258</v>
      </c>
      <c r="O922">
        <v>127</v>
      </c>
      <c r="P922" t="s">
        <v>2871</v>
      </c>
      <c r="Q922" t="s">
        <v>4071</v>
      </c>
      <c r="R922">
        <v>0</v>
      </c>
      <c r="S922">
        <v>0</v>
      </c>
      <c r="T922">
        <v>1</v>
      </c>
      <c r="U922">
        <v>11000000</v>
      </c>
      <c r="V922">
        <v>3736868</v>
      </c>
      <c r="W922">
        <v>3736868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0</v>
      </c>
      <c r="AG922">
        <v>-83.014236363636357</v>
      </c>
      <c r="AH922">
        <v>-81.145802363636363</v>
      </c>
      <c r="AI922">
        <v>-0.22791983471074381</v>
      </c>
    </row>
    <row r="923" spans="1:35" x14ac:dyDescent="0.2">
      <c r="A923" t="s">
        <v>6554</v>
      </c>
      <c r="B923">
        <v>2007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5.3</v>
      </c>
      <c r="N923">
        <v>37047</v>
      </c>
      <c r="O923">
        <v>91</v>
      </c>
      <c r="P923" t="s">
        <v>2858</v>
      </c>
      <c r="Q923" t="s">
        <v>39</v>
      </c>
      <c r="R923">
        <v>0</v>
      </c>
      <c r="S923">
        <v>0</v>
      </c>
      <c r="T923">
        <v>1</v>
      </c>
      <c r="U923">
        <v>35000000</v>
      </c>
      <c r="V923">
        <v>43799818</v>
      </c>
      <c r="W923">
        <v>70181325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0.25903571428571431</v>
      </c>
      <c r="AH923">
        <v>11.287529642857143</v>
      </c>
      <c r="AI923">
        <v>2.341967857142857</v>
      </c>
    </row>
    <row r="924" spans="1:35" x14ac:dyDescent="0.2">
      <c r="A924" t="s">
        <v>5008</v>
      </c>
      <c r="B924">
        <v>1999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6.8</v>
      </c>
      <c r="N924">
        <v>43538</v>
      </c>
      <c r="O924">
        <v>108</v>
      </c>
      <c r="P924" t="s">
        <v>4083</v>
      </c>
      <c r="Q924" t="s">
        <v>3230</v>
      </c>
      <c r="R924">
        <v>0</v>
      </c>
      <c r="S924">
        <v>1</v>
      </c>
      <c r="T924">
        <v>0</v>
      </c>
      <c r="U924">
        <v>80000000</v>
      </c>
      <c r="V924">
        <v>64016268</v>
      </c>
      <c r="W924">
        <v>73475268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-54.077957499999997</v>
      </c>
      <c r="AH924">
        <v>-49.026532824999997</v>
      </c>
      <c r="AI924">
        <v>1.0873655681818182</v>
      </c>
    </row>
    <row r="925" spans="1:35" x14ac:dyDescent="0.2">
      <c r="A925" t="s">
        <v>6814</v>
      </c>
      <c r="B925">
        <v>2010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6.5</v>
      </c>
      <c r="N925">
        <v>117810</v>
      </c>
      <c r="O925">
        <v>114</v>
      </c>
      <c r="P925" t="s">
        <v>6815</v>
      </c>
      <c r="Q925" t="s">
        <v>6816</v>
      </c>
      <c r="R925">
        <v>0</v>
      </c>
      <c r="S925">
        <v>0</v>
      </c>
      <c r="T925">
        <v>1</v>
      </c>
      <c r="U925">
        <v>38000000</v>
      </c>
      <c r="V925">
        <v>53374681</v>
      </c>
      <c r="W925">
        <v>105734416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39.124231578947366</v>
      </c>
      <c r="AH925">
        <v>54.427897052631593</v>
      </c>
      <c r="AI925">
        <v>1.7824846315789473</v>
      </c>
    </row>
    <row r="926" spans="1:35" x14ac:dyDescent="0.2">
      <c r="A926" t="s">
        <v>4622</v>
      </c>
      <c r="B926">
        <v>1997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8.6</v>
      </c>
      <c r="N926">
        <v>588638</v>
      </c>
      <c r="O926">
        <v>116</v>
      </c>
      <c r="P926" t="s">
        <v>4623</v>
      </c>
      <c r="Q926" t="s">
        <v>4624</v>
      </c>
      <c r="R926">
        <v>1</v>
      </c>
      <c r="S926">
        <v>0</v>
      </c>
      <c r="T926">
        <v>0</v>
      </c>
      <c r="U926">
        <v>20000000</v>
      </c>
      <c r="V926">
        <v>57563264</v>
      </c>
      <c r="W926">
        <v>230098753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G926">
        <v>475.24688250000003</v>
      </c>
      <c r="AH926">
        <v>538.52403957500007</v>
      </c>
      <c r="AI926">
        <v>25.147585568181817</v>
      </c>
    </row>
    <row r="927" spans="1:35" x14ac:dyDescent="0.2">
      <c r="A927" t="s">
        <v>7899</v>
      </c>
      <c r="B927">
        <v>2018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5.6</v>
      </c>
      <c r="N927">
        <v>30316</v>
      </c>
      <c r="O927">
        <v>105</v>
      </c>
      <c r="P927" t="s">
        <v>7506</v>
      </c>
      <c r="Q927" t="s">
        <v>5604</v>
      </c>
      <c r="R927">
        <v>0</v>
      </c>
      <c r="S927">
        <v>0</v>
      </c>
      <c r="T927">
        <v>1</v>
      </c>
      <c r="U927">
        <v>30000000</v>
      </c>
      <c r="V927">
        <v>53059911</v>
      </c>
      <c r="W927">
        <v>65859911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9.7665183333333339</v>
      </c>
      <c r="AH927">
        <v>21.840835350000017</v>
      </c>
      <c r="AI927">
        <v>1.1953303666666666</v>
      </c>
    </row>
    <row r="928" spans="1:35" x14ac:dyDescent="0.2">
      <c r="A928" t="s">
        <v>949</v>
      </c>
      <c r="B928">
        <v>1947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7.2</v>
      </c>
      <c r="N928">
        <v>4405</v>
      </c>
      <c r="O928">
        <v>118</v>
      </c>
      <c r="P928" t="s">
        <v>45</v>
      </c>
      <c r="Q928" t="s">
        <v>39</v>
      </c>
      <c r="R928">
        <v>0</v>
      </c>
      <c r="S928">
        <v>0</v>
      </c>
      <c r="T928">
        <v>1</v>
      </c>
      <c r="U928">
        <v>4710000</v>
      </c>
      <c r="V928">
        <v>6455000</v>
      </c>
      <c r="W928">
        <v>6455000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12</v>
      </c>
      <c r="AG928">
        <v>-31.475583864118896</v>
      </c>
      <c r="AH928">
        <v>-23.937898089171963</v>
      </c>
      <c r="AI928">
        <v>9.542217867058632</v>
      </c>
    </row>
    <row r="929" spans="1:35" x14ac:dyDescent="0.2">
      <c r="A929" t="s">
        <v>7871</v>
      </c>
      <c r="B929">
        <v>2016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6.3</v>
      </c>
      <c r="N929">
        <v>108168</v>
      </c>
      <c r="O929">
        <v>81</v>
      </c>
      <c r="P929" t="s">
        <v>7872</v>
      </c>
      <c r="Q929" t="s">
        <v>5604</v>
      </c>
      <c r="R929">
        <v>0</v>
      </c>
      <c r="S929">
        <v>0</v>
      </c>
      <c r="T929">
        <v>1</v>
      </c>
      <c r="U929">
        <v>4900000</v>
      </c>
      <c r="V929">
        <v>67268835</v>
      </c>
      <c r="W929">
        <v>148868835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3</v>
      </c>
      <c r="AG929">
        <v>1419.069744897959</v>
      </c>
      <c r="AH929">
        <v>1586.1674168367349</v>
      </c>
      <c r="AI929">
        <v>29.381394897959183</v>
      </c>
    </row>
    <row r="930" spans="1:35" x14ac:dyDescent="0.2">
      <c r="A930" t="s">
        <v>6309</v>
      </c>
      <c r="B930">
        <v>2012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7.3</v>
      </c>
      <c r="N930">
        <v>236399</v>
      </c>
      <c r="O930">
        <v>150</v>
      </c>
      <c r="P930" t="s">
        <v>2168</v>
      </c>
      <c r="Q930" t="s">
        <v>4856</v>
      </c>
      <c r="R930">
        <v>0</v>
      </c>
      <c r="S930">
        <v>1</v>
      </c>
      <c r="T930">
        <v>0</v>
      </c>
      <c r="U930">
        <v>65000000</v>
      </c>
      <c r="V930">
        <v>182207973</v>
      </c>
      <c r="W930">
        <v>275293450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1</v>
      </c>
      <c r="AE930">
        <v>0</v>
      </c>
      <c r="AF930">
        <v>7</v>
      </c>
      <c r="AG930">
        <v>111.7641923076923</v>
      </c>
      <c r="AH930">
        <v>135.05825346153847</v>
      </c>
      <c r="AI930">
        <v>3.235283846153846</v>
      </c>
    </row>
    <row r="931" spans="1:35" x14ac:dyDescent="0.2">
      <c r="A931" t="s">
        <v>3331</v>
      </c>
      <c r="B931">
        <v>1990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6.2</v>
      </c>
      <c r="N931">
        <v>31311</v>
      </c>
      <c r="O931">
        <v>108</v>
      </c>
      <c r="P931" t="s">
        <v>3332</v>
      </c>
      <c r="Q931" t="s">
        <v>3333</v>
      </c>
      <c r="R931">
        <v>0</v>
      </c>
      <c r="S931">
        <v>1</v>
      </c>
      <c r="T931">
        <v>0</v>
      </c>
      <c r="U931">
        <v>6000000</v>
      </c>
      <c r="V931">
        <v>24078196</v>
      </c>
      <c r="W931">
        <v>24271196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102.25996666666666</v>
      </c>
      <c r="AH931">
        <v>124.50856300000001</v>
      </c>
      <c r="AI931">
        <v>8.193634848484848</v>
      </c>
    </row>
    <row r="932" spans="1:35" x14ac:dyDescent="0.2">
      <c r="A932" t="s">
        <v>3830</v>
      </c>
      <c r="B932">
        <v>1993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6.1</v>
      </c>
      <c r="N932">
        <v>15011</v>
      </c>
      <c r="O932">
        <v>123</v>
      </c>
      <c r="P932" t="s">
        <v>3372</v>
      </c>
      <c r="Q932" t="s">
        <v>3831</v>
      </c>
      <c r="R932">
        <v>1</v>
      </c>
      <c r="S932">
        <v>0</v>
      </c>
      <c r="T932">
        <v>0</v>
      </c>
      <c r="U932">
        <v>35000000</v>
      </c>
      <c r="V932">
        <v>4858139</v>
      </c>
      <c r="W932">
        <v>4858139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-93.059801428571433</v>
      </c>
      <c r="AH932">
        <v>-92.296379585714277</v>
      </c>
      <c r="AI932">
        <v>-0.6845364285714286</v>
      </c>
    </row>
    <row r="933" spans="1:35" x14ac:dyDescent="0.2">
      <c r="A933" t="s">
        <v>6724</v>
      </c>
      <c r="B933">
        <v>2010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5.5</v>
      </c>
      <c r="N933">
        <v>102792</v>
      </c>
      <c r="O933">
        <v>98</v>
      </c>
      <c r="P933" t="s">
        <v>5219</v>
      </c>
      <c r="Q933" t="s">
        <v>35</v>
      </c>
      <c r="R933">
        <v>0</v>
      </c>
      <c r="S933">
        <v>1</v>
      </c>
      <c r="T933">
        <v>0</v>
      </c>
      <c r="U933">
        <v>100000000</v>
      </c>
      <c r="V933">
        <v>148438600</v>
      </c>
      <c r="W933">
        <v>310650585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55.325292500000003</v>
      </c>
      <c r="AH933">
        <v>72.411074675000009</v>
      </c>
      <c r="AI933">
        <v>2.10650585</v>
      </c>
    </row>
    <row r="934" spans="1:35" x14ac:dyDescent="0.2">
      <c r="A934" t="s">
        <v>4018</v>
      </c>
      <c r="B934">
        <v>1994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6.4</v>
      </c>
      <c r="N934">
        <v>24723</v>
      </c>
      <c r="O934">
        <v>107</v>
      </c>
      <c r="P934" t="s">
        <v>4019</v>
      </c>
      <c r="Q934" t="s">
        <v>39</v>
      </c>
      <c r="R934">
        <v>0</v>
      </c>
      <c r="S934">
        <v>0</v>
      </c>
      <c r="T934">
        <v>1</v>
      </c>
      <c r="U934">
        <v>20000000</v>
      </c>
      <c r="V934">
        <v>19306362</v>
      </c>
      <c r="W934">
        <v>19306362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-51.734095000000003</v>
      </c>
      <c r="AH934">
        <v>-46.424845449999999</v>
      </c>
      <c r="AI934">
        <v>1.1939047727272727</v>
      </c>
    </row>
    <row r="935" spans="1:35" x14ac:dyDescent="0.2">
      <c r="A935" t="s">
        <v>2468</v>
      </c>
      <c r="B935">
        <v>1980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6.4</v>
      </c>
      <c r="N935">
        <v>1247</v>
      </c>
      <c r="O935">
        <v>103</v>
      </c>
      <c r="P935" t="s">
        <v>2469</v>
      </c>
      <c r="Q935" t="s">
        <v>35</v>
      </c>
      <c r="R935">
        <v>0</v>
      </c>
      <c r="S935">
        <v>1</v>
      </c>
      <c r="T935">
        <v>0</v>
      </c>
      <c r="U935">
        <v>6321392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-100</v>
      </c>
      <c r="AH935">
        <v>-100</v>
      </c>
      <c r="AI935">
        <v>-1</v>
      </c>
    </row>
    <row r="936" spans="1:35" x14ac:dyDescent="0.2">
      <c r="A936" t="s">
        <v>2900</v>
      </c>
      <c r="B936">
        <v>1986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7</v>
      </c>
      <c r="N936">
        <v>61815</v>
      </c>
      <c r="O936">
        <v>94</v>
      </c>
      <c r="P936" t="s">
        <v>2901</v>
      </c>
      <c r="Q936" t="s">
        <v>2902</v>
      </c>
      <c r="R936">
        <v>0</v>
      </c>
      <c r="S936">
        <v>0</v>
      </c>
      <c r="T936">
        <v>1</v>
      </c>
      <c r="U936">
        <v>25000000</v>
      </c>
      <c r="V936">
        <v>38982260</v>
      </c>
      <c r="W936">
        <v>38982260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4</v>
      </c>
      <c r="AG936">
        <v>-22.03548</v>
      </c>
      <c r="AH936">
        <v>-13.459382799999997</v>
      </c>
      <c r="AI936">
        <v>2.3897617391304347</v>
      </c>
    </row>
    <row r="937" spans="1:35" x14ac:dyDescent="0.2">
      <c r="A937" t="s">
        <v>4481</v>
      </c>
      <c r="B937">
        <v>1996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7.4</v>
      </c>
      <c r="N937">
        <v>27075</v>
      </c>
      <c r="O937">
        <v>135</v>
      </c>
      <c r="P937" t="s">
        <v>4482</v>
      </c>
      <c r="Q937" t="s">
        <v>2273</v>
      </c>
      <c r="R937">
        <v>0</v>
      </c>
      <c r="S937">
        <v>0</v>
      </c>
      <c r="T937">
        <v>1</v>
      </c>
      <c r="U937">
        <v>5000000</v>
      </c>
      <c r="V937">
        <v>12408986</v>
      </c>
      <c r="W937">
        <v>12408986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24.089859999999998</v>
      </c>
      <c r="AH937">
        <v>37.739744600000009</v>
      </c>
      <c r="AI937">
        <v>4.640448181818182</v>
      </c>
    </row>
    <row r="938" spans="1:35" x14ac:dyDescent="0.2">
      <c r="A938" t="s">
        <v>6843</v>
      </c>
      <c r="B938">
        <v>2013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7.5</v>
      </c>
      <c r="N938">
        <v>256605</v>
      </c>
      <c r="O938">
        <v>121</v>
      </c>
      <c r="P938" t="s">
        <v>5821</v>
      </c>
      <c r="Q938" t="s">
        <v>6844</v>
      </c>
      <c r="R938">
        <v>0</v>
      </c>
      <c r="S938">
        <v>1</v>
      </c>
      <c r="T938">
        <v>0</v>
      </c>
      <c r="U938">
        <v>40000000</v>
      </c>
      <c r="V938">
        <v>125095601</v>
      </c>
      <c r="W938">
        <v>154802912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1</v>
      </c>
      <c r="AE938">
        <v>0</v>
      </c>
      <c r="AF938">
        <v>6</v>
      </c>
      <c r="AG938">
        <v>93.503640000000004</v>
      </c>
      <c r="AH938">
        <v>114.78904040000002</v>
      </c>
      <c r="AI938">
        <v>2.8700728</v>
      </c>
    </row>
    <row r="939" spans="1:35" x14ac:dyDescent="0.2">
      <c r="A939" t="s">
        <v>5785</v>
      </c>
      <c r="B939">
        <v>2003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5.7</v>
      </c>
      <c r="N939">
        <v>31556</v>
      </c>
      <c r="O939">
        <v>93</v>
      </c>
      <c r="P939" t="s">
        <v>2713</v>
      </c>
      <c r="Q939" t="s">
        <v>39</v>
      </c>
      <c r="R939">
        <v>0</v>
      </c>
      <c r="S939">
        <v>0</v>
      </c>
      <c r="T939">
        <v>1</v>
      </c>
      <c r="U939">
        <v>80000000</v>
      </c>
      <c r="V939">
        <v>20991364</v>
      </c>
      <c r="W939">
        <v>68514844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-57.178222499999997</v>
      </c>
      <c r="AH939">
        <v>-52.467826975000001</v>
      </c>
      <c r="AI939">
        <v>0.42739258333333335</v>
      </c>
    </row>
    <row r="940" spans="1:35" x14ac:dyDescent="0.2">
      <c r="A940" t="s">
        <v>3624</v>
      </c>
      <c r="B940">
        <v>1992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7.3</v>
      </c>
      <c r="N940">
        <v>19719</v>
      </c>
      <c r="O940">
        <v>129</v>
      </c>
      <c r="P940" t="s">
        <v>3025</v>
      </c>
      <c r="Q940" t="s">
        <v>35</v>
      </c>
      <c r="R940">
        <v>0</v>
      </c>
      <c r="S940">
        <v>1</v>
      </c>
      <c r="T940">
        <v>0</v>
      </c>
      <c r="U940">
        <v>30000000</v>
      </c>
      <c r="V940">
        <v>7286388</v>
      </c>
      <c r="W940">
        <v>7286388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-87.856020000000001</v>
      </c>
      <c r="AH940">
        <v>-86.520182199999994</v>
      </c>
      <c r="AI940">
        <v>-0.44800090909090912</v>
      </c>
    </row>
    <row r="941" spans="1:35" x14ac:dyDescent="0.2">
      <c r="A941" t="s">
        <v>7577</v>
      </c>
      <c r="B941">
        <v>2014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5.8</v>
      </c>
      <c r="N941">
        <v>16399</v>
      </c>
      <c r="O941">
        <v>95</v>
      </c>
      <c r="P941" t="s">
        <v>7578</v>
      </c>
      <c r="Q941" t="s">
        <v>7579</v>
      </c>
      <c r="R941">
        <v>0</v>
      </c>
      <c r="S941">
        <v>0</v>
      </c>
      <c r="T941">
        <v>1</v>
      </c>
      <c r="U941">
        <v>2000000</v>
      </c>
      <c r="V941">
        <v>45431</v>
      </c>
      <c r="W941">
        <v>615500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-84.612499999999997</v>
      </c>
      <c r="AH941">
        <v>-82.919875000000005</v>
      </c>
      <c r="AI941">
        <v>-0.69225000000000003</v>
      </c>
    </row>
    <row r="942" spans="1:35" x14ac:dyDescent="0.2">
      <c r="A942" t="s">
        <v>6733</v>
      </c>
      <c r="B942">
        <v>2010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5</v>
      </c>
      <c r="N942">
        <v>10253</v>
      </c>
      <c r="O942">
        <v>99</v>
      </c>
      <c r="P942" t="s">
        <v>6734</v>
      </c>
      <c r="Q942" t="s">
        <v>5181</v>
      </c>
      <c r="R942">
        <v>0</v>
      </c>
      <c r="S942">
        <v>0</v>
      </c>
      <c r="T942">
        <v>1</v>
      </c>
      <c r="U942">
        <v>17000000</v>
      </c>
      <c r="V942">
        <v>24719879</v>
      </c>
      <c r="W942">
        <v>24719879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-27.294473529411768</v>
      </c>
      <c r="AH942">
        <v>-19.296865617647054</v>
      </c>
      <c r="AI942">
        <v>0.45411052941176472</v>
      </c>
    </row>
    <row r="943" spans="1:35" x14ac:dyDescent="0.2">
      <c r="A943" t="s">
        <v>5761</v>
      </c>
      <c r="B943">
        <v>2003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7.6</v>
      </c>
      <c r="N943">
        <v>409795</v>
      </c>
      <c r="O943">
        <v>135</v>
      </c>
      <c r="P943" t="s">
        <v>5762</v>
      </c>
      <c r="Q943" t="s">
        <v>35</v>
      </c>
      <c r="R943">
        <v>0</v>
      </c>
      <c r="S943">
        <v>1</v>
      </c>
      <c r="T943">
        <v>0</v>
      </c>
      <c r="U943">
        <v>40000000</v>
      </c>
      <c r="V943">
        <v>59696144</v>
      </c>
      <c r="W943">
        <v>244931766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206.16470750000002</v>
      </c>
      <c r="AH943">
        <v>239.84282532500006</v>
      </c>
      <c r="AI943">
        <v>9.2054902500000004</v>
      </c>
    </row>
    <row r="944" spans="1:35" x14ac:dyDescent="0.2">
      <c r="A944" t="s">
        <v>4024</v>
      </c>
      <c r="B944">
        <v>1994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6</v>
      </c>
      <c r="N944">
        <v>4276</v>
      </c>
      <c r="O944">
        <v>108</v>
      </c>
      <c r="P944" t="s">
        <v>3057</v>
      </c>
      <c r="Q944" t="s">
        <v>4025</v>
      </c>
      <c r="R944">
        <v>0</v>
      </c>
      <c r="S944">
        <v>0</v>
      </c>
      <c r="T944">
        <v>1</v>
      </c>
      <c r="U944">
        <v>60000000</v>
      </c>
      <c r="V944">
        <v>18272894</v>
      </c>
      <c r="W944">
        <v>18272894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55</v>
      </c>
      <c r="AG944">
        <v>-84.772588333333331</v>
      </c>
      <c r="AH944">
        <v>-83.097573049999994</v>
      </c>
      <c r="AI944">
        <v>-0.30784492424242427</v>
      </c>
    </row>
    <row r="945" spans="1:35" x14ac:dyDescent="0.2">
      <c r="A945" t="s">
        <v>6690</v>
      </c>
      <c r="B945">
        <v>2009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5.7</v>
      </c>
      <c r="N945">
        <v>29966</v>
      </c>
      <c r="O945">
        <v>109</v>
      </c>
      <c r="P945" t="s">
        <v>6691</v>
      </c>
      <c r="Q945" t="s">
        <v>35</v>
      </c>
      <c r="R945">
        <v>0</v>
      </c>
      <c r="S945">
        <v>1</v>
      </c>
      <c r="T945">
        <v>0</v>
      </c>
      <c r="U945">
        <v>18000000</v>
      </c>
      <c r="V945">
        <v>22965110</v>
      </c>
      <c r="W945">
        <v>36088028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0.24452222222222222</v>
      </c>
      <c r="AH945">
        <v>11.271419666666683</v>
      </c>
      <c r="AI945">
        <v>2.3414840740740739</v>
      </c>
    </row>
    <row r="946" spans="1:35" x14ac:dyDescent="0.2">
      <c r="A946" t="s">
        <v>2657</v>
      </c>
      <c r="B946">
        <v>1983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5.2</v>
      </c>
      <c r="N946">
        <v>710</v>
      </c>
      <c r="O946">
        <v>95</v>
      </c>
      <c r="P946" t="s">
        <v>2658</v>
      </c>
      <c r="Q946" t="s">
        <v>2513</v>
      </c>
      <c r="R946">
        <v>0</v>
      </c>
      <c r="S946">
        <v>0</v>
      </c>
      <c r="T946">
        <v>1</v>
      </c>
      <c r="U946">
        <v>10100000</v>
      </c>
      <c r="V946">
        <v>10171304</v>
      </c>
      <c r="W946">
        <v>10171304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-49.647009900990099</v>
      </c>
      <c r="AH946">
        <v>-44.108180990099008</v>
      </c>
      <c r="AI946">
        <v>1.1892604390873871</v>
      </c>
    </row>
    <row r="947" spans="1:35" x14ac:dyDescent="0.2">
      <c r="A947" t="s">
        <v>5868</v>
      </c>
      <c r="B947">
        <v>2007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5.9</v>
      </c>
      <c r="N947">
        <v>19812</v>
      </c>
      <c r="O947">
        <v>124</v>
      </c>
      <c r="P947" t="s">
        <v>3608</v>
      </c>
      <c r="Q947" t="s">
        <v>39</v>
      </c>
      <c r="R947">
        <v>0</v>
      </c>
      <c r="S947">
        <v>0</v>
      </c>
      <c r="T947">
        <v>1</v>
      </c>
      <c r="U947">
        <v>55000000</v>
      </c>
      <c r="V947">
        <v>5758950</v>
      </c>
      <c r="W947">
        <v>8461686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37</v>
      </c>
      <c r="AG947">
        <v>-92.30755818181818</v>
      </c>
      <c r="AH947">
        <v>-91.461389581818182</v>
      </c>
      <c r="AI947">
        <v>-0.74358527272727271</v>
      </c>
    </row>
    <row r="948" spans="1:35" x14ac:dyDescent="0.2">
      <c r="A948" t="s">
        <v>7678</v>
      </c>
      <c r="B948">
        <v>2014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6.4</v>
      </c>
      <c r="N948">
        <v>423399</v>
      </c>
      <c r="O948">
        <v>89</v>
      </c>
      <c r="P948" t="s">
        <v>7679</v>
      </c>
      <c r="Q948" t="s">
        <v>7680</v>
      </c>
      <c r="R948">
        <v>0</v>
      </c>
      <c r="S948">
        <v>1</v>
      </c>
      <c r="T948">
        <v>0</v>
      </c>
      <c r="U948">
        <v>40000000</v>
      </c>
      <c r="V948">
        <v>126663600</v>
      </c>
      <c r="W948">
        <v>458863600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473.57950000000005</v>
      </c>
      <c r="AH948">
        <v>536.67324500000007</v>
      </c>
      <c r="AI948">
        <v>10.471590000000001</v>
      </c>
    </row>
    <row r="949" spans="1:35" x14ac:dyDescent="0.2">
      <c r="A949" t="s">
        <v>6616</v>
      </c>
      <c r="B949">
        <v>2007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7.5</v>
      </c>
      <c r="N949">
        <v>35748</v>
      </c>
      <c r="O949">
        <v>157</v>
      </c>
      <c r="P949" t="s">
        <v>5086</v>
      </c>
      <c r="Q949" t="s">
        <v>6617</v>
      </c>
      <c r="R949">
        <v>0</v>
      </c>
      <c r="S949">
        <v>1</v>
      </c>
      <c r="T949">
        <v>0</v>
      </c>
      <c r="U949">
        <v>15000000</v>
      </c>
      <c r="V949">
        <v>4604982</v>
      </c>
      <c r="W949">
        <v>67091915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28</v>
      </c>
      <c r="AG949">
        <v>123.63971666666667</v>
      </c>
      <c r="AH949">
        <v>148.24008550000002</v>
      </c>
      <c r="AI949">
        <v>6.454657222222222</v>
      </c>
    </row>
    <row r="950" spans="1:35" x14ac:dyDescent="0.2">
      <c r="A950" t="s">
        <v>3833</v>
      </c>
      <c r="B950">
        <v>1993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6.8</v>
      </c>
      <c r="N950">
        <v>8274</v>
      </c>
      <c r="O950">
        <v>101</v>
      </c>
      <c r="P950" t="s">
        <v>2717</v>
      </c>
      <c r="Q950" t="s">
        <v>3430</v>
      </c>
      <c r="R950">
        <v>0</v>
      </c>
      <c r="S950">
        <v>0</v>
      </c>
      <c r="T950">
        <v>1</v>
      </c>
      <c r="U950">
        <v>1498795</v>
      </c>
      <c r="X950">
        <v>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5</v>
      </c>
      <c r="AG950">
        <v>-100</v>
      </c>
      <c r="AH950">
        <v>-100</v>
      </c>
      <c r="AI950">
        <v>-1</v>
      </c>
    </row>
    <row r="951" spans="1:35" x14ac:dyDescent="0.2">
      <c r="A951" t="s">
        <v>2298</v>
      </c>
      <c r="B951">
        <v>1977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6.6</v>
      </c>
      <c r="N951">
        <v>4158</v>
      </c>
      <c r="O951">
        <v>130</v>
      </c>
      <c r="P951" t="s">
        <v>1923</v>
      </c>
      <c r="Q951" t="s">
        <v>35</v>
      </c>
      <c r="R951">
        <v>0</v>
      </c>
      <c r="S951">
        <v>1</v>
      </c>
      <c r="T951">
        <v>0</v>
      </c>
      <c r="U951">
        <v>9000000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-100</v>
      </c>
      <c r="AH951">
        <v>-100</v>
      </c>
      <c r="AI951">
        <v>-1</v>
      </c>
    </row>
    <row r="952" spans="1:35" x14ac:dyDescent="0.2">
      <c r="A952" t="s">
        <v>4719</v>
      </c>
      <c r="B952">
        <v>1997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6.3</v>
      </c>
      <c r="N952">
        <v>18729</v>
      </c>
      <c r="O952">
        <v>114</v>
      </c>
      <c r="P952" t="s">
        <v>2624</v>
      </c>
      <c r="Q952" t="s">
        <v>39</v>
      </c>
      <c r="R952">
        <v>0</v>
      </c>
      <c r="S952">
        <v>0</v>
      </c>
      <c r="T952">
        <v>1</v>
      </c>
      <c r="U952">
        <v>50000000</v>
      </c>
      <c r="V952">
        <v>10541523</v>
      </c>
      <c r="W952">
        <v>10541523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-89.458477000000002</v>
      </c>
      <c r="AH952">
        <v>-88.298909469999998</v>
      </c>
      <c r="AI952">
        <v>-0.52083986363636359</v>
      </c>
    </row>
    <row r="953" spans="1:35" x14ac:dyDescent="0.2">
      <c r="A953" t="s">
        <v>3835</v>
      </c>
      <c r="B953">
        <v>1993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6.2</v>
      </c>
      <c r="N953">
        <v>19831</v>
      </c>
      <c r="O953">
        <v>97</v>
      </c>
      <c r="P953" t="s">
        <v>3836</v>
      </c>
      <c r="Q953" t="s">
        <v>35</v>
      </c>
      <c r="R953">
        <v>0</v>
      </c>
      <c r="S953">
        <v>1</v>
      </c>
      <c r="T953">
        <v>0</v>
      </c>
      <c r="U953">
        <v>19000000</v>
      </c>
      <c r="V953">
        <v>11081586</v>
      </c>
      <c r="W953">
        <v>11081186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-70.838984210526306</v>
      </c>
      <c r="AH953">
        <v>-67.631272473684206</v>
      </c>
      <c r="AI953">
        <v>0.32550071770334926</v>
      </c>
    </row>
    <row r="954" spans="1:35" x14ac:dyDescent="0.2">
      <c r="A954" t="s">
        <v>4269</v>
      </c>
      <c r="B954">
        <v>1995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5.4</v>
      </c>
      <c r="N954">
        <v>5961</v>
      </c>
      <c r="O954">
        <v>93</v>
      </c>
      <c r="P954" t="s">
        <v>4065</v>
      </c>
      <c r="Q954" t="s">
        <v>2783</v>
      </c>
      <c r="R954">
        <v>1</v>
      </c>
      <c r="S954">
        <v>0</v>
      </c>
      <c r="T954">
        <v>0</v>
      </c>
      <c r="U954">
        <v>6820171</v>
      </c>
      <c r="V954">
        <v>1545374</v>
      </c>
      <c r="W954">
        <v>1545374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-88.6705626589128</v>
      </c>
      <c r="AH954">
        <v>-87.424324551393212</v>
      </c>
      <c r="AI954">
        <v>-0.48502557540512753</v>
      </c>
    </row>
    <row r="955" spans="1:35" x14ac:dyDescent="0.2">
      <c r="A955" t="s">
        <v>7103</v>
      </c>
      <c r="B955">
        <v>2015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8.1</v>
      </c>
      <c r="N955">
        <v>829685</v>
      </c>
      <c r="O955">
        <v>120</v>
      </c>
      <c r="P955" t="s">
        <v>3025</v>
      </c>
      <c r="Q955" t="s">
        <v>39</v>
      </c>
      <c r="R955">
        <v>0</v>
      </c>
      <c r="S955">
        <v>0</v>
      </c>
      <c r="T955">
        <v>1</v>
      </c>
      <c r="U955">
        <v>150000000</v>
      </c>
      <c r="V955">
        <v>154058340</v>
      </c>
      <c r="W955">
        <v>375209362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30</v>
      </c>
      <c r="AG955">
        <v>25.069787333333331</v>
      </c>
      <c r="AH955">
        <v>38.827463940000015</v>
      </c>
      <c r="AI955">
        <v>1.5013957466666668</v>
      </c>
    </row>
    <row r="956" spans="1:35" x14ac:dyDescent="0.2">
      <c r="A956" t="s">
        <v>5922</v>
      </c>
      <c r="B956">
        <v>2005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6.9</v>
      </c>
      <c r="N956">
        <v>349983</v>
      </c>
      <c r="O956">
        <v>86</v>
      </c>
      <c r="P956" t="s">
        <v>4855</v>
      </c>
      <c r="Q956" t="s">
        <v>4956</v>
      </c>
      <c r="R956">
        <v>0</v>
      </c>
      <c r="S956">
        <v>1</v>
      </c>
      <c r="T956">
        <v>0</v>
      </c>
      <c r="U956">
        <v>75000000</v>
      </c>
      <c r="V956">
        <v>193595521</v>
      </c>
      <c r="W956">
        <v>542063846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261.37589733333334</v>
      </c>
      <c r="AH956">
        <v>301.12724604000005</v>
      </c>
      <c r="AI956">
        <v>11.045863244444444</v>
      </c>
    </row>
    <row r="957" spans="1:35" x14ac:dyDescent="0.2">
      <c r="A957" t="s">
        <v>7004</v>
      </c>
      <c r="B957">
        <v>2012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6.8</v>
      </c>
      <c r="N957">
        <v>155166</v>
      </c>
      <c r="O957">
        <v>93</v>
      </c>
      <c r="P957" t="s">
        <v>4855</v>
      </c>
      <c r="Q957" t="s">
        <v>4956</v>
      </c>
      <c r="R957">
        <v>0</v>
      </c>
      <c r="S957">
        <v>1</v>
      </c>
      <c r="T957">
        <v>0</v>
      </c>
      <c r="U957">
        <v>145000000</v>
      </c>
      <c r="V957">
        <v>216391482</v>
      </c>
      <c r="W957">
        <v>746921274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157.55905999999999</v>
      </c>
      <c r="AH957">
        <v>185.89055660000005</v>
      </c>
      <c r="AI957">
        <v>4.1511811999999999</v>
      </c>
    </row>
    <row r="958" spans="1:35" x14ac:dyDescent="0.2">
      <c r="A958" t="s">
        <v>6476</v>
      </c>
      <c r="B958">
        <v>2008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6.6</v>
      </c>
      <c r="N958">
        <v>195040</v>
      </c>
      <c r="O958">
        <v>89</v>
      </c>
      <c r="P958" t="s">
        <v>4855</v>
      </c>
      <c r="Q958" t="s">
        <v>4956</v>
      </c>
      <c r="R958">
        <v>0</v>
      </c>
      <c r="S958">
        <v>1</v>
      </c>
      <c r="T958">
        <v>0</v>
      </c>
      <c r="U958">
        <v>150000000</v>
      </c>
      <c r="V958">
        <v>180010950</v>
      </c>
      <c r="W958">
        <v>603900354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101.30011800000001</v>
      </c>
      <c r="AH958">
        <v>123.44313098000002</v>
      </c>
      <c r="AI958">
        <v>5.7100039333333337</v>
      </c>
    </row>
    <row r="959" spans="1:35" x14ac:dyDescent="0.2">
      <c r="A959" t="s">
        <v>3112</v>
      </c>
      <c r="B959">
        <v>1988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6.7</v>
      </c>
      <c r="N959">
        <v>1272</v>
      </c>
      <c r="O959">
        <v>122</v>
      </c>
      <c r="P959" t="s">
        <v>2436</v>
      </c>
      <c r="Q959" t="s">
        <v>3113</v>
      </c>
      <c r="R959">
        <v>0</v>
      </c>
      <c r="S959">
        <v>1</v>
      </c>
      <c r="T959">
        <v>0</v>
      </c>
      <c r="U959">
        <v>9000000</v>
      </c>
      <c r="V959">
        <v>3548238</v>
      </c>
      <c r="W959">
        <v>3548238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26</v>
      </c>
      <c r="AG959">
        <v>-80.287566666666663</v>
      </c>
      <c r="AH959">
        <v>-78.119199000000009</v>
      </c>
      <c r="AI959">
        <v>-0.14293768115942029</v>
      </c>
    </row>
    <row r="960" spans="1:35" x14ac:dyDescent="0.2">
      <c r="A960" t="s">
        <v>3838</v>
      </c>
      <c r="B960">
        <v>1993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5.0999999999999996</v>
      </c>
      <c r="N960">
        <v>15190</v>
      </c>
      <c r="O960">
        <v>111</v>
      </c>
      <c r="P960" t="s">
        <v>2729</v>
      </c>
      <c r="Q960" t="s">
        <v>3839</v>
      </c>
      <c r="R960">
        <v>0</v>
      </c>
      <c r="S960">
        <v>0</v>
      </c>
      <c r="T960">
        <v>1</v>
      </c>
      <c r="U960">
        <v>22000000</v>
      </c>
      <c r="V960">
        <v>44942695</v>
      </c>
      <c r="W960">
        <v>104942695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138.506125</v>
      </c>
      <c r="AH960">
        <v>164.74179875000002</v>
      </c>
      <c r="AI960">
        <v>9.8411875000000002</v>
      </c>
    </row>
    <row r="961" spans="1:35" x14ac:dyDescent="0.2">
      <c r="A961" t="s">
        <v>4922</v>
      </c>
      <c r="B961">
        <v>1998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5.6</v>
      </c>
      <c r="N961">
        <v>14183</v>
      </c>
      <c r="O961">
        <v>87</v>
      </c>
      <c r="P961" t="s">
        <v>2925</v>
      </c>
      <c r="Q961" t="s">
        <v>4923</v>
      </c>
      <c r="R961">
        <v>1</v>
      </c>
      <c r="S961">
        <v>0</v>
      </c>
      <c r="T961">
        <v>0</v>
      </c>
      <c r="U961">
        <v>10000000</v>
      </c>
      <c r="V961">
        <v>19889299</v>
      </c>
      <c r="W961">
        <v>19889299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-0.55350499999999991</v>
      </c>
      <c r="AH961">
        <v>10.385609450000002</v>
      </c>
      <c r="AI961">
        <v>3.5202952272727273</v>
      </c>
    </row>
    <row r="962" spans="1:35" x14ac:dyDescent="0.2">
      <c r="A962" t="s">
        <v>7438</v>
      </c>
      <c r="B962">
        <v>2012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6.1</v>
      </c>
      <c r="N962">
        <v>127455</v>
      </c>
      <c r="O962">
        <v>110</v>
      </c>
      <c r="P962" t="s">
        <v>3825</v>
      </c>
      <c r="Q962" t="s">
        <v>7439</v>
      </c>
      <c r="R962">
        <v>0</v>
      </c>
      <c r="S962">
        <v>0</v>
      </c>
      <c r="T962">
        <v>1</v>
      </c>
      <c r="U962">
        <v>7000000</v>
      </c>
      <c r="V962">
        <v>113721571</v>
      </c>
      <c r="W962">
        <v>167739368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1098.1383428571428</v>
      </c>
      <c r="AH962">
        <v>1229.9335605714286</v>
      </c>
      <c r="AI962">
        <v>22.962766857142856</v>
      </c>
    </row>
    <row r="963" spans="1:35" x14ac:dyDescent="0.2">
      <c r="A963" t="s">
        <v>7551</v>
      </c>
      <c r="B963">
        <v>2015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5.6</v>
      </c>
      <c r="N963">
        <v>50259</v>
      </c>
      <c r="O963">
        <v>115</v>
      </c>
      <c r="P963" t="s">
        <v>5961</v>
      </c>
      <c r="Q963" t="s">
        <v>39</v>
      </c>
      <c r="R963">
        <v>0</v>
      </c>
      <c r="S963">
        <v>0</v>
      </c>
      <c r="T963">
        <v>1</v>
      </c>
      <c r="U963">
        <v>14800000</v>
      </c>
      <c r="V963">
        <v>66013057</v>
      </c>
      <c r="W963">
        <v>117813057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298.01708445945945</v>
      </c>
      <c r="AH963">
        <v>341.79896375000004</v>
      </c>
      <c r="AI963">
        <v>6.9603416891891889</v>
      </c>
    </row>
    <row r="964" spans="1:35" x14ac:dyDescent="0.2">
      <c r="A964" t="s">
        <v>4030</v>
      </c>
      <c r="B964">
        <v>1994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5.6</v>
      </c>
      <c r="N964">
        <v>24264</v>
      </c>
      <c r="O964">
        <v>105</v>
      </c>
      <c r="P964" t="s">
        <v>3462</v>
      </c>
      <c r="Q964" t="s">
        <v>39</v>
      </c>
      <c r="R964">
        <v>0</v>
      </c>
      <c r="S964">
        <v>0</v>
      </c>
      <c r="T964">
        <v>1</v>
      </c>
      <c r="U964">
        <v>25000000</v>
      </c>
      <c r="V964">
        <v>30626182</v>
      </c>
      <c r="W964">
        <v>30626182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-38.747636</v>
      </c>
      <c r="AH964">
        <v>-32.009875959999995</v>
      </c>
      <c r="AI964">
        <v>1.7841983636363636</v>
      </c>
    </row>
    <row r="965" spans="1:35" x14ac:dyDescent="0.2">
      <c r="A965" t="s">
        <v>4925</v>
      </c>
      <c r="B965">
        <v>1998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4.5999999999999996</v>
      </c>
      <c r="N965">
        <v>6888</v>
      </c>
      <c r="O965">
        <v>100</v>
      </c>
      <c r="P965" t="s">
        <v>4926</v>
      </c>
      <c r="Q965" t="s">
        <v>3240</v>
      </c>
      <c r="R965">
        <v>0</v>
      </c>
      <c r="S965">
        <v>0</v>
      </c>
      <c r="T965">
        <v>1</v>
      </c>
      <c r="U965">
        <v>18000000</v>
      </c>
      <c r="V965">
        <v>3572443</v>
      </c>
      <c r="W965">
        <v>3572443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-90.076547222222231</v>
      </c>
      <c r="AH965">
        <v>-88.984967416666663</v>
      </c>
      <c r="AI965">
        <v>-0.5489339646464646</v>
      </c>
    </row>
    <row r="966" spans="1:35" x14ac:dyDescent="0.2">
      <c r="A966" t="s">
        <v>4032</v>
      </c>
      <c r="B966">
        <v>1995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6.2</v>
      </c>
      <c r="N966">
        <v>29232</v>
      </c>
      <c r="O966">
        <v>95</v>
      </c>
      <c r="P966" t="s">
        <v>2756</v>
      </c>
      <c r="Q966" t="s">
        <v>35</v>
      </c>
      <c r="R966">
        <v>0</v>
      </c>
      <c r="S966">
        <v>1</v>
      </c>
      <c r="T966">
        <v>0</v>
      </c>
      <c r="U966">
        <v>7011225</v>
      </c>
      <c r="V966">
        <v>29412050</v>
      </c>
      <c r="W966">
        <v>30112050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40</v>
      </c>
      <c r="AG966">
        <v>114.74171774547244</v>
      </c>
      <c r="AH966">
        <v>138.36330669747443</v>
      </c>
      <c r="AI966">
        <v>8.7609871702487467</v>
      </c>
    </row>
    <row r="967" spans="1:35" x14ac:dyDescent="0.2">
      <c r="A967" t="s">
        <v>3626</v>
      </c>
      <c r="B967">
        <v>1992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7.7</v>
      </c>
      <c r="N967">
        <v>79383</v>
      </c>
      <c r="O967">
        <v>202</v>
      </c>
      <c r="P967" t="s">
        <v>3185</v>
      </c>
      <c r="Q967" t="s">
        <v>3627</v>
      </c>
      <c r="R967">
        <v>0</v>
      </c>
      <c r="S967">
        <v>0</v>
      </c>
      <c r="T967">
        <v>1</v>
      </c>
      <c r="U967">
        <v>33000000</v>
      </c>
      <c r="V967">
        <v>48169910</v>
      </c>
      <c r="W967">
        <v>48169910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1</v>
      </c>
      <c r="AE967">
        <v>0</v>
      </c>
      <c r="AF967">
        <v>27</v>
      </c>
      <c r="AG967">
        <v>-27.015287878787881</v>
      </c>
      <c r="AH967">
        <v>-18.986969545454542</v>
      </c>
      <c r="AI967">
        <v>2.317486914600551</v>
      </c>
    </row>
    <row r="968" spans="1:35" x14ac:dyDescent="0.2">
      <c r="A968" t="s">
        <v>7271</v>
      </c>
      <c r="B968">
        <v>2014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7</v>
      </c>
      <c r="N968">
        <v>329264</v>
      </c>
      <c r="O968">
        <v>97</v>
      </c>
      <c r="P968" t="s">
        <v>7272</v>
      </c>
      <c r="Q968" t="s">
        <v>7273</v>
      </c>
      <c r="R968">
        <v>1</v>
      </c>
      <c r="S968">
        <v>0</v>
      </c>
      <c r="T968">
        <v>0</v>
      </c>
      <c r="U968">
        <v>180000000</v>
      </c>
      <c r="V968">
        <v>241410378</v>
      </c>
      <c r="W968">
        <v>758410378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110.66954944444444</v>
      </c>
      <c r="AH968">
        <v>133.84319988333334</v>
      </c>
      <c r="AI968">
        <v>3.213390988888889</v>
      </c>
    </row>
    <row r="969" spans="1:35" x14ac:dyDescent="0.2">
      <c r="A969" t="s">
        <v>5823</v>
      </c>
      <c r="B969">
        <v>2003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5.0999999999999996</v>
      </c>
      <c r="N969">
        <v>18111</v>
      </c>
      <c r="O969">
        <v>86</v>
      </c>
      <c r="P969" t="s">
        <v>5504</v>
      </c>
      <c r="Q969" t="s">
        <v>39</v>
      </c>
      <c r="R969">
        <v>0</v>
      </c>
      <c r="S969">
        <v>0</v>
      </c>
      <c r="T969">
        <v>1</v>
      </c>
      <c r="U969">
        <v>15000000</v>
      </c>
      <c r="V969">
        <v>34432201</v>
      </c>
      <c r="W969">
        <v>34622504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15.408346666666667</v>
      </c>
      <c r="AH969">
        <v>28.103264800000016</v>
      </c>
      <c r="AI969">
        <v>2.8469448888888889</v>
      </c>
    </row>
    <row r="970" spans="1:35" x14ac:dyDescent="0.2">
      <c r="A970" t="s">
        <v>4271</v>
      </c>
      <c r="B970">
        <v>1995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7.1</v>
      </c>
      <c r="N970">
        <v>112651</v>
      </c>
      <c r="O970">
        <v>94</v>
      </c>
      <c r="P970" t="s">
        <v>3944</v>
      </c>
      <c r="Q970" t="s">
        <v>3757</v>
      </c>
      <c r="R970">
        <v>0</v>
      </c>
      <c r="S970">
        <v>1</v>
      </c>
      <c r="T970">
        <v>0</v>
      </c>
      <c r="U970">
        <v>6000000</v>
      </c>
      <c r="V970">
        <v>2122561</v>
      </c>
      <c r="W970">
        <v>2122561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-82.311991666666657</v>
      </c>
      <c r="AH970">
        <v>-80.366310749999997</v>
      </c>
      <c r="AI970">
        <v>-0.19599962121212122</v>
      </c>
    </row>
    <row r="971" spans="1:35" x14ac:dyDescent="0.2">
      <c r="A971" t="s">
        <v>7478</v>
      </c>
      <c r="B971">
        <v>2013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6.2</v>
      </c>
      <c r="N971">
        <v>164368</v>
      </c>
      <c r="O971">
        <v>100</v>
      </c>
      <c r="P971" t="s">
        <v>7109</v>
      </c>
      <c r="Q971" t="s">
        <v>35</v>
      </c>
      <c r="R971">
        <v>0</v>
      </c>
      <c r="S971">
        <v>1</v>
      </c>
      <c r="T971">
        <v>0</v>
      </c>
      <c r="U971">
        <v>15000000</v>
      </c>
      <c r="V971">
        <v>71628180</v>
      </c>
      <c r="W971">
        <v>146428180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388.09393333333333</v>
      </c>
      <c r="AH971">
        <v>441.78426600000006</v>
      </c>
      <c r="AI971">
        <v>8.7618786666666661</v>
      </c>
    </row>
    <row r="972" spans="1:35" x14ac:dyDescent="0.2">
      <c r="A972" t="s">
        <v>6589</v>
      </c>
      <c r="B972">
        <v>2008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6.4</v>
      </c>
      <c r="N972">
        <v>204585</v>
      </c>
      <c r="O972">
        <v>108</v>
      </c>
      <c r="P972" t="s">
        <v>6590</v>
      </c>
      <c r="Q972" t="s">
        <v>35</v>
      </c>
      <c r="R972">
        <v>0</v>
      </c>
      <c r="S972">
        <v>1</v>
      </c>
      <c r="T972">
        <v>0</v>
      </c>
      <c r="U972">
        <v>52000000</v>
      </c>
      <c r="V972">
        <v>144169664</v>
      </c>
      <c r="W972">
        <v>609896805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9</v>
      </c>
      <c r="AG972">
        <v>486.43923557692307</v>
      </c>
      <c r="AH972">
        <v>550.94755149038463</v>
      </c>
      <c r="AI972">
        <v>18.54797451923077</v>
      </c>
    </row>
    <row r="973" spans="1:35" x14ac:dyDescent="0.2">
      <c r="A973" t="s">
        <v>7925</v>
      </c>
      <c r="B973">
        <v>2018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6.7</v>
      </c>
      <c r="N973">
        <v>70448</v>
      </c>
      <c r="O973">
        <v>114</v>
      </c>
      <c r="P973" t="s">
        <v>6229</v>
      </c>
      <c r="Q973" t="s">
        <v>35</v>
      </c>
      <c r="R973">
        <v>0</v>
      </c>
      <c r="S973">
        <v>1</v>
      </c>
      <c r="T973">
        <v>0</v>
      </c>
      <c r="U973">
        <v>75000000</v>
      </c>
      <c r="V973">
        <v>120634935</v>
      </c>
      <c r="W973">
        <v>395044706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163.36313733333333</v>
      </c>
      <c r="AH973">
        <v>192.33308244000003</v>
      </c>
      <c r="AI973">
        <v>4.2672627466666668</v>
      </c>
    </row>
    <row r="974" spans="1:35" x14ac:dyDescent="0.2">
      <c r="A974" t="s">
        <v>44</v>
      </c>
      <c r="B974">
        <v>1930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5.8</v>
      </c>
      <c r="N974">
        <v>140</v>
      </c>
      <c r="O974">
        <v>84</v>
      </c>
      <c r="P974" t="s">
        <v>45</v>
      </c>
      <c r="Q974" t="s">
        <v>39</v>
      </c>
      <c r="R974">
        <v>0</v>
      </c>
      <c r="S974">
        <v>0</v>
      </c>
      <c r="T974">
        <v>1</v>
      </c>
      <c r="U974">
        <v>786000</v>
      </c>
      <c r="V974">
        <v>947000</v>
      </c>
      <c r="W974">
        <v>947000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-39.758269720101779</v>
      </c>
      <c r="AH974">
        <v>-33.131679389312978</v>
      </c>
      <c r="AI974">
        <v>2.1706173831525377</v>
      </c>
    </row>
    <row r="975" spans="1:35" x14ac:dyDescent="0.2">
      <c r="A975" t="s">
        <v>605</v>
      </c>
      <c r="B975">
        <v>1941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6.2</v>
      </c>
      <c r="N975">
        <v>1169</v>
      </c>
      <c r="O975">
        <v>60</v>
      </c>
      <c r="P975" t="s">
        <v>592</v>
      </c>
      <c r="Q975" t="s">
        <v>35</v>
      </c>
      <c r="R975">
        <v>0</v>
      </c>
      <c r="S975">
        <v>1</v>
      </c>
      <c r="T975">
        <v>0</v>
      </c>
      <c r="U975">
        <v>84000</v>
      </c>
      <c r="X975">
        <v>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-100</v>
      </c>
      <c r="AH975">
        <v>-100</v>
      </c>
      <c r="AI975">
        <v>-1</v>
      </c>
    </row>
    <row r="976" spans="1:35" x14ac:dyDescent="0.2">
      <c r="A976" t="s">
        <v>6563</v>
      </c>
      <c r="B976">
        <v>2013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7</v>
      </c>
      <c r="N976">
        <v>668742</v>
      </c>
      <c r="O976">
        <v>143</v>
      </c>
      <c r="P976" t="s">
        <v>6166</v>
      </c>
      <c r="Q976" t="s">
        <v>39</v>
      </c>
      <c r="R976">
        <v>0</v>
      </c>
      <c r="S976">
        <v>0</v>
      </c>
      <c r="T976">
        <v>1</v>
      </c>
      <c r="U976">
        <v>225000000</v>
      </c>
      <c r="V976">
        <v>291045518</v>
      </c>
      <c r="W976">
        <v>668045518</v>
      </c>
      <c r="X976">
        <v>0</v>
      </c>
      <c r="Y976">
        <v>1</v>
      </c>
      <c r="Z976">
        <v>1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35</v>
      </c>
      <c r="AG976">
        <v>48.454559555555555</v>
      </c>
      <c r="AH976">
        <v>64.784561106666672</v>
      </c>
      <c r="AI976">
        <v>1.9690911911111111</v>
      </c>
    </row>
    <row r="977" spans="1:35" x14ac:dyDescent="0.2">
      <c r="A977" t="s">
        <v>6507</v>
      </c>
      <c r="B977">
        <v>2006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6.2</v>
      </c>
      <c r="N977">
        <v>31162</v>
      </c>
      <c r="O977">
        <v>115</v>
      </c>
      <c r="P977" t="s">
        <v>2871</v>
      </c>
      <c r="Q977" t="s">
        <v>35</v>
      </c>
      <c r="R977">
        <v>0</v>
      </c>
      <c r="S977">
        <v>1</v>
      </c>
      <c r="T977">
        <v>0</v>
      </c>
      <c r="U977">
        <v>20000000</v>
      </c>
      <c r="V977">
        <v>37327390</v>
      </c>
      <c r="W977">
        <v>42472472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6.1811800000000003</v>
      </c>
      <c r="AH977">
        <v>17.861109800000005</v>
      </c>
      <c r="AI977">
        <v>2.5393726666666665</v>
      </c>
    </row>
    <row r="978" spans="1:35" x14ac:dyDescent="0.2">
      <c r="A978" t="s">
        <v>224</v>
      </c>
      <c r="B978">
        <v>1934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6.7</v>
      </c>
      <c r="N978">
        <v>608</v>
      </c>
      <c r="O978">
        <v>65</v>
      </c>
      <c r="P978" t="s">
        <v>45</v>
      </c>
      <c r="Q978" t="s">
        <v>147</v>
      </c>
      <c r="R978">
        <v>0</v>
      </c>
      <c r="S978">
        <v>0</v>
      </c>
      <c r="T978">
        <v>1</v>
      </c>
      <c r="U978">
        <v>294000</v>
      </c>
      <c r="V978">
        <v>629000</v>
      </c>
      <c r="W978">
        <v>629000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6.9727891156462576</v>
      </c>
      <c r="AH978">
        <v>18.739795918367367</v>
      </c>
      <c r="AI978">
        <v>4.6301467955603295</v>
      </c>
    </row>
    <row r="979" spans="1:35" x14ac:dyDescent="0.2">
      <c r="A979" t="s">
        <v>1753</v>
      </c>
      <c r="B979">
        <v>1964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7.2</v>
      </c>
      <c r="N979">
        <v>42369</v>
      </c>
      <c r="O979">
        <v>130</v>
      </c>
      <c r="P979" t="s">
        <v>706</v>
      </c>
      <c r="Q979" t="s">
        <v>1754</v>
      </c>
      <c r="R979">
        <v>0</v>
      </c>
      <c r="S979">
        <v>1</v>
      </c>
      <c r="T979">
        <v>0</v>
      </c>
      <c r="U979">
        <v>3000000</v>
      </c>
      <c r="W979">
        <v>7095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3</v>
      </c>
      <c r="AG979">
        <v>-99.881749999999997</v>
      </c>
      <c r="AH979">
        <v>-99.868742499999996</v>
      </c>
      <c r="AI979">
        <v>-0.99053999999999998</v>
      </c>
    </row>
    <row r="980" spans="1:35" x14ac:dyDescent="0.2">
      <c r="A980" t="s">
        <v>7029</v>
      </c>
      <c r="B980">
        <v>2011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5.4</v>
      </c>
      <c r="N980">
        <v>20375</v>
      </c>
      <c r="O980">
        <v>88</v>
      </c>
      <c r="P980" t="s">
        <v>4165</v>
      </c>
      <c r="Q980" t="s">
        <v>2671</v>
      </c>
      <c r="R980">
        <v>1</v>
      </c>
      <c r="S980">
        <v>0</v>
      </c>
      <c r="T980">
        <v>0</v>
      </c>
      <c r="U980">
        <v>150000000</v>
      </c>
      <c r="V980">
        <v>21392758</v>
      </c>
      <c r="W980">
        <v>39233678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-86.922107333333329</v>
      </c>
      <c r="AH980">
        <v>-85.483539140000005</v>
      </c>
      <c r="AI980">
        <v>-0.73844214666666663</v>
      </c>
    </row>
    <row r="981" spans="1:35" x14ac:dyDescent="0.2">
      <c r="A981" t="s">
        <v>4487</v>
      </c>
      <c r="B981">
        <v>1996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6.7</v>
      </c>
      <c r="N981">
        <v>24548</v>
      </c>
      <c r="O981">
        <v>98</v>
      </c>
      <c r="P981" t="s">
        <v>4488</v>
      </c>
      <c r="Q981" t="s">
        <v>4489</v>
      </c>
      <c r="R981">
        <v>1</v>
      </c>
      <c r="S981">
        <v>0</v>
      </c>
      <c r="T981">
        <v>0</v>
      </c>
      <c r="U981">
        <v>23000000</v>
      </c>
      <c r="V981">
        <v>12803305</v>
      </c>
      <c r="W981">
        <v>12803305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6</v>
      </c>
      <c r="AG981">
        <v>-72.166728260869561</v>
      </c>
      <c r="AH981">
        <v>-69.105068369565217</v>
      </c>
      <c r="AI981">
        <v>0.26514871541501978</v>
      </c>
    </row>
    <row r="982" spans="1:35" x14ac:dyDescent="0.2">
      <c r="A982" t="s">
        <v>7885</v>
      </c>
      <c r="B982">
        <v>2018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6.7</v>
      </c>
      <c r="N982">
        <v>69549</v>
      </c>
      <c r="O982">
        <v>130</v>
      </c>
      <c r="P982" t="s">
        <v>5710</v>
      </c>
      <c r="Q982" t="s">
        <v>7530</v>
      </c>
      <c r="R982">
        <v>1</v>
      </c>
      <c r="S982">
        <v>0</v>
      </c>
      <c r="T982">
        <v>0</v>
      </c>
      <c r="U982">
        <v>130000000</v>
      </c>
      <c r="V982">
        <v>171958438</v>
      </c>
      <c r="W982">
        <v>349537494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83</v>
      </c>
      <c r="AG982">
        <v>34.437497692307694</v>
      </c>
      <c r="AH982">
        <v>49.225622438461549</v>
      </c>
      <c r="AI982">
        <v>1.6887499538461539</v>
      </c>
    </row>
    <row r="983" spans="1:35" x14ac:dyDescent="0.2">
      <c r="A983" t="s">
        <v>2837</v>
      </c>
      <c r="B983">
        <v>1985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7.2</v>
      </c>
      <c r="N983">
        <v>24946</v>
      </c>
      <c r="O983">
        <v>120</v>
      </c>
      <c r="P983" t="s">
        <v>2072</v>
      </c>
      <c r="Q983" t="s">
        <v>35</v>
      </c>
      <c r="R983">
        <v>0</v>
      </c>
      <c r="S983">
        <v>1</v>
      </c>
      <c r="T983">
        <v>0</v>
      </c>
      <c r="U983">
        <v>8000000</v>
      </c>
      <c r="V983">
        <v>48230162</v>
      </c>
      <c r="W983">
        <v>48230162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0</v>
      </c>
      <c r="AG983">
        <v>201.4385125</v>
      </c>
      <c r="AH983">
        <v>234.59674887500003</v>
      </c>
      <c r="AI983">
        <v>12.106022282608695</v>
      </c>
    </row>
    <row r="984" spans="1:35" x14ac:dyDescent="0.2">
      <c r="A984" t="s">
        <v>5748</v>
      </c>
      <c r="B984">
        <v>2003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7.4</v>
      </c>
      <c r="N984">
        <v>194867</v>
      </c>
      <c r="O984">
        <v>138</v>
      </c>
      <c r="P984" t="s">
        <v>2910</v>
      </c>
      <c r="Q984" t="s">
        <v>1427</v>
      </c>
      <c r="R984">
        <v>0</v>
      </c>
      <c r="S984">
        <v>1</v>
      </c>
      <c r="T984">
        <v>0</v>
      </c>
      <c r="U984">
        <v>150000000</v>
      </c>
      <c r="V984">
        <v>93927920</v>
      </c>
      <c r="W984">
        <v>211622535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34</v>
      </c>
      <c r="AG984">
        <v>-29.459154999999999</v>
      </c>
      <c r="AH984">
        <v>-21.699662049999993</v>
      </c>
      <c r="AI984">
        <v>1.3513615000000001</v>
      </c>
    </row>
    <row r="985" spans="1:35" x14ac:dyDescent="0.2">
      <c r="A985" t="s">
        <v>5803</v>
      </c>
      <c r="B985">
        <v>2003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7.3</v>
      </c>
      <c r="N985">
        <v>120565</v>
      </c>
      <c r="O985">
        <v>116</v>
      </c>
      <c r="P985" t="s">
        <v>2593</v>
      </c>
      <c r="Q985" t="s">
        <v>39</v>
      </c>
      <c r="R985">
        <v>0</v>
      </c>
      <c r="S985">
        <v>0</v>
      </c>
      <c r="T985">
        <v>1</v>
      </c>
      <c r="U985">
        <v>62000000</v>
      </c>
      <c r="V985">
        <v>36906460</v>
      </c>
      <c r="W985">
        <v>65565672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-47.124458064516126</v>
      </c>
      <c r="AH985">
        <v>-41.308148451612901</v>
      </c>
      <c r="AI985">
        <v>0.76251806451612902</v>
      </c>
    </row>
    <row r="986" spans="1:35" x14ac:dyDescent="0.2">
      <c r="A986" t="s">
        <v>3845</v>
      </c>
      <c r="B986">
        <v>1993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6.9</v>
      </c>
      <c r="N986">
        <v>8972</v>
      </c>
      <c r="O986">
        <v>99</v>
      </c>
      <c r="P986" t="s">
        <v>2713</v>
      </c>
      <c r="Q986" t="s">
        <v>35</v>
      </c>
      <c r="R986">
        <v>0</v>
      </c>
      <c r="S986">
        <v>1</v>
      </c>
      <c r="T986">
        <v>0</v>
      </c>
      <c r="U986">
        <v>130000000</v>
      </c>
      <c r="V986">
        <v>9532895</v>
      </c>
      <c r="W986">
        <v>9532895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-96.333501923076923</v>
      </c>
      <c r="AH986">
        <v>-95.93018713461538</v>
      </c>
      <c r="AI986">
        <v>-0.83334099650349647</v>
      </c>
    </row>
    <row r="987" spans="1:35" x14ac:dyDescent="0.2">
      <c r="A987" t="s">
        <v>4034</v>
      </c>
      <c r="B987">
        <v>1994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7</v>
      </c>
      <c r="N987">
        <v>98148</v>
      </c>
      <c r="O987">
        <v>127</v>
      </c>
      <c r="P987" t="s">
        <v>2364</v>
      </c>
      <c r="Q987" t="s">
        <v>4035</v>
      </c>
      <c r="R987">
        <v>0</v>
      </c>
      <c r="S987">
        <v>0</v>
      </c>
      <c r="T987">
        <v>1</v>
      </c>
      <c r="U987">
        <v>75000000</v>
      </c>
      <c r="V987">
        <v>101631272</v>
      </c>
      <c r="W987">
        <v>183031272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22.020848000000001</v>
      </c>
      <c r="AH987">
        <v>35.443141280000013</v>
      </c>
      <c r="AI987">
        <v>4.5464021818181815</v>
      </c>
    </row>
    <row r="988" spans="1:35" x14ac:dyDescent="0.2">
      <c r="A988" t="s">
        <v>7744</v>
      </c>
      <c r="B988">
        <v>2015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6.7</v>
      </c>
      <c r="N988">
        <v>24894</v>
      </c>
      <c r="O988">
        <v>111</v>
      </c>
      <c r="P988" t="s">
        <v>3974</v>
      </c>
      <c r="Q988" t="s">
        <v>620</v>
      </c>
      <c r="R988">
        <v>0</v>
      </c>
      <c r="S988">
        <v>0</v>
      </c>
      <c r="T988">
        <v>1</v>
      </c>
      <c r="U988">
        <v>20000000</v>
      </c>
      <c r="V988">
        <v>42656255</v>
      </c>
      <c r="W988">
        <v>43967255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9.9181375000000003</v>
      </c>
      <c r="AH988">
        <v>22.00913262500001</v>
      </c>
      <c r="AI988">
        <v>1.19836275</v>
      </c>
    </row>
    <row r="989" spans="1:35" x14ac:dyDescent="0.2">
      <c r="A989" t="s">
        <v>7502</v>
      </c>
      <c r="B989">
        <v>2015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7.4</v>
      </c>
      <c r="N989">
        <v>33588</v>
      </c>
      <c r="O989">
        <v>129</v>
      </c>
      <c r="P989" t="s">
        <v>6097</v>
      </c>
      <c r="Q989" t="s">
        <v>7503</v>
      </c>
      <c r="R989">
        <v>1</v>
      </c>
      <c r="S989">
        <v>0</v>
      </c>
      <c r="T989">
        <v>0</v>
      </c>
      <c r="U989">
        <v>17000000</v>
      </c>
      <c r="V989">
        <v>44482410</v>
      </c>
      <c r="W989">
        <v>45710059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34.44135</v>
      </c>
      <c r="AH989">
        <v>49.229898500000004</v>
      </c>
      <c r="AI989">
        <v>1.6888270000000001</v>
      </c>
    </row>
    <row r="990" spans="1:35" x14ac:dyDescent="0.2">
      <c r="A990" t="s">
        <v>4721</v>
      </c>
      <c r="B990">
        <v>1997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4.5999999999999996</v>
      </c>
      <c r="N990">
        <v>6236</v>
      </c>
      <c r="O990">
        <v>108</v>
      </c>
      <c r="P990" t="s">
        <v>4668</v>
      </c>
      <c r="Q990" t="s">
        <v>4722</v>
      </c>
      <c r="R990">
        <v>0</v>
      </c>
      <c r="S990">
        <v>1</v>
      </c>
      <c r="T990">
        <v>0</v>
      </c>
      <c r="U990">
        <v>31190000</v>
      </c>
      <c r="V990">
        <v>4529843</v>
      </c>
      <c r="W990">
        <v>4529843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-92.738308752805381</v>
      </c>
      <c r="AH990">
        <v>-91.939522715613975</v>
      </c>
      <c r="AI990">
        <v>-0.66992312512751762</v>
      </c>
    </row>
    <row r="991" spans="1:35" x14ac:dyDescent="0.2">
      <c r="A991" t="s">
        <v>7637</v>
      </c>
      <c r="B991">
        <v>2016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7.4</v>
      </c>
      <c r="N991">
        <v>191748</v>
      </c>
      <c r="O991">
        <v>106</v>
      </c>
      <c r="P991" t="s">
        <v>7638</v>
      </c>
      <c r="Q991" t="s">
        <v>620</v>
      </c>
      <c r="R991">
        <v>0</v>
      </c>
      <c r="S991">
        <v>0</v>
      </c>
      <c r="T991">
        <v>1</v>
      </c>
      <c r="U991">
        <v>20000000</v>
      </c>
      <c r="V991">
        <v>56245075</v>
      </c>
      <c r="W991">
        <v>208314186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3</v>
      </c>
      <c r="AG991">
        <v>420.78546499999999</v>
      </c>
      <c r="AH991">
        <v>478.07186615000001</v>
      </c>
      <c r="AI991">
        <v>9.4157092999999996</v>
      </c>
    </row>
    <row r="992" spans="1:35" x14ac:dyDescent="0.2">
      <c r="A992" t="s">
        <v>3637</v>
      </c>
      <c r="B992">
        <v>1992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6</v>
      </c>
      <c r="N992">
        <v>20444</v>
      </c>
      <c r="O992">
        <v>106</v>
      </c>
      <c r="P992" t="s">
        <v>3638</v>
      </c>
      <c r="Q992" t="s">
        <v>3273</v>
      </c>
      <c r="R992">
        <v>1</v>
      </c>
      <c r="S992">
        <v>0</v>
      </c>
      <c r="T992">
        <v>0</v>
      </c>
      <c r="U992">
        <v>40000000</v>
      </c>
      <c r="V992">
        <v>45500797</v>
      </c>
      <c r="W992">
        <v>45500797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-43.12400375</v>
      </c>
      <c r="AH992">
        <v>-36.8676441625</v>
      </c>
      <c r="AI992">
        <v>1.5852725568181818</v>
      </c>
    </row>
    <row r="993" spans="1:35" x14ac:dyDescent="0.2">
      <c r="A993" t="s">
        <v>4724</v>
      </c>
      <c r="B993">
        <v>1998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7.2</v>
      </c>
      <c r="N993">
        <v>204459</v>
      </c>
      <c r="O993">
        <v>178</v>
      </c>
      <c r="P993" t="s">
        <v>2399</v>
      </c>
      <c r="Q993" t="s">
        <v>35</v>
      </c>
      <c r="R993">
        <v>0</v>
      </c>
      <c r="S993">
        <v>1</v>
      </c>
      <c r="T993">
        <v>0</v>
      </c>
      <c r="U993">
        <v>90000000</v>
      </c>
      <c r="V993">
        <v>44619100</v>
      </c>
      <c r="W993">
        <v>142940100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-20.588833333333334</v>
      </c>
      <c r="AH993">
        <v>-11.853605</v>
      </c>
      <c r="AI993">
        <v>2.609598484848485</v>
      </c>
    </row>
    <row r="994" spans="1:35" x14ac:dyDescent="0.2">
      <c r="A994" t="s">
        <v>5699</v>
      </c>
      <c r="B994">
        <v>2004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6.3</v>
      </c>
      <c r="N994">
        <v>245049</v>
      </c>
      <c r="O994">
        <v>115</v>
      </c>
      <c r="P994" t="s">
        <v>5089</v>
      </c>
      <c r="Q994" t="s">
        <v>35</v>
      </c>
      <c r="R994">
        <v>0</v>
      </c>
      <c r="S994">
        <v>1</v>
      </c>
      <c r="T994">
        <v>0</v>
      </c>
      <c r="U994">
        <v>80000000</v>
      </c>
      <c r="V994">
        <v>279261160</v>
      </c>
      <c r="W994">
        <v>522657936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226.66121000000001</v>
      </c>
      <c r="AH994">
        <v>262.59394310000005</v>
      </c>
      <c r="AI994">
        <v>9.8887070000000001</v>
      </c>
    </row>
    <row r="995" spans="1:35" x14ac:dyDescent="0.2">
      <c r="A995" t="s">
        <v>5385</v>
      </c>
      <c r="B995">
        <v>2000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7</v>
      </c>
      <c r="N995">
        <v>301271</v>
      </c>
      <c r="O995">
        <v>108</v>
      </c>
      <c r="P995" t="s">
        <v>5089</v>
      </c>
      <c r="Q995" t="s">
        <v>35</v>
      </c>
      <c r="R995">
        <v>0</v>
      </c>
      <c r="S995">
        <v>1</v>
      </c>
      <c r="T995">
        <v>0</v>
      </c>
      <c r="U995">
        <v>55000000</v>
      </c>
      <c r="V995">
        <v>166244045</v>
      </c>
      <c r="W995">
        <v>330444045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200.40367727272726</v>
      </c>
      <c r="AH995">
        <v>233.44808177272731</v>
      </c>
      <c r="AI995">
        <v>9.0134559090909097</v>
      </c>
    </row>
    <row r="996" spans="1:35" x14ac:dyDescent="0.2">
      <c r="A996" t="s">
        <v>6099</v>
      </c>
      <c r="B996">
        <v>2007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6.8</v>
      </c>
      <c r="N996">
        <v>83568</v>
      </c>
      <c r="O996">
        <v>95</v>
      </c>
      <c r="P996" t="s">
        <v>6100</v>
      </c>
      <c r="Q996" t="s">
        <v>538</v>
      </c>
      <c r="R996">
        <v>1</v>
      </c>
      <c r="S996">
        <v>0</v>
      </c>
      <c r="T996">
        <v>0</v>
      </c>
      <c r="U996">
        <v>150000000</v>
      </c>
      <c r="V996">
        <v>97822171</v>
      </c>
      <c r="W996">
        <v>169333034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17</v>
      </c>
      <c r="AG996">
        <v>-43.555655333333334</v>
      </c>
      <c r="AH996">
        <v>-37.346777420000002</v>
      </c>
      <c r="AI996">
        <v>0.88147815555555553</v>
      </c>
    </row>
    <row r="997" spans="1:35" x14ac:dyDescent="0.2">
      <c r="A997" t="s">
        <v>6752</v>
      </c>
      <c r="B997">
        <v>2010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7.2</v>
      </c>
      <c r="N997">
        <v>217606</v>
      </c>
      <c r="O997">
        <v>95</v>
      </c>
      <c r="P997" t="s">
        <v>6753</v>
      </c>
      <c r="Q997" t="s">
        <v>4956</v>
      </c>
      <c r="R997">
        <v>0</v>
      </c>
      <c r="S997">
        <v>1</v>
      </c>
      <c r="T997">
        <v>0</v>
      </c>
      <c r="U997">
        <v>130000000</v>
      </c>
      <c r="V997">
        <v>148415853</v>
      </c>
      <c r="W997">
        <v>321885765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23.80221730769231</v>
      </c>
      <c r="AH997">
        <v>37.420461211538473</v>
      </c>
      <c r="AI997">
        <v>1.4760443461538462</v>
      </c>
    </row>
    <row r="998" spans="1:35" x14ac:dyDescent="0.2">
      <c r="A998" t="s">
        <v>2471</v>
      </c>
      <c r="B998">
        <v>1980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6.8</v>
      </c>
      <c r="N998">
        <v>4219</v>
      </c>
      <c r="O998">
        <v>95</v>
      </c>
      <c r="P998" t="s">
        <v>2472</v>
      </c>
      <c r="Q998" t="s">
        <v>35</v>
      </c>
      <c r="R998">
        <v>0</v>
      </c>
      <c r="S998">
        <v>1</v>
      </c>
      <c r="T998">
        <v>0</v>
      </c>
      <c r="U998">
        <v>7000000</v>
      </c>
      <c r="V998">
        <v>4309490</v>
      </c>
      <c r="W998">
        <v>4309490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-69.217928571428573</v>
      </c>
      <c r="AH998">
        <v>-65.831900714285709</v>
      </c>
      <c r="AI998">
        <v>0.33835093167701863</v>
      </c>
    </row>
    <row r="999" spans="1:35" x14ac:dyDescent="0.2">
      <c r="A999" t="s">
        <v>3640</v>
      </c>
      <c r="B999">
        <v>1992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6</v>
      </c>
      <c r="N999">
        <v>21531</v>
      </c>
      <c r="O999">
        <v>99</v>
      </c>
      <c r="P999" t="s">
        <v>2225</v>
      </c>
      <c r="Q999" t="s">
        <v>39</v>
      </c>
      <c r="R999">
        <v>0</v>
      </c>
      <c r="S999">
        <v>0</v>
      </c>
      <c r="T999">
        <v>1</v>
      </c>
      <c r="U999">
        <v>40000000</v>
      </c>
      <c r="V999">
        <v>14358033</v>
      </c>
      <c r="W999">
        <v>14358033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5</v>
      </c>
      <c r="AG999">
        <v>-82.05245875</v>
      </c>
      <c r="AH999">
        <v>-80.078229212499991</v>
      </c>
      <c r="AI999">
        <v>-0.18420267045454544</v>
      </c>
    </row>
    <row r="1000" spans="1:35" x14ac:dyDescent="0.2">
      <c r="A1000" t="s">
        <v>3335</v>
      </c>
      <c r="B1000">
        <v>1990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6.9</v>
      </c>
      <c r="N1000">
        <v>25923</v>
      </c>
      <c r="O1000">
        <v>107</v>
      </c>
      <c r="P1000" t="s">
        <v>3336</v>
      </c>
      <c r="Q1000" t="s">
        <v>3337</v>
      </c>
      <c r="R1000">
        <v>0</v>
      </c>
      <c r="S1000">
        <v>0</v>
      </c>
      <c r="T1000">
        <v>1</v>
      </c>
      <c r="U1000">
        <v>23000000</v>
      </c>
      <c r="V1000">
        <v>27441977</v>
      </c>
      <c r="W1000">
        <v>27441977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-40.343528260869569</v>
      </c>
      <c r="AH1000">
        <v>-33.781316369565211</v>
      </c>
      <c r="AI1000">
        <v>1.7116578063241106</v>
      </c>
    </row>
    <row r="1001" spans="1:35" x14ac:dyDescent="0.2">
      <c r="A1001" t="s">
        <v>4928</v>
      </c>
      <c r="B1001">
        <v>1998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6.1</v>
      </c>
      <c r="N1001">
        <v>64960</v>
      </c>
      <c r="O1001">
        <v>111</v>
      </c>
      <c r="P1001" t="s">
        <v>2866</v>
      </c>
      <c r="Q1001" t="s">
        <v>35</v>
      </c>
      <c r="R1001">
        <v>0</v>
      </c>
      <c r="S1001">
        <v>1</v>
      </c>
      <c r="T1001">
        <v>0</v>
      </c>
      <c r="U1001">
        <v>60000000</v>
      </c>
      <c r="V1001">
        <v>32935289</v>
      </c>
      <c r="W1001">
        <v>93107289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2</v>
      </c>
      <c r="AG1001">
        <v>-22.4105925</v>
      </c>
      <c r="AH1001">
        <v>-13.875757674999994</v>
      </c>
      <c r="AI1001">
        <v>2.52679125</v>
      </c>
    </row>
    <row r="1002" spans="1:35" x14ac:dyDescent="0.2">
      <c r="A1002" t="s">
        <v>4726</v>
      </c>
      <c r="B1002">
        <v>1997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5.5</v>
      </c>
      <c r="N1002">
        <v>24825</v>
      </c>
      <c r="O1002">
        <v>117</v>
      </c>
      <c r="P1002" t="s">
        <v>3893</v>
      </c>
      <c r="Q1002" t="s">
        <v>2783</v>
      </c>
      <c r="R1002">
        <v>1</v>
      </c>
      <c r="S1002">
        <v>0</v>
      </c>
      <c r="T1002">
        <v>0</v>
      </c>
      <c r="U1002">
        <v>55000000</v>
      </c>
      <c r="V1002">
        <v>32000301</v>
      </c>
      <c r="W1002">
        <v>32000301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-70.908817272727276</v>
      </c>
      <c r="AH1002">
        <v>-67.70878717272727</v>
      </c>
      <c r="AI1002">
        <v>0.32232648760330579</v>
      </c>
    </row>
    <row r="1003" spans="1:35" x14ac:dyDescent="0.2">
      <c r="A1003" t="s">
        <v>1005</v>
      </c>
      <c r="B1003">
        <v>1948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6.4</v>
      </c>
      <c r="N1003">
        <v>1055</v>
      </c>
      <c r="O1003">
        <v>77</v>
      </c>
      <c r="P1003" t="s">
        <v>927</v>
      </c>
      <c r="Q1003" t="s">
        <v>945</v>
      </c>
      <c r="R1003">
        <v>0</v>
      </c>
      <c r="S1003">
        <v>1</v>
      </c>
      <c r="T1003">
        <v>0</v>
      </c>
      <c r="U1003">
        <v>1032000</v>
      </c>
      <c r="V1003">
        <v>2200000</v>
      </c>
      <c r="W1003">
        <v>2200000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4</v>
      </c>
      <c r="AG1003">
        <v>6.5891472868217065</v>
      </c>
      <c r="AH1003">
        <v>18.313953488372093</v>
      </c>
      <c r="AI1003">
        <v>15.398330351818723</v>
      </c>
    </row>
    <row r="1004" spans="1:35" x14ac:dyDescent="0.2">
      <c r="A1004" t="s">
        <v>4273</v>
      </c>
      <c r="B1004">
        <v>1995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5.4</v>
      </c>
      <c r="N1004">
        <v>3021</v>
      </c>
      <c r="O1004">
        <v>95</v>
      </c>
      <c r="P1004" t="s">
        <v>4274</v>
      </c>
      <c r="Q1004" t="s">
        <v>4275</v>
      </c>
      <c r="R1004">
        <v>1</v>
      </c>
      <c r="S1004">
        <v>0</v>
      </c>
      <c r="T1004">
        <v>0</v>
      </c>
      <c r="U1004">
        <v>6000000</v>
      </c>
      <c r="V1004">
        <v>5221281</v>
      </c>
      <c r="W1004">
        <v>5221281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-56.489325000000001</v>
      </c>
      <c r="AH1004">
        <v>-51.703150750000006</v>
      </c>
      <c r="AI1004">
        <v>0.97775795454545456</v>
      </c>
    </row>
    <row r="1005" spans="1:35" x14ac:dyDescent="0.2">
      <c r="A1005" t="s">
        <v>6255</v>
      </c>
      <c r="B1005">
        <v>2006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6</v>
      </c>
      <c r="N1005">
        <v>106452</v>
      </c>
      <c r="O1005">
        <v>132</v>
      </c>
      <c r="P1005" t="s">
        <v>4239</v>
      </c>
      <c r="Q1005" t="s">
        <v>35</v>
      </c>
      <c r="R1005">
        <v>0</v>
      </c>
      <c r="S1005">
        <v>1</v>
      </c>
      <c r="T1005">
        <v>0</v>
      </c>
      <c r="U1005">
        <v>135000000</v>
      </c>
      <c r="V1005">
        <v>63450470</v>
      </c>
      <c r="W1005">
        <v>164231296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-39.173594074074074</v>
      </c>
      <c r="AH1005">
        <v>-32.482689422222222</v>
      </c>
      <c r="AI1005">
        <v>1.0275468641975309</v>
      </c>
    </row>
    <row r="1006" spans="1:35" x14ac:dyDescent="0.2">
      <c r="A1006" t="s">
        <v>4491</v>
      </c>
      <c r="B1006">
        <v>1996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5.7</v>
      </c>
      <c r="N1006">
        <v>39552</v>
      </c>
      <c r="O1006">
        <v>105</v>
      </c>
      <c r="P1006" t="s">
        <v>4492</v>
      </c>
      <c r="Q1006" t="s">
        <v>4493</v>
      </c>
      <c r="R1006">
        <v>0</v>
      </c>
      <c r="S1006">
        <v>0</v>
      </c>
      <c r="T1006">
        <v>1</v>
      </c>
      <c r="U1006">
        <v>17435711</v>
      </c>
      <c r="V1006">
        <v>95318203</v>
      </c>
      <c r="W1006">
        <v>119718203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243.31322364771935</v>
      </c>
      <c r="AH1006">
        <v>281.07767824896848</v>
      </c>
      <c r="AI1006">
        <v>14.605146529441788</v>
      </c>
    </row>
    <row r="1007" spans="1:35" x14ac:dyDescent="0.2">
      <c r="A1007" t="s">
        <v>6408</v>
      </c>
      <c r="B1007">
        <v>2007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7.2</v>
      </c>
      <c r="N1007">
        <v>151972</v>
      </c>
      <c r="O1007">
        <v>119</v>
      </c>
      <c r="P1007" t="s">
        <v>6409</v>
      </c>
      <c r="Q1007" t="s">
        <v>6410</v>
      </c>
      <c r="R1007">
        <v>0</v>
      </c>
      <c r="S1007">
        <v>0</v>
      </c>
      <c r="T1007">
        <v>1</v>
      </c>
      <c r="U1007">
        <v>25000000</v>
      </c>
      <c r="V1007">
        <v>49033882</v>
      </c>
      <c r="W1007">
        <v>92991835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85.983670000000004</v>
      </c>
      <c r="AH1007">
        <v>106.44187370000002</v>
      </c>
      <c r="AI1007">
        <v>5.1994556666666663</v>
      </c>
    </row>
    <row r="1008" spans="1:35" x14ac:dyDescent="0.2">
      <c r="A1008" t="s">
        <v>4495</v>
      </c>
      <c r="B1008">
        <v>1996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7.2</v>
      </c>
      <c r="N1008">
        <v>28501</v>
      </c>
      <c r="O1008">
        <v>133</v>
      </c>
      <c r="P1008" t="s">
        <v>4496</v>
      </c>
      <c r="Q1008" t="s">
        <v>39</v>
      </c>
      <c r="R1008">
        <v>0</v>
      </c>
      <c r="S1008">
        <v>0</v>
      </c>
      <c r="T1008">
        <v>1</v>
      </c>
      <c r="U1008">
        <v>25000000</v>
      </c>
      <c r="V1008">
        <v>11092559</v>
      </c>
      <c r="W1008">
        <v>11135803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-77.728393999999994</v>
      </c>
      <c r="AH1008">
        <v>-75.278517340000008</v>
      </c>
      <c r="AI1008">
        <v>1.2345727272727272E-2</v>
      </c>
    </row>
    <row r="1009" spans="1:35" x14ac:dyDescent="0.2">
      <c r="A1009" t="s">
        <v>5056</v>
      </c>
      <c r="B1009">
        <v>1999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5.8</v>
      </c>
      <c r="N1009">
        <v>33671</v>
      </c>
      <c r="O1009">
        <v>102</v>
      </c>
      <c r="P1009" t="s">
        <v>5057</v>
      </c>
      <c r="Q1009" t="s">
        <v>4109</v>
      </c>
      <c r="R1009">
        <v>0</v>
      </c>
      <c r="S1009">
        <v>0</v>
      </c>
      <c r="T1009">
        <v>1</v>
      </c>
      <c r="U1009">
        <v>75000000</v>
      </c>
      <c r="V1009">
        <v>33864342</v>
      </c>
      <c r="W1009">
        <v>54264342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-63.823771999999998</v>
      </c>
      <c r="AH1009">
        <v>-59.844386919999991</v>
      </c>
      <c r="AI1009">
        <v>0.644374</v>
      </c>
    </row>
    <row r="1010" spans="1:35" x14ac:dyDescent="0.2">
      <c r="A1010" t="s">
        <v>6895</v>
      </c>
      <c r="B1010">
        <v>2009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7.2</v>
      </c>
      <c r="N1010">
        <v>28127</v>
      </c>
      <c r="O1010">
        <v>105</v>
      </c>
      <c r="P1010" t="s">
        <v>5890</v>
      </c>
      <c r="Q1010" t="s">
        <v>6896</v>
      </c>
      <c r="R1010">
        <v>0</v>
      </c>
      <c r="S1010">
        <v>0</v>
      </c>
      <c r="T1010">
        <v>1</v>
      </c>
      <c r="U1010">
        <v>42000000</v>
      </c>
      <c r="V1010">
        <v>1262079</v>
      </c>
      <c r="W1010">
        <v>20550145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-75.53554166666666</v>
      </c>
      <c r="AH1010">
        <v>-72.844451249999992</v>
      </c>
      <c r="AI1010">
        <v>-0.18451805555555556</v>
      </c>
    </row>
    <row r="1011" spans="1:35" x14ac:dyDescent="0.2">
      <c r="A1011" t="s">
        <v>4728</v>
      </c>
      <c r="B1011">
        <v>1997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6.6</v>
      </c>
      <c r="N1011">
        <v>35785</v>
      </c>
      <c r="O1011">
        <v>155</v>
      </c>
      <c r="P1011" t="s">
        <v>2004</v>
      </c>
      <c r="Q1011" t="s">
        <v>39</v>
      </c>
      <c r="R1011">
        <v>0</v>
      </c>
      <c r="S1011">
        <v>0</v>
      </c>
      <c r="T1011">
        <v>1</v>
      </c>
      <c r="U1011">
        <v>35000000</v>
      </c>
      <c r="V1011">
        <v>25105255</v>
      </c>
      <c r="W1011">
        <v>25105255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3</v>
      </c>
      <c r="AG1011">
        <v>-64.135350000000003</v>
      </c>
      <c r="AH1011">
        <v>-60.190238500000007</v>
      </c>
      <c r="AI1011">
        <v>0.63021136363636365</v>
      </c>
    </row>
    <row r="1012" spans="1:35" x14ac:dyDescent="0.2">
      <c r="A1012" t="s">
        <v>1592</v>
      </c>
      <c r="B1012">
        <v>1960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6.8</v>
      </c>
      <c r="N1012">
        <v>4306</v>
      </c>
      <c r="O1012">
        <v>103</v>
      </c>
      <c r="P1012" t="s">
        <v>1593</v>
      </c>
      <c r="Q1012" t="s">
        <v>1557</v>
      </c>
      <c r="R1012">
        <v>0</v>
      </c>
      <c r="S1012">
        <v>1</v>
      </c>
      <c r="T1012">
        <v>0</v>
      </c>
      <c r="U1012">
        <v>3500000</v>
      </c>
      <c r="V1012">
        <v>7400000</v>
      </c>
      <c r="W1012">
        <v>7400000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2</v>
      </c>
      <c r="AG1012">
        <v>5.7142857142857144</v>
      </c>
      <c r="AH1012">
        <v>17.342857142857156</v>
      </c>
      <c r="AI1012">
        <v>7.4571428571428573</v>
      </c>
    </row>
    <row r="1013" spans="1:35" x14ac:dyDescent="0.2">
      <c r="A1013" t="s">
        <v>3115</v>
      </c>
      <c r="B1013">
        <v>1988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7.5</v>
      </c>
      <c r="N1013">
        <v>69317</v>
      </c>
      <c r="O1013">
        <v>126</v>
      </c>
      <c r="P1013" t="s">
        <v>2399</v>
      </c>
      <c r="Q1013" t="s">
        <v>35</v>
      </c>
      <c r="R1013">
        <v>0</v>
      </c>
      <c r="S1013">
        <v>1</v>
      </c>
      <c r="T1013">
        <v>0</v>
      </c>
      <c r="U1013">
        <v>30000000</v>
      </c>
      <c r="V1013">
        <v>38413606</v>
      </c>
      <c r="W1013">
        <v>81613606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36.022676666666662</v>
      </c>
      <c r="AH1013">
        <v>50.985171100000017</v>
      </c>
      <c r="AI1013">
        <v>4.9140294202898547</v>
      </c>
    </row>
    <row r="1014" spans="1:35" x14ac:dyDescent="0.2">
      <c r="A1014" t="s">
        <v>4277</v>
      </c>
      <c r="B1014">
        <v>1995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7</v>
      </c>
      <c r="N1014">
        <v>36816</v>
      </c>
      <c r="O1014">
        <v>95</v>
      </c>
      <c r="P1014" t="s">
        <v>3227</v>
      </c>
      <c r="Q1014" t="s">
        <v>4278</v>
      </c>
      <c r="R1014">
        <v>1</v>
      </c>
      <c r="S1014">
        <v>0</v>
      </c>
      <c r="T1014">
        <v>0</v>
      </c>
      <c r="U1014">
        <v>15000000</v>
      </c>
      <c r="V1014">
        <v>6468498</v>
      </c>
      <c r="W1014">
        <v>6468498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-78.438339999999997</v>
      </c>
      <c r="AH1014">
        <v>-76.066557400000008</v>
      </c>
      <c r="AI1014">
        <v>-1.9924545454545455E-2</v>
      </c>
    </row>
    <row r="1015" spans="1:35" x14ac:dyDescent="0.2">
      <c r="A1015" t="s">
        <v>4930</v>
      </c>
      <c r="B1015">
        <v>1998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5.6</v>
      </c>
      <c r="N1015">
        <v>26732</v>
      </c>
      <c r="O1015">
        <v>114</v>
      </c>
      <c r="P1015" t="s">
        <v>3384</v>
      </c>
      <c r="Q1015" t="s">
        <v>2602</v>
      </c>
      <c r="R1015">
        <v>1</v>
      </c>
      <c r="S1015">
        <v>0</v>
      </c>
      <c r="T1015">
        <v>0</v>
      </c>
      <c r="U1015">
        <v>90000000</v>
      </c>
      <c r="V1015">
        <v>50632037</v>
      </c>
      <c r="W1015">
        <v>50632037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49</v>
      </c>
      <c r="AG1015">
        <v>-71.871090555555554</v>
      </c>
      <c r="AH1015">
        <v>-68.776910516666661</v>
      </c>
      <c r="AI1015">
        <v>0.27858679292929295</v>
      </c>
    </row>
    <row r="1016" spans="1:35" x14ac:dyDescent="0.2">
      <c r="A1016" t="s">
        <v>2761</v>
      </c>
      <c r="B1016">
        <v>1984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5.8</v>
      </c>
      <c r="N1016">
        <v>742</v>
      </c>
      <c r="O1016">
        <v>109</v>
      </c>
      <c r="P1016" t="s">
        <v>2762</v>
      </c>
      <c r="Q1016" t="s">
        <v>2763</v>
      </c>
      <c r="R1016">
        <v>0</v>
      </c>
      <c r="S1016">
        <v>0</v>
      </c>
      <c r="T1016">
        <v>1</v>
      </c>
      <c r="U1016">
        <v>6300000</v>
      </c>
      <c r="V1016">
        <v>1059966</v>
      </c>
      <c r="W1016">
        <v>1059966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-91.587571428571422</v>
      </c>
      <c r="AH1016">
        <v>-90.662204285714282</v>
      </c>
      <c r="AI1016">
        <v>-0.63424223602484475</v>
      </c>
    </row>
    <row r="1017" spans="1:35" x14ac:dyDescent="0.2">
      <c r="A1017" t="s">
        <v>6763</v>
      </c>
      <c r="B1017">
        <v>2008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7.5</v>
      </c>
      <c r="N1017">
        <v>160220</v>
      </c>
      <c r="O1017">
        <v>128</v>
      </c>
      <c r="P1017" t="s">
        <v>4678</v>
      </c>
      <c r="Q1017" t="s">
        <v>5459</v>
      </c>
      <c r="R1017">
        <v>0</v>
      </c>
      <c r="S1017">
        <v>1</v>
      </c>
      <c r="T1017">
        <v>0</v>
      </c>
      <c r="U1017">
        <v>20000000</v>
      </c>
      <c r="V1017">
        <v>31841299</v>
      </c>
      <c r="W1017">
        <v>54589558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0</v>
      </c>
      <c r="AG1017">
        <v>36.473894999999999</v>
      </c>
      <c r="AH1017">
        <v>51.486023450000005</v>
      </c>
      <c r="AI1017">
        <v>3.5491298333333332</v>
      </c>
    </row>
    <row r="1018" spans="1:35" x14ac:dyDescent="0.2">
      <c r="A1018" t="s">
        <v>7326</v>
      </c>
      <c r="B1018">
        <v>2014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7</v>
      </c>
      <c r="N1018">
        <v>42087</v>
      </c>
      <c r="O1018">
        <v>124</v>
      </c>
      <c r="P1018" t="s">
        <v>7159</v>
      </c>
      <c r="Q1018" t="s">
        <v>2671</v>
      </c>
      <c r="R1018">
        <v>1</v>
      </c>
      <c r="S1018">
        <v>0</v>
      </c>
      <c r="T1018">
        <v>0</v>
      </c>
      <c r="U1018">
        <v>25000000</v>
      </c>
      <c r="V1018">
        <v>36457627</v>
      </c>
      <c r="W1018">
        <v>38483455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-23.033090000000001</v>
      </c>
      <c r="AH1018">
        <v>-14.566729899999991</v>
      </c>
      <c r="AI1018">
        <v>0.53933819999999999</v>
      </c>
    </row>
    <row r="1019" spans="1:35" x14ac:dyDescent="0.2">
      <c r="A1019" t="s">
        <v>6136</v>
      </c>
      <c r="B1019">
        <v>2004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8.1</v>
      </c>
      <c r="N1019">
        <v>610228</v>
      </c>
      <c r="O1019">
        <v>132</v>
      </c>
      <c r="P1019" t="s">
        <v>2004</v>
      </c>
      <c r="Q1019" t="s">
        <v>39</v>
      </c>
      <c r="R1019">
        <v>0</v>
      </c>
      <c r="S1019">
        <v>0</v>
      </c>
      <c r="T1019">
        <v>1</v>
      </c>
      <c r="U1019">
        <v>30000000</v>
      </c>
      <c r="V1019">
        <v>100492203</v>
      </c>
      <c r="W1019">
        <v>216763646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261.27274333333332</v>
      </c>
      <c r="AH1019">
        <v>301.01274510000007</v>
      </c>
      <c r="AI1019">
        <v>11.042424777777779</v>
      </c>
    </row>
    <row r="1020" spans="1:35" x14ac:dyDescent="0.2">
      <c r="A1020" t="s">
        <v>4733</v>
      </c>
      <c r="B1020">
        <v>1997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5.9</v>
      </c>
      <c r="N1020">
        <v>44387</v>
      </c>
      <c r="O1020">
        <v>105</v>
      </c>
      <c r="P1020" t="s">
        <v>4734</v>
      </c>
      <c r="Q1020" t="s">
        <v>4453</v>
      </c>
      <c r="R1020">
        <v>1</v>
      </c>
      <c r="S1020">
        <v>0</v>
      </c>
      <c r="T1020">
        <v>0</v>
      </c>
      <c r="U1020">
        <v>30000000</v>
      </c>
      <c r="V1020">
        <v>25480490</v>
      </c>
      <c r="W1020">
        <v>25480490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55</v>
      </c>
      <c r="AG1020">
        <v>-57.532516666666666</v>
      </c>
      <c r="AH1020">
        <v>-52.861093500000003</v>
      </c>
      <c r="AI1020">
        <v>0.93034015151515148</v>
      </c>
    </row>
    <row r="1021" spans="1:35" x14ac:dyDescent="0.2">
      <c r="A1021" t="s">
        <v>7557</v>
      </c>
      <c r="B1021">
        <v>2015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6.4</v>
      </c>
      <c r="N1021">
        <v>203493</v>
      </c>
      <c r="O1021">
        <v>91</v>
      </c>
      <c r="P1021" t="s">
        <v>7558</v>
      </c>
      <c r="Q1021" t="s">
        <v>7559</v>
      </c>
      <c r="R1021">
        <v>0</v>
      </c>
      <c r="S1021">
        <v>1</v>
      </c>
      <c r="T1021">
        <v>0</v>
      </c>
      <c r="U1021">
        <v>74000000</v>
      </c>
      <c r="V1021">
        <v>336045770</v>
      </c>
      <c r="W1021">
        <v>1159398397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683.37729527027034</v>
      </c>
      <c r="AH1021">
        <v>769.54879775000006</v>
      </c>
      <c r="AI1021">
        <v>14.667545905405406</v>
      </c>
    </row>
    <row r="1022" spans="1:35" x14ac:dyDescent="0.2">
      <c r="A1022" t="s">
        <v>5279</v>
      </c>
      <c r="B1022">
        <v>2002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7.6</v>
      </c>
      <c r="N1022">
        <v>487776</v>
      </c>
      <c r="O1022">
        <v>145</v>
      </c>
      <c r="P1022" t="s">
        <v>2168</v>
      </c>
      <c r="Q1022" t="s">
        <v>1427</v>
      </c>
      <c r="R1022">
        <v>0</v>
      </c>
      <c r="S1022">
        <v>1</v>
      </c>
      <c r="T1022">
        <v>0</v>
      </c>
      <c r="U1022">
        <v>102000000</v>
      </c>
      <c r="V1022">
        <v>132072926</v>
      </c>
      <c r="W1022">
        <v>358372926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46</v>
      </c>
      <c r="AG1022">
        <v>75.673002941176463</v>
      </c>
      <c r="AH1022">
        <v>94.997033264705891</v>
      </c>
      <c r="AI1022">
        <v>4.8557667647058826</v>
      </c>
    </row>
    <row r="1023" spans="1:35" x14ac:dyDescent="0.2">
      <c r="A1023" t="s">
        <v>6804</v>
      </c>
      <c r="B1023">
        <v>2008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6.1</v>
      </c>
      <c r="N1023">
        <v>17508</v>
      </c>
      <c r="O1023">
        <v>160</v>
      </c>
      <c r="P1023" t="s">
        <v>3185</v>
      </c>
      <c r="Q1023" t="s">
        <v>3186</v>
      </c>
      <c r="R1023">
        <v>1</v>
      </c>
      <c r="S1023">
        <v>0</v>
      </c>
      <c r="T1023">
        <v>0</v>
      </c>
      <c r="U1023">
        <v>45000000</v>
      </c>
      <c r="V1023">
        <v>7919117</v>
      </c>
      <c r="W1023">
        <v>9333654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5</v>
      </c>
      <c r="AG1023">
        <v>-89.62927333333333</v>
      </c>
      <c r="AH1023">
        <v>-88.488493399999996</v>
      </c>
      <c r="AI1023">
        <v>-0.65430911111111112</v>
      </c>
    </row>
    <row r="1024" spans="1:35" x14ac:dyDescent="0.2">
      <c r="A1024" t="s">
        <v>5387</v>
      </c>
      <c r="B1024">
        <v>2000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6.2</v>
      </c>
      <c r="N1024">
        <v>178675</v>
      </c>
      <c r="O1024">
        <v>109</v>
      </c>
      <c r="P1024" t="s">
        <v>3356</v>
      </c>
      <c r="Q1024" t="s">
        <v>4109</v>
      </c>
      <c r="R1024">
        <v>0</v>
      </c>
      <c r="S1024">
        <v>0</v>
      </c>
      <c r="T1024">
        <v>1</v>
      </c>
      <c r="U1024">
        <v>45000000</v>
      </c>
      <c r="V1024">
        <v>106807667</v>
      </c>
      <c r="W1024">
        <v>212742720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136.38079999999999</v>
      </c>
      <c r="AH1024">
        <v>162.38268800000003</v>
      </c>
      <c r="AI1024">
        <v>6.8793600000000001</v>
      </c>
    </row>
    <row r="1025" spans="1:35" x14ac:dyDescent="0.2">
      <c r="A1025" t="s">
        <v>6061</v>
      </c>
      <c r="B1025">
        <v>2005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5.0999999999999996</v>
      </c>
      <c r="N1025">
        <v>66946</v>
      </c>
      <c r="O1025">
        <v>115</v>
      </c>
      <c r="P1025" t="s">
        <v>4100</v>
      </c>
      <c r="Q1025" t="s">
        <v>4109</v>
      </c>
      <c r="R1025">
        <v>0</v>
      </c>
      <c r="S1025">
        <v>0</v>
      </c>
      <c r="T1025">
        <v>1</v>
      </c>
      <c r="U1025">
        <v>45000000</v>
      </c>
      <c r="V1025">
        <v>48478006</v>
      </c>
      <c r="W1025">
        <v>101393569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12.659521111111111</v>
      </c>
      <c r="AH1025">
        <v>25.052068433333336</v>
      </c>
      <c r="AI1025">
        <v>2.7553173703703702</v>
      </c>
    </row>
    <row r="1026" spans="1:35" x14ac:dyDescent="0.2">
      <c r="A1026" t="s">
        <v>2623</v>
      </c>
      <c r="B1026">
        <v>1982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7.7</v>
      </c>
      <c r="N1026">
        <v>17605</v>
      </c>
      <c r="O1026">
        <v>122</v>
      </c>
      <c r="P1026" t="s">
        <v>2624</v>
      </c>
      <c r="Q1026" t="s">
        <v>2533</v>
      </c>
      <c r="R1026">
        <v>0</v>
      </c>
      <c r="S1026">
        <v>1</v>
      </c>
      <c r="T1026">
        <v>0</v>
      </c>
      <c r="U1026">
        <v>9500000</v>
      </c>
      <c r="V1026">
        <v>14000000</v>
      </c>
      <c r="W1026">
        <v>14000000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-26.315789473684209</v>
      </c>
      <c r="AH1026">
        <v>-18.210526315789462</v>
      </c>
      <c r="AI1026">
        <v>2.2036613272311212</v>
      </c>
    </row>
    <row r="1027" spans="1:35" x14ac:dyDescent="0.2">
      <c r="A1027" t="s">
        <v>5298</v>
      </c>
      <c r="B1027">
        <v>2000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5.7</v>
      </c>
      <c r="N1027">
        <v>68594</v>
      </c>
      <c r="O1027">
        <v>114</v>
      </c>
      <c r="P1027" t="s">
        <v>2697</v>
      </c>
      <c r="Q1027" t="s">
        <v>2783</v>
      </c>
      <c r="R1027">
        <v>1</v>
      </c>
      <c r="S1027">
        <v>0</v>
      </c>
      <c r="T1027">
        <v>0</v>
      </c>
      <c r="U1027">
        <v>100000000</v>
      </c>
      <c r="V1027">
        <v>60883407</v>
      </c>
      <c r="W1027">
        <v>110983407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-44.5082965</v>
      </c>
      <c r="AH1027">
        <v>-38.404209114999993</v>
      </c>
      <c r="AI1027">
        <v>0.84972345000000005</v>
      </c>
    </row>
    <row r="1028" spans="1:35" x14ac:dyDescent="0.2">
      <c r="A1028" t="s">
        <v>752</v>
      </c>
      <c r="B1028">
        <v>1943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5.4</v>
      </c>
      <c r="N1028">
        <v>814</v>
      </c>
      <c r="O1028">
        <v>123</v>
      </c>
      <c r="P1028" t="s">
        <v>45</v>
      </c>
      <c r="Q1028" t="s">
        <v>39</v>
      </c>
      <c r="R1028">
        <v>0</v>
      </c>
      <c r="S1028">
        <v>0</v>
      </c>
      <c r="T1028">
        <v>1</v>
      </c>
      <c r="U1028">
        <v>1516000</v>
      </c>
      <c r="V1028">
        <v>1200000</v>
      </c>
      <c r="W1028">
        <v>1649000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2</v>
      </c>
      <c r="AG1028">
        <v>-45.613456464379951</v>
      </c>
      <c r="AH1028">
        <v>-39.63093667546174</v>
      </c>
      <c r="AI1028">
        <v>7.3671605439415462</v>
      </c>
    </row>
    <row r="1029" spans="1:35" x14ac:dyDescent="0.2">
      <c r="A1029" t="s">
        <v>1379</v>
      </c>
      <c r="B1029">
        <v>1955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7.7</v>
      </c>
      <c r="N1029">
        <v>14729</v>
      </c>
      <c r="O1029">
        <v>123</v>
      </c>
      <c r="P1029" t="s">
        <v>1380</v>
      </c>
      <c r="Q1029" t="s">
        <v>1381</v>
      </c>
      <c r="R1029">
        <v>0</v>
      </c>
      <c r="S1029">
        <v>0</v>
      </c>
      <c r="T1029">
        <v>1</v>
      </c>
      <c r="U1029">
        <v>2300000</v>
      </c>
      <c r="V1029">
        <v>21200000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7</v>
      </c>
      <c r="AG1029">
        <v>-100</v>
      </c>
      <c r="AH1029">
        <v>-100</v>
      </c>
      <c r="AI1029">
        <v>-1</v>
      </c>
    </row>
    <row r="1030" spans="1:35" x14ac:dyDescent="0.2">
      <c r="A1030" t="s">
        <v>3342</v>
      </c>
      <c r="B1030">
        <v>1990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6.6</v>
      </c>
      <c r="N1030">
        <v>10391</v>
      </c>
      <c r="O1030">
        <v>129</v>
      </c>
      <c r="P1030" t="s">
        <v>3185</v>
      </c>
      <c r="Q1030" t="s">
        <v>35</v>
      </c>
      <c r="R1030">
        <v>0</v>
      </c>
      <c r="S1030">
        <v>1</v>
      </c>
      <c r="T1030">
        <v>0</v>
      </c>
      <c r="U1030">
        <v>10000000</v>
      </c>
      <c r="V1030">
        <v>16153593</v>
      </c>
      <c r="W1030">
        <v>16153593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-19.232035</v>
      </c>
      <c r="AH1030">
        <v>-10.347558849999999</v>
      </c>
      <c r="AI1030">
        <v>2.6712711363636363</v>
      </c>
    </row>
    <row r="1031" spans="1:35" x14ac:dyDescent="0.2">
      <c r="A1031" t="s">
        <v>7765</v>
      </c>
      <c r="B1031">
        <v>2016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7.6</v>
      </c>
      <c r="N1031">
        <v>248076</v>
      </c>
      <c r="O1031">
        <v>107</v>
      </c>
      <c r="P1031" t="s">
        <v>6573</v>
      </c>
      <c r="Q1031" t="s">
        <v>7766</v>
      </c>
      <c r="R1031">
        <v>1</v>
      </c>
      <c r="S1031">
        <v>0</v>
      </c>
      <c r="T1031">
        <v>0</v>
      </c>
      <c r="U1031">
        <v>150000000</v>
      </c>
      <c r="V1031">
        <v>248757044</v>
      </c>
      <c r="W1031">
        <v>690845539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130.28184633333333</v>
      </c>
      <c r="AH1031">
        <v>155.61284943000001</v>
      </c>
      <c r="AI1031">
        <v>3.6056369266666666</v>
      </c>
    </row>
    <row r="1032" spans="1:35" x14ac:dyDescent="0.2">
      <c r="A1032" t="s">
        <v>3473</v>
      </c>
      <c r="B1032">
        <v>1991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6</v>
      </c>
      <c r="N1032">
        <v>8126</v>
      </c>
      <c r="O1032">
        <v>104</v>
      </c>
      <c r="P1032" t="s">
        <v>3474</v>
      </c>
      <c r="Q1032" t="s">
        <v>35</v>
      </c>
      <c r="R1032">
        <v>0</v>
      </c>
      <c r="S1032">
        <v>1</v>
      </c>
      <c r="T1032">
        <v>0</v>
      </c>
      <c r="U1032">
        <v>23000000</v>
      </c>
      <c r="V1032">
        <v>20246790</v>
      </c>
      <c r="W1032">
        <v>20246790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-55.985239130434785</v>
      </c>
      <c r="AH1032">
        <v>-51.14361543478261</v>
      </c>
      <c r="AI1032">
        <v>1.0006709486166008</v>
      </c>
    </row>
    <row r="1033" spans="1:35" x14ac:dyDescent="0.2">
      <c r="A1033" t="s">
        <v>3847</v>
      </c>
      <c r="B1033">
        <v>1993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5.8</v>
      </c>
      <c r="N1033">
        <v>3599</v>
      </c>
      <c r="O1033">
        <v>100</v>
      </c>
      <c r="P1033" t="s">
        <v>3005</v>
      </c>
      <c r="Q1033" t="s">
        <v>3848</v>
      </c>
      <c r="R1033">
        <v>1</v>
      </c>
      <c r="S1033">
        <v>0</v>
      </c>
      <c r="T1033">
        <v>0</v>
      </c>
      <c r="U1033">
        <v>11000000</v>
      </c>
      <c r="V1033">
        <v>1039824</v>
      </c>
      <c r="W1033">
        <v>1039824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-95.273527272727279</v>
      </c>
      <c r="AH1033">
        <v>-94.753615272727259</v>
      </c>
      <c r="AI1033">
        <v>-0.78516033057851242</v>
      </c>
    </row>
    <row r="1034" spans="1:35" x14ac:dyDescent="0.2">
      <c r="A1034" t="s">
        <v>7176</v>
      </c>
      <c r="B1034">
        <v>2013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7.3</v>
      </c>
      <c r="N1034">
        <v>307293</v>
      </c>
      <c r="O1034">
        <v>104</v>
      </c>
      <c r="P1034" t="s">
        <v>7177</v>
      </c>
      <c r="Q1034" t="s">
        <v>2671</v>
      </c>
      <c r="R1034">
        <v>1</v>
      </c>
      <c r="S1034">
        <v>0</v>
      </c>
      <c r="T1034">
        <v>0</v>
      </c>
      <c r="U1034">
        <v>200000000</v>
      </c>
      <c r="V1034">
        <v>268492764</v>
      </c>
      <c r="W1034">
        <v>743559607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85.889901749999993</v>
      </c>
      <c r="AH1034">
        <v>106.33779094250002</v>
      </c>
      <c r="AI1034">
        <v>2.7177980349999999</v>
      </c>
    </row>
    <row r="1035" spans="1:35" x14ac:dyDescent="0.2">
      <c r="A1035" t="s">
        <v>6685</v>
      </c>
      <c r="B1035">
        <v>2009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6.4</v>
      </c>
      <c r="N1035">
        <v>141547</v>
      </c>
      <c r="O1035">
        <v>94</v>
      </c>
      <c r="P1035" t="s">
        <v>6686</v>
      </c>
      <c r="Q1035" t="s">
        <v>4956</v>
      </c>
      <c r="R1035">
        <v>0</v>
      </c>
      <c r="S1035">
        <v>1</v>
      </c>
      <c r="T1035">
        <v>0</v>
      </c>
      <c r="U1035">
        <v>175000000</v>
      </c>
      <c r="V1035">
        <v>198351526</v>
      </c>
      <c r="W1035">
        <v>381509870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9.0028199999999998</v>
      </c>
      <c r="AH1035">
        <v>20.993130200000014</v>
      </c>
      <c r="AI1035">
        <v>2.6334273333333331</v>
      </c>
    </row>
    <row r="1036" spans="1:35" x14ac:dyDescent="0.2">
      <c r="A1036" t="s">
        <v>5348</v>
      </c>
      <c r="B1036">
        <v>2001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8</v>
      </c>
      <c r="N1036">
        <v>778760</v>
      </c>
      <c r="O1036">
        <v>92</v>
      </c>
      <c r="P1036" t="s">
        <v>5349</v>
      </c>
      <c r="Q1036" t="s">
        <v>4337</v>
      </c>
      <c r="R1036">
        <v>1</v>
      </c>
      <c r="S1036">
        <v>0</v>
      </c>
      <c r="T1036">
        <v>0</v>
      </c>
      <c r="U1036">
        <v>115000000</v>
      </c>
      <c r="V1036">
        <v>289916256</v>
      </c>
      <c r="W1036">
        <v>632316649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174.92028217391305</v>
      </c>
      <c r="AH1036">
        <v>205.16151321304355</v>
      </c>
      <c r="AI1036">
        <v>8.1640094057971009</v>
      </c>
    </row>
    <row r="1037" spans="1:35" x14ac:dyDescent="0.2">
      <c r="A1037" t="s">
        <v>1110</v>
      </c>
      <c r="B1037">
        <v>1950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6.2</v>
      </c>
      <c r="N1037">
        <v>1012</v>
      </c>
      <c r="O1037">
        <v>76</v>
      </c>
      <c r="P1037" t="s">
        <v>189</v>
      </c>
      <c r="Q1037" t="s">
        <v>39</v>
      </c>
      <c r="R1037">
        <v>0</v>
      </c>
      <c r="S1037">
        <v>0</v>
      </c>
      <c r="T1037">
        <v>1</v>
      </c>
      <c r="U1037">
        <v>2000000</v>
      </c>
      <c r="V1037">
        <v>3647000</v>
      </c>
      <c r="W1037">
        <v>3647000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-8.8249999999999993</v>
      </c>
      <c r="AH1037">
        <v>1.2042500000000116</v>
      </c>
      <c r="AI1037">
        <v>10.396875</v>
      </c>
    </row>
    <row r="1038" spans="1:35" x14ac:dyDescent="0.2">
      <c r="A1038" t="s">
        <v>3121</v>
      </c>
      <c r="B1038">
        <v>1988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6</v>
      </c>
      <c r="N1038">
        <v>5238</v>
      </c>
      <c r="O1038">
        <v>103</v>
      </c>
      <c r="P1038" t="s">
        <v>2080</v>
      </c>
      <c r="Q1038" t="s">
        <v>35</v>
      </c>
      <c r="R1038">
        <v>0</v>
      </c>
      <c r="S1038">
        <v>1</v>
      </c>
      <c r="T1038">
        <v>0</v>
      </c>
      <c r="U1038">
        <v>20000000</v>
      </c>
      <c r="V1038">
        <v>11444204</v>
      </c>
      <c r="W1038">
        <v>11444204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50</v>
      </c>
      <c r="AG1038">
        <v>-71.389489999999995</v>
      </c>
      <c r="AH1038">
        <v>-68.242333899999991</v>
      </c>
      <c r="AI1038">
        <v>0.24393521739130436</v>
      </c>
    </row>
    <row r="1039" spans="1:35" x14ac:dyDescent="0.2">
      <c r="A1039" t="s">
        <v>5275</v>
      </c>
      <c r="B1039">
        <v>2002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6.6</v>
      </c>
      <c r="N1039">
        <v>13212</v>
      </c>
      <c r="O1039">
        <v>112</v>
      </c>
      <c r="P1039" t="s">
        <v>4183</v>
      </c>
      <c r="Q1039" t="s">
        <v>2783</v>
      </c>
      <c r="R1039">
        <v>1</v>
      </c>
      <c r="S1039">
        <v>0</v>
      </c>
      <c r="T1039">
        <v>0</v>
      </c>
      <c r="U1039">
        <v>21000000</v>
      </c>
      <c r="V1039">
        <v>6835856</v>
      </c>
      <c r="W1039">
        <v>10011050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-76.164166666666659</v>
      </c>
      <c r="AH1039">
        <v>-73.542225000000002</v>
      </c>
      <c r="AI1039">
        <v>-0.20547222222222222</v>
      </c>
    </row>
    <row r="1040" spans="1:35" x14ac:dyDescent="0.2">
      <c r="A1040" t="s">
        <v>2412</v>
      </c>
      <c r="B1040">
        <v>1979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5.3</v>
      </c>
      <c r="N1040">
        <v>3868</v>
      </c>
      <c r="O1040">
        <v>110</v>
      </c>
      <c r="P1040" t="s">
        <v>2413</v>
      </c>
      <c r="Q1040" t="s">
        <v>2414</v>
      </c>
      <c r="R1040">
        <v>0</v>
      </c>
      <c r="S1040">
        <v>1</v>
      </c>
      <c r="T1040">
        <v>0</v>
      </c>
      <c r="U1040">
        <v>3000000</v>
      </c>
      <c r="V1040">
        <v>15014674</v>
      </c>
      <c r="W1040">
        <v>15014674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150.24456666666666</v>
      </c>
      <c r="AH1040">
        <v>177.771469</v>
      </c>
      <c r="AI1040">
        <v>12.170766666666667</v>
      </c>
    </row>
    <row r="1041" spans="1:35" x14ac:dyDescent="0.2">
      <c r="A1041" t="s">
        <v>7256</v>
      </c>
      <c r="B1041">
        <v>2018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6.1</v>
      </c>
      <c r="N1041">
        <v>92657</v>
      </c>
      <c r="O1041">
        <v>128</v>
      </c>
      <c r="P1041" t="s">
        <v>7257</v>
      </c>
      <c r="Q1041" t="s">
        <v>7258</v>
      </c>
      <c r="R1041">
        <v>0</v>
      </c>
      <c r="S1041">
        <v>1</v>
      </c>
      <c r="T1041">
        <v>0</v>
      </c>
      <c r="U1041">
        <v>100000000</v>
      </c>
      <c r="V1041">
        <v>15951040</v>
      </c>
      <c r="W1041">
        <v>83672673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17</v>
      </c>
      <c r="AG1041">
        <v>-58.163663499999998</v>
      </c>
      <c r="AH1041">
        <v>-53.561666485000003</v>
      </c>
      <c r="AI1041">
        <v>-0.16327327</v>
      </c>
    </row>
    <row r="1042" spans="1:35" x14ac:dyDescent="0.2">
      <c r="A1042" t="s">
        <v>5880</v>
      </c>
      <c r="B1042">
        <v>2004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5.5</v>
      </c>
      <c r="N1042">
        <v>13538</v>
      </c>
      <c r="O1042">
        <v>104</v>
      </c>
      <c r="P1042" t="s">
        <v>5881</v>
      </c>
      <c r="Q1042" t="s">
        <v>2783</v>
      </c>
      <c r="R1042">
        <v>1</v>
      </c>
      <c r="S1042">
        <v>0</v>
      </c>
      <c r="T1042">
        <v>0</v>
      </c>
      <c r="U1042">
        <v>30000000</v>
      </c>
      <c r="V1042">
        <v>21811187</v>
      </c>
      <c r="W1042">
        <v>21839377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-63.601038333333335</v>
      </c>
      <c r="AH1042">
        <v>-59.597152549999997</v>
      </c>
      <c r="AI1042">
        <v>0.21329872222222221</v>
      </c>
    </row>
    <row r="1043" spans="1:35" x14ac:dyDescent="0.2">
      <c r="A1043" t="s">
        <v>3642</v>
      </c>
      <c r="B1043">
        <v>1992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6</v>
      </c>
      <c r="N1043">
        <v>9672</v>
      </c>
      <c r="O1043">
        <v>108</v>
      </c>
      <c r="P1043" t="s">
        <v>2749</v>
      </c>
      <c r="Q1043" t="s">
        <v>3643</v>
      </c>
      <c r="R1043">
        <v>0</v>
      </c>
      <c r="S1043">
        <v>1</v>
      </c>
      <c r="T1043">
        <v>0</v>
      </c>
      <c r="U1043">
        <v>40000000</v>
      </c>
      <c r="V1043">
        <v>20883046</v>
      </c>
      <c r="W1043">
        <v>20883046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-73.896192499999998</v>
      </c>
      <c r="AH1043">
        <v>-71.024773674999992</v>
      </c>
      <c r="AI1043">
        <v>0.18653670454545454</v>
      </c>
    </row>
    <row r="1044" spans="1:35" x14ac:dyDescent="0.2">
      <c r="A1044" t="s">
        <v>6353</v>
      </c>
      <c r="B1044">
        <v>2007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6.4</v>
      </c>
      <c r="N1044">
        <v>110817</v>
      </c>
      <c r="O1044">
        <v>90</v>
      </c>
      <c r="P1044" t="s">
        <v>6354</v>
      </c>
      <c r="Q1044" t="s">
        <v>35</v>
      </c>
      <c r="R1044">
        <v>0</v>
      </c>
      <c r="S1044">
        <v>1</v>
      </c>
      <c r="T1044">
        <v>0</v>
      </c>
      <c r="U1044">
        <v>25000000</v>
      </c>
      <c r="V1044">
        <v>33302167</v>
      </c>
      <c r="W1044">
        <v>232225908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364.45181600000001</v>
      </c>
      <c r="AH1044">
        <v>415.54151576000004</v>
      </c>
      <c r="AI1044">
        <v>14.4817272</v>
      </c>
    </row>
    <row r="1045" spans="1:35" x14ac:dyDescent="0.2">
      <c r="A1045" t="s">
        <v>3344</v>
      </c>
      <c r="B1045">
        <v>1990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6.4</v>
      </c>
      <c r="N1045">
        <v>11180</v>
      </c>
      <c r="O1045">
        <v>110</v>
      </c>
      <c r="P1045" t="s">
        <v>3345</v>
      </c>
      <c r="Q1045" t="s">
        <v>3346</v>
      </c>
      <c r="R1045">
        <v>1</v>
      </c>
      <c r="S1045">
        <v>0</v>
      </c>
      <c r="T1045">
        <v>0</v>
      </c>
      <c r="U1045">
        <v>20000000</v>
      </c>
      <c r="V1045">
        <v>15379253</v>
      </c>
      <c r="W1045">
        <v>15379253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-61.5518675</v>
      </c>
      <c r="AH1045">
        <v>-57.322572924999996</v>
      </c>
      <c r="AI1045">
        <v>0.74764238636363634</v>
      </c>
    </row>
    <row r="1046" spans="1:35" x14ac:dyDescent="0.2">
      <c r="A1046" t="s">
        <v>4283</v>
      </c>
      <c r="B1046">
        <v>1995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7.3</v>
      </c>
      <c r="N1046">
        <v>34424</v>
      </c>
      <c r="O1046">
        <v>143</v>
      </c>
      <c r="P1046" t="s">
        <v>3899</v>
      </c>
      <c r="Q1046" t="s">
        <v>3273</v>
      </c>
      <c r="R1046">
        <v>1</v>
      </c>
      <c r="S1046">
        <v>0</v>
      </c>
      <c r="T1046">
        <v>0</v>
      </c>
      <c r="U1046">
        <v>23000000</v>
      </c>
      <c r="V1046">
        <v>82569971</v>
      </c>
      <c r="W1046">
        <v>106269971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131.02167608695652</v>
      </c>
      <c r="AH1046">
        <v>156.43406045652176</v>
      </c>
      <c r="AI1046">
        <v>9.5009852766798417</v>
      </c>
    </row>
    <row r="1047" spans="1:35" x14ac:dyDescent="0.2">
      <c r="A1047" t="s">
        <v>814</v>
      </c>
      <c r="B1047">
        <v>1944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7.7</v>
      </c>
      <c r="N1047">
        <v>5156</v>
      </c>
      <c r="O1047">
        <v>146</v>
      </c>
      <c r="P1047" t="s">
        <v>468</v>
      </c>
      <c r="Q1047" t="s">
        <v>39</v>
      </c>
      <c r="R1047">
        <v>0</v>
      </c>
      <c r="S1047">
        <v>0</v>
      </c>
      <c r="T1047">
        <v>1</v>
      </c>
      <c r="U1047">
        <v>1521000</v>
      </c>
      <c r="V1047">
        <v>3871000</v>
      </c>
      <c r="W1047">
        <v>3871000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4</v>
      </c>
      <c r="AG1047">
        <v>27.251808021038791</v>
      </c>
      <c r="AH1047">
        <v>41.249506903353058</v>
      </c>
      <c r="AI1047">
        <v>18.577201234005969</v>
      </c>
    </row>
    <row r="1048" spans="1:35" x14ac:dyDescent="0.2">
      <c r="A1048" t="s">
        <v>3850</v>
      </c>
      <c r="B1048">
        <v>1993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5.9</v>
      </c>
      <c r="N1048">
        <v>2992</v>
      </c>
      <c r="O1048">
        <v>98</v>
      </c>
      <c r="P1048" t="s">
        <v>3851</v>
      </c>
      <c r="Q1048" t="s">
        <v>3852</v>
      </c>
      <c r="R1048">
        <v>0</v>
      </c>
      <c r="S1048">
        <v>0</v>
      </c>
      <c r="T1048">
        <v>1</v>
      </c>
      <c r="U1048">
        <v>13000000</v>
      </c>
      <c r="V1048">
        <v>3125424</v>
      </c>
      <c r="W1048">
        <v>3125424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-87.979138461538469</v>
      </c>
      <c r="AH1048">
        <v>-86.656843692307689</v>
      </c>
      <c r="AI1048">
        <v>-0.45359720279720278</v>
      </c>
    </row>
    <row r="1049" spans="1:35" x14ac:dyDescent="0.2">
      <c r="A1049" t="s">
        <v>4498</v>
      </c>
      <c r="B1049">
        <v>1996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3.9</v>
      </c>
      <c r="N1049">
        <v>4728</v>
      </c>
      <c r="O1049">
        <v>96</v>
      </c>
      <c r="P1049" t="s">
        <v>2756</v>
      </c>
      <c r="Q1049" t="s">
        <v>4499</v>
      </c>
      <c r="R1049">
        <v>1</v>
      </c>
      <c r="S1049">
        <v>0</v>
      </c>
      <c r="T1049">
        <v>0</v>
      </c>
      <c r="U1049">
        <v>19000000</v>
      </c>
      <c r="V1049">
        <v>12825141</v>
      </c>
      <c r="W1049">
        <v>12825141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-66.249628947368421</v>
      </c>
      <c r="AH1049">
        <v>-62.53708813157894</v>
      </c>
      <c r="AI1049">
        <v>0.53410777511961727</v>
      </c>
    </row>
    <row r="1050" spans="1:35" x14ac:dyDescent="0.2">
      <c r="A1050" t="s">
        <v>4037</v>
      </c>
      <c r="B1050">
        <v>1994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6.4</v>
      </c>
      <c r="N1050">
        <v>4134</v>
      </c>
      <c r="O1050">
        <v>125</v>
      </c>
      <c r="P1050" t="s">
        <v>4038</v>
      </c>
      <c r="Q1050" t="s">
        <v>4039</v>
      </c>
      <c r="R1050">
        <v>1</v>
      </c>
      <c r="S1050">
        <v>0</v>
      </c>
      <c r="T1050">
        <v>0</v>
      </c>
      <c r="U1050">
        <v>7000000</v>
      </c>
      <c r="V1050">
        <v>2144667</v>
      </c>
      <c r="W1050">
        <v>2144667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-84.680949999999996</v>
      </c>
      <c r="AH1050">
        <v>-82.995854499999993</v>
      </c>
      <c r="AI1050">
        <v>-0.30367954545454545</v>
      </c>
    </row>
    <row r="1051" spans="1:35" x14ac:dyDescent="0.2">
      <c r="A1051" t="s">
        <v>5120</v>
      </c>
      <c r="B1051">
        <v>1999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6.8</v>
      </c>
      <c r="N1051">
        <v>8692</v>
      </c>
      <c r="O1051">
        <v>112</v>
      </c>
      <c r="P1051" t="s">
        <v>2512</v>
      </c>
      <c r="Q1051" t="s">
        <v>2783</v>
      </c>
      <c r="R1051">
        <v>1</v>
      </c>
      <c r="S1051">
        <v>0</v>
      </c>
      <c r="T1051">
        <v>0</v>
      </c>
      <c r="U1051">
        <v>28000000</v>
      </c>
      <c r="V1051">
        <v>4555459</v>
      </c>
      <c r="W1051">
        <v>4555459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-91.865251785714293</v>
      </c>
      <c r="AH1051">
        <v>-90.970429482142862</v>
      </c>
      <c r="AI1051">
        <v>-0.63023871753246752</v>
      </c>
    </row>
    <row r="1052" spans="1:35" x14ac:dyDescent="0.2">
      <c r="A1052" t="s">
        <v>6154</v>
      </c>
      <c r="B1052">
        <v>2005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7.5</v>
      </c>
      <c r="N1052">
        <v>204656</v>
      </c>
      <c r="O1052">
        <v>164</v>
      </c>
      <c r="P1052" t="s">
        <v>2168</v>
      </c>
      <c r="Q1052" t="s">
        <v>4856</v>
      </c>
      <c r="R1052">
        <v>0</v>
      </c>
      <c r="S1052">
        <v>1</v>
      </c>
      <c r="T1052">
        <v>0</v>
      </c>
      <c r="U1052">
        <v>70000000</v>
      </c>
      <c r="V1052">
        <v>47403685</v>
      </c>
      <c r="W1052">
        <v>130982129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21</v>
      </c>
      <c r="AG1052">
        <v>-6.4413364285714287</v>
      </c>
      <c r="AH1052">
        <v>3.850116564285734</v>
      </c>
      <c r="AI1052">
        <v>2.1186221190476191</v>
      </c>
    </row>
    <row r="1053" spans="1:35" x14ac:dyDescent="0.2">
      <c r="A1053" t="s">
        <v>1818</v>
      </c>
      <c r="B1053">
        <v>1966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6.5</v>
      </c>
      <c r="N1053">
        <v>1696</v>
      </c>
      <c r="O1053">
        <v>96</v>
      </c>
      <c r="P1053" t="s">
        <v>1819</v>
      </c>
      <c r="Q1053" t="s">
        <v>35</v>
      </c>
      <c r="R1053">
        <v>0</v>
      </c>
      <c r="S1053">
        <v>1</v>
      </c>
      <c r="T1053">
        <v>0</v>
      </c>
      <c r="U1053">
        <v>600000</v>
      </c>
      <c r="X1053">
        <v>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-100</v>
      </c>
      <c r="AH1053">
        <v>-100</v>
      </c>
      <c r="AI1053">
        <v>-1</v>
      </c>
    </row>
    <row r="1054" spans="1:35" x14ac:dyDescent="0.2">
      <c r="A1054" t="s">
        <v>7555</v>
      </c>
      <c r="B1054">
        <v>2014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6.4</v>
      </c>
      <c r="N1054">
        <v>30255</v>
      </c>
      <c r="O1054">
        <v>107</v>
      </c>
      <c r="P1054" t="s">
        <v>6937</v>
      </c>
      <c r="Q1054" t="s">
        <v>2671</v>
      </c>
      <c r="R1054">
        <v>1</v>
      </c>
      <c r="S1054">
        <v>0</v>
      </c>
      <c r="T1054">
        <v>0</v>
      </c>
      <c r="U1054">
        <v>50000000</v>
      </c>
      <c r="V1054">
        <v>51183113</v>
      </c>
      <c r="W1054">
        <v>80383113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-19.616886999999998</v>
      </c>
      <c r="AH1054">
        <v>-10.774744569999992</v>
      </c>
      <c r="AI1054">
        <v>0.60766226000000001</v>
      </c>
    </row>
    <row r="1055" spans="1:35" x14ac:dyDescent="0.2">
      <c r="A1055" t="s">
        <v>4743</v>
      </c>
      <c r="B1055">
        <v>1997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6.1</v>
      </c>
      <c r="N1055">
        <v>27602</v>
      </c>
      <c r="O1055">
        <v>107</v>
      </c>
      <c r="P1055" t="s">
        <v>4220</v>
      </c>
      <c r="Q1055" t="s">
        <v>39</v>
      </c>
      <c r="R1055">
        <v>0</v>
      </c>
      <c r="S1055">
        <v>0</v>
      </c>
      <c r="T1055">
        <v>1</v>
      </c>
      <c r="U1055">
        <v>40000000</v>
      </c>
      <c r="V1055">
        <v>25804707</v>
      </c>
      <c r="W1055">
        <v>25804707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-67.74411624999999</v>
      </c>
      <c r="AH1055">
        <v>-64.195969037500006</v>
      </c>
      <c r="AI1055">
        <v>0.46617653409090909</v>
      </c>
    </row>
    <row r="1056" spans="1:35" x14ac:dyDescent="0.2">
      <c r="A1056" t="s">
        <v>5548</v>
      </c>
      <c r="B1056">
        <v>2002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6.2</v>
      </c>
      <c r="N1056">
        <v>51327</v>
      </c>
      <c r="O1056">
        <v>115</v>
      </c>
      <c r="P1056" t="s">
        <v>4370</v>
      </c>
      <c r="Q1056" t="s">
        <v>39</v>
      </c>
      <c r="R1056">
        <v>0</v>
      </c>
      <c r="S1056">
        <v>0</v>
      </c>
      <c r="T1056">
        <v>1</v>
      </c>
      <c r="U1056">
        <v>50000000</v>
      </c>
      <c r="V1056">
        <v>31945749</v>
      </c>
      <c r="W1056">
        <v>56714147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-43.285853000000003</v>
      </c>
      <c r="AH1056">
        <v>-37.047296829999993</v>
      </c>
      <c r="AI1056">
        <v>0.89047156666666671</v>
      </c>
    </row>
    <row r="1057" spans="1:35" x14ac:dyDescent="0.2">
      <c r="A1057" t="s">
        <v>4285</v>
      </c>
      <c r="B1057">
        <v>1995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7.3</v>
      </c>
      <c r="N1057">
        <v>25580</v>
      </c>
      <c r="O1057">
        <v>122</v>
      </c>
      <c r="P1057" t="s">
        <v>4286</v>
      </c>
      <c r="Q1057" t="s">
        <v>39</v>
      </c>
      <c r="R1057">
        <v>0</v>
      </c>
      <c r="S1057">
        <v>0</v>
      </c>
      <c r="T1057">
        <v>1</v>
      </c>
      <c r="U1057">
        <v>23000000</v>
      </c>
      <c r="V1057">
        <v>17381942</v>
      </c>
      <c r="W1057">
        <v>17381942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-62.213169565217399</v>
      </c>
      <c r="AH1057">
        <v>-58.056618217391296</v>
      </c>
      <c r="AI1057">
        <v>0.71758320158102762</v>
      </c>
    </row>
    <row r="1058" spans="1:35" x14ac:dyDescent="0.2">
      <c r="A1058" t="s">
        <v>125</v>
      </c>
      <c r="B1058">
        <v>1932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6.4</v>
      </c>
      <c r="N1058">
        <v>3509</v>
      </c>
      <c r="O1058">
        <v>61</v>
      </c>
      <c r="P1058" t="s">
        <v>126</v>
      </c>
      <c r="Q1058" t="s">
        <v>35</v>
      </c>
      <c r="R1058">
        <v>0</v>
      </c>
      <c r="S1058">
        <v>1</v>
      </c>
      <c r="T1058">
        <v>0</v>
      </c>
      <c r="U1058">
        <v>190000</v>
      </c>
      <c r="X1058">
        <v>2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91</v>
      </c>
      <c r="AG1058">
        <v>-100</v>
      </c>
      <c r="AH1058">
        <v>-100</v>
      </c>
      <c r="AI1058">
        <v>-1</v>
      </c>
    </row>
    <row r="1059" spans="1:35" x14ac:dyDescent="0.2">
      <c r="A1059" t="s">
        <v>6544</v>
      </c>
      <c r="B1059">
        <v>2007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6.5</v>
      </c>
      <c r="N1059">
        <v>94045</v>
      </c>
      <c r="O1059">
        <v>104</v>
      </c>
      <c r="P1059" t="s">
        <v>5759</v>
      </c>
      <c r="Q1059" t="s">
        <v>4109</v>
      </c>
      <c r="R1059">
        <v>0</v>
      </c>
      <c r="S1059">
        <v>0</v>
      </c>
      <c r="T1059">
        <v>1</v>
      </c>
      <c r="U1059">
        <v>40000000</v>
      </c>
      <c r="V1059">
        <v>50572589</v>
      </c>
      <c r="W1059">
        <v>145896422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82.370527500000009</v>
      </c>
      <c r="AH1059">
        <v>102.43128552500002</v>
      </c>
      <c r="AI1059">
        <v>5.0790175833333331</v>
      </c>
    </row>
    <row r="1060" spans="1:35" x14ac:dyDescent="0.2">
      <c r="A1060" t="s">
        <v>5237</v>
      </c>
      <c r="B1060">
        <v>1999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6.8</v>
      </c>
      <c r="N1060">
        <v>11579</v>
      </c>
      <c r="O1060">
        <v>124</v>
      </c>
      <c r="P1060" t="s">
        <v>2890</v>
      </c>
      <c r="Q1060" t="s">
        <v>5238</v>
      </c>
      <c r="R1060">
        <v>1</v>
      </c>
      <c r="S1060">
        <v>0</v>
      </c>
      <c r="T1060">
        <v>0</v>
      </c>
      <c r="U1060">
        <v>27000000</v>
      </c>
      <c r="V1060">
        <v>14859394</v>
      </c>
      <c r="W1060">
        <v>14936407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-72.339987037037034</v>
      </c>
      <c r="AH1060">
        <v>-69.29738561111111</v>
      </c>
      <c r="AI1060">
        <v>0.25727331649831647</v>
      </c>
    </row>
    <row r="1061" spans="1:35" x14ac:dyDescent="0.2">
      <c r="A1061" t="s">
        <v>6194</v>
      </c>
      <c r="B1061">
        <v>2005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5.9</v>
      </c>
      <c r="N1061">
        <v>29840</v>
      </c>
      <c r="O1061">
        <v>98</v>
      </c>
      <c r="P1061" t="s">
        <v>6195</v>
      </c>
      <c r="Q1061" t="s">
        <v>39</v>
      </c>
      <c r="R1061">
        <v>0</v>
      </c>
      <c r="S1061">
        <v>0</v>
      </c>
      <c r="T1061">
        <v>1</v>
      </c>
      <c r="U1061">
        <v>30000000</v>
      </c>
      <c r="V1061">
        <v>43894863</v>
      </c>
      <c r="W1061">
        <v>58231520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3</v>
      </c>
      <c r="AG1061">
        <v>-2.9474666666666667</v>
      </c>
      <c r="AH1061">
        <v>7.7283120000000052</v>
      </c>
      <c r="AI1061">
        <v>2.2350844444444444</v>
      </c>
    </row>
    <row r="1062" spans="1:35" x14ac:dyDescent="0.2">
      <c r="A1062" t="s">
        <v>3854</v>
      </c>
      <c r="B1062">
        <v>1993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5.4</v>
      </c>
      <c r="N1062">
        <v>4124</v>
      </c>
      <c r="O1062">
        <v>85</v>
      </c>
      <c r="P1062" t="s">
        <v>3855</v>
      </c>
      <c r="Q1062" t="s">
        <v>2783</v>
      </c>
      <c r="R1062">
        <v>1</v>
      </c>
      <c r="S1062">
        <v>0</v>
      </c>
      <c r="T1062">
        <v>0</v>
      </c>
      <c r="U1062">
        <v>1465476</v>
      </c>
      <c r="V1062">
        <v>3335984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-100</v>
      </c>
      <c r="AH1062">
        <v>-100</v>
      </c>
      <c r="AI1062">
        <v>-1</v>
      </c>
    </row>
    <row r="1063" spans="1:35" x14ac:dyDescent="0.2">
      <c r="A1063" t="s">
        <v>5179</v>
      </c>
      <c r="B1063">
        <v>2000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7</v>
      </c>
      <c r="N1063">
        <v>18761</v>
      </c>
      <c r="O1063">
        <v>95</v>
      </c>
      <c r="P1063" t="s">
        <v>5180</v>
      </c>
      <c r="Q1063" t="s">
        <v>5181</v>
      </c>
      <c r="R1063">
        <v>0</v>
      </c>
      <c r="S1063">
        <v>0</v>
      </c>
      <c r="T1063">
        <v>1</v>
      </c>
      <c r="U1063">
        <v>6000000</v>
      </c>
      <c r="V1063">
        <v>34134641</v>
      </c>
      <c r="W1063">
        <v>35547761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5</v>
      </c>
      <c r="AG1063">
        <v>196.23134166666668</v>
      </c>
      <c r="AH1063">
        <v>228.81678925000003</v>
      </c>
      <c r="AI1063">
        <v>8.8743780555555549</v>
      </c>
    </row>
    <row r="1064" spans="1:35" x14ac:dyDescent="0.2">
      <c r="A1064" t="s">
        <v>1758</v>
      </c>
      <c r="B1064">
        <v>1964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7.8</v>
      </c>
      <c r="N1064">
        <v>83055</v>
      </c>
      <c r="O1064">
        <v>170</v>
      </c>
      <c r="P1064" t="s">
        <v>940</v>
      </c>
      <c r="Q1064" t="s">
        <v>39</v>
      </c>
      <c r="R1064">
        <v>0</v>
      </c>
      <c r="S1064">
        <v>0</v>
      </c>
      <c r="T1064">
        <v>1</v>
      </c>
      <c r="U1064">
        <v>17000000</v>
      </c>
      <c r="V1064">
        <v>72560711</v>
      </c>
      <c r="W1064">
        <v>72661442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8</v>
      </c>
      <c r="AG1064">
        <v>113.71012352941176</v>
      </c>
      <c r="AH1064">
        <v>137.21823711764708</v>
      </c>
      <c r="AI1064">
        <v>16.09680988235294</v>
      </c>
    </row>
    <row r="1065" spans="1:35" x14ac:dyDescent="0.2">
      <c r="A1065" t="s">
        <v>4501</v>
      </c>
      <c r="B1065">
        <v>1996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6.5</v>
      </c>
      <c r="N1065">
        <v>13744</v>
      </c>
      <c r="O1065">
        <v>101</v>
      </c>
      <c r="P1065" t="s">
        <v>4502</v>
      </c>
      <c r="Q1065" t="s">
        <v>4503</v>
      </c>
      <c r="R1065">
        <v>0</v>
      </c>
      <c r="S1065">
        <v>0</v>
      </c>
      <c r="T1065">
        <v>1</v>
      </c>
      <c r="U1065">
        <v>21500000</v>
      </c>
      <c r="V1065">
        <v>22313201</v>
      </c>
      <c r="W1065">
        <v>22313201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-48.108834883720931</v>
      </c>
      <c r="AH1065">
        <v>-42.40080672093022</v>
      </c>
      <c r="AI1065">
        <v>1.3586893234672304</v>
      </c>
    </row>
    <row r="1066" spans="1:35" x14ac:dyDescent="0.2">
      <c r="A1066" t="s">
        <v>534</v>
      </c>
      <c r="B1066">
        <v>1940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6.9</v>
      </c>
      <c r="N1066">
        <v>2457</v>
      </c>
      <c r="O1066">
        <v>83</v>
      </c>
      <c r="P1066" t="s">
        <v>492</v>
      </c>
      <c r="Q1066" t="s">
        <v>35</v>
      </c>
      <c r="R1066">
        <v>0</v>
      </c>
      <c r="S1066">
        <v>1</v>
      </c>
      <c r="T1066">
        <v>0</v>
      </c>
      <c r="U1066">
        <v>625000</v>
      </c>
      <c r="V1066">
        <v>2000000</v>
      </c>
      <c r="W1066">
        <v>2000000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60</v>
      </c>
      <c r="AH1066">
        <v>77.600000000000009</v>
      </c>
      <c r="AI1066">
        <v>23.615384615384617</v>
      </c>
    </row>
    <row r="1067" spans="1:35" x14ac:dyDescent="0.2">
      <c r="A1067" t="s">
        <v>908</v>
      </c>
      <c r="B1067">
        <v>1946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7</v>
      </c>
      <c r="N1067">
        <v>1226</v>
      </c>
      <c r="O1067">
        <v>94</v>
      </c>
      <c r="P1067" t="s">
        <v>680</v>
      </c>
      <c r="Q1067" t="s">
        <v>39</v>
      </c>
      <c r="R1067">
        <v>0</v>
      </c>
      <c r="S1067">
        <v>0</v>
      </c>
      <c r="T1067">
        <v>1</v>
      </c>
      <c r="U1067">
        <v>1106000</v>
      </c>
      <c r="V1067">
        <v>3000000</v>
      </c>
      <c r="W1067">
        <v>4001000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80.877034358047013</v>
      </c>
      <c r="AH1067">
        <v>100.77350813743217</v>
      </c>
      <c r="AI1067">
        <v>26.827236055084157</v>
      </c>
    </row>
    <row r="1068" spans="1:35" x14ac:dyDescent="0.2">
      <c r="A1068" t="s">
        <v>5071</v>
      </c>
      <c r="B1068">
        <v>1999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6.1</v>
      </c>
      <c r="N1068">
        <v>60277</v>
      </c>
      <c r="O1068">
        <v>121</v>
      </c>
      <c r="P1068" t="s">
        <v>5072</v>
      </c>
      <c r="Q1068" t="s">
        <v>35</v>
      </c>
      <c r="R1068">
        <v>0</v>
      </c>
      <c r="S1068">
        <v>1</v>
      </c>
      <c r="T1068">
        <v>0</v>
      </c>
      <c r="U1068">
        <v>68000000</v>
      </c>
      <c r="V1068">
        <v>29762011</v>
      </c>
      <c r="W1068">
        <v>33461011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12</v>
      </c>
      <c r="AG1068">
        <v>-75.396315441176469</v>
      </c>
      <c r="AH1068">
        <v>-72.689910139705873</v>
      </c>
      <c r="AI1068">
        <v>0.11834929812834225</v>
      </c>
    </row>
    <row r="1069" spans="1:35" x14ac:dyDescent="0.2">
      <c r="A1069" t="s">
        <v>268</v>
      </c>
      <c r="B1069">
        <v>1935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6.6</v>
      </c>
      <c r="N1069">
        <v>382</v>
      </c>
      <c r="O1069">
        <v>87</v>
      </c>
      <c r="P1069" t="s">
        <v>269</v>
      </c>
      <c r="Q1069" t="s">
        <v>35</v>
      </c>
      <c r="R1069">
        <v>0</v>
      </c>
      <c r="S1069">
        <v>1</v>
      </c>
      <c r="T1069">
        <v>0</v>
      </c>
      <c r="U1069">
        <v>213375</v>
      </c>
      <c r="X1069">
        <v>2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65</v>
      </c>
      <c r="AG1069">
        <v>-100</v>
      </c>
      <c r="AH1069">
        <v>-100</v>
      </c>
      <c r="AI1069">
        <v>-1</v>
      </c>
    </row>
    <row r="1070" spans="1:35" x14ac:dyDescent="0.2">
      <c r="A1070" t="s">
        <v>182</v>
      </c>
      <c r="B1070">
        <v>1933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6.8</v>
      </c>
      <c r="N1070">
        <v>4339</v>
      </c>
      <c r="O1070">
        <v>77</v>
      </c>
      <c r="P1070" t="s">
        <v>45</v>
      </c>
      <c r="Q1070" t="s">
        <v>39</v>
      </c>
      <c r="R1070">
        <v>0</v>
      </c>
      <c r="S1070">
        <v>0</v>
      </c>
      <c r="T1070">
        <v>1</v>
      </c>
      <c r="U1070">
        <v>279000</v>
      </c>
      <c r="V1070">
        <v>1106000</v>
      </c>
      <c r="W1070">
        <v>1106000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98.207885304659499</v>
      </c>
      <c r="AH1070">
        <v>120.01075268817205</v>
      </c>
      <c r="AI1070">
        <v>9.4319939634031318</v>
      </c>
    </row>
    <row r="1071" spans="1:35" x14ac:dyDescent="0.2">
      <c r="A1071" t="s">
        <v>5088</v>
      </c>
      <c r="B1071">
        <v>1999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6.7</v>
      </c>
      <c r="N1071">
        <v>24831</v>
      </c>
      <c r="O1071">
        <v>119</v>
      </c>
      <c r="P1071" t="s">
        <v>5089</v>
      </c>
      <c r="Q1071" t="s">
        <v>5090</v>
      </c>
      <c r="R1071">
        <v>1</v>
      </c>
      <c r="S1071">
        <v>0</v>
      </c>
      <c r="T1071">
        <v>0</v>
      </c>
      <c r="U1071">
        <v>28000000</v>
      </c>
      <c r="V1071">
        <v>8891623</v>
      </c>
      <c r="W1071">
        <v>8891623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-84.122101785714293</v>
      </c>
      <c r="AH1071">
        <v>-82.375532982142857</v>
      </c>
      <c r="AI1071">
        <v>-0.27827735389610392</v>
      </c>
    </row>
    <row r="1072" spans="1:35" x14ac:dyDescent="0.2">
      <c r="A1072" t="s">
        <v>6474</v>
      </c>
      <c r="B1072">
        <v>2007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5.9</v>
      </c>
      <c r="N1072">
        <v>18762</v>
      </c>
      <c r="O1072">
        <v>99</v>
      </c>
      <c r="P1072" t="s">
        <v>5767</v>
      </c>
      <c r="Q1072" t="s">
        <v>39</v>
      </c>
      <c r="R1072">
        <v>0</v>
      </c>
      <c r="S1072">
        <v>0</v>
      </c>
      <c r="T1072">
        <v>1</v>
      </c>
      <c r="U1072">
        <v>20000000</v>
      </c>
      <c r="V1072">
        <v>25612520</v>
      </c>
      <c r="W1072">
        <v>30666930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-23.332674999999998</v>
      </c>
      <c r="AH1072">
        <v>-14.899269249999989</v>
      </c>
      <c r="AI1072">
        <v>1.5555775000000001</v>
      </c>
    </row>
    <row r="1073" spans="1:35" x14ac:dyDescent="0.2">
      <c r="A1073" t="s">
        <v>7135</v>
      </c>
      <c r="B1073">
        <v>2010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6.1</v>
      </c>
      <c r="N1073">
        <v>26674</v>
      </c>
      <c r="O1073">
        <v>109</v>
      </c>
      <c r="P1073" t="s">
        <v>7136</v>
      </c>
      <c r="Q1073" t="s">
        <v>35</v>
      </c>
      <c r="R1073">
        <v>0</v>
      </c>
      <c r="S1073">
        <v>1</v>
      </c>
      <c r="T1073">
        <v>0</v>
      </c>
      <c r="U1073">
        <v>35000000</v>
      </c>
      <c r="V1073">
        <v>29011215</v>
      </c>
      <c r="W1073">
        <v>93251121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36</v>
      </c>
      <c r="AG1073">
        <v>33.215887142857142</v>
      </c>
      <c r="AH1073">
        <v>47.869634728571434</v>
      </c>
      <c r="AI1073">
        <v>1.664317742857143</v>
      </c>
    </row>
    <row r="1074" spans="1:35" x14ac:dyDescent="0.2">
      <c r="A1074" t="s">
        <v>6015</v>
      </c>
      <c r="B1074">
        <v>2004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6.9</v>
      </c>
      <c r="N1074">
        <v>191373</v>
      </c>
      <c r="O1074">
        <v>96</v>
      </c>
      <c r="P1074" t="s">
        <v>6016</v>
      </c>
      <c r="Q1074" t="s">
        <v>5827</v>
      </c>
      <c r="R1074">
        <v>1</v>
      </c>
      <c r="S1074">
        <v>0</v>
      </c>
      <c r="T1074">
        <v>0</v>
      </c>
      <c r="U1074">
        <v>400000</v>
      </c>
      <c r="V1074">
        <v>44540956</v>
      </c>
      <c r="W1074">
        <v>46138887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5667.3608750000003</v>
      </c>
      <c r="AH1074">
        <v>6301.770571250001</v>
      </c>
      <c r="AI1074">
        <v>191.2453625</v>
      </c>
    </row>
    <row r="1075" spans="1:35" x14ac:dyDescent="0.2">
      <c r="A1075" t="s">
        <v>2355</v>
      </c>
      <c r="B1075">
        <v>1978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7.5</v>
      </c>
      <c r="N1075">
        <v>108195</v>
      </c>
      <c r="O1075">
        <v>109</v>
      </c>
      <c r="P1075" t="s">
        <v>2356</v>
      </c>
      <c r="Q1075" t="s">
        <v>35</v>
      </c>
      <c r="R1075">
        <v>0</v>
      </c>
      <c r="S1075">
        <v>1</v>
      </c>
      <c r="T1075">
        <v>0</v>
      </c>
      <c r="U1075">
        <v>3000000</v>
      </c>
      <c r="V1075">
        <v>141600000</v>
      </c>
      <c r="W1075">
        <v>141600000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2260</v>
      </c>
      <c r="AH1075">
        <v>2519.6000000000004</v>
      </c>
      <c r="AI1075">
        <v>123.21052631578948</v>
      </c>
    </row>
    <row r="1076" spans="1:35" x14ac:dyDescent="0.2">
      <c r="A1076" t="s">
        <v>3223</v>
      </c>
      <c r="B1076">
        <v>1989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7.6</v>
      </c>
      <c r="N1076">
        <v>146777</v>
      </c>
      <c r="O1076">
        <v>97</v>
      </c>
      <c r="P1076" t="s">
        <v>3224</v>
      </c>
      <c r="Q1076" t="s">
        <v>39</v>
      </c>
      <c r="R1076">
        <v>0</v>
      </c>
      <c r="S1076">
        <v>0</v>
      </c>
      <c r="T1076">
        <v>1</v>
      </c>
      <c r="U1076">
        <v>11750203</v>
      </c>
      <c r="V1076">
        <v>72705146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-100</v>
      </c>
      <c r="AH1076">
        <v>-100</v>
      </c>
      <c r="AI1076">
        <v>-1</v>
      </c>
    </row>
    <row r="1077" spans="1:35" x14ac:dyDescent="0.2">
      <c r="A1077" t="s">
        <v>2842</v>
      </c>
      <c r="B1077">
        <v>1985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6.2</v>
      </c>
      <c r="N1077">
        <v>55428</v>
      </c>
      <c r="O1077">
        <v>95</v>
      </c>
      <c r="P1077" t="s">
        <v>2620</v>
      </c>
      <c r="Q1077" t="s">
        <v>2667</v>
      </c>
      <c r="R1077">
        <v>0</v>
      </c>
      <c r="S1077">
        <v>0</v>
      </c>
      <c r="T1077">
        <v>1</v>
      </c>
      <c r="U1077">
        <v>12329627</v>
      </c>
      <c r="V1077">
        <v>49364621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-100</v>
      </c>
      <c r="AH1077">
        <v>-100</v>
      </c>
      <c r="AI1077">
        <v>-1</v>
      </c>
    </row>
    <row r="1078" spans="1:35" x14ac:dyDescent="0.2">
      <c r="A1078" t="s">
        <v>2666</v>
      </c>
      <c r="B1078">
        <v>1983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7.4</v>
      </c>
      <c r="N1078">
        <v>91623</v>
      </c>
      <c r="O1078">
        <v>98</v>
      </c>
      <c r="P1078" t="s">
        <v>2449</v>
      </c>
      <c r="Q1078" t="s">
        <v>2667</v>
      </c>
      <c r="R1078">
        <v>0</v>
      </c>
      <c r="S1078">
        <v>0</v>
      </c>
      <c r="T1078">
        <v>1</v>
      </c>
      <c r="U1078">
        <v>8333358</v>
      </c>
      <c r="V1078">
        <v>61399552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-100</v>
      </c>
      <c r="AH1078">
        <v>-100</v>
      </c>
      <c r="AI1078">
        <v>-1</v>
      </c>
    </row>
    <row r="1079" spans="1:35" x14ac:dyDescent="0.2">
      <c r="A1079" t="s">
        <v>4043</v>
      </c>
      <c r="B1079">
        <v>1994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7.3</v>
      </c>
      <c r="N1079">
        <v>208271</v>
      </c>
      <c r="O1079">
        <v>118</v>
      </c>
      <c r="P1079" t="s">
        <v>2551</v>
      </c>
      <c r="Q1079" t="s">
        <v>39</v>
      </c>
      <c r="R1079">
        <v>0</v>
      </c>
      <c r="S1079">
        <v>0</v>
      </c>
      <c r="T1079">
        <v>1</v>
      </c>
      <c r="U1079">
        <v>34000000</v>
      </c>
      <c r="V1079">
        <v>50282766</v>
      </c>
      <c r="W1079">
        <v>50282766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-26.054755882352943</v>
      </c>
      <c r="AH1079">
        <v>-17.920779029411758</v>
      </c>
      <c r="AI1079">
        <v>2.361147459893048</v>
      </c>
    </row>
    <row r="1080" spans="1:35" x14ac:dyDescent="0.2">
      <c r="A1080" t="s">
        <v>5619</v>
      </c>
      <c r="B1080">
        <v>2003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6.5</v>
      </c>
      <c r="N1080">
        <v>24918</v>
      </c>
      <c r="O1080">
        <v>110</v>
      </c>
      <c r="P1080" t="s">
        <v>5620</v>
      </c>
      <c r="Q1080" t="s">
        <v>3635</v>
      </c>
      <c r="R1080">
        <v>0</v>
      </c>
      <c r="S1080">
        <v>1</v>
      </c>
      <c r="T1080">
        <v>0</v>
      </c>
      <c r="U1080">
        <v>43704</v>
      </c>
      <c r="V1080">
        <v>86959</v>
      </c>
      <c r="W1080">
        <v>6585516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12</v>
      </c>
      <c r="AG1080">
        <v>7434.225700164744</v>
      </c>
      <c r="AH1080">
        <v>8262.9905271828684</v>
      </c>
      <c r="AI1080">
        <v>250.14085667215815</v>
      </c>
    </row>
    <row r="1081" spans="1:35" x14ac:dyDescent="0.2">
      <c r="A1081" t="s">
        <v>7470</v>
      </c>
      <c r="B1081">
        <v>2014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6.3</v>
      </c>
      <c r="N1081">
        <v>275918</v>
      </c>
      <c r="O1081">
        <v>97</v>
      </c>
      <c r="P1081" t="s">
        <v>6595</v>
      </c>
      <c r="Q1081" t="s">
        <v>7471</v>
      </c>
      <c r="R1081">
        <v>0</v>
      </c>
      <c r="S1081">
        <v>1</v>
      </c>
      <c r="T1081">
        <v>0</v>
      </c>
      <c r="U1081">
        <v>18000000</v>
      </c>
      <c r="V1081">
        <v>150157400</v>
      </c>
      <c r="W1081">
        <v>270665134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651.84759444444444</v>
      </c>
      <c r="AH1081">
        <v>734.55082983333341</v>
      </c>
      <c r="AI1081">
        <v>14.036951888888888</v>
      </c>
    </row>
    <row r="1082" spans="1:35" x14ac:dyDescent="0.2">
      <c r="A1082" t="s">
        <v>7842</v>
      </c>
      <c r="B1082">
        <v>2016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5.7</v>
      </c>
      <c r="N1082">
        <v>108721</v>
      </c>
      <c r="O1082">
        <v>92</v>
      </c>
      <c r="P1082" t="s">
        <v>6595</v>
      </c>
      <c r="Q1082" t="s">
        <v>35</v>
      </c>
      <c r="R1082">
        <v>0</v>
      </c>
      <c r="S1082">
        <v>1</v>
      </c>
      <c r="T1082">
        <v>0</v>
      </c>
      <c r="U1082">
        <v>35000000</v>
      </c>
      <c r="V1082">
        <v>55455765</v>
      </c>
      <c r="W1082">
        <v>108007109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54.295870000000001</v>
      </c>
      <c r="AH1082">
        <v>71.268415700000006</v>
      </c>
      <c r="AI1082">
        <v>2.0859174</v>
      </c>
    </row>
    <row r="1083" spans="1:35" x14ac:dyDescent="0.2">
      <c r="A1083" t="s">
        <v>2669</v>
      </c>
      <c r="B1083">
        <v>1983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7.5</v>
      </c>
      <c r="N1083">
        <v>7380</v>
      </c>
      <c r="O1083">
        <v>105</v>
      </c>
      <c r="P1083" t="s">
        <v>2670</v>
      </c>
      <c r="Q1083" t="s">
        <v>2671</v>
      </c>
      <c r="R1083">
        <v>1</v>
      </c>
      <c r="S1083">
        <v>0</v>
      </c>
      <c r="T1083">
        <v>0</v>
      </c>
      <c r="U1083">
        <v>11000000</v>
      </c>
      <c r="V1083">
        <v>29600000</v>
      </c>
      <c r="W1083">
        <v>29600000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20</v>
      </c>
      <c r="AG1083">
        <v>34.545454545454547</v>
      </c>
      <c r="AH1083">
        <v>49.345454545454565</v>
      </c>
      <c r="AI1083">
        <v>4.849802371541502</v>
      </c>
    </row>
    <row r="1084" spans="1:35" x14ac:dyDescent="0.2">
      <c r="A1084" t="s">
        <v>910</v>
      </c>
      <c r="B1084">
        <v>1946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6.8</v>
      </c>
      <c r="N1084">
        <v>743</v>
      </c>
      <c r="O1084">
        <v>97</v>
      </c>
      <c r="P1084" t="s">
        <v>911</v>
      </c>
      <c r="Q1084" t="s">
        <v>39</v>
      </c>
      <c r="R1084">
        <v>0</v>
      </c>
      <c r="S1084">
        <v>0</v>
      </c>
      <c r="T1084">
        <v>1</v>
      </c>
      <c r="U1084">
        <v>1011000</v>
      </c>
      <c r="V1084">
        <v>2603000</v>
      </c>
      <c r="W1084">
        <v>2603000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28.733926805143422</v>
      </c>
      <c r="AH1084">
        <v>42.894658753709223</v>
      </c>
      <c r="AI1084">
        <v>18.805219508483603</v>
      </c>
    </row>
    <row r="1085" spans="1:35" x14ac:dyDescent="0.2">
      <c r="A1085" t="s">
        <v>3476</v>
      </c>
      <c r="B1085">
        <v>1991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6.7</v>
      </c>
      <c r="N1085">
        <v>30079</v>
      </c>
      <c r="O1085">
        <v>97</v>
      </c>
      <c r="P1085" t="s">
        <v>3477</v>
      </c>
      <c r="Q1085" t="s">
        <v>39</v>
      </c>
      <c r="R1085">
        <v>0</v>
      </c>
      <c r="S1085">
        <v>0</v>
      </c>
      <c r="T1085">
        <v>1</v>
      </c>
      <c r="U1085">
        <v>8000000</v>
      </c>
      <c r="V1085">
        <v>47624353</v>
      </c>
      <c r="W1085">
        <v>47624353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197.65220625000001</v>
      </c>
      <c r="AH1085">
        <v>230.39394893750003</v>
      </c>
      <c r="AI1085">
        <v>12.529645738636363</v>
      </c>
    </row>
    <row r="1086" spans="1:35" x14ac:dyDescent="0.2">
      <c r="A1086" t="s">
        <v>7279</v>
      </c>
      <c r="B1086">
        <v>2011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5.7</v>
      </c>
      <c r="N1086">
        <v>79309</v>
      </c>
      <c r="O1086">
        <v>118</v>
      </c>
      <c r="P1086" t="s">
        <v>3035</v>
      </c>
      <c r="Q1086" t="s">
        <v>5604</v>
      </c>
      <c r="R1086">
        <v>0</v>
      </c>
      <c r="S1086">
        <v>0</v>
      </c>
      <c r="T1086">
        <v>1</v>
      </c>
      <c r="U1086">
        <v>56000000</v>
      </c>
      <c r="V1086">
        <v>54544638</v>
      </c>
      <c r="W1086">
        <v>142044638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26.825569642857143</v>
      </c>
      <c r="AH1086">
        <v>40.776382303571438</v>
      </c>
      <c r="AI1086">
        <v>1.5365113928571428</v>
      </c>
    </row>
    <row r="1087" spans="1:35" x14ac:dyDescent="0.2">
      <c r="A1087" t="s">
        <v>5964</v>
      </c>
      <c r="B1087">
        <v>2004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5</v>
      </c>
      <c r="N1087">
        <v>21029</v>
      </c>
      <c r="O1087">
        <v>91</v>
      </c>
      <c r="P1087" t="s">
        <v>5687</v>
      </c>
      <c r="Q1087" t="s">
        <v>39</v>
      </c>
      <c r="R1087">
        <v>0</v>
      </c>
      <c r="S1087">
        <v>0</v>
      </c>
      <c r="T1087">
        <v>1</v>
      </c>
      <c r="U1087">
        <v>30000000</v>
      </c>
      <c r="V1087">
        <v>14071441</v>
      </c>
      <c r="W1087">
        <v>21289826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-64.516956666666673</v>
      </c>
      <c r="AH1087">
        <v>-60.613821899999998</v>
      </c>
      <c r="AI1087">
        <v>0.1827681111111111</v>
      </c>
    </row>
    <row r="1088" spans="1:35" x14ac:dyDescent="0.2">
      <c r="A1088" t="s">
        <v>3226</v>
      </c>
      <c r="B1088">
        <v>1989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6.4</v>
      </c>
      <c r="N1088">
        <v>16316</v>
      </c>
      <c r="O1088">
        <v>124</v>
      </c>
      <c r="P1088" t="s">
        <v>3227</v>
      </c>
      <c r="Q1088" t="s">
        <v>2783</v>
      </c>
      <c r="R1088">
        <v>1</v>
      </c>
      <c r="S1088">
        <v>0</v>
      </c>
      <c r="T1088">
        <v>0</v>
      </c>
      <c r="U1088">
        <v>15000000</v>
      </c>
      <c r="V1088">
        <v>10763469</v>
      </c>
      <c r="W1088">
        <v>10763469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-64.121769999999998</v>
      </c>
      <c r="AH1088">
        <v>-60.175164699999982</v>
      </c>
      <c r="AI1088">
        <v>0.55992304347826083</v>
      </c>
    </row>
    <row r="1089" spans="1:35" x14ac:dyDescent="0.2">
      <c r="A1089" t="s">
        <v>2567</v>
      </c>
      <c r="B1089">
        <v>1982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6.5</v>
      </c>
      <c r="N1089">
        <v>1187</v>
      </c>
      <c r="O1089">
        <v>107</v>
      </c>
      <c r="P1089" t="s">
        <v>1583</v>
      </c>
      <c r="Q1089" t="s">
        <v>376</v>
      </c>
      <c r="R1089">
        <v>1</v>
      </c>
      <c r="S1089">
        <v>0</v>
      </c>
      <c r="T1089">
        <v>0</v>
      </c>
      <c r="U1089">
        <v>10000000</v>
      </c>
      <c r="V1089">
        <v>8000000</v>
      </c>
      <c r="W1089">
        <v>8000000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0</v>
      </c>
      <c r="AG1089">
        <v>-60</v>
      </c>
      <c r="AH1089">
        <v>-55.600000000000009</v>
      </c>
      <c r="AI1089">
        <v>0.73913043478260865</v>
      </c>
    </row>
    <row r="1090" spans="1:35" x14ac:dyDescent="0.2">
      <c r="A1090" t="s">
        <v>78</v>
      </c>
      <c r="B1090">
        <v>1931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7.1</v>
      </c>
      <c r="N1090">
        <v>3137</v>
      </c>
      <c r="O1090">
        <v>72</v>
      </c>
      <c r="P1090" t="s">
        <v>79</v>
      </c>
      <c r="Q1090" t="s">
        <v>39</v>
      </c>
      <c r="R1090">
        <v>0</v>
      </c>
      <c r="S1090">
        <v>0</v>
      </c>
      <c r="T1090">
        <v>1</v>
      </c>
      <c r="U1090">
        <v>260000</v>
      </c>
      <c r="X1090">
        <v>2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-100</v>
      </c>
      <c r="AH1090">
        <v>-100</v>
      </c>
      <c r="AI1090">
        <v>-1</v>
      </c>
    </row>
    <row r="1091" spans="1:35" x14ac:dyDescent="0.2">
      <c r="A1091" t="s">
        <v>951</v>
      </c>
      <c r="B1091">
        <v>1949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5.8</v>
      </c>
      <c r="N1091">
        <v>325</v>
      </c>
      <c r="O1091">
        <v>84</v>
      </c>
      <c r="P1091" t="s">
        <v>930</v>
      </c>
      <c r="Q1091" t="s">
        <v>39</v>
      </c>
      <c r="R1091">
        <v>0</v>
      </c>
      <c r="S1091">
        <v>0</v>
      </c>
      <c r="T1091">
        <v>1</v>
      </c>
      <c r="U1091">
        <v>1810000</v>
      </c>
      <c r="V1091">
        <v>449000</v>
      </c>
      <c r="W1091">
        <v>698000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5</v>
      </c>
      <c r="AG1091">
        <v>-80.718232044198885</v>
      </c>
      <c r="AH1091">
        <v>-78.597237569060781</v>
      </c>
      <c r="AI1091">
        <v>1.9664258393540162</v>
      </c>
    </row>
    <row r="1092" spans="1:35" x14ac:dyDescent="0.2">
      <c r="A1092" t="s">
        <v>2569</v>
      </c>
      <c r="B1092">
        <v>1981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6.4</v>
      </c>
      <c r="N1092">
        <v>16421</v>
      </c>
      <c r="O1092">
        <v>99</v>
      </c>
      <c r="P1092" t="s">
        <v>2570</v>
      </c>
      <c r="Q1092" t="s">
        <v>35</v>
      </c>
      <c r="R1092">
        <v>0</v>
      </c>
      <c r="S1092">
        <v>1</v>
      </c>
      <c r="T1092">
        <v>0</v>
      </c>
      <c r="U1092">
        <v>5000000</v>
      </c>
      <c r="V1092">
        <v>14905359</v>
      </c>
      <c r="W1092">
        <v>19905359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99.05359</v>
      </c>
      <c r="AH1092">
        <v>120.94948490000002</v>
      </c>
      <c r="AI1092">
        <v>7.6545039130434782</v>
      </c>
    </row>
    <row r="1093" spans="1:35" x14ac:dyDescent="0.2">
      <c r="A1093" t="s">
        <v>2673</v>
      </c>
      <c r="B1093">
        <v>1983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5.8</v>
      </c>
      <c r="N1093">
        <v>2777</v>
      </c>
      <c r="O1093">
        <v>99</v>
      </c>
      <c r="P1093" t="s">
        <v>1923</v>
      </c>
      <c r="Q1093" t="s">
        <v>35</v>
      </c>
      <c r="R1093">
        <v>0</v>
      </c>
      <c r="S1093">
        <v>1</v>
      </c>
      <c r="T1093">
        <v>0</v>
      </c>
      <c r="U1093">
        <v>6000000</v>
      </c>
      <c r="V1093">
        <v>6670680</v>
      </c>
      <c r="W1093">
        <v>6670680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-44.411000000000001</v>
      </c>
      <c r="AH1093">
        <v>-38.296209999999995</v>
      </c>
      <c r="AI1093">
        <v>1.4169130434782609</v>
      </c>
    </row>
    <row r="1094" spans="1:35" x14ac:dyDescent="0.2">
      <c r="A1094" t="s">
        <v>6713</v>
      </c>
      <c r="B1094">
        <v>2008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6</v>
      </c>
      <c r="N1094">
        <v>22156</v>
      </c>
      <c r="O1094">
        <v>97</v>
      </c>
      <c r="P1094" t="s">
        <v>6714</v>
      </c>
      <c r="Q1094" t="s">
        <v>39</v>
      </c>
      <c r="R1094">
        <v>0</v>
      </c>
      <c r="S1094">
        <v>0</v>
      </c>
      <c r="T1094">
        <v>1</v>
      </c>
      <c r="U1094">
        <v>30000000</v>
      </c>
      <c r="V1094">
        <v>41850659</v>
      </c>
      <c r="W1094">
        <v>84375346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6</v>
      </c>
      <c r="AG1094">
        <v>40.625576666666667</v>
      </c>
      <c r="AH1094">
        <v>56.094390100000005</v>
      </c>
      <c r="AI1094">
        <v>3.6875192222222224</v>
      </c>
    </row>
    <row r="1095" spans="1:35" x14ac:dyDescent="0.2">
      <c r="A1095" t="s">
        <v>6919</v>
      </c>
      <c r="B1095">
        <v>2009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6.3</v>
      </c>
      <c r="N1095">
        <v>66408</v>
      </c>
      <c r="O1095">
        <v>99</v>
      </c>
      <c r="P1095" t="s">
        <v>6276</v>
      </c>
      <c r="Q1095" t="s">
        <v>39</v>
      </c>
      <c r="R1095">
        <v>0</v>
      </c>
      <c r="S1095">
        <v>0</v>
      </c>
      <c r="T1095">
        <v>1</v>
      </c>
      <c r="U1095">
        <v>40000000</v>
      </c>
      <c r="V1095">
        <v>38122883</v>
      </c>
      <c r="W1095">
        <v>61601280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-22.9984</v>
      </c>
      <c r="AH1095">
        <v>-14.528223999999984</v>
      </c>
      <c r="AI1095">
        <v>1.5667199999999999</v>
      </c>
    </row>
    <row r="1096" spans="1:35" x14ac:dyDescent="0.2">
      <c r="A1096" t="s">
        <v>4288</v>
      </c>
      <c r="B1096">
        <v>1995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7.1</v>
      </c>
      <c r="N1096">
        <v>27809</v>
      </c>
      <c r="O1096">
        <v>192</v>
      </c>
      <c r="P1096" t="s">
        <v>2551</v>
      </c>
      <c r="Q1096" t="s">
        <v>3952</v>
      </c>
      <c r="R1096">
        <v>1</v>
      </c>
      <c r="S1096">
        <v>0</v>
      </c>
      <c r="T1096">
        <v>0</v>
      </c>
      <c r="U1096">
        <v>44000000</v>
      </c>
      <c r="V1096">
        <v>13681765</v>
      </c>
      <c r="W1096">
        <v>13681765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-84.452539772727278</v>
      </c>
      <c r="AH1096">
        <v>-82.742319147727258</v>
      </c>
      <c r="AI1096">
        <v>-0.29329726239669424</v>
      </c>
    </row>
    <row r="1097" spans="1:35" x14ac:dyDescent="0.2">
      <c r="A1097" t="s">
        <v>1970</v>
      </c>
      <c r="B1097">
        <v>1970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6</v>
      </c>
      <c r="N1097">
        <v>1377</v>
      </c>
      <c r="O1097">
        <v>96</v>
      </c>
      <c r="P1097" t="s">
        <v>1971</v>
      </c>
      <c r="Q1097" t="s">
        <v>1972</v>
      </c>
      <c r="R1097">
        <v>0</v>
      </c>
      <c r="S1097">
        <v>0</v>
      </c>
      <c r="T1097">
        <v>1</v>
      </c>
      <c r="U1097">
        <v>1500000</v>
      </c>
      <c r="X1097">
        <v>2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14</v>
      </c>
      <c r="AG1097">
        <v>-100</v>
      </c>
      <c r="AH1097">
        <v>-100</v>
      </c>
      <c r="AI1097">
        <v>-1</v>
      </c>
    </row>
    <row r="1098" spans="1:35" x14ac:dyDescent="0.2">
      <c r="A1098" t="s">
        <v>6464</v>
      </c>
      <c r="B1098">
        <v>2007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8.1</v>
      </c>
      <c r="N1098">
        <v>807729</v>
      </c>
      <c r="O1098">
        <v>122</v>
      </c>
      <c r="P1098" t="s">
        <v>5853</v>
      </c>
      <c r="Q1098" t="s">
        <v>6426</v>
      </c>
      <c r="R1098">
        <v>1</v>
      </c>
      <c r="S1098">
        <v>0</v>
      </c>
      <c r="T1098">
        <v>0</v>
      </c>
      <c r="U1098">
        <v>25000000</v>
      </c>
      <c r="V1098">
        <v>74283625</v>
      </c>
      <c r="W1098">
        <v>171627166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243.25433200000001</v>
      </c>
      <c r="AH1098">
        <v>281.01230852000003</v>
      </c>
      <c r="AI1098">
        <v>10.441811066666666</v>
      </c>
    </row>
    <row r="1099" spans="1:35" x14ac:dyDescent="0.2">
      <c r="A1099" t="s">
        <v>6488</v>
      </c>
      <c r="B1099">
        <v>2007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6.3</v>
      </c>
      <c r="N1099">
        <v>68490</v>
      </c>
      <c r="O1099">
        <v>104</v>
      </c>
      <c r="P1099" t="s">
        <v>4974</v>
      </c>
      <c r="Q1099" t="s">
        <v>4109</v>
      </c>
      <c r="R1099">
        <v>0</v>
      </c>
      <c r="S1099">
        <v>0</v>
      </c>
      <c r="T1099">
        <v>1</v>
      </c>
      <c r="U1099">
        <v>28000000</v>
      </c>
      <c r="V1099">
        <v>43107979</v>
      </c>
      <c r="W1099">
        <v>92601050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65.359017857142859</v>
      </c>
      <c r="AH1099">
        <v>83.548509821428596</v>
      </c>
      <c r="AI1099">
        <v>4.5119672619047622</v>
      </c>
    </row>
    <row r="1100" spans="1:35" x14ac:dyDescent="0.2">
      <c r="A1100" t="s">
        <v>3645</v>
      </c>
      <c r="B1100">
        <v>1992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7.6</v>
      </c>
      <c r="N1100">
        <v>9823</v>
      </c>
      <c r="O1100">
        <v>101</v>
      </c>
      <c r="P1100" t="s">
        <v>2072</v>
      </c>
      <c r="Q1100" t="s">
        <v>2783</v>
      </c>
      <c r="R1100">
        <v>1</v>
      </c>
      <c r="S1100">
        <v>0</v>
      </c>
      <c r="T1100">
        <v>0</v>
      </c>
      <c r="U1100">
        <v>12000000</v>
      </c>
      <c r="V1100">
        <v>2280148</v>
      </c>
      <c r="W1100">
        <v>2280148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10</v>
      </c>
      <c r="AG1100">
        <v>-90.499383333333341</v>
      </c>
      <c r="AH1100">
        <v>-89.454315499999993</v>
      </c>
      <c r="AI1100">
        <v>-0.5681537878787879</v>
      </c>
    </row>
    <row r="1101" spans="1:35" x14ac:dyDescent="0.2">
      <c r="A1101" t="s">
        <v>7483</v>
      </c>
      <c r="B1101">
        <v>2014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6.9</v>
      </c>
      <c r="N1101">
        <v>242501</v>
      </c>
      <c r="O1101">
        <v>106</v>
      </c>
      <c r="P1101" t="s">
        <v>7116</v>
      </c>
      <c r="Q1101" t="s">
        <v>3729</v>
      </c>
      <c r="R1101">
        <v>0</v>
      </c>
      <c r="S1101">
        <v>1</v>
      </c>
      <c r="T1101">
        <v>0</v>
      </c>
      <c r="U1101">
        <v>50000000</v>
      </c>
      <c r="V1101">
        <v>92168600</v>
      </c>
      <c r="W1101">
        <v>222809600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122.8096</v>
      </c>
      <c r="AH1101">
        <v>147.31865600000003</v>
      </c>
      <c r="AI1101">
        <v>3.4561920000000002</v>
      </c>
    </row>
    <row r="1102" spans="1:35" x14ac:dyDescent="0.2">
      <c r="A1102" t="s">
        <v>6096</v>
      </c>
      <c r="B1102">
        <v>2005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7.3</v>
      </c>
      <c r="N1102">
        <v>38347</v>
      </c>
      <c r="O1102">
        <v>126</v>
      </c>
      <c r="P1102" t="s">
        <v>6097</v>
      </c>
      <c r="Q1102" t="s">
        <v>39</v>
      </c>
      <c r="R1102">
        <v>0</v>
      </c>
      <c r="S1102">
        <v>0</v>
      </c>
      <c r="T1102">
        <v>1</v>
      </c>
      <c r="U1102">
        <v>35000000</v>
      </c>
      <c r="V1102">
        <v>18337722</v>
      </c>
      <c r="W1102">
        <v>25211175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3</v>
      </c>
      <c r="AG1102">
        <v>-63.984035714285717</v>
      </c>
      <c r="AH1102">
        <v>-60.022279642857143</v>
      </c>
      <c r="AI1102">
        <v>0.20053214285714285</v>
      </c>
    </row>
    <row r="1103" spans="1:35" x14ac:dyDescent="0.2">
      <c r="A1103" t="s">
        <v>4323</v>
      </c>
      <c r="B1103">
        <v>1996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4.9000000000000004</v>
      </c>
      <c r="N1103">
        <v>1109</v>
      </c>
      <c r="O1103">
        <v>90</v>
      </c>
      <c r="P1103" t="s">
        <v>4324</v>
      </c>
      <c r="Q1103" t="s">
        <v>39</v>
      </c>
      <c r="R1103">
        <v>0</v>
      </c>
      <c r="S1103">
        <v>0</v>
      </c>
      <c r="T1103">
        <v>1</v>
      </c>
      <c r="U1103">
        <v>18000000</v>
      </c>
      <c r="X1103">
        <v>2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40</v>
      </c>
      <c r="AG1103">
        <v>-100</v>
      </c>
      <c r="AH1103">
        <v>-100</v>
      </c>
      <c r="AI1103">
        <v>-1</v>
      </c>
    </row>
    <row r="1104" spans="1:35" x14ac:dyDescent="0.2">
      <c r="A1104" t="s">
        <v>3479</v>
      </c>
      <c r="B1104">
        <v>1991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5.0999999999999996</v>
      </c>
      <c r="N1104">
        <v>21754</v>
      </c>
      <c r="O1104">
        <v>94</v>
      </c>
      <c r="P1104" t="s">
        <v>3480</v>
      </c>
      <c r="Q1104" t="s">
        <v>2957</v>
      </c>
      <c r="R1104">
        <v>0</v>
      </c>
      <c r="S1104">
        <v>0</v>
      </c>
      <c r="T1104">
        <v>1</v>
      </c>
      <c r="U1104">
        <v>40000000</v>
      </c>
      <c r="V1104">
        <v>8479793</v>
      </c>
      <c r="W1104">
        <v>8479793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-89.400258749999992</v>
      </c>
      <c r="AH1104">
        <v>-88.234287212499993</v>
      </c>
      <c r="AI1104">
        <v>-0.51819357954545453</v>
      </c>
    </row>
    <row r="1105" spans="1:35" x14ac:dyDescent="0.2">
      <c r="A1105" t="s">
        <v>4745</v>
      </c>
      <c r="B1105">
        <v>1997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6.7</v>
      </c>
      <c r="N1105">
        <v>42561</v>
      </c>
      <c r="O1105">
        <v>98</v>
      </c>
      <c r="P1105" t="s">
        <v>4151</v>
      </c>
      <c r="Q1105" t="s">
        <v>4746</v>
      </c>
      <c r="R1105">
        <v>1</v>
      </c>
      <c r="S1105">
        <v>0</v>
      </c>
      <c r="T1105">
        <v>0</v>
      </c>
      <c r="U1105">
        <v>25000000</v>
      </c>
      <c r="V1105">
        <v>44480039</v>
      </c>
      <c r="W1105">
        <v>44480039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-11.039922000000001</v>
      </c>
      <c r="AH1105">
        <v>-1.2543134199999868</v>
      </c>
      <c r="AI1105">
        <v>3.043639909090909</v>
      </c>
    </row>
    <row r="1106" spans="1:35" x14ac:dyDescent="0.2">
      <c r="A1106" t="s">
        <v>5022</v>
      </c>
      <c r="B1106">
        <v>1999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7.1</v>
      </c>
      <c r="N1106">
        <v>258802</v>
      </c>
      <c r="O1106">
        <v>124</v>
      </c>
      <c r="P1106" t="s">
        <v>5023</v>
      </c>
      <c r="Q1106" t="s">
        <v>4097</v>
      </c>
      <c r="R1106">
        <v>0</v>
      </c>
      <c r="S1106">
        <v>1</v>
      </c>
      <c r="T1106">
        <v>0</v>
      </c>
      <c r="U1106">
        <v>42000000</v>
      </c>
      <c r="V1106">
        <v>116089678</v>
      </c>
      <c r="W1106">
        <v>363944522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333.26728809523809</v>
      </c>
      <c r="AH1106">
        <v>380.9266897857143</v>
      </c>
      <c r="AI1106">
        <v>18.693967640692641</v>
      </c>
    </row>
    <row r="1107" spans="1:35" x14ac:dyDescent="0.2">
      <c r="A1107" t="s">
        <v>698</v>
      </c>
      <c r="B1107">
        <v>1942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7.9</v>
      </c>
      <c r="N1107">
        <v>14346</v>
      </c>
      <c r="O1107">
        <v>117</v>
      </c>
      <c r="P1107" t="s">
        <v>614</v>
      </c>
      <c r="Q1107" t="s">
        <v>39</v>
      </c>
      <c r="R1107">
        <v>0</v>
      </c>
      <c r="S1107">
        <v>0</v>
      </c>
      <c r="T1107">
        <v>1</v>
      </c>
      <c r="U1107">
        <v>877000</v>
      </c>
      <c r="V1107">
        <v>4177000</v>
      </c>
      <c r="W1107">
        <v>4177000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138.14139110604333</v>
      </c>
      <c r="AH1107">
        <v>164.33694412770811</v>
      </c>
      <c r="AI1107">
        <v>35.637137093237435</v>
      </c>
    </row>
    <row r="1108" spans="1:35" x14ac:dyDescent="0.2">
      <c r="A1108" t="s">
        <v>2984</v>
      </c>
      <c r="B1108">
        <v>1987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6.6</v>
      </c>
      <c r="N1108">
        <v>5663</v>
      </c>
      <c r="O1108">
        <v>116</v>
      </c>
      <c r="P1108" t="s">
        <v>2985</v>
      </c>
      <c r="Q1108" t="s">
        <v>39</v>
      </c>
      <c r="R1108">
        <v>0</v>
      </c>
      <c r="S1108">
        <v>0</v>
      </c>
      <c r="T1108">
        <v>1</v>
      </c>
      <c r="U1108">
        <v>25000000</v>
      </c>
      <c r="V1108">
        <v>30950002</v>
      </c>
      <c r="W1108">
        <v>30950002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8</v>
      </c>
      <c r="AG1108">
        <v>-38.099996000000004</v>
      </c>
      <c r="AH1108">
        <v>-31.290995559999992</v>
      </c>
      <c r="AI1108">
        <v>1.6913045217391305</v>
      </c>
    </row>
    <row r="1109" spans="1:35" x14ac:dyDescent="0.2">
      <c r="A1109" t="s">
        <v>5139</v>
      </c>
      <c r="B1109">
        <v>2000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4.4000000000000004</v>
      </c>
      <c r="N1109">
        <v>47042</v>
      </c>
      <c r="O1109">
        <v>106</v>
      </c>
      <c r="P1109" t="s">
        <v>4502</v>
      </c>
      <c r="Q1109" t="s">
        <v>35</v>
      </c>
      <c r="R1109">
        <v>0</v>
      </c>
      <c r="S1109">
        <v>1</v>
      </c>
      <c r="T1109">
        <v>0</v>
      </c>
      <c r="U1109">
        <v>84000000</v>
      </c>
      <c r="V1109">
        <v>123309890</v>
      </c>
      <c r="W1109">
        <v>166339890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-0.98816071428571428</v>
      </c>
      <c r="AH1109">
        <v>9.9031416071428602</v>
      </c>
      <c r="AI1109">
        <v>2.3003946428571429</v>
      </c>
    </row>
    <row r="1110" spans="1:35" x14ac:dyDescent="0.2">
      <c r="A1110" t="s">
        <v>5330</v>
      </c>
      <c r="B1110">
        <v>2000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7.7</v>
      </c>
      <c r="N1110">
        <v>273785</v>
      </c>
      <c r="O1110">
        <v>107</v>
      </c>
      <c r="P1110" t="s">
        <v>3402</v>
      </c>
      <c r="Q1110" t="s">
        <v>2783</v>
      </c>
      <c r="R1110">
        <v>1</v>
      </c>
      <c r="S1110">
        <v>1</v>
      </c>
      <c r="T1110">
        <v>0</v>
      </c>
      <c r="U1110">
        <v>26000000</v>
      </c>
      <c r="V1110">
        <v>45512588</v>
      </c>
      <c r="W1110">
        <v>71868327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38.20832115384615</v>
      </c>
      <c r="AH1110">
        <v>53.411236480769254</v>
      </c>
      <c r="AI1110">
        <v>3.6069440384615383</v>
      </c>
    </row>
    <row r="1111" spans="1:35" x14ac:dyDescent="0.2">
      <c r="A1111" t="s">
        <v>861</v>
      </c>
      <c r="B1111">
        <v>1945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7.3</v>
      </c>
      <c r="N1111">
        <v>4198</v>
      </c>
      <c r="O1111">
        <v>142</v>
      </c>
      <c r="P1111" t="s">
        <v>474</v>
      </c>
      <c r="Q1111" t="s">
        <v>39</v>
      </c>
      <c r="R1111">
        <v>0</v>
      </c>
      <c r="S1111">
        <v>0</v>
      </c>
      <c r="T1111">
        <v>1</v>
      </c>
      <c r="U1111">
        <v>1592000</v>
      </c>
      <c r="W1111">
        <v>3961000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24.403266331658291</v>
      </c>
      <c r="AH1111">
        <v>38.087625628140707</v>
      </c>
      <c r="AI1111">
        <v>18.138964051024352</v>
      </c>
    </row>
    <row r="1112" spans="1:35" x14ac:dyDescent="0.2">
      <c r="A1112" t="s">
        <v>7206</v>
      </c>
      <c r="B1112">
        <v>2013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7</v>
      </c>
      <c r="N1112">
        <v>469534</v>
      </c>
      <c r="O1112">
        <v>124</v>
      </c>
      <c r="P1112" t="s">
        <v>6859</v>
      </c>
      <c r="Q1112" t="s">
        <v>35</v>
      </c>
      <c r="R1112">
        <v>0</v>
      </c>
      <c r="S1112">
        <v>1</v>
      </c>
      <c r="T1112">
        <v>0</v>
      </c>
      <c r="U1112">
        <v>120000000</v>
      </c>
      <c r="V1112">
        <v>89107235</v>
      </c>
      <c r="W1112">
        <v>286168572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19.236905</v>
      </c>
      <c r="AH1112">
        <v>32.35296455000001</v>
      </c>
      <c r="AI1112">
        <v>1.3847381000000001</v>
      </c>
    </row>
    <row r="1113" spans="1:35" x14ac:dyDescent="0.2">
      <c r="A1113" t="s">
        <v>1595</v>
      </c>
      <c r="B1113">
        <v>1960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6.6</v>
      </c>
      <c r="N1113">
        <v>19071</v>
      </c>
      <c r="O1113">
        <v>127</v>
      </c>
      <c r="P1113" t="s">
        <v>34</v>
      </c>
      <c r="Q1113" t="s">
        <v>1596</v>
      </c>
      <c r="R1113">
        <v>0</v>
      </c>
      <c r="S1113">
        <v>0</v>
      </c>
      <c r="T1113">
        <v>1</v>
      </c>
      <c r="U1113">
        <v>2800000</v>
      </c>
      <c r="V1113">
        <v>5000000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-100</v>
      </c>
      <c r="AH1113">
        <v>-100</v>
      </c>
      <c r="AI1113">
        <v>-1</v>
      </c>
    </row>
    <row r="1114" spans="1:35" x14ac:dyDescent="0.2">
      <c r="A1114" t="s">
        <v>7947</v>
      </c>
      <c r="B1114">
        <v>2001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7.7</v>
      </c>
      <c r="N1114">
        <v>495058</v>
      </c>
      <c r="O1114">
        <v>116</v>
      </c>
      <c r="P1114" t="s">
        <v>3825</v>
      </c>
      <c r="Q1114" t="s">
        <v>39</v>
      </c>
      <c r="R1114">
        <v>0</v>
      </c>
      <c r="S1114">
        <v>0</v>
      </c>
      <c r="T1114">
        <v>1</v>
      </c>
      <c r="U1114">
        <v>85000000</v>
      </c>
      <c r="V1114">
        <v>183417150</v>
      </c>
      <c r="W1114">
        <v>450717150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41</v>
      </c>
      <c r="AG1114">
        <v>165.12773529411763</v>
      </c>
      <c r="AH1114">
        <v>194.29178617647062</v>
      </c>
      <c r="AI1114">
        <v>7.8375911764705881</v>
      </c>
    </row>
    <row r="1115" spans="1:35" x14ac:dyDescent="0.2">
      <c r="A1115" t="s">
        <v>7892</v>
      </c>
      <c r="B1115">
        <v>2018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6.2</v>
      </c>
      <c r="N1115">
        <v>165119</v>
      </c>
      <c r="O1115">
        <v>110</v>
      </c>
      <c r="P1115" t="s">
        <v>5834</v>
      </c>
      <c r="Q1115" t="s">
        <v>39</v>
      </c>
      <c r="R1115">
        <v>0</v>
      </c>
      <c r="S1115">
        <v>0</v>
      </c>
      <c r="T1115">
        <v>1</v>
      </c>
      <c r="U1115">
        <v>70000000</v>
      </c>
      <c r="V1115">
        <v>140218711</v>
      </c>
      <c r="W1115">
        <v>297718711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112.65622214285713</v>
      </c>
      <c r="AH1115">
        <v>136.04840657857144</v>
      </c>
      <c r="AI1115">
        <v>3.2531244428571426</v>
      </c>
    </row>
    <row r="1116" spans="1:35" x14ac:dyDescent="0.2">
      <c r="A1116" t="s">
        <v>6533</v>
      </c>
      <c r="B1116">
        <v>2007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6.9</v>
      </c>
      <c r="N1116">
        <v>308411</v>
      </c>
      <c r="O1116">
        <v>122</v>
      </c>
      <c r="P1116" t="s">
        <v>3825</v>
      </c>
      <c r="Q1116" t="s">
        <v>39</v>
      </c>
      <c r="R1116">
        <v>0</v>
      </c>
      <c r="S1116">
        <v>0</v>
      </c>
      <c r="T1116">
        <v>1</v>
      </c>
      <c r="U1116">
        <v>85000000</v>
      </c>
      <c r="V1116">
        <v>117154724</v>
      </c>
      <c r="W1116">
        <v>311312624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83.125072941176469</v>
      </c>
      <c r="AH1116">
        <v>103.26883096470591</v>
      </c>
      <c r="AI1116">
        <v>5.1041690980392156</v>
      </c>
    </row>
    <row r="1117" spans="1:35" x14ac:dyDescent="0.2">
      <c r="A1117" t="s">
        <v>5911</v>
      </c>
      <c r="B1117">
        <v>2004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6.5</v>
      </c>
      <c r="N1117">
        <v>344283</v>
      </c>
      <c r="O1117">
        <v>125</v>
      </c>
      <c r="P1117" t="s">
        <v>3825</v>
      </c>
      <c r="Q1117" t="s">
        <v>39</v>
      </c>
      <c r="R1117">
        <v>0</v>
      </c>
      <c r="S1117">
        <v>0</v>
      </c>
      <c r="T1117">
        <v>1</v>
      </c>
      <c r="U1117">
        <v>110000000</v>
      </c>
      <c r="V1117">
        <v>125544280</v>
      </c>
      <c r="W1117">
        <v>362744280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64.883763636363639</v>
      </c>
      <c r="AH1117">
        <v>83.020977636363654</v>
      </c>
      <c r="AI1117">
        <v>4.4961254545454548</v>
      </c>
    </row>
    <row r="1118" spans="1:35" x14ac:dyDescent="0.2">
      <c r="A1118" t="s">
        <v>5074</v>
      </c>
      <c r="B1118">
        <v>1999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7.8</v>
      </c>
      <c r="N1118">
        <v>78320</v>
      </c>
      <c r="O1118">
        <v>108</v>
      </c>
      <c r="P1118" t="s">
        <v>5075</v>
      </c>
      <c r="Q1118" t="s">
        <v>35</v>
      </c>
      <c r="R1118">
        <v>0</v>
      </c>
      <c r="S1118">
        <v>1</v>
      </c>
      <c r="T1118">
        <v>0</v>
      </c>
      <c r="U1118">
        <v>25000000</v>
      </c>
      <c r="V1118">
        <v>32570685</v>
      </c>
      <c r="W1118">
        <v>34698685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-30.602629999999998</v>
      </c>
      <c r="AH1118">
        <v>-22.968919299999996</v>
      </c>
      <c r="AI1118">
        <v>2.154425909090909</v>
      </c>
    </row>
    <row r="1119" spans="1:35" x14ac:dyDescent="0.2">
      <c r="A1119" t="s">
        <v>4052</v>
      </c>
      <c r="B1119">
        <v>1994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5.0999999999999996</v>
      </c>
      <c r="N1119">
        <v>1825</v>
      </c>
      <c r="O1119">
        <v>103</v>
      </c>
      <c r="P1119" t="s">
        <v>4053</v>
      </c>
      <c r="Q1119" t="s">
        <v>4054</v>
      </c>
      <c r="R1119">
        <v>1</v>
      </c>
      <c r="S1119">
        <v>0</v>
      </c>
      <c r="T1119">
        <v>0</v>
      </c>
      <c r="U1119">
        <v>6357</v>
      </c>
      <c r="V1119">
        <v>19710</v>
      </c>
      <c r="W1119">
        <v>1181182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10</v>
      </c>
      <c r="AG1119">
        <v>9190.4042787478375</v>
      </c>
      <c r="AH1119">
        <v>10212.348749410099</v>
      </c>
      <c r="AI1119">
        <v>421.29110357944711</v>
      </c>
    </row>
    <row r="1120" spans="1:35" x14ac:dyDescent="0.2">
      <c r="A1120" t="s">
        <v>2675</v>
      </c>
      <c r="B1120">
        <v>1983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6.1</v>
      </c>
      <c r="N1120">
        <v>2616</v>
      </c>
      <c r="O1120">
        <v>89</v>
      </c>
      <c r="P1120" t="s">
        <v>2676</v>
      </c>
      <c r="Q1120" t="s">
        <v>39</v>
      </c>
      <c r="R1120">
        <v>0</v>
      </c>
      <c r="S1120">
        <v>0</v>
      </c>
      <c r="T1120">
        <v>1</v>
      </c>
      <c r="U1120">
        <v>4000000</v>
      </c>
      <c r="V1120">
        <v>1080470</v>
      </c>
      <c r="W1120">
        <v>1080470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2</v>
      </c>
      <c r="AG1120">
        <v>-86.494124999999997</v>
      </c>
      <c r="AH1120">
        <v>-85.008478749999995</v>
      </c>
      <c r="AI1120">
        <v>-0.41278804347826087</v>
      </c>
    </row>
    <row r="1121" spans="1:35" x14ac:dyDescent="0.2">
      <c r="A1121" t="s">
        <v>2915</v>
      </c>
      <c r="B1121">
        <v>1986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5</v>
      </c>
      <c r="N1121">
        <v>826</v>
      </c>
      <c r="O1121">
        <v>92</v>
      </c>
      <c r="P1121" t="s">
        <v>2916</v>
      </c>
      <c r="Q1121" t="s">
        <v>2805</v>
      </c>
      <c r="R1121">
        <v>1</v>
      </c>
      <c r="S1121">
        <v>0</v>
      </c>
      <c r="T1121">
        <v>0</v>
      </c>
      <c r="U1121">
        <v>2011192</v>
      </c>
      <c r="V1121">
        <v>4842778</v>
      </c>
      <c r="W1121">
        <v>4842778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20.395715575638725</v>
      </c>
      <c r="AH1121">
        <v>33.639244288958984</v>
      </c>
      <c r="AI1121">
        <v>4.2345963293755959</v>
      </c>
    </row>
    <row r="1122" spans="1:35" x14ac:dyDescent="0.2">
      <c r="A1122" t="s">
        <v>754</v>
      </c>
      <c r="B1122">
        <v>1943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7.5</v>
      </c>
      <c r="N1122">
        <v>2796</v>
      </c>
      <c r="O1122">
        <v>110</v>
      </c>
      <c r="P1122" t="s">
        <v>468</v>
      </c>
      <c r="Q1122" t="s">
        <v>39</v>
      </c>
      <c r="R1122">
        <v>0</v>
      </c>
      <c r="S1122">
        <v>0</v>
      </c>
      <c r="T1122">
        <v>1</v>
      </c>
      <c r="U1122">
        <v>1070000</v>
      </c>
      <c r="V1122">
        <v>2700000</v>
      </c>
      <c r="W1122">
        <v>3639000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</v>
      </c>
      <c r="AG1122">
        <v>70.046728971962608</v>
      </c>
      <c r="AH1122">
        <v>88.75186915887852</v>
      </c>
      <c r="AI1122">
        <v>25.161035226455787</v>
      </c>
    </row>
    <row r="1123" spans="1:35" x14ac:dyDescent="0.2">
      <c r="A1123" t="s">
        <v>4056</v>
      </c>
      <c r="B1123">
        <v>1994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4.5999999999999996</v>
      </c>
      <c r="N1123">
        <v>21438</v>
      </c>
      <c r="O1123">
        <v>101</v>
      </c>
      <c r="P1123" t="s">
        <v>4057</v>
      </c>
      <c r="Q1123" t="s">
        <v>4058</v>
      </c>
      <c r="R1123">
        <v>0</v>
      </c>
      <c r="S1123">
        <v>0</v>
      </c>
      <c r="T1123">
        <v>1</v>
      </c>
      <c r="U1123">
        <v>50000000</v>
      </c>
      <c r="V1123">
        <v>38590458</v>
      </c>
      <c r="W1123">
        <v>38590458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-61.409541999999995</v>
      </c>
      <c r="AH1123">
        <v>-57.164591619999996</v>
      </c>
      <c r="AI1123">
        <v>0.75411172727272724</v>
      </c>
    </row>
    <row r="1124" spans="1:35" x14ac:dyDescent="0.2">
      <c r="A1124" t="s">
        <v>2572</v>
      </c>
      <c r="B1124">
        <v>1981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7.6</v>
      </c>
      <c r="N1124">
        <v>26386</v>
      </c>
      <c r="O1124">
        <v>109</v>
      </c>
      <c r="P1124" t="s">
        <v>2032</v>
      </c>
      <c r="Q1124" t="s">
        <v>2573</v>
      </c>
      <c r="R1124">
        <v>0</v>
      </c>
      <c r="S1124">
        <v>1</v>
      </c>
      <c r="T1124">
        <v>0</v>
      </c>
      <c r="U1124">
        <v>15000000</v>
      </c>
      <c r="V1124">
        <v>119285432</v>
      </c>
      <c r="W1124">
        <v>119285432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2</v>
      </c>
      <c r="AG1124">
        <v>297.61810666666668</v>
      </c>
      <c r="AH1124">
        <v>341.35609840000006</v>
      </c>
      <c r="AI1124">
        <v>16.287743768115941</v>
      </c>
    </row>
    <row r="1125" spans="1:35" x14ac:dyDescent="0.2">
      <c r="A1125" t="s">
        <v>5631</v>
      </c>
      <c r="B1125">
        <v>2001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4.2</v>
      </c>
      <c r="N1125">
        <v>3936</v>
      </c>
      <c r="O1125">
        <v>85</v>
      </c>
      <c r="P1125" t="s">
        <v>5632</v>
      </c>
      <c r="Q1125" t="s">
        <v>5633</v>
      </c>
      <c r="R1125">
        <v>1</v>
      </c>
      <c r="S1125">
        <v>0</v>
      </c>
      <c r="T1125">
        <v>0</v>
      </c>
      <c r="U1125">
        <v>16000000</v>
      </c>
      <c r="V1125">
        <v>4365455</v>
      </c>
      <c r="W1125">
        <v>4544601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-85.798121874999993</v>
      </c>
      <c r="AH1125">
        <v>-84.235915281250001</v>
      </c>
      <c r="AI1125">
        <v>-0.52660406250000003</v>
      </c>
    </row>
    <row r="1126" spans="1:35" x14ac:dyDescent="0.2">
      <c r="A1126" t="s">
        <v>3482</v>
      </c>
      <c r="B1126">
        <v>1991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6.5</v>
      </c>
      <c r="N1126">
        <v>3873</v>
      </c>
      <c r="O1126">
        <v>115</v>
      </c>
      <c r="P1126" t="s">
        <v>3483</v>
      </c>
      <c r="Q1126" t="s">
        <v>3484</v>
      </c>
      <c r="R1126">
        <v>0</v>
      </c>
      <c r="S1126">
        <v>1</v>
      </c>
      <c r="T1126">
        <v>0</v>
      </c>
      <c r="U1126">
        <v>16000000</v>
      </c>
      <c r="V1126">
        <v>14851083</v>
      </c>
      <c r="W1126">
        <v>14851083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-53.590365625000004</v>
      </c>
      <c r="AH1126">
        <v>-48.485305843749998</v>
      </c>
      <c r="AI1126">
        <v>1.1095288352272727</v>
      </c>
    </row>
    <row r="1127" spans="1:35" x14ac:dyDescent="0.2">
      <c r="A1127" t="s">
        <v>2765</v>
      </c>
      <c r="B1127">
        <v>1984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8.4</v>
      </c>
      <c r="N1127">
        <v>293927</v>
      </c>
      <c r="O1127">
        <v>229</v>
      </c>
      <c r="P1127" t="s">
        <v>2766</v>
      </c>
      <c r="Q1127" t="s">
        <v>2513</v>
      </c>
      <c r="R1127">
        <v>0</v>
      </c>
      <c r="S1127">
        <v>0</v>
      </c>
      <c r="T1127">
        <v>1</v>
      </c>
      <c r="U1127">
        <v>30000000</v>
      </c>
      <c r="V1127">
        <v>5472914</v>
      </c>
      <c r="W1127">
        <v>5472914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32</v>
      </c>
      <c r="AG1127">
        <v>-90.878476666666657</v>
      </c>
      <c r="AH1127">
        <v>-89.875109100000003</v>
      </c>
      <c r="AI1127">
        <v>-0.60341202898550728</v>
      </c>
    </row>
    <row r="1128" spans="1:35" x14ac:dyDescent="0.2">
      <c r="A1128" t="s">
        <v>2215</v>
      </c>
      <c r="B1128">
        <v>1975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8.6999999999999993</v>
      </c>
      <c r="N1128">
        <v>872227</v>
      </c>
      <c r="O1128">
        <v>133</v>
      </c>
      <c r="P1128" t="s">
        <v>2216</v>
      </c>
      <c r="Q1128" t="s">
        <v>2217</v>
      </c>
      <c r="R1128">
        <v>0</v>
      </c>
      <c r="S1128">
        <v>0</v>
      </c>
      <c r="T1128">
        <v>1</v>
      </c>
      <c r="U1128">
        <v>3000000</v>
      </c>
      <c r="V1128">
        <v>108981275</v>
      </c>
      <c r="W1128">
        <v>108981275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13</v>
      </c>
      <c r="AG1128">
        <v>1716.3545833333335</v>
      </c>
      <c r="AH1128">
        <v>1916.1535875000002</v>
      </c>
      <c r="AI1128">
        <v>94.597609649122802</v>
      </c>
    </row>
    <row r="1129" spans="1:35" x14ac:dyDescent="0.2">
      <c r="A1129" t="s">
        <v>3486</v>
      </c>
      <c r="B1129">
        <v>1991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5.9</v>
      </c>
      <c r="N1129">
        <v>3696</v>
      </c>
      <c r="O1129">
        <v>114</v>
      </c>
      <c r="P1129" t="s">
        <v>3487</v>
      </c>
      <c r="Q1129" t="s">
        <v>3273</v>
      </c>
      <c r="R1129">
        <v>1</v>
      </c>
      <c r="S1129">
        <v>0</v>
      </c>
      <c r="T1129">
        <v>0</v>
      </c>
      <c r="U1129">
        <v>4000000</v>
      </c>
      <c r="V1129">
        <v>11276846</v>
      </c>
      <c r="W1129">
        <v>11276846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40.960574999999999</v>
      </c>
      <c r="AH1129">
        <v>56.466238250000011</v>
      </c>
      <c r="AI1129">
        <v>5.4072988636363633</v>
      </c>
    </row>
    <row r="1130" spans="1:35" x14ac:dyDescent="0.2">
      <c r="A1130" t="s">
        <v>1641</v>
      </c>
      <c r="B1130">
        <v>1961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7.2</v>
      </c>
      <c r="N1130">
        <v>145614</v>
      </c>
      <c r="O1130">
        <v>79</v>
      </c>
      <c r="P1130" t="s">
        <v>1003</v>
      </c>
      <c r="Q1130" t="s">
        <v>376</v>
      </c>
      <c r="R1130">
        <v>1</v>
      </c>
      <c r="S1130">
        <v>0</v>
      </c>
      <c r="T1130">
        <v>0</v>
      </c>
      <c r="U1130">
        <v>4000000</v>
      </c>
      <c r="V1130">
        <v>144880014</v>
      </c>
      <c r="W1130">
        <v>216026182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5</v>
      </c>
      <c r="AG1130">
        <v>2600.3272750000001</v>
      </c>
      <c r="AH1130">
        <v>2897.3632752500002</v>
      </c>
      <c r="AI1130">
        <v>215.02618200000001</v>
      </c>
    </row>
    <row r="1131" spans="1:35" x14ac:dyDescent="0.2">
      <c r="A1131" t="s">
        <v>364</v>
      </c>
      <c r="B1131">
        <v>1937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6.7</v>
      </c>
      <c r="N1131">
        <v>878</v>
      </c>
      <c r="O1131">
        <v>84</v>
      </c>
      <c r="P1131" t="s">
        <v>331</v>
      </c>
      <c r="Q1131" t="s">
        <v>35</v>
      </c>
      <c r="R1131">
        <v>0</v>
      </c>
      <c r="S1131">
        <v>1</v>
      </c>
      <c r="T1131">
        <v>0</v>
      </c>
      <c r="U1131">
        <v>762000</v>
      </c>
      <c r="V1131">
        <v>2270200</v>
      </c>
      <c r="W1131">
        <v>2270200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48.963254593175854</v>
      </c>
      <c r="AH1131">
        <v>65.349212598425197</v>
      </c>
      <c r="AI1131">
        <v>6.8401712943776767</v>
      </c>
    </row>
    <row r="1132" spans="1:35" x14ac:dyDescent="0.2">
      <c r="A1132" t="s">
        <v>4938</v>
      </c>
      <c r="B1132">
        <v>1998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7</v>
      </c>
      <c r="N1132">
        <v>10983</v>
      </c>
      <c r="O1132">
        <v>127</v>
      </c>
      <c r="P1132" t="s">
        <v>4939</v>
      </c>
      <c r="Q1132" t="s">
        <v>4940</v>
      </c>
      <c r="R1132">
        <v>0</v>
      </c>
      <c r="S1132">
        <v>1</v>
      </c>
      <c r="T1132">
        <v>0</v>
      </c>
      <c r="U1132">
        <v>30000000</v>
      </c>
      <c r="V1132">
        <v>23245840</v>
      </c>
      <c r="W1132">
        <v>26616840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4</v>
      </c>
      <c r="AG1132">
        <v>-55.638600000000004</v>
      </c>
      <c r="AH1132">
        <v>-50.758845999999991</v>
      </c>
      <c r="AI1132">
        <v>1.0164272727272727</v>
      </c>
    </row>
    <row r="1133" spans="1:35" x14ac:dyDescent="0.2">
      <c r="A1133" t="s">
        <v>133</v>
      </c>
      <c r="B1133">
        <v>1932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7.5</v>
      </c>
      <c r="N1133">
        <v>3237</v>
      </c>
      <c r="O1133">
        <v>67</v>
      </c>
      <c r="P1133" t="s">
        <v>134</v>
      </c>
      <c r="Q1133" t="s">
        <v>39</v>
      </c>
      <c r="R1133">
        <v>0</v>
      </c>
      <c r="S1133">
        <v>0</v>
      </c>
      <c r="T1133">
        <v>1</v>
      </c>
      <c r="U1133">
        <v>350000</v>
      </c>
      <c r="V1133">
        <v>1108000</v>
      </c>
      <c r="W1133">
        <v>1108000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58.285714285714285</v>
      </c>
      <c r="AH1133">
        <v>75.69714285714285</v>
      </c>
      <c r="AI1133">
        <v>7.3308270676691727</v>
      </c>
    </row>
    <row r="1134" spans="1:35" x14ac:dyDescent="0.2">
      <c r="A1134" t="s">
        <v>1523</v>
      </c>
      <c r="B1134">
        <v>1958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</v>
      </c>
      <c r="N1134">
        <v>497</v>
      </c>
      <c r="O1134">
        <v>111</v>
      </c>
      <c r="P1134" t="s">
        <v>1224</v>
      </c>
      <c r="Q1134" t="s">
        <v>39</v>
      </c>
      <c r="R1134">
        <v>0</v>
      </c>
      <c r="S1134">
        <v>0</v>
      </c>
      <c r="T1134">
        <v>1</v>
      </c>
      <c r="U1134">
        <v>960000</v>
      </c>
      <c r="X1134">
        <v>2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-100</v>
      </c>
      <c r="AH1134">
        <v>-100</v>
      </c>
      <c r="AI1134">
        <v>-1</v>
      </c>
    </row>
    <row r="1135" spans="1:35" x14ac:dyDescent="0.2">
      <c r="A1135" t="s">
        <v>5771</v>
      </c>
      <c r="B1135">
        <v>2003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7.4</v>
      </c>
      <c r="N1135">
        <v>64358</v>
      </c>
      <c r="O1135">
        <v>139</v>
      </c>
      <c r="P1135" t="s">
        <v>4759</v>
      </c>
      <c r="Q1135" t="s">
        <v>2783</v>
      </c>
      <c r="R1135">
        <v>1</v>
      </c>
      <c r="S1135">
        <v>0</v>
      </c>
      <c r="T1135">
        <v>0</v>
      </c>
      <c r="U1135">
        <v>22000000</v>
      </c>
      <c r="V1135">
        <v>58331254</v>
      </c>
      <c r="W1135">
        <v>68296293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55.218847727272724</v>
      </c>
      <c r="AH1135">
        <v>72.292920977272729</v>
      </c>
      <c r="AI1135">
        <v>4.1739615909090908</v>
      </c>
    </row>
    <row r="1136" spans="1:35" x14ac:dyDescent="0.2">
      <c r="A1136" t="s">
        <v>1171</v>
      </c>
      <c r="B1136">
        <v>1951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6.7</v>
      </c>
      <c r="N1136">
        <v>3053</v>
      </c>
      <c r="O1136">
        <v>111</v>
      </c>
      <c r="P1136" t="s">
        <v>592</v>
      </c>
      <c r="Q1136" t="s">
        <v>39</v>
      </c>
      <c r="R1136">
        <v>0</v>
      </c>
      <c r="S1136">
        <v>0</v>
      </c>
      <c r="T1136">
        <v>1</v>
      </c>
      <c r="U1136">
        <v>1465000</v>
      </c>
      <c r="V1136">
        <v>2450000</v>
      </c>
      <c r="W1136">
        <v>3863000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31.843003412969285</v>
      </c>
      <c r="AH1136">
        <v>46.345733788395904</v>
      </c>
      <c r="AI1136">
        <v>15.48037542662116</v>
      </c>
    </row>
    <row r="1137" spans="1:35" x14ac:dyDescent="0.2">
      <c r="A1137" t="s">
        <v>3355</v>
      </c>
      <c r="B1137">
        <v>1990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6.1</v>
      </c>
      <c r="N1137">
        <v>2750</v>
      </c>
      <c r="O1137">
        <v>103</v>
      </c>
      <c r="P1137" t="s">
        <v>3356</v>
      </c>
      <c r="Q1137" t="s">
        <v>3058</v>
      </c>
      <c r="R1137">
        <v>0</v>
      </c>
      <c r="S1137">
        <v>1</v>
      </c>
      <c r="T1137">
        <v>0</v>
      </c>
      <c r="U1137">
        <v>13000000</v>
      </c>
      <c r="V1137">
        <v>11359129</v>
      </c>
      <c r="W1137">
        <v>11359129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-56.311042307692304</v>
      </c>
      <c r="AH1137">
        <v>-51.505256961538457</v>
      </c>
      <c r="AI1137">
        <v>0.98586171328671324</v>
      </c>
    </row>
    <row r="1138" spans="1:35" x14ac:dyDescent="0.2">
      <c r="A1138" t="s">
        <v>5015</v>
      </c>
      <c r="B1138">
        <v>1997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6.2</v>
      </c>
      <c r="N1138">
        <v>33529</v>
      </c>
      <c r="O1138">
        <v>94</v>
      </c>
      <c r="P1138" t="s">
        <v>5016</v>
      </c>
      <c r="Q1138" t="s">
        <v>5017</v>
      </c>
      <c r="R1138">
        <v>0</v>
      </c>
      <c r="S1138">
        <v>1</v>
      </c>
      <c r="T1138">
        <v>0</v>
      </c>
      <c r="U1138">
        <v>1000000</v>
      </c>
      <c r="V1138">
        <v>602302</v>
      </c>
      <c r="W1138">
        <v>602302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-69.884900000000002</v>
      </c>
      <c r="AH1138">
        <v>-66.572238999999982</v>
      </c>
      <c r="AI1138">
        <v>0.36886818181818182</v>
      </c>
    </row>
    <row r="1139" spans="1:35" x14ac:dyDescent="0.2">
      <c r="A1139" t="s">
        <v>3489</v>
      </c>
      <c r="B1139">
        <v>1991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6.5</v>
      </c>
      <c r="N1139">
        <v>28682</v>
      </c>
      <c r="O1139">
        <v>109</v>
      </c>
      <c r="P1139" t="s">
        <v>2356</v>
      </c>
      <c r="Q1139" t="s">
        <v>3490</v>
      </c>
      <c r="R1139">
        <v>1</v>
      </c>
      <c r="S1139">
        <v>0</v>
      </c>
      <c r="T1139">
        <v>0</v>
      </c>
      <c r="U1139">
        <v>35000000</v>
      </c>
      <c r="V1139">
        <v>23562716</v>
      </c>
      <c r="W1139">
        <v>23562716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24</v>
      </c>
      <c r="AG1139">
        <v>-66.338977142857146</v>
      </c>
      <c r="AH1139">
        <v>-62.636264628571425</v>
      </c>
      <c r="AI1139">
        <v>0.53004649350649347</v>
      </c>
    </row>
    <row r="1140" spans="1:35" x14ac:dyDescent="0.2">
      <c r="A1140" t="s">
        <v>5281</v>
      </c>
      <c r="B1140">
        <v>2001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6.3</v>
      </c>
      <c r="N1140">
        <v>31095</v>
      </c>
      <c r="O1140">
        <v>95</v>
      </c>
      <c r="P1140" t="s">
        <v>5282</v>
      </c>
      <c r="Q1140" t="s">
        <v>39</v>
      </c>
      <c r="R1140">
        <v>0</v>
      </c>
      <c r="S1140">
        <v>0</v>
      </c>
      <c r="T1140">
        <v>1</v>
      </c>
      <c r="U1140">
        <v>70000000</v>
      </c>
      <c r="V1140">
        <v>13596911</v>
      </c>
      <c r="W1140">
        <v>14026418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-89.981129999999993</v>
      </c>
      <c r="AH1140">
        <v>-88.879054299999993</v>
      </c>
      <c r="AI1140">
        <v>-0.66603766666666664</v>
      </c>
    </row>
    <row r="1141" spans="1:35" x14ac:dyDescent="0.2">
      <c r="A1141" t="s">
        <v>6939</v>
      </c>
      <c r="B1141">
        <v>2014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4.5</v>
      </c>
      <c r="N1141">
        <v>45906</v>
      </c>
      <c r="O1141">
        <v>89</v>
      </c>
      <c r="P1141" t="s">
        <v>6940</v>
      </c>
      <c r="Q1141" t="s">
        <v>35</v>
      </c>
      <c r="R1141">
        <v>0</v>
      </c>
      <c r="S1141">
        <v>1</v>
      </c>
      <c r="T1141">
        <v>0</v>
      </c>
      <c r="U1141">
        <v>5000000</v>
      </c>
      <c r="V1141">
        <v>50856010</v>
      </c>
      <c r="W1141">
        <v>103687316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936.87315999999998</v>
      </c>
      <c r="AH1141">
        <v>1050.9292076000002</v>
      </c>
      <c r="AI1141">
        <v>19.737463200000001</v>
      </c>
    </row>
    <row r="1142" spans="1:35" x14ac:dyDescent="0.2">
      <c r="A1142" t="s">
        <v>7839</v>
      </c>
      <c r="B1142">
        <v>2016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6.1</v>
      </c>
      <c r="N1142">
        <v>50661</v>
      </c>
      <c r="O1142">
        <v>99</v>
      </c>
      <c r="P1142" t="s">
        <v>7840</v>
      </c>
      <c r="Q1142" t="s">
        <v>7783</v>
      </c>
      <c r="R1142">
        <v>0</v>
      </c>
      <c r="S1142">
        <v>1</v>
      </c>
      <c r="T1142">
        <v>0</v>
      </c>
      <c r="U1142">
        <v>9000000</v>
      </c>
      <c r="V1142">
        <v>35144505</v>
      </c>
      <c r="W1142">
        <v>81705746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353.92081111111111</v>
      </c>
      <c r="AH1142">
        <v>403.8521003333334</v>
      </c>
      <c r="AI1142">
        <v>8.0784162222222218</v>
      </c>
    </row>
    <row r="1143" spans="1:35" x14ac:dyDescent="0.2">
      <c r="A1143" t="s">
        <v>6768</v>
      </c>
      <c r="B1143">
        <v>2015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6.1</v>
      </c>
      <c r="N1143">
        <v>19761</v>
      </c>
      <c r="O1143">
        <v>107</v>
      </c>
      <c r="P1143" t="s">
        <v>6769</v>
      </c>
      <c r="Q1143" t="s">
        <v>6770</v>
      </c>
      <c r="R1143">
        <v>0</v>
      </c>
      <c r="S1143">
        <v>0</v>
      </c>
      <c r="T1143">
        <v>1</v>
      </c>
      <c r="U1143">
        <v>28000000</v>
      </c>
      <c r="V1143">
        <v>7002261</v>
      </c>
      <c r="W1143">
        <v>8527658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10</v>
      </c>
      <c r="AG1143">
        <v>-84.772039285714285</v>
      </c>
      <c r="AH1143">
        <v>-83.096963607142854</v>
      </c>
      <c r="AI1143">
        <v>-0.69544078571428569</v>
      </c>
    </row>
    <row r="1144" spans="1:35" x14ac:dyDescent="0.2">
      <c r="A1144" t="s">
        <v>5521</v>
      </c>
      <c r="B1144">
        <v>2001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6.3</v>
      </c>
      <c r="N1144">
        <v>16406</v>
      </c>
      <c r="O1144">
        <v>89</v>
      </c>
      <c r="P1144" t="s">
        <v>5522</v>
      </c>
      <c r="Q1144" t="s">
        <v>2783</v>
      </c>
      <c r="R1144">
        <v>1</v>
      </c>
      <c r="S1144">
        <v>0</v>
      </c>
      <c r="T1144">
        <v>0</v>
      </c>
      <c r="U1144">
        <v>24000000</v>
      </c>
      <c r="V1144">
        <v>13906394</v>
      </c>
      <c r="W1144">
        <v>14782676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-69.202758333333335</v>
      </c>
      <c r="AH1144">
        <v>-65.815061749999998</v>
      </c>
      <c r="AI1144">
        <v>2.6574722222222222E-2</v>
      </c>
    </row>
    <row r="1145" spans="1:35" x14ac:dyDescent="0.2">
      <c r="A1145" t="s">
        <v>3494</v>
      </c>
      <c r="B1145">
        <v>1991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6.1</v>
      </c>
      <c r="N1145">
        <v>20563</v>
      </c>
      <c r="O1145">
        <v>91</v>
      </c>
      <c r="P1145" t="s">
        <v>1917</v>
      </c>
      <c r="Q1145" t="s">
        <v>3495</v>
      </c>
      <c r="R1145">
        <v>0</v>
      </c>
      <c r="S1145">
        <v>0</v>
      </c>
      <c r="T1145">
        <v>1</v>
      </c>
      <c r="U1145">
        <v>14000000</v>
      </c>
      <c r="V1145">
        <v>39673161</v>
      </c>
      <c r="W1145">
        <v>39673161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41.689860714285714</v>
      </c>
      <c r="AH1145">
        <v>57.275745392857146</v>
      </c>
      <c r="AI1145">
        <v>5.4404482142857145</v>
      </c>
    </row>
    <row r="1146" spans="1:35" x14ac:dyDescent="0.2">
      <c r="A1146" t="s">
        <v>2844</v>
      </c>
      <c r="B1146">
        <v>1985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7.2</v>
      </c>
      <c r="N1146">
        <v>68228</v>
      </c>
      <c r="O1146">
        <v>161</v>
      </c>
      <c r="P1146" t="s">
        <v>2049</v>
      </c>
      <c r="Q1146" t="s">
        <v>2845</v>
      </c>
      <c r="R1146">
        <v>0</v>
      </c>
      <c r="S1146">
        <v>1</v>
      </c>
      <c r="T1146">
        <v>0</v>
      </c>
      <c r="U1146">
        <v>31000000</v>
      </c>
      <c r="V1146">
        <v>87071205</v>
      </c>
      <c r="W1146">
        <v>227542205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267.00355645161289</v>
      </c>
      <c r="AH1146">
        <v>307.37394766129034</v>
      </c>
      <c r="AI1146">
        <v>14.95667636746143</v>
      </c>
    </row>
    <row r="1147" spans="1:35" x14ac:dyDescent="0.2">
      <c r="A1147" t="s">
        <v>4942</v>
      </c>
      <c r="B1147">
        <v>1998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7</v>
      </c>
      <c r="N1147">
        <v>82168</v>
      </c>
      <c r="O1147">
        <v>123</v>
      </c>
      <c r="P1147" t="s">
        <v>3825</v>
      </c>
      <c r="Q1147" t="s">
        <v>35</v>
      </c>
      <c r="R1147">
        <v>0</v>
      </c>
      <c r="S1147">
        <v>1</v>
      </c>
      <c r="T1147">
        <v>0</v>
      </c>
      <c r="U1147">
        <v>48000000</v>
      </c>
      <c r="V1147">
        <v>37562568</v>
      </c>
      <c r="W1147">
        <v>77745568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2</v>
      </c>
      <c r="AG1147">
        <v>-19.015033333333335</v>
      </c>
      <c r="AH1147">
        <v>-10.106686999999996</v>
      </c>
      <c r="AI1147">
        <v>2.6811348484848483</v>
      </c>
    </row>
    <row r="1148" spans="1:35" x14ac:dyDescent="0.2">
      <c r="A1148" t="s">
        <v>3647</v>
      </c>
      <c r="B1148">
        <v>1992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5.4</v>
      </c>
      <c r="N1148">
        <v>1495</v>
      </c>
      <c r="O1148">
        <v>63</v>
      </c>
      <c r="P1148" t="s">
        <v>3258</v>
      </c>
      <c r="Q1148" t="s">
        <v>3212</v>
      </c>
      <c r="R1148">
        <v>0</v>
      </c>
      <c r="S1148">
        <v>1</v>
      </c>
      <c r="T1148">
        <v>0</v>
      </c>
      <c r="U1148">
        <v>11000000</v>
      </c>
      <c r="V1148">
        <v>1659542</v>
      </c>
      <c r="W1148">
        <v>1659542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-92.456627272727275</v>
      </c>
      <c r="AH1148">
        <v>-91.626856272727267</v>
      </c>
      <c r="AI1148">
        <v>-0.65711942148760327</v>
      </c>
    </row>
    <row r="1149" spans="1:35" x14ac:dyDescent="0.2">
      <c r="A1149" t="s">
        <v>4290</v>
      </c>
      <c r="B1149">
        <v>1995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6.6</v>
      </c>
      <c r="N1149">
        <v>112628</v>
      </c>
      <c r="O1149">
        <v>127</v>
      </c>
      <c r="P1149" t="s">
        <v>2792</v>
      </c>
      <c r="Q1149" t="s">
        <v>39</v>
      </c>
      <c r="R1149">
        <v>0</v>
      </c>
      <c r="S1149">
        <v>0</v>
      </c>
      <c r="T1149">
        <v>1</v>
      </c>
      <c r="U1149">
        <v>50000000</v>
      </c>
      <c r="V1149">
        <v>68659650</v>
      </c>
      <c r="W1149">
        <v>189859560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89.859560000000002</v>
      </c>
      <c r="AH1149">
        <v>110.74411160000001</v>
      </c>
      <c r="AI1149">
        <v>7.6299799999999998</v>
      </c>
    </row>
    <row r="1150" spans="1:35" x14ac:dyDescent="0.2">
      <c r="A1150" t="s">
        <v>5025</v>
      </c>
      <c r="B1150">
        <v>1999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6.4</v>
      </c>
      <c r="N1150">
        <v>8351</v>
      </c>
      <c r="O1150">
        <v>96</v>
      </c>
      <c r="P1150" t="s">
        <v>5026</v>
      </c>
      <c r="Q1150" t="s">
        <v>3859</v>
      </c>
      <c r="R1150">
        <v>1</v>
      </c>
      <c r="S1150">
        <v>0</v>
      </c>
      <c r="T1150">
        <v>0</v>
      </c>
      <c r="U1150">
        <v>7000000</v>
      </c>
      <c r="V1150">
        <v>7302522</v>
      </c>
      <c r="W1150">
        <v>7302522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-47.839128571428574</v>
      </c>
      <c r="AH1150">
        <v>-42.101432714285707</v>
      </c>
      <c r="AI1150">
        <v>1.3709487012987014</v>
      </c>
    </row>
    <row r="1151" spans="1:35" x14ac:dyDescent="0.2">
      <c r="A1151" t="s">
        <v>5810</v>
      </c>
      <c r="B1151">
        <v>2006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6.7</v>
      </c>
      <c r="N1151">
        <v>153513</v>
      </c>
      <c r="O1151">
        <v>83</v>
      </c>
      <c r="P1151" t="s">
        <v>5811</v>
      </c>
      <c r="Q1151" t="s">
        <v>4956</v>
      </c>
      <c r="R1151">
        <v>0</v>
      </c>
      <c r="S1151">
        <v>1</v>
      </c>
      <c r="T1151">
        <v>0</v>
      </c>
      <c r="U1151">
        <v>80000000</v>
      </c>
      <c r="V1151">
        <v>155019340</v>
      </c>
      <c r="W1151">
        <v>339795890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11</v>
      </c>
      <c r="AG1151">
        <v>112.37243125000001</v>
      </c>
      <c r="AH1151">
        <v>135.73339868750003</v>
      </c>
      <c r="AI1151">
        <v>6.079081041666667</v>
      </c>
    </row>
    <row r="1152" spans="1:35" x14ac:dyDescent="0.2">
      <c r="A1152" t="s">
        <v>2989</v>
      </c>
      <c r="B1152">
        <v>1987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5.8</v>
      </c>
      <c r="N1152">
        <v>48103</v>
      </c>
      <c r="O1152">
        <v>93</v>
      </c>
      <c r="P1152" t="s">
        <v>2990</v>
      </c>
      <c r="Q1152" t="s">
        <v>2991</v>
      </c>
      <c r="R1152">
        <v>0</v>
      </c>
      <c r="S1152">
        <v>0</v>
      </c>
      <c r="T1152">
        <v>1</v>
      </c>
      <c r="U1152">
        <v>25000000</v>
      </c>
      <c r="V1152">
        <v>16057580</v>
      </c>
      <c r="W1152">
        <v>16057580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-67.884839999999997</v>
      </c>
      <c r="AH1152">
        <v>-64.352172400000001</v>
      </c>
      <c r="AI1152">
        <v>0.39631130434782608</v>
      </c>
    </row>
    <row r="1153" spans="1:35" x14ac:dyDescent="0.2">
      <c r="A1153" t="s">
        <v>7305</v>
      </c>
      <c r="B1153">
        <v>2013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6.3</v>
      </c>
      <c r="N1153">
        <v>195563</v>
      </c>
      <c r="O1153">
        <v>130</v>
      </c>
      <c r="P1153" t="s">
        <v>3293</v>
      </c>
      <c r="Q1153" t="s">
        <v>2671</v>
      </c>
      <c r="R1153">
        <v>1</v>
      </c>
      <c r="S1153">
        <v>0</v>
      </c>
      <c r="T1153">
        <v>0</v>
      </c>
      <c r="U1153">
        <v>215000000</v>
      </c>
      <c r="V1153">
        <v>234911825</v>
      </c>
      <c r="W1153">
        <v>493311825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14.72368023255814</v>
      </c>
      <c r="AH1153">
        <v>27.343285058139532</v>
      </c>
      <c r="AI1153">
        <v>1.2944736046511629</v>
      </c>
    </row>
    <row r="1154" spans="1:35" x14ac:dyDescent="0.2">
      <c r="A1154" t="s">
        <v>7342</v>
      </c>
      <c r="B1154">
        <v>2013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6.9</v>
      </c>
      <c r="N1154">
        <v>454739</v>
      </c>
      <c r="O1154">
        <v>131</v>
      </c>
      <c r="P1154" t="s">
        <v>4734</v>
      </c>
      <c r="Q1154" t="s">
        <v>39</v>
      </c>
      <c r="R1154">
        <v>0</v>
      </c>
      <c r="S1154">
        <v>0</v>
      </c>
      <c r="T1154">
        <v>1</v>
      </c>
      <c r="U1154">
        <v>190000000</v>
      </c>
      <c r="V1154">
        <v>101802906</v>
      </c>
      <c r="W1154">
        <v>411002906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8.1586594736842102</v>
      </c>
      <c r="AH1154">
        <v>20.056112015789481</v>
      </c>
      <c r="AI1154">
        <v>1.1631731894736843</v>
      </c>
    </row>
    <row r="1155" spans="1:35" x14ac:dyDescent="0.2">
      <c r="A1155" t="s">
        <v>7616</v>
      </c>
      <c r="B1155">
        <v>2018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5.6</v>
      </c>
      <c r="N1155">
        <v>99142</v>
      </c>
      <c r="O1155">
        <v>111</v>
      </c>
      <c r="P1155" t="s">
        <v>7617</v>
      </c>
      <c r="Q1155" t="s">
        <v>6607</v>
      </c>
      <c r="R1155">
        <v>0</v>
      </c>
      <c r="S1155">
        <v>1</v>
      </c>
      <c r="T1155">
        <v>0</v>
      </c>
      <c r="U1155">
        <v>150000000</v>
      </c>
      <c r="V1155">
        <v>59874525</v>
      </c>
      <c r="W1155">
        <v>290930148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-3.0232839999999999</v>
      </c>
      <c r="AH1155">
        <v>7.6441547600000099</v>
      </c>
      <c r="AI1155">
        <v>0.93953432000000003</v>
      </c>
    </row>
    <row r="1156" spans="1:35" x14ac:dyDescent="0.2">
      <c r="A1156" t="s">
        <v>2847</v>
      </c>
      <c r="B1156">
        <v>1985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7.3</v>
      </c>
      <c r="N1156">
        <v>50135</v>
      </c>
      <c r="O1156">
        <v>115</v>
      </c>
      <c r="P1156" t="s">
        <v>2004</v>
      </c>
      <c r="Q1156" t="s">
        <v>1992</v>
      </c>
      <c r="R1156">
        <v>0</v>
      </c>
      <c r="S1156">
        <v>0</v>
      </c>
      <c r="T1156">
        <v>1</v>
      </c>
      <c r="U1156">
        <v>6900000</v>
      </c>
      <c r="V1156">
        <v>41410568</v>
      </c>
      <c r="W1156">
        <v>41410568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200.07657971014493</v>
      </c>
      <c r="AH1156">
        <v>233.08500347826092</v>
      </c>
      <c r="AI1156">
        <v>12.046807813484563</v>
      </c>
    </row>
    <row r="1157" spans="1:35" x14ac:dyDescent="0.2">
      <c r="A1157" t="s">
        <v>4944</v>
      </c>
      <c r="B1157">
        <v>1998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6.1</v>
      </c>
      <c r="N1157">
        <v>7380</v>
      </c>
      <c r="O1157">
        <v>114</v>
      </c>
      <c r="P1157" t="s">
        <v>4945</v>
      </c>
      <c r="Q1157" t="s">
        <v>4109</v>
      </c>
      <c r="R1157">
        <v>0</v>
      </c>
      <c r="S1157">
        <v>0</v>
      </c>
      <c r="T1157">
        <v>1</v>
      </c>
      <c r="U1157">
        <v>2876753</v>
      </c>
      <c r="V1157">
        <v>5878911</v>
      </c>
      <c r="W1157">
        <v>5878911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37</v>
      </c>
      <c r="AG1157">
        <v>2.1796275175519066</v>
      </c>
      <c r="AH1157">
        <v>13.419386544482631</v>
      </c>
      <c r="AI1157">
        <v>3.6445285235250862</v>
      </c>
    </row>
    <row r="1158" spans="1:35" x14ac:dyDescent="0.2">
      <c r="A1158" t="s">
        <v>7742</v>
      </c>
      <c r="B1158">
        <v>2015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5.7</v>
      </c>
      <c r="N1158">
        <v>57941</v>
      </c>
      <c r="O1158">
        <v>111</v>
      </c>
      <c r="P1158" t="s">
        <v>6187</v>
      </c>
      <c r="Q1158" t="s">
        <v>39</v>
      </c>
      <c r="R1158">
        <v>0</v>
      </c>
      <c r="S1158">
        <v>0</v>
      </c>
      <c r="T1158">
        <v>1</v>
      </c>
      <c r="U1158">
        <v>150000000</v>
      </c>
      <c r="V1158">
        <v>35088320</v>
      </c>
      <c r="W1158">
        <v>128388320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104</v>
      </c>
      <c r="AG1158">
        <v>-57.203893333333333</v>
      </c>
      <c r="AH1158">
        <v>-52.496321599999995</v>
      </c>
      <c r="AI1158">
        <v>-0.14407786666666667</v>
      </c>
    </row>
    <row r="1159" spans="1:35" x14ac:dyDescent="0.2">
      <c r="A1159" t="s">
        <v>3497</v>
      </c>
      <c r="B1159">
        <v>1991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6.7</v>
      </c>
      <c r="N1159">
        <v>2625</v>
      </c>
      <c r="O1159">
        <v>111</v>
      </c>
      <c r="P1159" t="s">
        <v>3498</v>
      </c>
      <c r="Q1159" t="s">
        <v>3499</v>
      </c>
      <c r="R1159">
        <v>1</v>
      </c>
      <c r="S1159">
        <v>0</v>
      </c>
      <c r="T1159">
        <v>0</v>
      </c>
      <c r="U1159">
        <v>18634643</v>
      </c>
      <c r="V1159">
        <v>18634643</v>
      </c>
      <c r="W1159">
        <v>18634643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4</v>
      </c>
      <c r="AG1159">
        <v>-50</v>
      </c>
      <c r="AH1159">
        <v>-44.5</v>
      </c>
      <c r="AI1159">
        <v>1.2727272727272727</v>
      </c>
    </row>
    <row r="1160" spans="1:35" x14ac:dyDescent="0.2">
      <c r="A1160" t="s">
        <v>7307</v>
      </c>
      <c r="B1160">
        <v>2012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7</v>
      </c>
      <c r="N1160">
        <v>90549</v>
      </c>
      <c r="O1160">
        <v>92</v>
      </c>
      <c r="P1160" t="s">
        <v>7308</v>
      </c>
      <c r="Q1160" t="s">
        <v>5459</v>
      </c>
      <c r="R1160">
        <v>0</v>
      </c>
      <c r="S1160">
        <v>1</v>
      </c>
      <c r="T1160">
        <v>0</v>
      </c>
      <c r="U1160">
        <v>60000000</v>
      </c>
      <c r="V1160">
        <v>56003051</v>
      </c>
      <c r="W1160">
        <v>107139399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-10.717167499999999</v>
      </c>
      <c r="AH1160">
        <v>-0.8960559249999871</v>
      </c>
      <c r="AI1160">
        <v>0.78565664999999996</v>
      </c>
    </row>
    <row r="1161" spans="1:35" x14ac:dyDescent="0.2">
      <c r="A1161" t="s">
        <v>3229</v>
      </c>
      <c r="B1161">
        <v>1989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7</v>
      </c>
      <c r="N1161">
        <v>42788</v>
      </c>
      <c r="O1161">
        <v>124</v>
      </c>
      <c r="P1161" t="s">
        <v>2627</v>
      </c>
      <c r="Q1161" t="s">
        <v>3230</v>
      </c>
      <c r="R1161">
        <v>0</v>
      </c>
      <c r="S1161">
        <v>1</v>
      </c>
      <c r="T1161">
        <v>0</v>
      </c>
      <c r="U1161">
        <v>20000000</v>
      </c>
      <c r="V1161">
        <v>100047830</v>
      </c>
      <c r="W1161">
        <v>126297830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215.744575</v>
      </c>
      <c r="AH1161">
        <v>250.47647825000001</v>
      </c>
      <c r="AI1161">
        <v>12.728025000000001</v>
      </c>
    </row>
    <row r="1162" spans="1:35" x14ac:dyDescent="0.2">
      <c r="A1162" t="s">
        <v>1643</v>
      </c>
      <c r="B1162">
        <v>1961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6.5</v>
      </c>
      <c r="N1162">
        <v>922</v>
      </c>
      <c r="O1162">
        <v>138</v>
      </c>
      <c r="P1162" t="s">
        <v>739</v>
      </c>
      <c r="Q1162" t="s">
        <v>39</v>
      </c>
      <c r="R1162">
        <v>0</v>
      </c>
      <c r="S1162">
        <v>0</v>
      </c>
      <c r="T1162">
        <v>1</v>
      </c>
      <c r="U1162">
        <v>1500000</v>
      </c>
      <c r="X1162">
        <v>2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3</v>
      </c>
      <c r="AG1162">
        <v>-100</v>
      </c>
      <c r="AH1162">
        <v>-100</v>
      </c>
      <c r="AI1162">
        <v>-1</v>
      </c>
    </row>
    <row r="1163" spans="1:35" x14ac:dyDescent="0.2">
      <c r="A1163" t="s">
        <v>3649</v>
      </c>
      <c r="B1163">
        <v>1992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5.9</v>
      </c>
      <c r="N1163">
        <v>1114</v>
      </c>
      <c r="O1163">
        <v>96</v>
      </c>
      <c r="P1163" t="s">
        <v>3650</v>
      </c>
      <c r="Q1163" t="s">
        <v>3273</v>
      </c>
      <c r="R1163">
        <v>1</v>
      </c>
      <c r="S1163">
        <v>0</v>
      </c>
      <c r="T1163">
        <v>0</v>
      </c>
      <c r="U1163">
        <v>4030793</v>
      </c>
      <c r="V1163">
        <v>4030793</v>
      </c>
      <c r="W1163">
        <v>4030793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-50</v>
      </c>
      <c r="AH1163">
        <v>-44.499999999999993</v>
      </c>
      <c r="AI1163">
        <v>1.2727272727272729</v>
      </c>
    </row>
    <row r="1164" spans="1:35" x14ac:dyDescent="0.2">
      <c r="A1164" t="s">
        <v>3652</v>
      </c>
      <c r="B1164">
        <v>1992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5.9</v>
      </c>
      <c r="N1164">
        <v>43412</v>
      </c>
      <c r="O1164">
        <v>84</v>
      </c>
      <c r="P1164" t="s">
        <v>3653</v>
      </c>
      <c r="Q1164" t="s">
        <v>39</v>
      </c>
      <c r="R1164">
        <v>0</v>
      </c>
      <c r="S1164">
        <v>0</v>
      </c>
      <c r="T1164">
        <v>1</v>
      </c>
      <c r="U1164">
        <v>15000000</v>
      </c>
      <c r="V1164">
        <v>44065653</v>
      </c>
      <c r="W1164">
        <v>44065653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46.885510000000004</v>
      </c>
      <c r="AH1164">
        <v>63.042916100000021</v>
      </c>
      <c r="AI1164">
        <v>5.6766140909090907</v>
      </c>
    </row>
    <row r="1165" spans="1:35" x14ac:dyDescent="0.2">
      <c r="A1165" t="s">
        <v>5054</v>
      </c>
      <c r="B1165">
        <v>1998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6.8</v>
      </c>
      <c r="N1165">
        <v>99595</v>
      </c>
      <c r="O1165">
        <v>115</v>
      </c>
      <c r="P1165" t="s">
        <v>3915</v>
      </c>
      <c r="Q1165" t="s">
        <v>35</v>
      </c>
      <c r="R1165">
        <v>0</v>
      </c>
      <c r="S1165">
        <v>1</v>
      </c>
      <c r="T1165">
        <v>0</v>
      </c>
      <c r="U1165">
        <v>90000000</v>
      </c>
      <c r="V1165">
        <v>135026902</v>
      </c>
      <c r="W1165">
        <v>202292902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12.384945555555555</v>
      </c>
      <c r="AH1165">
        <v>24.747289566666684</v>
      </c>
      <c r="AI1165">
        <v>4.1084066161616164</v>
      </c>
    </row>
    <row r="1166" spans="1:35" x14ac:dyDescent="0.2">
      <c r="A1166" t="s">
        <v>6852</v>
      </c>
      <c r="B1166">
        <v>2011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7</v>
      </c>
      <c r="N1166">
        <v>227663</v>
      </c>
      <c r="O1166">
        <v>104</v>
      </c>
      <c r="P1166" t="s">
        <v>6850</v>
      </c>
      <c r="Q1166" t="s">
        <v>35</v>
      </c>
      <c r="R1166">
        <v>0</v>
      </c>
      <c r="S1166">
        <v>1</v>
      </c>
      <c r="T1166">
        <v>0</v>
      </c>
      <c r="U1166">
        <v>40000000</v>
      </c>
      <c r="V1166">
        <v>37412945</v>
      </c>
      <c r="W1166">
        <v>97984015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22.480018749999999</v>
      </c>
      <c r="AH1166">
        <v>35.952820812500008</v>
      </c>
      <c r="AI1166">
        <v>1.4496003749999999</v>
      </c>
    </row>
    <row r="1167" spans="1:35" x14ac:dyDescent="0.2">
      <c r="A1167" t="s">
        <v>5409</v>
      </c>
      <c r="B1167">
        <v>2000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7.2</v>
      </c>
      <c r="N1167">
        <v>109810</v>
      </c>
      <c r="O1167">
        <v>123</v>
      </c>
      <c r="P1167" t="s">
        <v>5410</v>
      </c>
      <c r="Q1167" t="s">
        <v>39</v>
      </c>
      <c r="R1167">
        <v>0</v>
      </c>
      <c r="S1167">
        <v>0</v>
      </c>
      <c r="T1167">
        <v>1</v>
      </c>
      <c r="U1167">
        <v>40000000</v>
      </c>
      <c r="V1167">
        <v>33519628</v>
      </c>
      <c r="W1167">
        <v>55707411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-30.365736250000001</v>
      </c>
      <c r="AH1167">
        <v>-22.705967237499987</v>
      </c>
      <c r="AI1167">
        <v>1.3211421249999999</v>
      </c>
    </row>
    <row r="1168" spans="1:35" x14ac:dyDescent="0.2">
      <c r="A1168" t="s">
        <v>5391</v>
      </c>
      <c r="B1168">
        <v>2001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6.2</v>
      </c>
      <c r="N1168">
        <v>302246</v>
      </c>
      <c r="O1168">
        <v>183</v>
      </c>
      <c r="P1168" t="s">
        <v>4528</v>
      </c>
      <c r="Q1168" t="s">
        <v>2783</v>
      </c>
      <c r="R1168">
        <v>1</v>
      </c>
      <c r="S1168">
        <v>0</v>
      </c>
      <c r="T1168">
        <v>0</v>
      </c>
      <c r="U1168">
        <v>140000000</v>
      </c>
      <c r="V1168">
        <v>198542554</v>
      </c>
      <c r="W1168">
        <v>449220945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60.436051785714284</v>
      </c>
      <c r="AH1168">
        <v>78.084017482142869</v>
      </c>
      <c r="AI1168">
        <v>4.3478683928571424</v>
      </c>
    </row>
    <row r="1169" spans="1:35" x14ac:dyDescent="0.2">
      <c r="A1169" t="s">
        <v>2849</v>
      </c>
      <c r="B1169">
        <v>1985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7</v>
      </c>
      <c r="N1169">
        <v>47824</v>
      </c>
      <c r="O1169">
        <v>91</v>
      </c>
      <c r="P1169" t="s">
        <v>2850</v>
      </c>
      <c r="Q1169" t="s">
        <v>39</v>
      </c>
      <c r="R1169">
        <v>0</v>
      </c>
      <c r="S1169">
        <v>0</v>
      </c>
      <c r="T1169">
        <v>1</v>
      </c>
      <c r="U1169">
        <v>6000000</v>
      </c>
      <c r="V1169">
        <v>40940662</v>
      </c>
      <c r="W1169">
        <v>40940662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241.17218333333335</v>
      </c>
      <c r="AH1169">
        <v>278.70112349999999</v>
      </c>
      <c r="AI1169">
        <v>13.833573188405797</v>
      </c>
    </row>
    <row r="1170" spans="1:35" x14ac:dyDescent="0.2">
      <c r="A1170" t="s">
        <v>7436</v>
      </c>
      <c r="B1170">
        <v>2014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6.7</v>
      </c>
      <c r="N1170">
        <v>75657</v>
      </c>
      <c r="O1170">
        <v>92</v>
      </c>
      <c r="P1170" t="s">
        <v>4855</v>
      </c>
      <c r="Q1170" t="s">
        <v>4956</v>
      </c>
      <c r="R1170">
        <v>0</v>
      </c>
      <c r="S1170">
        <v>1</v>
      </c>
      <c r="T1170">
        <v>0</v>
      </c>
      <c r="U1170">
        <v>132000000</v>
      </c>
      <c r="V1170">
        <v>83850911</v>
      </c>
      <c r="W1170">
        <v>373515621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41.483189772727272</v>
      </c>
      <c r="AH1170">
        <v>57.046340647727298</v>
      </c>
      <c r="AI1170">
        <v>1.8296637954545454</v>
      </c>
    </row>
    <row r="1171" spans="1:35" x14ac:dyDescent="0.2">
      <c r="A1171" t="s">
        <v>1387</v>
      </c>
      <c r="B1171">
        <v>1955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6.4</v>
      </c>
      <c r="N1171">
        <v>1027</v>
      </c>
      <c r="O1171">
        <v>95</v>
      </c>
      <c r="P1171" t="s">
        <v>1388</v>
      </c>
      <c r="Q1171" t="s">
        <v>1389</v>
      </c>
      <c r="R1171">
        <v>0</v>
      </c>
      <c r="S1171">
        <v>0</v>
      </c>
      <c r="T1171">
        <v>1</v>
      </c>
      <c r="U1171">
        <v>2000000</v>
      </c>
      <c r="X1171">
        <v>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-100</v>
      </c>
      <c r="AH1171">
        <v>-100</v>
      </c>
      <c r="AI1171">
        <v>-1</v>
      </c>
    </row>
    <row r="1172" spans="1:35" x14ac:dyDescent="0.2">
      <c r="A1172" t="s">
        <v>2305</v>
      </c>
      <c r="B1172">
        <v>1977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6.4</v>
      </c>
      <c r="N1172">
        <v>21419</v>
      </c>
      <c r="O1172">
        <v>128</v>
      </c>
      <c r="P1172" t="s">
        <v>1631</v>
      </c>
      <c r="Q1172" t="s">
        <v>376</v>
      </c>
      <c r="R1172">
        <v>1</v>
      </c>
      <c r="S1172">
        <v>0</v>
      </c>
      <c r="T1172">
        <v>0</v>
      </c>
      <c r="U1172">
        <v>10000000</v>
      </c>
      <c r="V1172">
        <v>39588000</v>
      </c>
      <c r="W1172">
        <v>39588000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97.94</v>
      </c>
      <c r="AH1172">
        <v>119.71340000000004</v>
      </c>
      <c r="AI1172">
        <v>9.417894736842106</v>
      </c>
    </row>
    <row r="1173" spans="1:35" x14ac:dyDescent="0.2">
      <c r="A1173" t="s">
        <v>2305</v>
      </c>
      <c r="B1173">
        <v>2016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6.7</v>
      </c>
      <c r="N1173">
        <v>51752</v>
      </c>
      <c r="O1173">
        <v>102</v>
      </c>
      <c r="P1173" t="s">
        <v>7666</v>
      </c>
      <c r="Q1173" t="s">
        <v>2671</v>
      </c>
      <c r="R1173">
        <v>1</v>
      </c>
      <c r="S1173">
        <v>0</v>
      </c>
      <c r="T1173">
        <v>0</v>
      </c>
      <c r="U1173">
        <v>65000000</v>
      </c>
      <c r="V1173">
        <v>76233151</v>
      </c>
      <c r="W1173">
        <v>143695338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39</v>
      </c>
      <c r="AG1173">
        <v>10.534875384615384</v>
      </c>
      <c r="AH1173">
        <v>22.69371167692308</v>
      </c>
      <c r="AI1173">
        <v>1.2106975076923077</v>
      </c>
    </row>
    <row r="1174" spans="1:35" x14ac:dyDescent="0.2">
      <c r="A1174" t="s">
        <v>1281</v>
      </c>
      <c r="B1174">
        <v>1953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7.3</v>
      </c>
      <c r="N1174">
        <v>119807</v>
      </c>
      <c r="O1174">
        <v>77</v>
      </c>
      <c r="P1174" t="s">
        <v>1003</v>
      </c>
      <c r="Q1174" t="s">
        <v>376</v>
      </c>
      <c r="R1174">
        <v>1</v>
      </c>
      <c r="S1174">
        <v>0</v>
      </c>
      <c r="T1174">
        <v>0</v>
      </c>
      <c r="U1174">
        <v>4000000</v>
      </c>
      <c r="V1174">
        <v>87404651</v>
      </c>
      <c r="W1174">
        <v>87404651</v>
      </c>
      <c r="X1174">
        <v>0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42</v>
      </c>
      <c r="AG1174">
        <v>992.55813750000004</v>
      </c>
      <c r="AH1174">
        <v>1112.739532625</v>
      </c>
      <c r="AI1174">
        <v>135.56976718749999</v>
      </c>
    </row>
    <row r="1175" spans="1:35" x14ac:dyDescent="0.2">
      <c r="A1175" t="s">
        <v>1281</v>
      </c>
      <c r="B1175">
        <v>2003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6.8</v>
      </c>
      <c r="N1175">
        <v>64074</v>
      </c>
      <c r="O1175">
        <v>113</v>
      </c>
      <c r="P1175" t="s">
        <v>5773</v>
      </c>
      <c r="Q1175" t="s">
        <v>35</v>
      </c>
      <c r="R1175">
        <v>0</v>
      </c>
      <c r="S1175">
        <v>1</v>
      </c>
      <c r="T1175">
        <v>0</v>
      </c>
      <c r="U1175">
        <v>100000000</v>
      </c>
      <c r="V1175">
        <v>48462608</v>
      </c>
      <c r="W1175">
        <v>121975011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50</v>
      </c>
      <c r="AG1175">
        <v>-39.012494500000003</v>
      </c>
      <c r="AH1175">
        <v>-32.303868895000001</v>
      </c>
      <c r="AI1175">
        <v>1.0329168500000001</v>
      </c>
    </row>
    <row r="1176" spans="1:35" x14ac:dyDescent="0.2">
      <c r="A1176" t="s">
        <v>5641</v>
      </c>
      <c r="B1176">
        <v>2002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5.8</v>
      </c>
      <c r="N1176">
        <v>17497</v>
      </c>
      <c r="O1176">
        <v>72</v>
      </c>
      <c r="P1176" t="s">
        <v>5642</v>
      </c>
      <c r="Q1176" t="s">
        <v>3301</v>
      </c>
      <c r="R1176">
        <v>1</v>
      </c>
      <c r="S1176">
        <v>0</v>
      </c>
      <c r="T1176">
        <v>0</v>
      </c>
      <c r="U1176">
        <v>20000000</v>
      </c>
      <c r="V1176">
        <v>48430258</v>
      </c>
      <c r="W1176">
        <v>115121981</v>
      </c>
      <c r="X1176">
        <v>0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91</v>
      </c>
      <c r="AG1176">
        <v>187.80495250000001</v>
      </c>
      <c r="AH1176">
        <v>219.46349727500004</v>
      </c>
      <c r="AI1176">
        <v>8.5934984166666659</v>
      </c>
    </row>
    <row r="1177" spans="1:35" x14ac:dyDescent="0.2">
      <c r="A1177" t="s">
        <v>3126</v>
      </c>
      <c r="B1177">
        <v>1988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6.5</v>
      </c>
      <c r="N1177">
        <v>12586</v>
      </c>
      <c r="O1177">
        <v>97</v>
      </c>
      <c r="P1177" t="s">
        <v>3127</v>
      </c>
      <c r="Q1177" t="s">
        <v>3128</v>
      </c>
      <c r="R1177">
        <v>0</v>
      </c>
      <c r="S1177">
        <v>1</v>
      </c>
      <c r="T1177">
        <v>0</v>
      </c>
      <c r="U1177">
        <v>3000000</v>
      </c>
      <c r="V1177">
        <v>7282851</v>
      </c>
      <c r="W1177">
        <v>7282851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21.380850000000002</v>
      </c>
      <c r="AH1177">
        <v>34.732743500000005</v>
      </c>
      <c r="AI1177">
        <v>4.2774282608695655</v>
      </c>
    </row>
    <row r="1178" spans="1:35" x14ac:dyDescent="0.2">
      <c r="A1178" t="s">
        <v>759</v>
      </c>
      <c r="B1178">
        <v>1943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6.5</v>
      </c>
      <c r="N1178">
        <v>6090</v>
      </c>
      <c r="O1178">
        <v>92</v>
      </c>
      <c r="P1178" t="s">
        <v>495</v>
      </c>
      <c r="Q1178" t="s">
        <v>35</v>
      </c>
      <c r="R1178">
        <v>0</v>
      </c>
      <c r="S1178">
        <v>1</v>
      </c>
      <c r="T1178">
        <v>0</v>
      </c>
      <c r="U1178">
        <v>1500000</v>
      </c>
      <c r="X1178">
        <v>2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18</v>
      </c>
      <c r="AG1178">
        <v>-100</v>
      </c>
      <c r="AH1178">
        <v>-100</v>
      </c>
      <c r="AI1178">
        <v>-1</v>
      </c>
    </row>
    <row r="1179" spans="1:35" x14ac:dyDescent="0.2">
      <c r="A1179" t="s">
        <v>1327</v>
      </c>
      <c r="B1179">
        <v>1954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5.9</v>
      </c>
      <c r="N1179">
        <v>736</v>
      </c>
      <c r="O1179">
        <v>83</v>
      </c>
      <c r="P1179" t="s">
        <v>51</v>
      </c>
      <c r="Q1179" t="s">
        <v>39</v>
      </c>
      <c r="R1179">
        <v>0</v>
      </c>
      <c r="S1179">
        <v>0</v>
      </c>
      <c r="T1179">
        <v>1</v>
      </c>
      <c r="U1179">
        <v>1450000</v>
      </c>
      <c r="X1179">
        <v>2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22</v>
      </c>
      <c r="AG1179">
        <v>-100</v>
      </c>
      <c r="AH1179">
        <v>-100</v>
      </c>
      <c r="AI1179">
        <v>-1</v>
      </c>
    </row>
    <row r="1180" spans="1:35" x14ac:dyDescent="0.2">
      <c r="A1180" t="s">
        <v>4752</v>
      </c>
      <c r="B1180">
        <v>1998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5.5</v>
      </c>
      <c r="N1180">
        <v>19038</v>
      </c>
      <c r="O1180">
        <v>96</v>
      </c>
      <c r="P1180" t="s">
        <v>4235</v>
      </c>
      <c r="Q1180" t="s">
        <v>3859</v>
      </c>
      <c r="R1180">
        <v>1</v>
      </c>
      <c r="S1180">
        <v>0</v>
      </c>
      <c r="T1180">
        <v>0</v>
      </c>
      <c r="U1180">
        <v>5624282</v>
      </c>
      <c r="X1180">
        <v>2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15</v>
      </c>
      <c r="AG1180">
        <v>-100</v>
      </c>
      <c r="AH1180">
        <v>-100</v>
      </c>
      <c r="AI1180">
        <v>-1</v>
      </c>
    </row>
    <row r="1181" spans="1:35" x14ac:dyDescent="0.2">
      <c r="A1181" t="s">
        <v>4510</v>
      </c>
      <c r="B1181">
        <v>1996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6.4</v>
      </c>
      <c r="N1181">
        <v>72780</v>
      </c>
      <c r="O1181">
        <v>123</v>
      </c>
      <c r="P1181" t="s">
        <v>3542</v>
      </c>
      <c r="Q1181" t="s">
        <v>2783</v>
      </c>
      <c r="R1181">
        <v>1</v>
      </c>
      <c r="S1181">
        <v>0</v>
      </c>
      <c r="T1181">
        <v>0</v>
      </c>
      <c r="U1181">
        <v>32000000</v>
      </c>
      <c r="V1181">
        <v>104636382</v>
      </c>
      <c r="W1181">
        <v>152036382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137.55684687500002</v>
      </c>
      <c r="AH1181">
        <v>163.68810003125003</v>
      </c>
      <c r="AI1181">
        <v>9.7980384943181811</v>
      </c>
    </row>
    <row r="1182" spans="1:35" x14ac:dyDescent="0.2">
      <c r="A1182" t="s">
        <v>1556</v>
      </c>
      <c r="B1182">
        <v>1959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7.4</v>
      </c>
      <c r="N1182">
        <v>14749</v>
      </c>
      <c r="O1182">
        <v>102</v>
      </c>
      <c r="P1182" t="s">
        <v>975</v>
      </c>
      <c r="Q1182" t="s">
        <v>1557</v>
      </c>
      <c r="R1182">
        <v>0</v>
      </c>
      <c r="S1182">
        <v>1</v>
      </c>
      <c r="T1182">
        <v>0</v>
      </c>
      <c r="U1182">
        <v>18750000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-100</v>
      </c>
      <c r="AH1182">
        <v>-100</v>
      </c>
      <c r="AI1182">
        <v>-1</v>
      </c>
    </row>
    <row r="1183" spans="1:35" x14ac:dyDescent="0.2">
      <c r="A1183" t="s">
        <v>3232</v>
      </c>
      <c r="B1183">
        <v>1989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5.4</v>
      </c>
      <c r="N1183">
        <v>10433</v>
      </c>
      <c r="O1183">
        <v>122</v>
      </c>
      <c r="P1183" t="s">
        <v>2442</v>
      </c>
      <c r="Q1183" t="s">
        <v>3233</v>
      </c>
      <c r="R1183">
        <v>0</v>
      </c>
      <c r="S1183">
        <v>0</v>
      </c>
      <c r="T1183">
        <v>1</v>
      </c>
      <c r="U1183">
        <v>19000000</v>
      </c>
      <c r="V1183">
        <v>12143484</v>
      </c>
      <c r="W1183">
        <v>12143484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-68.043463157894735</v>
      </c>
      <c r="AH1183">
        <v>-64.528244105263155</v>
      </c>
      <c r="AI1183">
        <v>0.3894146453089245</v>
      </c>
    </row>
    <row r="1184" spans="1:35" x14ac:dyDescent="0.2">
      <c r="A1184" t="s">
        <v>2629</v>
      </c>
      <c r="B1184">
        <v>1982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8</v>
      </c>
      <c r="N1184">
        <v>73184</v>
      </c>
      <c r="O1184">
        <v>95</v>
      </c>
      <c r="P1184" t="s">
        <v>2630</v>
      </c>
      <c r="Q1184" t="s">
        <v>2631</v>
      </c>
      <c r="R1184">
        <v>0</v>
      </c>
      <c r="S1184">
        <v>0</v>
      </c>
      <c r="T1184">
        <v>1</v>
      </c>
      <c r="U1184">
        <v>22244207</v>
      </c>
      <c r="X1184">
        <v>2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3</v>
      </c>
      <c r="AG1184">
        <v>-100</v>
      </c>
      <c r="AH1184">
        <v>-100</v>
      </c>
      <c r="AI1184">
        <v>-1</v>
      </c>
    </row>
    <row r="1185" spans="1:35" x14ac:dyDescent="0.2">
      <c r="A1185" t="s">
        <v>536</v>
      </c>
      <c r="B1185">
        <v>1940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7.4</v>
      </c>
      <c r="N1185">
        <v>124030</v>
      </c>
      <c r="O1185">
        <v>88</v>
      </c>
      <c r="P1185" t="s">
        <v>537</v>
      </c>
      <c r="Q1185" t="s">
        <v>538</v>
      </c>
      <c r="R1185">
        <v>1</v>
      </c>
      <c r="S1185">
        <v>0</v>
      </c>
      <c r="T1185">
        <v>0</v>
      </c>
      <c r="U1185">
        <v>2600000</v>
      </c>
      <c r="V1185">
        <v>84254167</v>
      </c>
      <c r="W1185">
        <v>121892045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57</v>
      </c>
      <c r="AG1185">
        <v>2244.0777884615386</v>
      </c>
      <c r="AH1185">
        <v>2501.926345192308</v>
      </c>
      <c r="AI1185">
        <v>359.62735207100593</v>
      </c>
    </row>
    <row r="1186" spans="1:35" x14ac:dyDescent="0.2">
      <c r="A1186" t="s">
        <v>6881</v>
      </c>
      <c r="B1186">
        <v>2009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7.4</v>
      </c>
      <c r="N1186">
        <v>104952</v>
      </c>
      <c r="O1186">
        <v>135</v>
      </c>
      <c r="P1186" t="s">
        <v>5762</v>
      </c>
      <c r="Q1186" t="s">
        <v>35</v>
      </c>
      <c r="R1186">
        <v>0</v>
      </c>
      <c r="S1186">
        <v>1</v>
      </c>
      <c r="T1186">
        <v>0</v>
      </c>
      <c r="U1186">
        <v>50000000</v>
      </c>
      <c r="V1186">
        <v>8017917</v>
      </c>
      <c r="W1186">
        <v>36348784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-63.651215999999998</v>
      </c>
      <c r="AH1186">
        <v>-59.652849759999995</v>
      </c>
      <c r="AI1186">
        <v>0.21162613333333333</v>
      </c>
    </row>
    <row r="1187" spans="1:35" x14ac:dyDescent="0.2">
      <c r="A1187" t="s">
        <v>7395</v>
      </c>
      <c r="B1187">
        <v>2017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6.6</v>
      </c>
      <c r="N1187">
        <v>245980</v>
      </c>
      <c r="O1187">
        <v>129</v>
      </c>
      <c r="P1187" t="s">
        <v>7396</v>
      </c>
      <c r="Q1187" t="s">
        <v>2671</v>
      </c>
      <c r="R1187">
        <v>1</v>
      </c>
      <c r="S1187">
        <v>0</v>
      </c>
      <c r="T1187">
        <v>0</v>
      </c>
      <c r="U1187">
        <v>230000000</v>
      </c>
      <c r="V1187">
        <v>172558876</v>
      </c>
      <c r="W1187">
        <v>794861794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72.796042173913051</v>
      </c>
      <c r="AH1187">
        <v>91.803606813043487</v>
      </c>
      <c r="AI1187">
        <v>2.4559208434782609</v>
      </c>
    </row>
    <row r="1188" spans="1:35" x14ac:dyDescent="0.2">
      <c r="A1188" t="s">
        <v>7020</v>
      </c>
      <c r="B1188">
        <v>2011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6.6</v>
      </c>
      <c r="N1188">
        <v>464198</v>
      </c>
      <c r="O1188">
        <v>137</v>
      </c>
      <c r="P1188" t="s">
        <v>5710</v>
      </c>
      <c r="Q1188" t="s">
        <v>2671</v>
      </c>
      <c r="R1188">
        <v>1</v>
      </c>
      <c r="S1188">
        <v>0</v>
      </c>
      <c r="T1188">
        <v>0</v>
      </c>
      <c r="U1188">
        <v>250000000</v>
      </c>
      <c r="V1188">
        <v>241071802</v>
      </c>
      <c r="W1188">
        <v>1045713802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109.1427604</v>
      </c>
      <c r="AH1188">
        <v>132.14846404400001</v>
      </c>
      <c r="AI1188">
        <v>3.1828552079999999</v>
      </c>
    </row>
    <row r="1189" spans="1:35" x14ac:dyDescent="0.2">
      <c r="A1189" t="s">
        <v>7464</v>
      </c>
      <c r="B1189">
        <v>2012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7.2</v>
      </c>
      <c r="N1189">
        <v>266308</v>
      </c>
      <c r="O1189">
        <v>112</v>
      </c>
      <c r="P1189" t="s">
        <v>7426</v>
      </c>
      <c r="Q1189" t="s">
        <v>7465</v>
      </c>
      <c r="R1189">
        <v>0</v>
      </c>
      <c r="S1189">
        <v>1</v>
      </c>
      <c r="T1189">
        <v>0</v>
      </c>
      <c r="U1189">
        <v>17000000</v>
      </c>
      <c r="V1189">
        <v>65001093</v>
      </c>
      <c r="W1189">
        <v>115350426</v>
      </c>
      <c r="X1189">
        <v>0</v>
      </c>
      <c r="Y1189">
        <v>1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3</v>
      </c>
      <c r="AG1189">
        <v>239.26595882352939</v>
      </c>
      <c r="AH1189">
        <v>276.58521429411769</v>
      </c>
      <c r="AI1189">
        <v>5.7853191764705878</v>
      </c>
    </row>
    <row r="1190" spans="1:35" x14ac:dyDescent="0.2">
      <c r="A1190" t="s">
        <v>7670</v>
      </c>
      <c r="B1190">
        <v>2015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6.4</v>
      </c>
      <c r="N1190">
        <v>136641</v>
      </c>
      <c r="O1190">
        <v>115</v>
      </c>
      <c r="P1190" t="s">
        <v>7671</v>
      </c>
      <c r="Q1190" t="s">
        <v>7465</v>
      </c>
      <c r="R1190">
        <v>0</v>
      </c>
      <c r="S1190">
        <v>1</v>
      </c>
      <c r="T1190">
        <v>0</v>
      </c>
      <c r="U1190">
        <v>29000000</v>
      </c>
      <c r="V1190">
        <v>184296230</v>
      </c>
      <c r="W1190">
        <v>287144079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395.0759982758621</v>
      </c>
      <c r="AH1190">
        <v>449.53435808620696</v>
      </c>
      <c r="AI1190">
        <v>8.9015199655172417</v>
      </c>
    </row>
    <row r="1191" spans="1:35" x14ac:dyDescent="0.2">
      <c r="A1191" t="s">
        <v>7864</v>
      </c>
      <c r="B1191">
        <v>2017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5.8</v>
      </c>
      <c r="N1191">
        <v>51334</v>
      </c>
      <c r="O1191">
        <v>93</v>
      </c>
      <c r="P1191" t="s">
        <v>7865</v>
      </c>
      <c r="Q1191" t="s">
        <v>7866</v>
      </c>
      <c r="R1191">
        <v>0</v>
      </c>
      <c r="S1191">
        <v>1</v>
      </c>
      <c r="T1191">
        <v>0</v>
      </c>
      <c r="U1191">
        <v>45000000</v>
      </c>
      <c r="V1191">
        <v>104897530</v>
      </c>
      <c r="W1191">
        <v>185400345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106.00038333333333</v>
      </c>
      <c r="AH1191">
        <v>128.66042550000003</v>
      </c>
      <c r="AI1191">
        <v>3.1200076666666665</v>
      </c>
    </row>
    <row r="1192" spans="1:35" x14ac:dyDescent="0.2">
      <c r="A1192" t="s">
        <v>7348</v>
      </c>
      <c r="B1192">
        <v>2013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5.7</v>
      </c>
      <c r="N1192">
        <v>41035</v>
      </c>
      <c r="O1192">
        <v>91</v>
      </c>
      <c r="P1192" t="s">
        <v>7349</v>
      </c>
      <c r="Q1192" t="s">
        <v>7350</v>
      </c>
      <c r="R1192">
        <v>1</v>
      </c>
      <c r="S1192">
        <v>0</v>
      </c>
      <c r="T1192">
        <v>0</v>
      </c>
      <c r="U1192">
        <v>50000000</v>
      </c>
      <c r="V1192">
        <v>90288712</v>
      </c>
      <c r="W1192">
        <v>239258712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139.258712</v>
      </c>
      <c r="AH1192">
        <v>165.57717032000002</v>
      </c>
      <c r="AI1192">
        <v>3.7851742399999999</v>
      </c>
    </row>
    <row r="1193" spans="1:35" x14ac:dyDescent="0.2">
      <c r="A1193" t="s">
        <v>7701</v>
      </c>
      <c r="B1193">
        <v>2014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6</v>
      </c>
      <c r="N1193">
        <v>15912</v>
      </c>
      <c r="O1193">
        <v>83</v>
      </c>
      <c r="P1193" t="s">
        <v>7702</v>
      </c>
      <c r="Q1193" t="s">
        <v>7703</v>
      </c>
      <c r="R1193">
        <v>1</v>
      </c>
      <c r="S1193">
        <v>0</v>
      </c>
      <c r="T1193">
        <v>0</v>
      </c>
      <c r="U1193">
        <v>50000000</v>
      </c>
      <c r="V1193">
        <v>59165787</v>
      </c>
      <c r="W1193">
        <v>146965787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46.965786999999999</v>
      </c>
      <c r="AH1193">
        <v>63.132023570000015</v>
      </c>
      <c r="AI1193">
        <v>1.9393157400000001</v>
      </c>
    </row>
    <row r="1194" spans="1:35" x14ac:dyDescent="0.2">
      <c r="A1194" t="s">
        <v>5342</v>
      </c>
      <c r="B1194">
        <v>1999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5.5</v>
      </c>
      <c r="N1194">
        <v>11254</v>
      </c>
      <c r="O1194">
        <v>124</v>
      </c>
      <c r="P1194" t="s">
        <v>3170</v>
      </c>
      <c r="Q1194" t="s">
        <v>5343</v>
      </c>
      <c r="R1194">
        <v>1</v>
      </c>
      <c r="S1194">
        <v>0</v>
      </c>
      <c r="T1194">
        <v>0</v>
      </c>
      <c r="U1194">
        <v>24000000</v>
      </c>
      <c r="V1194">
        <v>8434146</v>
      </c>
      <c r="W1194">
        <v>8678812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-81.919141666666661</v>
      </c>
      <c r="AH1194">
        <v>-79.930247249999994</v>
      </c>
      <c r="AI1194">
        <v>-0.17814280303030303</v>
      </c>
    </row>
    <row r="1195" spans="1:35" x14ac:dyDescent="0.2">
      <c r="A1195" t="s">
        <v>2003</v>
      </c>
      <c r="B1195">
        <v>1971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7</v>
      </c>
      <c r="N1195">
        <v>24307</v>
      </c>
      <c r="O1195">
        <v>102</v>
      </c>
      <c r="P1195" t="s">
        <v>2004</v>
      </c>
      <c r="Q1195" t="s">
        <v>1992</v>
      </c>
      <c r="R1195">
        <v>0</v>
      </c>
      <c r="S1195">
        <v>1</v>
      </c>
      <c r="T1195">
        <v>0</v>
      </c>
      <c r="U1195">
        <v>10600000</v>
      </c>
      <c r="X1195">
        <v>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-100</v>
      </c>
      <c r="AH1195">
        <v>-100</v>
      </c>
      <c r="AI1195">
        <v>-1</v>
      </c>
    </row>
    <row r="1196" spans="1:35" x14ac:dyDescent="0.2">
      <c r="A1196" t="s">
        <v>5154</v>
      </c>
      <c r="B1196">
        <v>1998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7</v>
      </c>
      <c r="N1196">
        <v>18200</v>
      </c>
      <c r="O1196">
        <v>121</v>
      </c>
      <c r="P1196" t="s">
        <v>5155</v>
      </c>
      <c r="Q1196" t="s">
        <v>3512</v>
      </c>
      <c r="R1196">
        <v>1</v>
      </c>
      <c r="S1196">
        <v>0</v>
      </c>
      <c r="T1196">
        <v>0</v>
      </c>
      <c r="U1196">
        <v>20000000</v>
      </c>
      <c r="V1196">
        <v>3970078</v>
      </c>
      <c r="W1196">
        <v>3970078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-90.074804999999998</v>
      </c>
      <c r="AH1196">
        <v>-88.983033550000002</v>
      </c>
      <c r="AI1196">
        <v>-0.54885477272727268</v>
      </c>
    </row>
    <row r="1197" spans="1:35" x14ac:dyDescent="0.2">
      <c r="A1197" t="s">
        <v>4754</v>
      </c>
      <c r="B1197">
        <v>1997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5.6</v>
      </c>
      <c r="N1197">
        <v>7094</v>
      </c>
      <c r="O1197">
        <v>94</v>
      </c>
      <c r="P1197" t="s">
        <v>4755</v>
      </c>
      <c r="Q1197" t="s">
        <v>4756</v>
      </c>
      <c r="R1197">
        <v>1</v>
      </c>
      <c r="S1197">
        <v>0</v>
      </c>
      <c r="T1197">
        <v>0</v>
      </c>
      <c r="U1197">
        <v>12000000</v>
      </c>
      <c r="V1197">
        <v>4166918</v>
      </c>
      <c r="W1197">
        <v>4166918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-82.637841666666674</v>
      </c>
      <c r="AH1197">
        <v>-80.728004249999998</v>
      </c>
      <c r="AI1197">
        <v>-0.21081098484848484</v>
      </c>
    </row>
    <row r="1198" spans="1:35" x14ac:dyDescent="0.2">
      <c r="A1198" t="s">
        <v>3871</v>
      </c>
      <c r="B1198">
        <v>1993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6.1</v>
      </c>
      <c r="N1198">
        <v>24157</v>
      </c>
      <c r="O1198">
        <v>109</v>
      </c>
      <c r="P1198" t="s">
        <v>2229</v>
      </c>
      <c r="Q1198" t="s">
        <v>39</v>
      </c>
      <c r="R1198">
        <v>0</v>
      </c>
      <c r="S1198">
        <v>0</v>
      </c>
      <c r="T1198">
        <v>1</v>
      </c>
      <c r="U1198">
        <v>30038362</v>
      </c>
      <c r="X1198">
        <v>2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3</v>
      </c>
      <c r="AG1198">
        <v>-100</v>
      </c>
      <c r="AH1198">
        <v>-100</v>
      </c>
      <c r="AI1198">
        <v>-1</v>
      </c>
    </row>
    <row r="1199" spans="1:35" x14ac:dyDescent="0.2">
      <c r="A1199" t="s">
        <v>5379</v>
      </c>
      <c r="B1199">
        <v>1999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6.1</v>
      </c>
      <c r="N1199">
        <v>19905</v>
      </c>
      <c r="O1199">
        <v>84</v>
      </c>
      <c r="P1199" t="s">
        <v>5380</v>
      </c>
      <c r="Q1199" t="s">
        <v>5381</v>
      </c>
      <c r="R1199">
        <v>0</v>
      </c>
      <c r="S1199">
        <v>0</v>
      </c>
      <c r="T1199">
        <v>1</v>
      </c>
      <c r="U1199">
        <v>30000000</v>
      </c>
      <c r="V1199">
        <v>43758684</v>
      </c>
      <c r="W1199">
        <v>133949270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1</v>
      </c>
      <c r="AG1199">
        <v>123.24878333333334</v>
      </c>
      <c r="AH1199">
        <v>147.80614950000003</v>
      </c>
      <c r="AI1199">
        <v>9.1476719696969688</v>
      </c>
    </row>
    <row r="1200" spans="1:35" x14ac:dyDescent="0.2">
      <c r="A1200" t="s">
        <v>2768</v>
      </c>
      <c r="B1200">
        <v>1984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6.7</v>
      </c>
      <c r="N1200">
        <v>108635</v>
      </c>
      <c r="O1200">
        <v>96</v>
      </c>
      <c r="P1200" t="s">
        <v>2769</v>
      </c>
      <c r="Q1200" t="s">
        <v>2513</v>
      </c>
      <c r="R1200">
        <v>0</v>
      </c>
      <c r="S1200">
        <v>0</v>
      </c>
      <c r="T1200">
        <v>1</v>
      </c>
      <c r="U1200">
        <v>4500000</v>
      </c>
      <c r="V1200">
        <v>81198894</v>
      </c>
      <c r="W1200">
        <v>81198894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802.20993333333331</v>
      </c>
      <c r="AH1200">
        <v>901.45302600000014</v>
      </c>
      <c r="AI1200">
        <v>38.226518840579708</v>
      </c>
    </row>
    <row r="1201" spans="1:35" x14ac:dyDescent="0.2">
      <c r="A1201" t="s">
        <v>2852</v>
      </c>
      <c r="B1201">
        <v>1985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5.8</v>
      </c>
      <c r="N1201">
        <v>49302</v>
      </c>
      <c r="O1201">
        <v>87</v>
      </c>
      <c r="P1201" t="s">
        <v>2853</v>
      </c>
      <c r="Q1201" t="s">
        <v>39</v>
      </c>
      <c r="R1201">
        <v>0</v>
      </c>
      <c r="S1201">
        <v>0</v>
      </c>
      <c r="T1201">
        <v>1</v>
      </c>
      <c r="U1201">
        <v>7600000</v>
      </c>
      <c r="V1201">
        <v>55600000</v>
      </c>
      <c r="W1201">
        <v>55600000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265.78947368421052</v>
      </c>
      <c r="AH1201">
        <v>306.0263157894737</v>
      </c>
      <c r="AI1201">
        <v>14.903890160183066</v>
      </c>
    </row>
    <row r="1202" spans="1:35" x14ac:dyDescent="0.2">
      <c r="A1202" t="s">
        <v>2918</v>
      </c>
      <c r="B1202">
        <v>1986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5.4</v>
      </c>
      <c r="N1202">
        <v>40813</v>
      </c>
      <c r="O1202">
        <v>83</v>
      </c>
      <c r="P1202" t="s">
        <v>2853</v>
      </c>
      <c r="Q1202" t="s">
        <v>2919</v>
      </c>
      <c r="R1202">
        <v>0</v>
      </c>
      <c r="S1202">
        <v>0</v>
      </c>
      <c r="T1202">
        <v>1</v>
      </c>
      <c r="U1202">
        <v>43579163</v>
      </c>
      <c r="X1202">
        <v>2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-100</v>
      </c>
      <c r="AH1202">
        <v>-100</v>
      </c>
      <c r="AI1202">
        <v>-1</v>
      </c>
    </row>
    <row r="1203" spans="1:35" x14ac:dyDescent="0.2">
      <c r="A1203" t="s">
        <v>2993</v>
      </c>
      <c r="B1203">
        <v>1987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5</v>
      </c>
      <c r="N1203">
        <v>38782</v>
      </c>
      <c r="O1203">
        <v>88</v>
      </c>
      <c r="P1203" t="s">
        <v>2994</v>
      </c>
      <c r="Q1203" t="s">
        <v>39</v>
      </c>
      <c r="R1203">
        <v>0</v>
      </c>
      <c r="S1203">
        <v>0</v>
      </c>
      <c r="T1203">
        <v>1</v>
      </c>
      <c r="U1203">
        <v>28061343</v>
      </c>
      <c r="X1203">
        <v>2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-100</v>
      </c>
      <c r="AH1203">
        <v>-100</v>
      </c>
      <c r="AI1203">
        <v>-1</v>
      </c>
    </row>
    <row r="1204" spans="1:35" x14ac:dyDescent="0.2">
      <c r="A1204" t="s">
        <v>3130</v>
      </c>
      <c r="B1204">
        <v>1988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4.7</v>
      </c>
      <c r="N1204">
        <v>31496</v>
      </c>
      <c r="O1204">
        <v>90</v>
      </c>
      <c r="P1204" t="s">
        <v>2123</v>
      </c>
      <c r="Q1204" t="s">
        <v>39</v>
      </c>
      <c r="R1204">
        <v>0</v>
      </c>
      <c r="S1204">
        <v>0</v>
      </c>
      <c r="T1204">
        <v>1</v>
      </c>
      <c r="U1204">
        <v>19510371</v>
      </c>
      <c r="X1204">
        <v>2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-100</v>
      </c>
      <c r="AH1204">
        <v>-100</v>
      </c>
      <c r="AI1204">
        <v>-1</v>
      </c>
    </row>
    <row r="1205" spans="1:35" x14ac:dyDescent="0.2">
      <c r="A1205" t="s">
        <v>3235</v>
      </c>
      <c r="B1205">
        <v>1989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4.5</v>
      </c>
      <c r="N1205">
        <v>27132</v>
      </c>
      <c r="O1205">
        <v>84</v>
      </c>
      <c r="P1205" t="s">
        <v>3236</v>
      </c>
      <c r="Q1205" t="s">
        <v>39</v>
      </c>
      <c r="R1205">
        <v>0</v>
      </c>
      <c r="S1205">
        <v>0</v>
      </c>
      <c r="T1205">
        <v>1</v>
      </c>
      <c r="U1205">
        <v>12000000</v>
      </c>
      <c r="V1205">
        <v>11567217</v>
      </c>
      <c r="W1205">
        <v>11567217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-51.803262500000002</v>
      </c>
      <c r="AH1205">
        <v>-46.501621374999999</v>
      </c>
      <c r="AI1205">
        <v>1.0955103260869565</v>
      </c>
    </row>
    <row r="1206" spans="1:35" x14ac:dyDescent="0.2">
      <c r="A1206" t="s">
        <v>4062</v>
      </c>
      <c r="B1206">
        <v>1994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3.6</v>
      </c>
      <c r="N1206">
        <v>30674</v>
      </c>
      <c r="O1206">
        <v>83</v>
      </c>
      <c r="P1206" t="s">
        <v>3124</v>
      </c>
      <c r="Q1206" t="s">
        <v>39</v>
      </c>
      <c r="R1206">
        <v>0</v>
      </c>
      <c r="S1206">
        <v>0</v>
      </c>
      <c r="T1206">
        <v>1</v>
      </c>
      <c r="U1206">
        <v>126247</v>
      </c>
      <c r="X1206">
        <v>2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-100</v>
      </c>
      <c r="AH1206">
        <v>-100</v>
      </c>
      <c r="AI1206">
        <v>-1</v>
      </c>
    </row>
    <row r="1207" spans="1:35" x14ac:dyDescent="0.2">
      <c r="A1207" t="s">
        <v>2482</v>
      </c>
      <c r="B1207">
        <v>1980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5.3</v>
      </c>
      <c r="N1207">
        <v>28238</v>
      </c>
      <c r="O1207">
        <v>114</v>
      </c>
      <c r="P1207" t="s">
        <v>1462</v>
      </c>
      <c r="Q1207" t="s">
        <v>2483</v>
      </c>
      <c r="R1207">
        <v>1</v>
      </c>
      <c r="S1207">
        <v>0</v>
      </c>
      <c r="T1207">
        <v>0</v>
      </c>
      <c r="U1207">
        <v>20000000</v>
      </c>
      <c r="V1207">
        <v>49823037</v>
      </c>
      <c r="W1207">
        <v>49823037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23</v>
      </c>
      <c r="AG1207">
        <v>24.557592499999998</v>
      </c>
      <c r="AH1207">
        <v>38.258927675000024</v>
      </c>
      <c r="AI1207">
        <v>4.4155474999999997</v>
      </c>
    </row>
    <row r="1208" spans="1:35" x14ac:dyDescent="0.2">
      <c r="A1208" t="s">
        <v>7817</v>
      </c>
      <c r="B1208">
        <v>2016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6.7</v>
      </c>
      <c r="N1208">
        <v>50846</v>
      </c>
      <c r="O1208">
        <v>87</v>
      </c>
      <c r="P1208" t="s">
        <v>7818</v>
      </c>
      <c r="Q1208" t="s">
        <v>35</v>
      </c>
      <c r="R1208">
        <v>0</v>
      </c>
      <c r="S1208">
        <v>1</v>
      </c>
      <c r="T1208">
        <v>0</v>
      </c>
      <c r="U1208">
        <v>20000000</v>
      </c>
      <c r="V1208">
        <v>9639125</v>
      </c>
      <c r="W1208">
        <v>9680029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-75.799927499999995</v>
      </c>
      <c r="AH1208">
        <v>-73.137919525000001</v>
      </c>
      <c r="AI1208">
        <v>-0.51599854999999994</v>
      </c>
    </row>
    <row r="1209" spans="1:35" x14ac:dyDescent="0.2">
      <c r="A1209" t="s">
        <v>6163</v>
      </c>
      <c r="B1209">
        <v>2006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5.6</v>
      </c>
      <c r="N1209">
        <v>95015</v>
      </c>
      <c r="O1209">
        <v>98</v>
      </c>
      <c r="P1209" t="s">
        <v>2792</v>
      </c>
      <c r="Q1209" t="s">
        <v>39</v>
      </c>
      <c r="R1209">
        <v>0</v>
      </c>
      <c r="S1209">
        <v>0</v>
      </c>
      <c r="T1209">
        <v>1</v>
      </c>
      <c r="U1209">
        <v>160000000</v>
      </c>
      <c r="V1209">
        <v>60674817</v>
      </c>
      <c r="W1209">
        <v>181674817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1</v>
      </c>
      <c r="AD1209">
        <v>0</v>
      </c>
      <c r="AE1209">
        <v>0</v>
      </c>
      <c r="AF1209">
        <v>34</v>
      </c>
      <c r="AG1209">
        <v>-43.226619687499998</v>
      </c>
      <c r="AH1209">
        <v>-36.981547853124994</v>
      </c>
      <c r="AI1209">
        <v>0.89244601041666671</v>
      </c>
    </row>
    <row r="1210" spans="1:35" x14ac:dyDescent="0.2">
      <c r="A1210" t="s">
        <v>5524</v>
      </c>
      <c r="B1210">
        <v>2002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6.3</v>
      </c>
      <c r="N1210">
        <v>12565</v>
      </c>
      <c r="O1210">
        <v>102</v>
      </c>
      <c r="P1210" t="s">
        <v>5525</v>
      </c>
      <c r="Q1210" t="s">
        <v>5459</v>
      </c>
      <c r="R1210">
        <v>0</v>
      </c>
      <c r="S1210">
        <v>0</v>
      </c>
      <c r="T1210">
        <v>1</v>
      </c>
      <c r="U1210">
        <v>25000000</v>
      </c>
      <c r="V1210">
        <v>10113733</v>
      </c>
      <c r="W1210">
        <v>14815898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12</v>
      </c>
      <c r="AG1210">
        <v>-70.368204000000006</v>
      </c>
      <c r="AH1210">
        <v>-67.108706439999992</v>
      </c>
      <c r="AI1210">
        <v>-1.2273466666666667E-2</v>
      </c>
    </row>
    <row r="1211" spans="1:35" x14ac:dyDescent="0.2">
      <c r="A1211" t="s">
        <v>4294</v>
      </c>
      <c r="B1211">
        <v>1995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6.6</v>
      </c>
      <c r="N1211">
        <v>27744</v>
      </c>
      <c r="O1211">
        <v>111</v>
      </c>
      <c r="P1211" t="s">
        <v>4295</v>
      </c>
      <c r="Q1211" t="s">
        <v>3921</v>
      </c>
      <c r="R1211">
        <v>1</v>
      </c>
      <c r="S1211">
        <v>0</v>
      </c>
      <c r="T1211">
        <v>0</v>
      </c>
      <c r="U1211">
        <v>9500000</v>
      </c>
      <c r="V1211">
        <v>30862156</v>
      </c>
      <c r="W1211">
        <v>30862156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62.432400000000001</v>
      </c>
      <c r="AH1211">
        <v>80.299964000000017</v>
      </c>
      <c r="AI1211">
        <v>6.3832909090909089</v>
      </c>
    </row>
    <row r="1212" spans="1:35" x14ac:dyDescent="0.2">
      <c r="A1212" t="s">
        <v>4949</v>
      </c>
      <c r="B1212">
        <v>1998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6.3</v>
      </c>
      <c r="N1212">
        <v>68807</v>
      </c>
      <c r="O1212">
        <v>104</v>
      </c>
      <c r="P1212" t="s">
        <v>4602</v>
      </c>
      <c r="Q1212" t="s">
        <v>4950</v>
      </c>
      <c r="R1212">
        <v>0</v>
      </c>
      <c r="S1212">
        <v>0</v>
      </c>
      <c r="T1212">
        <v>1</v>
      </c>
      <c r="U1212">
        <v>75000000</v>
      </c>
      <c r="V1212">
        <v>46732881</v>
      </c>
      <c r="W1212">
        <v>46732881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3</v>
      </c>
      <c r="AG1212">
        <v>-68.844746000000001</v>
      </c>
      <c r="AH1212">
        <v>-65.417668059999997</v>
      </c>
      <c r="AI1212">
        <v>0.4161479090909091</v>
      </c>
    </row>
    <row r="1213" spans="1:35" x14ac:dyDescent="0.2">
      <c r="A1213" t="s">
        <v>7050</v>
      </c>
      <c r="B1213">
        <v>2010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5.0999999999999996</v>
      </c>
      <c r="N1213">
        <v>755</v>
      </c>
      <c r="O1213">
        <v>110</v>
      </c>
      <c r="P1213" t="s">
        <v>7051</v>
      </c>
      <c r="Q1213" t="s">
        <v>7052</v>
      </c>
      <c r="R1213">
        <v>0</v>
      </c>
      <c r="S1213">
        <v>0</v>
      </c>
      <c r="T1213">
        <v>1</v>
      </c>
      <c r="U1213">
        <v>7000000</v>
      </c>
      <c r="V1213">
        <v>515065</v>
      </c>
      <c r="W1213">
        <v>515065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-96.320964285714282</v>
      </c>
      <c r="AH1213">
        <v>-95.916270357142849</v>
      </c>
      <c r="AI1213">
        <v>-0.92641928571428567</v>
      </c>
    </row>
    <row r="1214" spans="1:35" x14ac:dyDescent="0.2">
      <c r="A1214" t="s">
        <v>4765</v>
      </c>
      <c r="B1214">
        <v>1997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6.8</v>
      </c>
      <c r="N1214">
        <v>6688</v>
      </c>
      <c r="O1214">
        <v>106</v>
      </c>
      <c r="P1214" t="s">
        <v>4766</v>
      </c>
      <c r="Q1214" t="s">
        <v>3273</v>
      </c>
      <c r="R1214">
        <v>1</v>
      </c>
      <c r="S1214">
        <v>0</v>
      </c>
      <c r="T1214">
        <v>0</v>
      </c>
      <c r="U1214">
        <v>8000000</v>
      </c>
      <c r="V1214">
        <v>589304</v>
      </c>
      <c r="W1214">
        <v>589304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0</v>
      </c>
      <c r="AG1214">
        <v>-96.316850000000002</v>
      </c>
      <c r="AH1214">
        <v>-95.911703500000002</v>
      </c>
      <c r="AI1214">
        <v>-0.83258409090909091</v>
      </c>
    </row>
    <row r="1215" spans="1:35" x14ac:dyDescent="0.2">
      <c r="A1215" t="s">
        <v>3358</v>
      </c>
      <c r="B1215">
        <v>1990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6.9</v>
      </c>
      <c r="N1215">
        <v>35892</v>
      </c>
      <c r="O1215">
        <v>127</v>
      </c>
      <c r="P1215" t="s">
        <v>1999</v>
      </c>
      <c r="Q1215" t="s">
        <v>39</v>
      </c>
      <c r="R1215">
        <v>0</v>
      </c>
      <c r="S1215">
        <v>0</v>
      </c>
      <c r="T1215">
        <v>1</v>
      </c>
      <c r="U1215">
        <v>22000000</v>
      </c>
      <c r="V1215">
        <v>86303188</v>
      </c>
      <c r="W1215">
        <v>221303188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3</v>
      </c>
      <c r="AG1215">
        <v>402.96179090909095</v>
      </c>
      <c r="AH1215">
        <v>458.28758790909092</v>
      </c>
      <c r="AI1215">
        <v>21.861899586776861</v>
      </c>
    </row>
    <row r="1216" spans="1:35" x14ac:dyDescent="0.2">
      <c r="A1216" t="s">
        <v>3360</v>
      </c>
      <c r="B1216">
        <v>1990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7</v>
      </c>
      <c r="N1216">
        <v>274428</v>
      </c>
      <c r="O1216">
        <v>119</v>
      </c>
      <c r="P1216" t="s">
        <v>3035</v>
      </c>
      <c r="Q1216" t="s">
        <v>2783</v>
      </c>
      <c r="R1216">
        <v>1</v>
      </c>
      <c r="S1216">
        <v>0</v>
      </c>
      <c r="T1216">
        <v>0</v>
      </c>
      <c r="U1216">
        <v>14000000</v>
      </c>
      <c r="V1216">
        <v>178406268</v>
      </c>
      <c r="W1216">
        <v>463406268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1555.0223857142857</v>
      </c>
      <c r="AH1216">
        <v>1737.074848142857</v>
      </c>
      <c r="AI1216">
        <v>74.228290259740263</v>
      </c>
    </row>
    <row r="1217" spans="1:35" x14ac:dyDescent="0.2">
      <c r="A1217" t="s">
        <v>6186</v>
      </c>
      <c r="B1217">
        <v>2005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7.8</v>
      </c>
      <c r="N1217">
        <v>240970</v>
      </c>
      <c r="O1217">
        <v>129</v>
      </c>
      <c r="P1217" t="s">
        <v>6187</v>
      </c>
      <c r="Q1217" t="s">
        <v>5459</v>
      </c>
      <c r="R1217">
        <v>0</v>
      </c>
      <c r="S1217">
        <v>1</v>
      </c>
      <c r="T1217">
        <v>0</v>
      </c>
      <c r="U1217">
        <v>28000000</v>
      </c>
      <c r="V1217">
        <v>38405088</v>
      </c>
      <c r="W1217">
        <v>121616555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65</v>
      </c>
      <c r="AG1217">
        <v>117.17241964285714</v>
      </c>
      <c r="AH1217">
        <v>141.06138580357145</v>
      </c>
      <c r="AI1217">
        <v>6.2390806547619047</v>
      </c>
    </row>
    <row r="1218" spans="1:35" x14ac:dyDescent="0.2">
      <c r="A1218" t="s">
        <v>6498</v>
      </c>
      <c r="B1218">
        <v>2008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6.6</v>
      </c>
      <c r="N1218">
        <v>58049</v>
      </c>
      <c r="O1218">
        <v>130</v>
      </c>
      <c r="P1218" t="s">
        <v>6499</v>
      </c>
      <c r="Q1218" t="s">
        <v>5604</v>
      </c>
      <c r="R1218">
        <v>0</v>
      </c>
      <c r="S1218">
        <v>0</v>
      </c>
      <c r="T1218">
        <v>1</v>
      </c>
      <c r="U1218">
        <v>30000000</v>
      </c>
      <c r="V1218">
        <v>15740721</v>
      </c>
      <c r="W1218">
        <v>31200557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-47.999071666666666</v>
      </c>
      <c r="AH1218">
        <v>-42.278969549999992</v>
      </c>
      <c r="AI1218">
        <v>0.7333642777777778</v>
      </c>
    </row>
    <row r="1219" spans="1:35" x14ac:dyDescent="0.2">
      <c r="A1219" t="s">
        <v>4768</v>
      </c>
      <c r="B1219">
        <v>1998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6.6</v>
      </c>
      <c r="N1219">
        <v>26713</v>
      </c>
      <c r="O1219">
        <v>143</v>
      </c>
      <c r="P1219" t="s">
        <v>3043</v>
      </c>
      <c r="Q1219" t="s">
        <v>4769</v>
      </c>
      <c r="R1219">
        <v>0</v>
      </c>
      <c r="S1219">
        <v>1</v>
      </c>
      <c r="T1219">
        <v>0</v>
      </c>
      <c r="U1219">
        <v>65000000</v>
      </c>
      <c r="V1219">
        <v>39001187</v>
      </c>
      <c r="W1219">
        <v>52090187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2</v>
      </c>
      <c r="AG1219">
        <v>-59.930625384615389</v>
      </c>
      <c r="AH1219">
        <v>-55.522994176923071</v>
      </c>
      <c r="AI1219">
        <v>0.8213352097902098</v>
      </c>
    </row>
    <row r="1220" spans="1:35" x14ac:dyDescent="0.2">
      <c r="A1220" t="s">
        <v>6068</v>
      </c>
      <c r="B1220">
        <v>2005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6.2</v>
      </c>
      <c r="N1220">
        <v>38871</v>
      </c>
      <c r="O1220">
        <v>105</v>
      </c>
      <c r="P1220" t="s">
        <v>6069</v>
      </c>
      <c r="Q1220" t="s">
        <v>6070</v>
      </c>
      <c r="R1220">
        <v>0</v>
      </c>
      <c r="S1220">
        <v>1</v>
      </c>
      <c r="T1220">
        <v>0</v>
      </c>
      <c r="U1220">
        <v>22000000</v>
      </c>
      <c r="V1220">
        <v>22827153</v>
      </c>
      <c r="W1220">
        <v>67937494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54.403395454545453</v>
      </c>
      <c r="AH1220">
        <v>71.387768954545464</v>
      </c>
      <c r="AI1220">
        <v>4.1467798484848482</v>
      </c>
    </row>
    <row r="1221" spans="1:35" x14ac:dyDescent="0.2">
      <c r="A1221" t="s">
        <v>2996</v>
      </c>
      <c r="B1221">
        <v>1987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6.7</v>
      </c>
      <c r="N1221">
        <v>34766</v>
      </c>
      <c r="O1221">
        <v>102</v>
      </c>
      <c r="P1221" t="s">
        <v>2225</v>
      </c>
      <c r="Q1221" t="s">
        <v>2997</v>
      </c>
      <c r="R1221">
        <v>0</v>
      </c>
      <c r="S1221">
        <v>1</v>
      </c>
      <c r="T1221">
        <v>0</v>
      </c>
      <c r="U1221">
        <v>3000000</v>
      </c>
      <c r="V1221">
        <v>14182492</v>
      </c>
      <c r="W1221">
        <v>14182492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136.37486666666666</v>
      </c>
      <c r="AH1221">
        <v>162.376102</v>
      </c>
      <c r="AI1221">
        <v>9.2771681159420289</v>
      </c>
    </row>
    <row r="1222" spans="1:35" x14ac:dyDescent="0.2">
      <c r="A1222" t="s">
        <v>6441</v>
      </c>
      <c r="B1222">
        <v>2010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6.6</v>
      </c>
      <c r="N1222">
        <v>263755</v>
      </c>
      <c r="O1222">
        <v>116</v>
      </c>
      <c r="P1222" t="s">
        <v>5843</v>
      </c>
      <c r="Q1222" t="s">
        <v>2671</v>
      </c>
      <c r="R1222">
        <v>1</v>
      </c>
      <c r="S1222">
        <v>0</v>
      </c>
      <c r="T1222">
        <v>0</v>
      </c>
      <c r="U1222">
        <v>200000000</v>
      </c>
      <c r="V1222">
        <v>90759676</v>
      </c>
      <c r="W1222">
        <v>336365676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7</v>
      </c>
      <c r="AG1222">
        <v>-15.908581</v>
      </c>
      <c r="AH1222">
        <v>-6.658524909999997</v>
      </c>
      <c r="AI1222">
        <v>0.68182838000000001</v>
      </c>
    </row>
    <row r="1223" spans="1:35" x14ac:dyDescent="0.2">
      <c r="A1223" t="s">
        <v>761</v>
      </c>
      <c r="B1223">
        <v>1943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6.9</v>
      </c>
      <c r="N1223">
        <v>1003</v>
      </c>
      <c r="O1223">
        <v>94</v>
      </c>
      <c r="P1223" t="s">
        <v>762</v>
      </c>
      <c r="Q1223" t="s">
        <v>39</v>
      </c>
      <c r="R1223">
        <v>0</v>
      </c>
      <c r="S1223">
        <v>0</v>
      </c>
      <c r="T1223">
        <v>1</v>
      </c>
      <c r="U1223">
        <v>651000</v>
      </c>
      <c r="X1223">
        <v>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-100</v>
      </c>
      <c r="AH1223">
        <v>-100</v>
      </c>
      <c r="AI1223">
        <v>-1</v>
      </c>
    </row>
    <row r="1224" spans="1:35" x14ac:dyDescent="0.2">
      <c r="A1224" t="s">
        <v>7105</v>
      </c>
      <c r="B1224">
        <v>2013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8.1</v>
      </c>
      <c r="N1224">
        <v>561874</v>
      </c>
      <c r="O1224">
        <v>153</v>
      </c>
      <c r="P1224" t="s">
        <v>7106</v>
      </c>
      <c r="Q1224" t="s">
        <v>5181</v>
      </c>
      <c r="R1224">
        <v>0</v>
      </c>
      <c r="S1224">
        <v>0</v>
      </c>
      <c r="T1224">
        <v>1</v>
      </c>
      <c r="U1224">
        <v>46000000</v>
      </c>
      <c r="V1224">
        <v>61002302</v>
      </c>
      <c r="W1224">
        <v>122126687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32.746398913043478</v>
      </c>
      <c r="AH1224">
        <v>47.348502793478289</v>
      </c>
      <c r="AI1224">
        <v>1.6549279782608695</v>
      </c>
    </row>
    <row r="1225" spans="1:35" x14ac:dyDescent="0.2">
      <c r="A1225" t="s">
        <v>2485</v>
      </c>
      <c r="B1225">
        <v>1980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6.2</v>
      </c>
      <c r="N1225">
        <v>22550</v>
      </c>
      <c r="O1225">
        <v>109</v>
      </c>
      <c r="P1225" t="s">
        <v>2410</v>
      </c>
      <c r="Q1225" t="s">
        <v>39</v>
      </c>
      <c r="R1225">
        <v>0</v>
      </c>
      <c r="S1225">
        <v>0</v>
      </c>
      <c r="T1225">
        <v>1</v>
      </c>
      <c r="U1225">
        <v>10000000</v>
      </c>
      <c r="V1225">
        <v>69847348</v>
      </c>
      <c r="W1225">
        <v>69847348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249.23674</v>
      </c>
      <c r="AH1225">
        <v>287.65278140000004</v>
      </c>
      <c r="AI1225">
        <v>14.184206086956522</v>
      </c>
    </row>
    <row r="1226" spans="1:35" x14ac:dyDescent="0.2">
      <c r="A1226" t="s">
        <v>186</v>
      </c>
      <c r="B1226">
        <v>1933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6.7</v>
      </c>
      <c r="N1226">
        <v>538</v>
      </c>
      <c r="O1226">
        <v>66</v>
      </c>
      <c r="P1226" t="s">
        <v>45</v>
      </c>
      <c r="Q1226" t="s">
        <v>39</v>
      </c>
      <c r="R1226">
        <v>0</v>
      </c>
      <c r="S1226">
        <v>0</v>
      </c>
      <c r="T1226">
        <v>1</v>
      </c>
      <c r="U1226">
        <v>260000</v>
      </c>
      <c r="X1226">
        <v>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-100</v>
      </c>
      <c r="AH1226">
        <v>-100</v>
      </c>
      <c r="AI1226">
        <v>-1</v>
      </c>
    </row>
    <row r="1227" spans="1:35" x14ac:dyDescent="0.2">
      <c r="A1227" t="s">
        <v>2681</v>
      </c>
      <c r="B1227">
        <v>1983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5.3</v>
      </c>
      <c r="N1227">
        <v>5533</v>
      </c>
      <c r="O1227">
        <v>89</v>
      </c>
      <c r="P1227" t="s">
        <v>2682</v>
      </c>
      <c r="Q1227" t="s">
        <v>2683</v>
      </c>
      <c r="R1227">
        <v>0</v>
      </c>
      <c r="S1227">
        <v>1</v>
      </c>
      <c r="T1227">
        <v>0</v>
      </c>
      <c r="U1227">
        <v>3500000</v>
      </c>
      <c r="V1227">
        <v>14049540</v>
      </c>
      <c r="W1227">
        <v>14049540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100.70771428571427</v>
      </c>
      <c r="AH1227">
        <v>122.78556285714288</v>
      </c>
      <c r="AI1227">
        <v>7.7264223602484474</v>
      </c>
    </row>
    <row r="1228" spans="1:35" x14ac:dyDescent="0.2">
      <c r="A1228" t="s">
        <v>3362</v>
      </c>
      <c r="B1228">
        <v>1990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5.5</v>
      </c>
      <c r="N1228">
        <v>27292</v>
      </c>
      <c r="O1228">
        <v>81</v>
      </c>
      <c r="P1228" t="s">
        <v>3363</v>
      </c>
      <c r="Q1228" t="s">
        <v>3230</v>
      </c>
      <c r="R1228">
        <v>0</v>
      </c>
      <c r="S1228">
        <v>1</v>
      </c>
      <c r="T1228">
        <v>0</v>
      </c>
      <c r="U1228">
        <v>10000000</v>
      </c>
      <c r="V1228">
        <v>53470891</v>
      </c>
      <c r="W1228">
        <v>72270891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261.35445499999997</v>
      </c>
      <c r="AH1228">
        <v>301.10344505000006</v>
      </c>
      <c r="AI1228">
        <v>15.425202499999999</v>
      </c>
    </row>
    <row r="1229" spans="1:35" x14ac:dyDescent="0.2">
      <c r="A1229" t="s">
        <v>3501</v>
      </c>
      <c r="B1229">
        <v>1991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4.9000000000000004</v>
      </c>
      <c r="N1229">
        <v>20062</v>
      </c>
      <c r="O1229">
        <v>93</v>
      </c>
      <c r="P1229" t="s">
        <v>3502</v>
      </c>
      <c r="Q1229" t="s">
        <v>3230</v>
      </c>
      <c r="R1229">
        <v>0</v>
      </c>
      <c r="S1229">
        <v>1</v>
      </c>
      <c r="T1229">
        <v>0</v>
      </c>
      <c r="U1229">
        <v>15000000</v>
      </c>
      <c r="V1229">
        <v>25104700</v>
      </c>
      <c r="W1229">
        <v>32704700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9.0156666666666663</v>
      </c>
      <c r="AH1229">
        <v>21.007390000000001</v>
      </c>
      <c r="AI1229">
        <v>3.9552575757575759</v>
      </c>
    </row>
    <row r="1230" spans="1:35" x14ac:dyDescent="0.2">
      <c r="A1230" t="s">
        <v>7314</v>
      </c>
      <c r="B1230">
        <v>2012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6.6</v>
      </c>
      <c r="N1230">
        <v>183421</v>
      </c>
      <c r="O1230">
        <v>88</v>
      </c>
      <c r="P1230" t="s">
        <v>7315</v>
      </c>
      <c r="Q1230" t="s">
        <v>7316</v>
      </c>
      <c r="R1230">
        <v>0</v>
      </c>
      <c r="S1230">
        <v>0</v>
      </c>
      <c r="T1230">
        <v>1</v>
      </c>
      <c r="U1230">
        <v>12000000</v>
      </c>
      <c r="V1230">
        <v>54731865</v>
      </c>
      <c r="W1230">
        <v>102731865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328.04943750000001</v>
      </c>
      <c r="AH1230">
        <v>375.13487562500001</v>
      </c>
      <c r="AI1230">
        <v>7.5609887499999999</v>
      </c>
    </row>
    <row r="1231" spans="1:35" x14ac:dyDescent="0.2">
      <c r="A1231" t="s">
        <v>7284</v>
      </c>
      <c r="B1231">
        <v>2011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5.4</v>
      </c>
      <c r="N1231">
        <v>14540</v>
      </c>
      <c r="O1231">
        <v>104</v>
      </c>
      <c r="P1231" t="s">
        <v>7285</v>
      </c>
      <c r="Q1231" t="s">
        <v>7286</v>
      </c>
      <c r="R1231">
        <v>1</v>
      </c>
      <c r="S1231">
        <v>0</v>
      </c>
      <c r="T1231">
        <v>0</v>
      </c>
      <c r="U1231">
        <v>8000000</v>
      </c>
      <c r="V1231">
        <v>10130219</v>
      </c>
      <c r="W1231">
        <v>10702246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-33.110962499999999</v>
      </c>
      <c r="AH1231">
        <v>-25.753168374999998</v>
      </c>
      <c r="AI1231">
        <v>0.33778075000000002</v>
      </c>
    </row>
    <row r="1232" spans="1:35" x14ac:dyDescent="0.2">
      <c r="A1232" t="s">
        <v>6021</v>
      </c>
      <c r="B1232">
        <v>2005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6.7</v>
      </c>
      <c r="N1232">
        <v>42075</v>
      </c>
      <c r="O1232">
        <v>100</v>
      </c>
      <c r="P1232" t="s">
        <v>3773</v>
      </c>
      <c r="Q1232" t="s">
        <v>3859</v>
      </c>
      <c r="R1232">
        <v>1</v>
      </c>
      <c r="S1232">
        <v>0</v>
      </c>
      <c r="T1232">
        <v>0</v>
      </c>
      <c r="U1232">
        <v>20000000</v>
      </c>
      <c r="V1232">
        <v>7535331</v>
      </c>
      <c r="W1232">
        <v>14189860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5</v>
      </c>
      <c r="AG1232">
        <v>-64.525350000000003</v>
      </c>
      <c r="AH1232">
        <v>-60.623138499999996</v>
      </c>
      <c r="AI1232">
        <v>0.18248833333333334</v>
      </c>
    </row>
    <row r="1233" spans="1:35" x14ac:dyDescent="0.2">
      <c r="A1233" t="s">
        <v>5414</v>
      </c>
      <c r="B1233">
        <v>2000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6.2</v>
      </c>
      <c r="N1233">
        <v>53833</v>
      </c>
      <c r="O1233">
        <v>135</v>
      </c>
      <c r="P1233" t="s">
        <v>3083</v>
      </c>
      <c r="Q1233" t="s">
        <v>4109</v>
      </c>
      <c r="R1233">
        <v>0</v>
      </c>
      <c r="S1233">
        <v>0</v>
      </c>
      <c r="T1233">
        <v>1</v>
      </c>
      <c r="U1233">
        <v>65000000</v>
      </c>
      <c r="V1233">
        <v>32598931</v>
      </c>
      <c r="W1233">
        <v>62761005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-51.722303846153849</v>
      </c>
      <c r="AH1233">
        <v>-46.411757269230755</v>
      </c>
      <c r="AI1233">
        <v>0.60925653846153849</v>
      </c>
    </row>
    <row r="1234" spans="1:35" x14ac:dyDescent="0.2">
      <c r="A1234" t="s">
        <v>2771</v>
      </c>
      <c r="B1234">
        <v>1984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5.5</v>
      </c>
      <c r="N1234">
        <v>4339</v>
      </c>
      <c r="O1234">
        <v>96</v>
      </c>
      <c r="P1234" t="s">
        <v>2106</v>
      </c>
      <c r="Q1234" t="s">
        <v>2772</v>
      </c>
      <c r="R1234">
        <v>0</v>
      </c>
      <c r="S1234">
        <v>0</v>
      </c>
      <c r="T1234">
        <v>1</v>
      </c>
      <c r="U1234">
        <v>26186631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-100</v>
      </c>
      <c r="AH1234">
        <v>-100</v>
      </c>
      <c r="AI1234">
        <v>-1</v>
      </c>
    </row>
    <row r="1235" spans="1:35" x14ac:dyDescent="0.2">
      <c r="A1235" t="s">
        <v>1601</v>
      </c>
      <c r="B1235">
        <v>1960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8.5</v>
      </c>
      <c r="N1235">
        <v>569586</v>
      </c>
      <c r="O1235">
        <v>109</v>
      </c>
      <c r="P1235" t="s">
        <v>706</v>
      </c>
      <c r="Q1235" t="s">
        <v>1602</v>
      </c>
      <c r="R1235">
        <v>0</v>
      </c>
      <c r="S1235">
        <v>1</v>
      </c>
      <c r="T1235">
        <v>0</v>
      </c>
      <c r="U1235">
        <v>32000000</v>
      </c>
      <c r="X1235">
        <v>2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-100</v>
      </c>
      <c r="AH1235">
        <v>-100</v>
      </c>
      <c r="AI1235">
        <v>-1</v>
      </c>
    </row>
    <row r="1236" spans="1:35" x14ac:dyDescent="0.2">
      <c r="A1236" t="s">
        <v>1601</v>
      </c>
      <c r="B1236">
        <v>1998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4.5999999999999996</v>
      </c>
      <c r="N1236">
        <v>44284</v>
      </c>
      <c r="O1236">
        <v>105</v>
      </c>
      <c r="P1236" t="s">
        <v>4678</v>
      </c>
      <c r="Q1236" t="s">
        <v>35</v>
      </c>
      <c r="R1236">
        <v>0</v>
      </c>
      <c r="S1236">
        <v>1</v>
      </c>
      <c r="T1236">
        <v>0</v>
      </c>
      <c r="U1236">
        <v>60000000</v>
      </c>
      <c r="V1236">
        <v>21485655</v>
      </c>
      <c r="W1236">
        <v>37170655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38</v>
      </c>
      <c r="AG1236">
        <v>-69.024454166666672</v>
      </c>
      <c r="AH1236">
        <v>-65.617144124999996</v>
      </c>
      <c r="AI1236">
        <v>0.40797935606060604</v>
      </c>
    </row>
    <row r="1237" spans="1:35" x14ac:dyDescent="0.2">
      <c r="A1237" t="s">
        <v>2685</v>
      </c>
      <c r="B1237">
        <v>1983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6.5</v>
      </c>
      <c r="N1237">
        <v>22491</v>
      </c>
      <c r="O1237">
        <v>113</v>
      </c>
      <c r="P1237" t="s">
        <v>2686</v>
      </c>
      <c r="Q1237" t="s">
        <v>35</v>
      </c>
      <c r="R1237">
        <v>0</v>
      </c>
      <c r="S1237">
        <v>1</v>
      </c>
      <c r="T1237">
        <v>0</v>
      </c>
      <c r="U1237">
        <v>5000000</v>
      </c>
      <c r="V1237">
        <v>34725000</v>
      </c>
      <c r="W1237">
        <v>34725000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247.25</v>
      </c>
      <c r="AH1237">
        <v>285.44749999999999</v>
      </c>
      <c r="AI1237">
        <v>14.097826086956522</v>
      </c>
    </row>
    <row r="1238" spans="1:35" x14ac:dyDescent="0.2">
      <c r="A1238" t="s">
        <v>2921</v>
      </c>
      <c r="B1238">
        <v>1986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5.4</v>
      </c>
      <c r="N1238">
        <v>12299</v>
      </c>
      <c r="O1238">
        <v>93</v>
      </c>
      <c r="P1238" t="s">
        <v>2922</v>
      </c>
      <c r="Q1238" t="s">
        <v>35</v>
      </c>
      <c r="R1238">
        <v>0</v>
      </c>
      <c r="S1238">
        <v>1</v>
      </c>
      <c r="T1238">
        <v>0</v>
      </c>
      <c r="U1238">
        <v>14481606</v>
      </c>
      <c r="X1238">
        <v>2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-100</v>
      </c>
      <c r="AH1238">
        <v>-100</v>
      </c>
      <c r="AI1238">
        <v>-1</v>
      </c>
    </row>
    <row r="1239" spans="1:35" x14ac:dyDescent="0.2">
      <c r="A1239" t="s">
        <v>6437</v>
      </c>
      <c r="B1239">
        <v>2006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6.9</v>
      </c>
      <c r="N1239">
        <v>3449</v>
      </c>
      <c r="O1239">
        <v>97</v>
      </c>
      <c r="P1239" t="s">
        <v>6438</v>
      </c>
      <c r="Q1239" t="s">
        <v>6439</v>
      </c>
      <c r="R1239">
        <v>0</v>
      </c>
      <c r="S1239">
        <v>0</v>
      </c>
      <c r="T1239">
        <v>1</v>
      </c>
      <c r="U1239">
        <v>5000000</v>
      </c>
      <c r="X1239">
        <v>2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7</v>
      </c>
      <c r="AG1239">
        <v>-100</v>
      </c>
      <c r="AH1239">
        <v>-100</v>
      </c>
      <c r="AI1239">
        <v>-1</v>
      </c>
    </row>
    <row r="1240" spans="1:35" x14ac:dyDescent="0.2">
      <c r="A1240" t="s">
        <v>6898</v>
      </c>
      <c r="B1240">
        <v>2009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7</v>
      </c>
      <c r="N1240">
        <v>270396</v>
      </c>
      <c r="O1240">
        <v>140</v>
      </c>
      <c r="P1240" t="s">
        <v>4239</v>
      </c>
      <c r="Q1240" t="s">
        <v>35</v>
      </c>
      <c r="R1240">
        <v>0</v>
      </c>
      <c r="S1240">
        <v>1</v>
      </c>
      <c r="T1240">
        <v>0</v>
      </c>
      <c r="U1240">
        <v>100000000</v>
      </c>
      <c r="V1240">
        <v>97104620</v>
      </c>
      <c r="W1240">
        <v>214104620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5</v>
      </c>
      <c r="AG1240">
        <v>7.0523100000000003</v>
      </c>
      <c r="AH1240">
        <v>18.82806410000001</v>
      </c>
      <c r="AI1240">
        <v>2.5684103333333335</v>
      </c>
    </row>
    <row r="1241" spans="1:35" x14ac:dyDescent="0.2">
      <c r="A1241" t="s">
        <v>4067</v>
      </c>
      <c r="B1241">
        <v>1994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8.9</v>
      </c>
      <c r="N1241">
        <v>1739479</v>
      </c>
      <c r="O1241">
        <v>154</v>
      </c>
      <c r="P1241" t="s">
        <v>4068</v>
      </c>
      <c r="Q1241" t="s">
        <v>3859</v>
      </c>
      <c r="R1241">
        <v>1</v>
      </c>
      <c r="S1241">
        <v>0</v>
      </c>
      <c r="T1241">
        <v>0</v>
      </c>
      <c r="U1241">
        <v>8000000</v>
      </c>
      <c r="V1241">
        <v>107928762</v>
      </c>
      <c r="W1241">
        <v>214179088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1238.6193000000001</v>
      </c>
      <c r="AH1241">
        <v>1385.8674229999999</v>
      </c>
      <c r="AI1241">
        <v>59.846331818181817</v>
      </c>
    </row>
    <row r="1242" spans="1:35" x14ac:dyDescent="0.2">
      <c r="A1242" t="s">
        <v>5602</v>
      </c>
      <c r="B1242">
        <v>2002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7.3</v>
      </c>
      <c r="N1242">
        <v>140322</v>
      </c>
      <c r="O1242">
        <v>95</v>
      </c>
      <c r="P1242" t="s">
        <v>5603</v>
      </c>
      <c r="Q1242" t="s">
        <v>5604</v>
      </c>
      <c r="R1242">
        <v>0</v>
      </c>
      <c r="S1242">
        <v>0</v>
      </c>
      <c r="T1242">
        <v>1</v>
      </c>
      <c r="U1242">
        <v>25000000</v>
      </c>
      <c r="V1242">
        <v>17844216</v>
      </c>
      <c r="W1242">
        <v>24665649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-50.668701999999996</v>
      </c>
      <c r="AH1242">
        <v>-45.242259219999994</v>
      </c>
      <c r="AI1242">
        <v>0.64437659999999997</v>
      </c>
    </row>
    <row r="1243" spans="1:35" x14ac:dyDescent="0.2">
      <c r="A1243" t="s">
        <v>3504</v>
      </c>
      <c r="B1243">
        <v>1991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5.8</v>
      </c>
      <c r="N1243">
        <v>6351</v>
      </c>
      <c r="O1243">
        <v>96</v>
      </c>
      <c r="P1243" t="s">
        <v>3505</v>
      </c>
      <c r="Q1243" t="s">
        <v>3506</v>
      </c>
      <c r="R1243">
        <v>0</v>
      </c>
      <c r="S1243">
        <v>1</v>
      </c>
      <c r="T1243">
        <v>0</v>
      </c>
      <c r="U1243">
        <v>17010000</v>
      </c>
      <c r="V1243">
        <v>22641969</v>
      </c>
      <c r="W1243">
        <v>24941969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10</v>
      </c>
      <c r="AG1243">
        <v>-26.684394473838918</v>
      </c>
      <c r="AH1243">
        <v>-18.61967786596119</v>
      </c>
      <c r="AI1243">
        <v>2.3325275239164127</v>
      </c>
    </row>
    <row r="1244" spans="1:35" x14ac:dyDescent="0.2">
      <c r="A1244" t="s">
        <v>2774</v>
      </c>
      <c r="B1244">
        <v>1984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6.6</v>
      </c>
      <c r="N1244">
        <v>18573</v>
      </c>
      <c r="O1244">
        <v>111</v>
      </c>
      <c r="P1244" t="s">
        <v>2775</v>
      </c>
      <c r="Q1244" t="s">
        <v>39</v>
      </c>
      <c r="R1244">
        <v>0</v>
      </c>
      <c r="S1244">
        <v>0</v>
      </c>
      <c r="T1244">
        <v>1</v>
      </c>
      <c r="U1244">
        <v>7200000</v>
      </c>
      <c r="V1244">
        <v>70261052</v>
      </c>
      <c r="W1244">
        <v>70261906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387.92990277777778</v>
      </c>
      <c r="AH1244">
        <v>441.60219208333336</v>
      </c>
      <c r="AI1244">
        <v>20.214343599033818</v>
      </c>
    </row>
    <row r="1245" spans="1:35" x14ac:dyDescent="0.2">
      <c r="A1245" t="s">
        <v>5443</v>
      </c>
      <c r="B1245">
        <v>2002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5.3</v>
      </c>
      <c r="N1245">
        <v>51073</v>
      </c>
      <c r="O1245">
        <v>101</v>
      </c>
      <c r="P1245" t="s">
        <v>5444</v>
      </c>
      <c r="Q1245" t="s">
        <v>39</v>
      </c>
      <c r="R1245">
        <v>0</v>
      </c>
      <c r="S1245">
        <v>0</v>
      </c>
      <c r="T1245">
        <v>1</v>
      </c>
      <c r="U1245">
        <v>35000000</v>
      </c>
      <c r="V1245">
        <v>30336800</v>
      </c>
      <c r="W1245">
        <v>45479110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14</v>
      </c>
      <c r="AG1245">
        <v>-35.029842857142853</v>
      </c>
      <c r="AH1245">
        <v>-27.883125571428568</v>
      </c>
      <c r="AI1245">
        <v>1.1656719047619049</v>
      </c>
    </row>
    <row r="1246" spans="1:35" x14ac:dyDescent="0.2">
      <c r="A1246" t="s">
        <v>4958</v>
      </c>
      <c r="B1246">
        <v>1998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6.3</v>
      </c>
      <c r="N1246">
        <v>14109</v>
      </c>
      <c r="O1246">
        <v>86</v>
      </c>
      <c r="P1246" t="s">
        <v>4959</v>
      </c>
      <c r="Q1246" t="s">
        <v>39</v>
      </c>
      <c r="R1246">
        <v>0</v>
      </c>
      <c r="S1246">
        <v>0</v>
      </c>
      <c r="T1246">
        <v>1</v>
      </c>
      <c r="U1246">
        <v>40000000</v>
      </c>
      <c r="V1246">
        <v>22510798</v>
      </c>
      <c r="W1246">
        <v>22510798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22</v>
      </c>
      <c r="AG1246">
        <v>-71.8615025</v>
      </c>
      <c r="AH1246">
        <v>-68.766267775000003</v>
      </c>
      <c r="AI1246">
        <v>0.27902261363636366</v>
      </c>
    </row>
    <row r="1247" spans="1:35" x14ac:dyDescent="0.2">
      <c r="A1247" t="s">
        <v>3365</v>
      </c>
      <c r="B1247">
        <v>1990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6.8</v>
      </c>
      <c r="N1247">
        <v>18424</v>
      </c>
      <c r="O1247">
        <v>89</v>
      </c>
      <c r="P1247" t="s">
        <v>3366</v>
      </c>
      <c r="Q1247" t="s">
        <v>3367</v>
      </c>
      <c r="R1247">
        <v>0</v>
      </c>
      <c r="S1247">
        <v>0</v>
      </c>
      <c r="T1247">
        <v>1</v>
      </c>
      <c r="U1247">
        <v>15000000</v>
      </c>
      <c r="V1247">
        <v>15260154</v>
      </c>
      <c r="W1247">
        <v>15260154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5</v>
      </c>
      <c r="AG1247">
        <v>-49.132820000000002</v>
      </c>
      <c r="AH1247">
        <v>-43.537430199999996</v>
      </c>
      <c r="AI1247">
        <v>1.3121445454545455</v>
      </c>
    </row>
    <row r="1248" spans="1:35" x14ac:dyDescent="0.2">
      <c r="A1248" t="s">
        <v>4070</v>
      </c>
      <c r="B1248">
        <v>1994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7.5</v>
      </c>
      <c r="N1248">
        <v>62576</v>
      </c>
      <c r="O1248">
        <v>133</v>
      </c>
      <c r="P1248" t="s">
        <v>3118</v>
      </c>
      <c r="Q1248" t="s">
        <v>4071</v>
      </c>
      <c r="R1248">
        <v>1</v>
      </c>
      <c r="S1248">
        <v>0</v>
      </c>
      <c r="T1248">
        <v>0</v>
      </c>
      <c r="U1248">
        <v>31000000</v>
      </c>
      <c r="V1248">
        <v>24822619</v>
      </c>
      <c r="W1248">
        <v>24822619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-59.963517741935476</v>
      </c>
      <c r="AH1248">
        <v>-55.559504693548377</v>
      </c>
      <c r="AI1248">
        <v>0.81984010263929619</v>
      </c>
    </row>
    <row r="1249" spans="1:35" x14ac:dyDescent="0.2">
      <c r="A1249" t="s">
        <v>6585</v>
      </c>
      <c r="B1249">
        <v>2013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5.6</v>
      </c>
      <c r="N1249">
        <v>113991</v>
      </c>
      <c r="O1249">
        <v>96</v>
      </c>
      <c r="P1249" t="s">
        <v>6159</v>
      </c>
      <c r="Q1249" t="s">
        <v>35</v>
      </c>
      <c r="R1249">
        <v>0</v>
      </c>
      <c r="S1249">
        <v>1</v>
      </c>
      <c r="T1249">
        <v>0</v>
      </c>
      <c r="U1249">
        <v>130000000</v>
      </c>
      <c r="V1249">
        <v>33618855</v>
      </c>
      <c r="W1249">
        <v>78324220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12</v>
      </c>
      <c r="AG1249">
        <v>-69.875299999999996</v>
      </c>
      <c r="AH1249">
        <v>-66.561582999999999</v>
      </c>
      <c r="AI1249">
        <v>-0.39750600000000003</v>
      </c>
    </row>
    <row r="1250" spans="1:35" x14ac:dyDescent="0.2">
      <c r="A1250" t="s">
        <v>4073</v>
      </c>
      <c r="B1250">
        <v>1994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6.3</v>
      </c>
      <c r="N1250">
        <v>3231</v>
      </c>
      <c r="O1250">
        <v>108</v>
      </c>
      <c r="P1250" t="s">
        <v>3251</v>
      </c>
      <c r="Q1250" t="s">
        <v>35</v>
      </c>
      <c r="R1250">
        <v>0</v>
      </c>
      <c r="S1250">
        <v>1</v>
      </c>
      <c r="T1250">
        <v>0</v>
      </c>
      <c r="U1250">
        <v>15000000</v>
      </c>
      <c r="V1250">
        <v>1316865</v>
      </c>
      <c r="W1250">
        <v>1316865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-95.61045</v>
      </c>
      <c r="AH1250">
        <v>-95.127599500000002</v>
      </c>
      <c r="AI1250">
        <v>-0.80047500000000005</v>
      </c>
    </row>
    <row r="1251" spans="1:35" x14ac:dyDescent="0.2">
      <c r="A1251" t="s">
        <v>3659</v>
      </c>
      <c r="B1251">
        <v>1992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6.1</v>
      </c>
      <c r="N1251">
        <v>13329</v>
      </c>
      <c r="O1251">
        <v>92</v>
      </c>
      <c r="P1251" t="s">
        <v>2697</v>
      </c>
      <c r="Q1251" t="s">
        <v>3660</v>
      </c>
      <c r="R1251">
        <v>0</v>
      </c>
      <c r="S1251">
        <v>1</v>
      </c>
      <c r="T1251">
        <v>0</v>
      </c>
      <c r="U1251">
        <v>12000000</v>
      </c>
      <c r="V1251">
        <v>21370057</v>
      </c>
      <c r="W1251">
        <v>37170057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54.875237499999997</v>
      </c>
      <c r="AH1251">
        <v>71.911513625000012</v>
      </c>
      <c r="AI1251">
        <v>6.0397835227272729</v>
      </c>
    </row>
    <row r="1252" spans="1:35" x14ac:dyDescent="0.2">
      <c r="A1252" t="s">
        <v>5913</v>
      </c>
      <c r="B1252">
        <v>2004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6</v>
      </c>
      <c r="N1252">
        <v>34703</v>
      </c>
      <c r="O1252">
        <v>119</v>
      </c>
      <c r="P1252" t="s">
        <v>3035</v>
      </c>
      <c r="Q1252" t="s">
        <v>2783</v>
      </c>
      <c r="R1252">
        <v>1</v>
      </c>
      <c r="S1252">
        <v>0</v>
      </c>
      <c r="T1252">
        <v>0</v>
      </c>
      <c r="U1252">
        <v>50000000</v>
      </c>
      <c r="V1252">
        <v>37486512</v>
      </c>
      <c r="W1252">
        <v>49718611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-50.281388999999997</v>
      </c>
      <c r="AH1252">
        <v>-44.812341789999991</v>
      </c>
      <c r="AI1252">
        <v>0.65728703333333338</v>
      </c>
    </row>
    <row r="1253" spans="1:35" x14ac:dyDescent="0.2">
      <c r="A1253" t="s">
        <v>7906</v>
      </c>
      <c r="B1253">
        <v>2018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7.1</v>
      </c>
      <c r="N1253">
        <v>116256</v>
      </c>
      <c r="O1253">
        <v>112</v>
      </c>
      <c r="P1253" t="s">
        <v>7907</v>
      </c>
      <c r="Q1253" t="s">
        <v>538</v>
      </c>
      <c r="R1253">
        <v>1</v>
      </c>
      <c r="S1253">
        <v>0</v>
      </c>
      <c r="T1253">
        <v>0</v>
      </c>
      <c r="U1253">
        <v>175000000</v>
      </c>
      <c r="V1253">
        <v>201091711</v>
      </c>
      <c r="W1253">
        <v>529323962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51.235417714285717</v>
      </c>
      <c r="AH1253">
        <v>67.871313662857162</v>
      </c>
      <c r="AI1253">
        <v>2.0247083542857145</v>
      </c>
    </row>
    <row r="1254" spans="1:35" x14ac:dyDescent="0.2">
      <c r="A1254" t="s">
        <v>7540</v>
      </c>
      <c r="B1254">
        <v>2018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6.1</v>
      </c>
      <c r="N1254">
        <v>131255</v>
      </c>
      <c r="O1254">
        <v>107</v>
      </c>
      <c r="P1254" t="s">
        <v>7007</v>
      </c>
      <c r="Q1254" t="s">
        <v>5604</v>
      </c>
      <c r="R1254">
        <v>0</v>
      </c>
      <c r="S1254">
        <v>0</v>
      </c>
      <c r="T1254">
        <v>1</v>
      </c>
      <c r="U1254">
        <v>120000000</v>
      </c>
      <c r="V1254">
        <v>101028233</v>
      </c>
      <c r="W1254">
        <v>428028233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78.345097083333343</v>
      </c>
      <c r="AH1254">
        <v>97.963057762500029</v>
      </c>
      <c r="AI1254">
        <v>2.5669019416666665</v>
      </c>
    </row>
    <row r="1255" spans="1:35" x14ac:dyDescent="0.2">
      <c r="A1255" t="s">
        <v>4519</v>
      </c>
      <c r="B1255">
        <v>1996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6.6</v>
      </c>
      <c r="N1255">
        <v>114682</v>
      </c>
      <c r="O1255">
        <v>121</v>
      </c>
      <c r="P1255" t="s">
        <v>2627</v>
      </c>
      <c r="Q1255" t="s">
        <v>2783</v>
      </c>
      <c r="R1255">
        <v>1</v>
      </c>
      <c r="S1255">
        <v>0</v>
      </c>
      <c r="T1255">
        <v>0</v>
      </c>
      <c r="U1255">
        <v>80000000</v>
      </c>
      <c r="V1255">
        <v>136492681</v>
      </c>
      <c r="W1255">
        <v>309492681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93.432925624999996</v>
      </c>
      <c r="AH1255">
        <v>114.71054744375002</v>
      </c>
      <c r="AI1255">
        <v>7.792405710227273</v>
      </c>
    </row>
    <row r="1256" spans="1:35" x14ac:dyDescent="0.2">
      <c r="A1256" t="s">
        <v>4075</v>
      </c>
      <c r="B1256">
        <v>1994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6.4</v>
      </c>
      <c r="N1256">
        <v>4506</v>
      </c>
      <c r="O1256">
        <v>107</v>
      </c>
      <c r="P1256" t="s">
        <v>2817</v>
      </c>
      <c r="Q1256" t="s">
        <v>4076</v>
      </c>
      <c r="R1256">
        <v>0</v>
      </c>
      <c r="S1256">
        <v>0</v>
      </c>
      <c r="T1256">
        <v>1</v>
      </c>
      <c r="U1256">
        <v>305070</v>
      </c>
      <c r="X1256">
        <v>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-100</v>
      </c>
      <c r="AH1256">
        <v>-100</v>
      </c>
      <c r="AI1256">
        <v>-1</v>
      </c>
    </row>
    <row r="1257" spans="1:35" x14ac:dyDescent="0.2">
      <c r="A1257" t="s">
        <v>6048</v>
      </c>
      <c r="B1257">
        <v>2007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8</v>
      </c>
      <c r="N1257">
        <v>610829</v>
      </c>
      <c r="O1257">
        <v>111</v>
      </c>
      <c r="P1257" t="s">
        <v>5052</v>
      </c>
      <c r="Q1257" t="s">
        <v>2671</v>
      </c>
      <c r="R1257">
        <v>1</v>
      </c>
      <c r="S1257">
        <v>0</v>
      </c>
      <c r="T1257">
        <v>0</v>
      </c>
      <c r="U1257">
        <v>150000000</v>
      </c>
      <c r="V1257">
        <v>206445654</v>
      </c>
      <c r="W1257">
        <v>623726085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107.90869499999999</v>
      </c>
      <c r="AH1257">
        <v>130.77865145000001</v>
      </c>
      <c r="AI1257">
        <v>5.9302898333333331</v>
      </c>
    </row>
    <row r="1258" spans="1:35" x14ac:dyDescent="0.2">
      <c r="A1258" t="s">
        <v>5918</v>
      </c>
      <c r="B1258">
        <v>2004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7.7</v>
      </c>
      <c r="N1258">
        <v>133063</v>
      </c>
      <c r="O1258">
        <v>152</v>
      </c>
      <c r="P1258" t="s">
        <v>3083</v>
      </c>
      <c r="Q1258" t="s">
        <v>35</v>
      </c>
      <c r="R1258">
        <v>0</v>
      </c>
      <c r="S1258">
        <v>1</v>
      </c>
      <c r="T1258">
        <v>0</v>
      </c>
      <c r="U1258">
        <v>40000000</v>
      </c>
      <c r="V1258">
        <v>75331600</v>
      </c>
      <c r="W1258">
        <v>123971376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0</v>
      </c>
      <c r="AG1258">
        <v>54.964219999999997</v>
      </c>
      <c r="AH1258">
        <v>72.010284200000015</v>
      </c>
      <c r="AI1258">
        <v>4.1654739999999997</v>
      </c>
    </row>
    <row r="1259" spans="1:35" x14ac:dyDescent="0.2">
      <c r="A1259" t="s">
        <v>4771</v>
      </c>
      <c r="B1259">
        <v>1998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6.8</v>
      </c>
      <c r="N1259">
        <v>783</v>
      </c>
      <c r="O1259">
        <v>100</v>
      </c>
      <c r="P1259" t="s">
        <v>4772</v>
      </c>
      <c r="Q1259" t="s">
        <v>3757</v>
      </c>
      <c r="R1259">
        <v>0</v>
      </c>
      <c r="S1259">
        <v>1</v>
      </c>
      <c r="T1259">
        <v>0</v>
      </c>
      <c r="U1259">
        <v>3317</v>
      </c>
      <c r="V1259">
        <v>4960</v>
      </c>
      <c r="W1259">
        <v>4960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-25.233644859813083</v>
      </c>
      <c r="AH1259">
        <v>-17.009345794392519</v>
      </c>
      <c r="AI1259">
        <v>2.3984706881903142</v>
      </c>
    </row>
    <row r="1260" spans="1:35" x14ac:dyDescent="0.2">
      <c r="A1260" t="s">
        <v>5399</v>
      </c>
      <c r="B1260">
        <v>2000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5.4</v>
      </c>
      <c r="N1260">
        <v>13205</v>
      </c>
      <c r="O1260">
        <v>107</v>
      </c>
      <c r="P1260" t="s">
        <v>5400</v>
      </c>
      <c r="Q1260" t="s">
        <v>5333</v>
      </c>
      <c r="R1260">
        <v>0</v>
      </c>
      <c r="S1260">
        <v>0</v>
      </c>
      <c r="T1260">
        <v>1</v>
      </c>
      <c r="U1260">
        <v>24000000</v>
      </c>
      <c r="V1260">
        <v>12394327</v>
      </c>
      <c r="W1260">
        <v>12452362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-74.05757916666667</v>
      </c>
      <c r="AH1260">
        <v>-71.203912875</v>
      </c>
      <c r="AI1260">
        <v>-0.13525263888888889</v>
      </c>
    </row>
    <row r="1261" spans="1:35" x14ac:dyDescent="0.2">
      <c r="A1261" t="s">
        <v>4078</v>
      </c>
      <c r="B1261">
        <v>1994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6.6</v>
      </c>
      <c r="N1261">
        <v>43996</v>
      </c>
      <c r="O1261">
        <v>99</v>
      </c>
      <c r="P1261" t="s">
        <v>4079</v>
      </c>
      <c r="Q1261" t="s">
        <v>4080</v>
      </c>
      <c r="R1261">
        <v>0</v>
      </c>
      <c r="S1261">
        <v>1</v>
      </c>
      <c r="T1261">
        <v>0</v>
      </c>
      <c r="U1261">
        <v>11500000</v>
      </c>
      <c r="V1261">
        <v>20982557</v>
      </c>
      <c r="W1261">
        <v>33351557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45.00676956521739</v>
      </c>
      <c r="AH1261">
        <v>60.957514217391321</v>
      </c>
      <c r="AI1261">
        <v>5.591216798418972</v>
      </c>
    </row>
    <row r="1262" spans="1:35" x14ac:dyDescent="0.2">
      <c r="A1262" t="s">
        <v>5553</v>
      </c>
      <c r="B1262">
        <v>2001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6.6</v>
      </c>
      <c r="N1262">
        <v>9013</v>
      </c>
      <c r="O1262">
        <v>82</v>
      </c>
      <c r="P1262" t="s">
        <v>5554</v>
      </c>
      <c r="Q1262" t="s">
        <v>3301</v>
      </c>
      <c r="R1262">
        <v>1</v>
      </c>
      <c r="S1262">
        <v>0</v>
      </c>
      <c r="T1262">
        <v>0</v>
      </c>
      <c r="U1262">
        <v>23000000</v>
      </c>
      <c r="V1262">
        <v>36706141</v>
      </c>
      <c r="W1262">
        <v>44460850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-3.3459782608695652</v>
      </c>
      <c r="AH1262">
        <v>7.2859641304347997</v>
      </c>
      <c r="AI1262">
        <v>2.221800724637681</v>
      </c>
    </row>
    <row r="1263" spans="1:35" x14ac:dyDescent="0.2">
      <c r="A1263" t="s">
        <v>5351</v>
      </c>
      <c r="B1263">
        <v>2000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5.7</v>
      </c>
      <c r="N1263">
        <v>53886</v>
      </c>
      <c r="O1263">
        <v>106</v>
      </c>
      <c r="P1263" t="s">
        <v>5352</v>
      </c>
      <c r="Q1263" t="s">
        <v>39</v>
      </c>
      <c r="R1263">
        <v>0</v>
      </c>
      <c r="S1263">
        <v>0</v>
      </c>
      <c r="T1263">
        <v>1</v>
      </c>
      <c r="U1263">
        <v>80000000</v>
      </c>
      <c r="V1263">
        <v>17480890</v>
      </c>
      <c r="W1263">
        <v>33463969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-79.085019375000002</v>
      </c>
      <c r="AH1263">
        <v>-76.784371506249997</v>
      </c>
      <c r="AI1263">
        <v>-0.30283397916666666</v>
      </c>
    </row>
    <row r="1264" spans="1:35" x14ac:dyDescent="0.2">
      <c r="A1264" t="s">
        <v>7208</v>
      </c>
      <c r="B1264">
        <v>2011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5.4</v>
      </c>
      <c r="N1264">
        <v>105007</v>
      </c>
      <c r="O1264">
        <v>100</v>
      </c>
      <c r="P1264" t="s">
        <v>5826</v>
      </c>
      <c r="Q1264" t="s">
        <v>39</v>
      </c>
      <c r="R1264">
        <v>0</v>
      </c>
      <c r="S1264">
        <v>0</v>
      </c>
      <c r="T1264">
        <v>1</v>
      </c>
      <c r="U1264">
        <v>42000000</v>
      </c>
      <c r="V1264">
        <v>37662162</v>
      </c>
      <c r="W1264">
        <v>90260376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46</v>
      </c>
      <c r="AG1264">
        <v>7.4528285714285714</v>
      </c>
      <c r="AH1264">
        <v>19.272639714285731</v>
      </c>
      <c r="AI1264">
        <v>1.1490565714285714</v>
      </c>
    </row>
    <row r="1265" spans="1:35" x14ac:dyDescent="0.2">
      <c r="A1265" t="s">
        <v>1854</v>
      </c>
      <c r="B1265">
        <v>1967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6.8</v>
      </c>
      <c r="N1265">
        <v>6019</v>
      </c>
      <c r="O1265">
        <v>108</v>
      </c>
      <c r="P1265" t="s">
        <v>601</v>
      </c>
      <c r="Q1265" t="s">
        <v>1832</v>
      </c>
      <c r="R1265">
        <v>0</v>
      </c>
      <c r="S1265">
        <v>0</v>
      </c>
      <c r="T1265">
        <v>1</v>
      </c>
      <c r="U1265">
        <v>65232</v>
      </c>
      <c r="X1265">
        <v>2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26</v>
      </c>
      <c r="AG1265">
        <v>-100</v>
      </c>
      <c r="AH1265">
        <v>-100</v>
      </c>
      <c r="AI1265">
        <v>-1</v>
      </c>
    </row>
    <row r="1266" spans="1:35" x14ac:dyDescent="0.2">
      <c r="A1266" t="s">
        <v>5518</v>
      </c>
      <c r="B1266">
        <v>2002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6.2</v>
      </c>
      <c r="N1266">
        <v>122696</v>
      </c>
      <c r="O1266">
        <v>101</v>
      </c>
      <c r="P1266" t="s">
        <v>5519</v>
      </c>
      <c r="Q1266" t="s">
        <v>2783</v>
      </c>
      <c r="R1266">
        <v>1</v>
      </c>
      <c r="S1266">
        <v>0</v>
      </c>
      <c r="T1266">
        <v>0</v>
      </c>
      <c r="U1266">
        <v>60000000</v>
      </c>
      <c r="V1266">
        <v>43061982</v>
      </c>
      <c r="W1266">
        <v>82150183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-31.541514166666669</v>
      </c>
      <c r="AH1266">
        <v>-24.011080724999992</v>
      </c>
      <c r="AI1266">
        <v>1.2819495277777777</v>
      </c>
    </row>
    <row r="1267" spans="1:35" x14ac:dyDescent="0.2">
      <c r="A1267" t="s">
        <v>4085</v>
      </c>
      <c r="B1267">
        <v>1994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6.2</v>
      </c>
      <c r="N1267">
        <v>16173</v>
      </c>
      <c r="O1267">
        <v>128</v>
      </c>
      <c r="P1267" t="s">
        <v>4086</v>
      </c>
      <c r="Q1267" t="s">
        <v>3952</v>
      </c>
      <c r="R1267">
        <v>1</v>
      </c>
      <c r="S1267">
        <v>0</v>
      </c>
      <c r="T1267">
        <v>0</v>
      </c>
      <c r="U1267">
        <v>40000000</v>
      </c>
      <c r="V1267">
        <v>24332324</v>
      </c>
      <c r="W1267">
        <v>24332324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-69.584595000000007</v>
      </c>
      <c r="AH1267">
        <v>-66.238900450000003</v>
      </c>
      <c r="AI1267">
        <v>0.38251840909090912</v>
      </c>
    </row>
    <row r="1268" spans="1:35" x14ac:dyDescent="0.2">
      <c r="A1268" t="s">
        <v>3238</v>
      </c>
      <c r="B1268">
        <v>1989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5.4</v>
      </c>
      <c r="N1268">
        <v>3072</v>
      </c>
      <c r="O1268">
        <v>106</v>
      </c>
      <c r="P1268" t="s">
        <v>3239</v>
      </c>
      <c r="Q1268" t="s">
        <v>3240</v>
      </c>
      <c r="R1268">
        <v>0</v>
      </c>
      <c r="S1268">
        <v>1</v>
      </c>
      <c r="T1268">
        <v>0</v>
      </c>
      <c r="U1268">
        <v>9015164</v>
      </c>
      <c r="X1268">
        <v>2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-100</v>
      </c>
      <c r="AH1268">
        <v>-100</v>
      </c>
      <c r="AI1268">
        <v>-1</v>
      </c>
    </row>
    <row r="1269" spans="1:35" x14ac:dyDescent="0.2">
      <c r="A1269" t="s">
        <v>6808</v>
      </c>
      <c r="B1269">
        <v>2010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6.3</v>
      </c>
      <c r="N1269">
        <v>98291</v>
      </c>
      <c r="O1269">
        <v>111</v>
      </c>
      <c r="P1269" t="s">
        <v>6809</v>
      </c>
      <c r="Q1269" t="s">
        <v>35</v>
      </c>
      <c r="R1269">
        <v>0</v>
      </c>
      <c r="S1269">
        <v>1</v>
      </c>
      <c r="T1269">
        <v>0</v>
      </c>
      <c r="U1269">
        <v>32000000</v>
      </c>
      <c r="V1269">
        <v>13794835</v>
      </c>
      <c r="W1269">
        <v>18409891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-71.234545312500003</v>
      </c>
      <c r="AH1269">
        <v>-68.07034529687499</v>
      </c>
      <c r="AI1269">
        <v>-0.42469090625</v>
      </c>
    </row>
    <row r="1270" spans="1:35" x14ac:dyDescent="0.2">
      <c r="A1270" t="s">
        <v>4300</v>
      </c>
      <c r="B1270">
        <v>1995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6.6</v>
      </c>
      <c r="N1270">
        <v>8652</v>
      </c>
      <c r="O1270">
        <v>117</v>
      </c>
      <c r="P1270" t="s">
        <v>4301</v>
      </c>
      <c r="Q1270" t="s">
        <v>4302</v>
      </c>
      <c r="R1270">
        <v>1</v>
      </c>
      <c r="S1270">
        <v>0</v>
      </c>
      <c r="T1270">
        <v>0</v>
      </c>
      <c r="U1270">
        <v>19000000</v>
      </c>
      <c r="V1270">
        <v>4005941</v>
      </c>
      <c r="W1270">
        <v>4005941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6</v>
      </c>
      <c r="AG1270">
        <v>-89.45805</v>
      </c>
      <c r="AH1270">
        <v>-88.298435499999997</v>
      </c>
      <c r="AI1270">
        <v>-0.52082045454545456</v>
      </c>
    </row>
    <row r="1271" spans="1:35" x14ac:dyDescent="0.2">
      <c r="A1271" t="s">
        <v>2855</v>
      </c>
      <c r="B1271">
        <v>1985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5.3</v>
      </c>
      <c r="N1271">
        <v>6124</v>
      </c>
      <c r="O1271">
        <v>126</v>
      </c>
      <c r="P1271" t="s">
        <v>2519</v>
      </c>
      <c r="Q1271" t="s">
        <v>2631</v>
      </c>
      <c r="R1271">
        <v>0</v>
      </c>
      <c r="S1271">
        <v>0</v>
      </c>
      <c r="T1271">
        <v>1</v>
      </c>
      <c r="U1271">
        <v>28000000</v>
      </c>
      <c r="V1271">
        <v>358574</v>
      </c>
      <c r="W1271">
        <v>358574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-99.359689285714282</v>
      </c>
      <c r="AH1271">
        <v>-99.289255107142864</v>
      </c>
      <c r="AI1271">
        <v>-0.97216040372670809</v>
      </c>
    </row>
    <row r="1272" spans="1:35" x14ac:dyDescent="0.2">
      <c r="A1272" t="s">
        <v>4088</v>
      </c>
      <c r="B1272">
        <v>1994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5.3</v>
      </c>
      <c r="N1272">
        <v>61056</v>
      </c>
      <c r="O1272">
        <v>95</v>
      </c>
      <c r="P1272" t="s">
        <v>3356</v>
      </c>
      <c r="Q1272" t="s">
        <v>39</v>
      </c>
      <c r="R1272">
        <v>0</v>
      </c>
      <c r="S1272">
        <v>0</v>
      </c>
      <c r="T1272">
        <v>1</v>
      </c>
      <c r="U1272">
        <v>40000000</v>
      </c>
      <c r="V1272">
        <v>38087756</v>
      </c>
      <c r="W1272">
        <v>38087756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-52.390305000000005</v>
      </c>
      <c r="AH1272">
        <v>-47.15323854999999</v>
      </c>
      <c r="AI1272">
        <v>1.1640770454545455</v>
      </c>
    </row>
    <row r="1273" spans="1:35" x14ac:dyDescent="0.2">
      <c r="A1273" t="s">
        <v>7123</v>
      </c>
      <c r="B1273">
        <v>2013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6.4</v>
      </c>
      <c r="N1273">
        <v>149677</v>
      </c>
      <c r="O1273">
        <v>119</v>
      </c>
      <c r="P1273" t="s">
        <v>7124</v>
      </c>
      <c r="Q1273" t="s">
        <v>7125</v>
      </c>
      <c r="R1273">
        <v>0</v>
      </c>
      <c r="S1273">
        <v>1</v>
      </c>
      <c r="T1273">
        <v>0</v>
      </c>
      <c r="U1273">
        <v>38000000</v>
      </c>
      <c r="V1273">
        <v>42025135</v>
      </c>
      <c r="W1273">
        <v>98337295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29.391177631578948</v>
      </c>
      <c r="AH1273">
        <v>43.624207171052639</v>
      </c>
      <c r="AI1273">
        <v>1.5878235526315789</v>
      </c>
    </row>
    <row r="1274" spans="1:35" x14ac:dyDescent="0.2">
      <c r="A1274" t="s">
        <v>7120</v>
      </c>
      <c r="B1274">
        <v>2014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6.2</v>
      </c>
      <c r="N1274">
        <v>98456</v>
      </c>
      <c r="O1274">
        <v>99</v>
      </c>
      <c r="P1274" t="s">
        <v>7121</v>
      </c>
      <c r="Q1274" t="s">
        <v>35</v>
      </c>
      <c r="R1274">
        <v>0</v>
      </c>
      <c r="S1274">
        <v>1</v>
      </c>
      <c r="T1274">
        <v>0</v>
      </c>
      <c r="U1274">
        <v>25000000</v>
      </c>
      <c r="V1274">
        <v>134938200</v>
      </c>
      <c r="W1274">
        <v>154468902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208.93780400000003</v>
      </c>
      <c r="AH1274">
        <v>242.92096244000007</v>
      </c>
      <c r="AI1274">
        <v>5.1787560800000003</v>
      </c>
    </row>
    <row r="1275" spans="1:35" x14ac:dyDescent="0.2">
      <c r="A1275" t="s">
        <v>7676</v>
      </c>
      <c r="B1275">
        <v>2016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5.9</v>
      </c>
      <c r="N1275">
        <v>51254</v>
      </c>
      <c r="O1275">
        <v>102</v>
      </c>
      <c r="P1275" t="s">
        <v>7121</v>
      </c>
      <c r="Q1275" t="s">
        <v>35</v>
      </c>
      <c r="R1275">
        <v>0</v>
      </c>
      <c r="S1275">
        <v>1</v>
      </c>
      <c r="T1275">
        <v>0</v>
      </c>
      <c r="U1275">
        <v>40000000</v>
      </c>
      <c r="V1275">
        <v>91221830</v>
      </c>
      <c r="W1275">
        <v>124605297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55.756621250000002</v>
      </c>
      <c r="AH1275">
        <v>72.889849587500024</v>
      </c>
      <c r="AI1275">
        <v>2.1151324250000001</v>
      </c>
    </row>
    <row r="1276" spans="1:35" x14ac:dyDescent="0.2">
      <c r="A1276" t="s">
        <v>1559</v>
      </c>
      <c r="B1276">
        <v>1959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8</v>
      </c>
      <c r="N1276">
        <v>53317</v>
      </c>
      <c r="O1276">
        <v>141</v>
      </c>
      <c r="P1276" t="s">
        <v>106</v>
      </c>
      <c r="Q1276" t="s">
        <v>1560</v>
      </c>
      <c r="R1276">
        <v>0</v>
      </c>
      <c r="S1276">
        <v>0</v>
      </c>
      <c r="T1276">
        <v>1</v>
      </c>
      <c r="U1276">
        <v>12535000</v>
      </c>
      <c r="X1276">
        <v>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-100</v>
      </c>
      <c r="AH1276">
        <v>-100</v>
      </c>
      <c r="AI1276">
        <v>-1</v>
      </c>
    </row>
    <row r="1277" spans="1:35" x14ac:dyDescent="0.2">
      <c r="A1277" t="s">
        <v>7171</v>
      </c>
      <c r="B1277">
        <v>2012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7.3</v>
      </c>
      <c r="N1277">
        <v>150941</v>
      </c>
      <c r="O1277">
        <v>97</v>
      </c>
      <c r="P1277" t="s">
        <v>7172</v>
      </c>
      <c r="Q1277" t="s">
        <v>4956</v>
      </c>
      <c r="R1277">
        <v>0</v>
      </c>
      <c r="S1277">
        <v>1</v>
      </c>
      <c r="T1277">
        <v>0</v>
      </c>
      <c r="U1277">
        <v>145000000</v>
      </c>
      <c r="V1277">
        <v>103412758</v>
      </c>
      <c r="W1277">
        <v>306941670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5.841955172413793</v>
      </c>
      <c r="AH1277">
        <v>17.484570241379327</v>
      </c>
      <c r="AI1277">
        <v>1.1168391034482759</v>
      </c>
    </row>
    <row r="1278" spans="1:35" x14ac:dyDescent="0.2">
      <c r="A1278" t="s">
        <v>1760</v>
      </c>
      <c r="B1278">
        <v>1964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6.5</v>
      </c>
      <c r="N1278">
        <v>4409</v>
      </c>
      <c r="O1278">
        <v>123</v>
      </c>
      <c r="P1278" t="s">
        <v>1165</v>
      </c>
      <c r="Q1278" t="s">
        <v>39</v>
      </c>
      <c r="R1278">
        <v>0</v>
      </c>
      <c r="S1278">
        <v>0</v>
      </c>
      <c r="T1278">
        <v>1</v>
      </c>
      <c r="U1278">
        <v>9810000</v>
      </c>
      <c r="X1278">
        <v>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-100</v>
      </c>
      <c r="AH1278">
        <v>-100</v>
      </c>
      <c r="AI1278">
        <v>-1</v>
      </c>
    </row>
    <row r="1279" spans="1:35" x14ac:dyDescent="0.2">
      <c r="A1279" t="s">
        <v>2114</v>
      </c>
      <c r="B1279">
        <v>1973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7.6</v>
      </c>
      <c r="N1279">
        <v>109876</v>
      </c>
      <c r="O1279">
        <v>83</v>
      </c>
      <c r="P1279" t="s">
        <v>1716</v>
      </c>
      <c r="Q1279" t="s">
        <v>376</v>
      </c>
      <c r="R1279">
        <v>1</v>
      </c>
      <c r="S1279">
        <v>0</v>
      </c>
      <c r="T1279">
        <v>0</v>
      </c>
      <c r="U1279">
        <v>5000000</v>
      </c>
      <c r="X1279">
        <v>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-100</v>
      </c>
      <c r="AH1279">
        <v>-100</v>
      </c>
      <c r="AI1279">
        <v>-1</v>
      </c>
    </row>
    <row r="1280" spans="1:35" x14ac:dyDescent="0.2">
      <c r="A1280" t="s">
        <v>2114</v>
      </c>
      <c r="B1280">
        <v>2010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6.6</v>
      </c>
      <c r="N1280">
        <v>246342</v>
      </c>
      <c r="O1280">
        <v>140</v>
      </c>
      <c r="P1280" t="s">
        <v>2593</v>
      </c>
      <c r="Q1280" t="s">
        <v>35</v>
      </c>
      <c r="R1280">
        <v>0</v>
      </c>
      <c r="S1280">
        <v>1</v>
      </c>
      <c r="T1280">
        <v>0</v>
      </c>
      <c r="U1280">
        <v>200000000</v>
      </c>
      <c r="V1280">
        <v>105269730</v>
      </c>
      <c r="W1280">
        <v>321669741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-19.58256475</v>
      </c>
      <c r="AH1280">
        <v>-10.736646872499987</v>
      </c>
      <c r="AI1280">
        <v>0.60834870500000005</v>
      </c>
    </row>
    <row r="1281" spans="1:35" x14ac:dyDescent="0.2">
      <c r="A1281" t="s">
        <v>3508</v>
      </c>
      <c r="B1281">
        <v>1991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6.9</v>
      </c>
      <c r="N1281">
        <v>172072</v>
      </c>
      <c r="O1281">
        <v>143</v>
      </c>
      <c r="P1281" t="s">
        <v>2817</v>
      </c>
      <c r="Q1281" t="s">
        <v>39</v>
      </c>
      <c r="R1281">
        <v>0</v>
      </c>
      <c r="S1281">
        <v>0</v>
      </c>
      <c r="T1281">
        <v>1</v>
      </c>
      <c r="U1281">
        <v>48000000</v>
      </c>
      <c r="V1281">
        <v>165493908</v>
      </c>
      <c r="W1281">
        <v>390493908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306.76448750000003</v>
      </c>
      <c r="AH1281">
        <v>351.50858112500003</v>
      </c>
      <c r="AI1281">
        <v>17.489294886363638</v>
      </c>
    </row>
    <row r="1282" spans="1:35" x14ac:dyDescent="0.2">
      <c r="A1282" t="s">
        <v>2690</v>
      </c>
      <c r="B1282">
        <v>1983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6.6</v>
      </c>
      <c r="N1282">
        <v>3014</v>
      </c>
      <c r="O1282">
        <v>77</v>
      </c>
      <c r="P1282" t="s">
        <v>2691</v>
      </c>
      <c r="Q1282" t="s">
        <v>2692</v>
      </c>
      <c r="R1282">
        <v>0</v>
      </c>
      <c r="S1282">
        <v>0</v>
      </c>
      <c r="T1282">
        <v>1</v>
      </c>
      <c r="U1282">
        <v>8000000</v>
      </c>
      <c r="V1282">
        <v>30379</v>
      </c>
      <c r="W1282">
        <v>30379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-99.810131249999998</v>
      </c>
      <c r="AH1282">
        <v>-99.789245687499999</v>
      </c>
      <c r="AI1282">
        <v>-0.99174483695652171</v>
      </c>
    </row>
    <row r="1283" spans="1:35" x14ac:dyDescent="0.2">
      <c r="A1283" t="s">
        <v>7065</v>
      </c>
      <c r="B1283">
        <v>2012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5.9</v>
      </c>
      <c r="N1283">
        <v>71777</v>
      </c>
      <c r="O1283">
        <v>123</v>
      </c>
      <c r="P1283" t="s">
        <v>5656</v>
      </c>
      <c r="Q1283" t="s">
        <v>5604</v>
      </c>
      <c r="R1283">
        <v>0</v>
      </c>
      <c r="S1283">
        <v>0</v>
      </c>
      <c r="T1283">
        <v>1</v>
      </c>
      <c r="U1283">
        <v>75000000</v>
      </c>
      <c r="V1283">
        <v>38518613</v>
      </c>
      <c r="W1283">
        <v>59418613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3</v>
      </c>
      <c r="AG1283">
        <v>-60.387591333333333</v>
      </c>
      <c r="AH1283">
        <v>-56.030226379999995</v>
      </c>
      <c r="AI1283">
        <v>-0.20775182666666667</v>
      </c>
    </row>
    <row r="1284" spans="1:35" x14ac:dyDescent="0.2">
      <c r="A1284" t="s">
        <v>5361</v>
      </c>
      <c r="B1284">
        <v>2001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6.3</v>
      </c>
      <c r="N1284">
        <v>39836</v>
      </c>
      <c r="O1284">
        <v>105</v>
      </c>
      <c r="P1284" t="s">
        <v>3899</v>
      </c>
      <c r="Q1284" t="s">
        <v>39</v>
      </c>
      <c r="R1284">
        <v>0</v>
      </c>
      <c r="S1284">
        <v>0</v>
      </c>
      <c r="T1284">
        <v>1</v>
      </c>
      <c r="U1284">
        <v>57000000</v>
      </c>
      <c r="V1284">
        <v>17008282</v>
      </c>
      <c r="W1284">
        <v>19334145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-83.040223684210517</v>
      </c>
      <c r="AH1284">
        <v>-81.17464828947368</v>
      </c>
      <c r="AI1284">
        <v>-0.43467412280701756</v>
      </c>
    </row>
    <row r="1285" spans="1:35" x14ac:dyDescent="0.2">
      <c r="A1285" t="s">
        <v>4776</v>
      </c>
      <c r="B1285">
        <v>1997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5.9</v>
      </c>
      <c r="N1285">
        <v>8804</v>
      </c>
      <c r="O1285">
        <v>95</v>
      </c>
      <c r="P1285" t="s">
        <v>4777</v>
      </c>
      <c r="Q1285" t="s">
        <v>3921</v>
      </c>
      <c r="R1285">
        <v>1</v>
      </c>
      <c r="S1285">
        <v>0</v>
      </c>
      <c r="T1285">
        <v>0</v>
      </c>
      <c r="U1285">
        <v>16000000</v>
      </c>
      <c r="V1285">
        <v>15448043</v>
      </c>
      <c r="W1285">
        <v>15448043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-51.724865625000007</v>
      </c>
      <c r="AH1285">
        <v>-46.414600843749994</v>
      </c>
      <c r="AI1285">
        <v>1.1943242897727273</v>
      </c>
    </row>
    <row r="1286" spans="1:35" x14ac:dyDescent="0.2">
      <c r="A1286" t="s">
        <v>6792</v>
      </c>
      <c r="B1286">
        <v>2008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7.3</v>
      </c>
      <c r="N1286">
        <v>227035</v>
      </c>
      <c r="O1286">
        <v>114</v>
      </c>
      <c r="P1286" t="s">
        <v>6739</v>
      </c>
      <c r="Q1286" t="s">
        <v>39</v>
      </c>
      <c r="R1286">
        <v>0</v>
      </c>
      <c r="S1286">
        <v>0</v>
      </c>
      <c r="T1286">
        <v>1</v>
      </c>
      <c r="U1286">
        <v>18000000</v>
      </c>
      <c r="V1286">
        <v>5700626</v>
      </c>
      <c r="W1286">
        <v>25740863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-28.497602777777775</v>
      </c>
      <c r="AH1286">
        <v>-20.632339083333324</v>
      </c>
      <c r="AI1286">
        <v>1.3834132407407407</v>
      </c>
    </row>
    <row r="1287" spans="1:35" x14ac:dyDescent="0.2">
      <c r="A1287" t="s">
        <v>3242</v>
      </c>
      <c r="B1287">
        <v>1989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7.4</v>
      </c>
      <c r="N1287">
        <v>25145</v>
      </c>
      <c r="O1287">
        <v>91</v>
      </c>
      <c r="P1287" t="s">
        <v>3243</v>
      </c>
      <c r="Q1287" t="s">
        <v>3244</v>
      </c>
      <c r="R1287">
        <v>0</v>
      </c>
      <c r="S1287">
        <v>0</v>
      </c>
      <c r="T1287">
        <v>1</v>
      </c>
      <c r="U1287">
        <v>160000</v>
      </c>
      <c r="V1287">
        <v>6706368</v>
      </c>
      <c r="W1287">
        <v>7706368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2308.2399999999998</v>
      </c>
      <c r="AH1287">
        <v>2573.1464000000001</v>
      </c>
      <c r="AI1287">
        <v>103.70608695652174</v>
      </c>
    </row>
    <row r="1288" spans="1:35" x14ac:dyDescent="0.2">
      <c r="A1288" t="s">
        <v>7804</v>
      </c>
      <c r="B1288">
        <v>2016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7.8</v>
      </c>
      <c r="N1288">
        <v>524352</v>
      </c>
      <c r="O1288">
        <v>133</v>
      </c>
      <c r="P1288" t="s">
        <v>6641</v>
      </c>
      <c r="Q1288" t="s">
        <v>2414</v>
      </c>
      <c r="R1288">
        <v>1</v>
      </c>
      <c r="S1288">
        <v>0</v>
      </c>
      <c r="T1288">
        <v>0</v>
      </c>
      <c r="U1288">
        <v>200000000</v>
      </c>
      <c r="V1288">
        <v>532177324</v>
      </c>
      <c r="W1288">
        <v>1056057273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164.01431825</v>
      </c>
      <c r="AH1288">
        <v>193.05589325750006</v>
      </c>
      <c r="AI1288">
        <v>4.2802863650000003</v>
      </c>
    </row>
    <row r="1289" spans="1:35" x14ac:dyDescent="0.2">
      <c r="A1289" t="s">
        <v>6265</v>
      </c>
      <c r="B1289">
        <v>2008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6.8</v>
      </c>
      <c r="N1289">
        <v>215394</v>
      </c>
      <c r="O1289">
        <v>99</v>
      </c>
      <c r="P1289" t="s">
        <v>6266</v>
      </c>
      <c r="Q1289" t="s">
        <v>35</v>
      </c>
      <c r="R1289">
        <v>0</v>
      </c>
      <c r="S1289">
        <v>1</v>
      </c>
      <c r="T1289">
        <v>0</v>
      </c>
      <c r="U1289">
        <v>28000000</v>
      </c>
      <c r="V1289">
        <v>67294270</v>
      </c>
      <c r="W1289">
        <v>92649419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65.445391071428574</v>
      </c>
      <c r="AH1289">
        <v>83.644384089285722</v>
      </c>
      <c r="AI1289">
        <v>4.5148463690476195</v>
      </c>
    </row>
    <row r="1290" spans="1:35" x14ac:dyDescent="0.2">
      <c r="A1290" t="s">
        <v>2310</v>
      </c>
      <c r="B1290">
        <v>1977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6.3</v>
      </c>
      <c r="N1290">
        <v>5420</v>
      </c>
      <c r="O1290">
        <v>119</v>
      </c>
      <c r="P1290" t="s">
        <v>1905</v>
      </c>
      <c r="Q1290" t="s">
        <v>35</v>
      </c>
      <c r="R1290">
        <v>0</v>
      </c>
      <c r="S1290">
        <v>1</v>
      </c>
      <c r="T1290">
        <v>0</v>
      </c>
      <c r="U1290">
        <v>9000000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-100</v>
      </c>
      <c r="AH1290">
        <v>-100</v>
      </c>
      <c r="AI1290">
        <v>-1</v>
      </c>
    </row>
    <row r="1291" spans="1:35" x14ac:dyDescent="0.2">
      <c r="A1291" t="s">
        <v>2575</v>
      </c>
      <c r="B1291">
        <v>1981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5.4</v>
      </c>
      <c r="N1291">
        <v>1030</v>
      </c>
      <c r="O1291">
        <v>116</v>
      </c>
      <c r="P1291" t="s">
        <v>1999</v>
      </c>
      <c r="Q1291" t="s">
        <v>2573</v>
      </c>
      <c r="R1291">
        <v>0</v>
      </c>
      <c r="S1291">
        <v>0</v>
      </c>
      <c r="T1291">
        <v>1</v>
      </c>
      <c r="U1291">
        <v>10851261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-100</v>
      </c>
      <c r="AH1291">
        <v>-100</v>
      </c>
      <c r="AI1291">
        <v>-1</v>
      </c>
    </row>
    <row r="1292" spans="1:35" x14ac:dyDescent="0.2">
      <c r="A1292" t="s">
        <v>5228</v>
      </c>
      <c r="B1292">
        <v>2000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6.1</v>
      </c>
      <c r="N1292">
        <v>64920</v>
      </c>
      <c r="O1292">
        <v>115</v>
      </c>
      <c r="P1292" t="s">
        <v>5229</v>
      </c>
      <c r="Q1292" t="s">
        <v>39</v>
      </c>
      <c r="R1292">
        <v>0</v>
      </c>
      <c r="S1292">
        <v>0</v>
      </c>
      <c r="T1292">
        <v>1</v>
      </c>
      <c r="U1292">
        <v>25000000</v>
      </c>
      <c r="V1292">
        <v>55973336</v>
      </c>
      <c r="W1292">
        <v>91036760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82.073520000000002</v>
      </c>
      <c r="AH1292">
        <v>102.10160720000002</v>
      </c>
      <c r="AI1292">
        <v>5.0691173333333337</v>
      </c>
    </row>
    <row r="1293" spans="1:35" x14ac:dyDescent="0.2">
      <c r="A1293" t="s">
        <v>4779</v>
      </c>
      <c r="B1293">
        <v>1997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6.2</v>
      </c>
      <c r="N1293">
        <v>40314</v>
      </c>
      <c r="O1293">
        <v>92</v>
      </c>
      <c r="P1293" t="s">
        <v>4780</v>
      </c>
      <c r="Q1293" t="s">
        <v>2783</v>
      </c>
      <c r="R1293">
        <v>1</v>
      </c>
      <c r="S1293">
        <v>0</v>
      </c>
      <c r="T1293">
        <v>0</v>
      </c>
      <c r="U1293">
        <v>29235353</v>
      </c>
      <c r="X1293">
        <v>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-100</v>
      </c>
      <c r="AH1293">
        <v>-100</v>
      </c>
      <c r="AI1293">
        <v>-1</v>
      </c>
    </row>
    <row r="1294" spans="1:35" x14ac:dyDescent="0.2">
      <c r="A1294" t="s">
        <v>4304</v>
      </c>
      <c r="B1294">
        <v>1995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6.4</v>
      </c>
      <c r="N1294">
        <v>1680</v>
      </c>
      <c r="O1294">
        <v>108</v>
      </c>
      <c r="P1294" t="s">
        <v>1876</v>
      </c>
      <c r="Q1294" t="s">
        <v>3273</v>
      </c>
      <c r="R1294">
        <v>1</v>
      </c>
      <c r="S1294">
        <v>0</v>
      </c>
      <c r="T1294">
        <v>0</v>
      </c>
      <c r="U1294">
        <v>22000000</v>
      </c>
      <c r="V1294">
        <v>12096881</v>
      </c>
      <c r="W1294">
        <v>12096881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-72.507088636363633</v>
      </c>
      <c r="AH1294">
        <v>-69.482868386363634</v>
      </c>
      <c r="AI1294">
        <v>0.24967778925619835</v>
      </c>
    </row>
    <row r="1295" spans="1:35" x14ac:dyDescent="0.2">
      <c r="A1295" t="s">
        <v>1012</v>
      </c>
      <c r="B1295">
        <v>1948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8</v>
      </c>
      <c r="N1295">
        <v>121734</v>
      </c>
      <c r="O1295">
        <v>80</v>
      </c>
      <c r="P1295" t="s">
        <v>706</v>
      </c>
      <c r="Q1295" t="s">
        <v>39</v>
      </c>
      <c r="R1295">
        <v>0</v>
      </c>
      <c r="S1295">
        <v>0</v>
      </c>
      <c r="T1295">
        <v>1</v>
      </c>
      <c r="U1295">
        <v>10046</v>
      </c>
      <c r="X1295">
        <v>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19</v>
      </c>
      <c r="AG1295">
        <v>-100</v>
      </c>
      <c r="AH1295">
        <v>-100</v>
      </c>
      <c r="AI1295">
        <v>-1</v>
      </c>
    </row>
    <row r="1296" spans="1:35" x14ac:dyDescent="0.2">
      <c r="A1296" t="s">
        <v>4782</v>
      </c>
      <c r="B1296">
        <v>1997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7.2</v>
      </c>
      <c r="N1296">
        <v>7132</v>
      </c>
      <c r="O1296">
        <v>140</v>
      </c>
      <c r="P1296" t="s">
        <v>4783</v>
      </c>
      <c r="Q1296" t="s">
        <v>39</v>
      </c>
      <c r="R1296">
        <v>0</v>
      </c>
      <c r="S1296">
        <v>0</v>
      </c>
      <c r="T1296">
        <v>1</v>
      </c>
      <c r="U1296">
        <v>25000000</v>
      </c>
      <c r="V1296">
        <v>13130349</v>
      </c>
      <c r="W1296">
        <v>13130349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-73.739301999999995</v>
      </c>
      <c r="AH1296">
        <v>-70.850625219999998</v>
      </c>
      <c r="AI1296">
        <v>0.1936680909090909</v>
      </c>
    </row>
    <row r="1297" spans="1:35" x14ac:dyDescent="0.2">
      <c r="A1297" t="s">
        <v>5042</v>
      </c>
      <c r="B1297">
        <v>1998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7.3</v>
      </c>
      <c r="N1297">
        <v>138627</v>
      </c>
      <c r="O1297">
        <v>121</v>
      </c>
      <c r="P1297" t="s">
        <v>5043</v>
      </c>
      <c r="Q1297" t="s">
        <v>3859</v>
      </c>
      <c r="R1297">
        <v>1</v>
      </c>
      <c r="S1297">
        <v>0</v>
      </c>
      <c r="T1297">
        <v>0</v>
      </c>
      <c r="U1297">
        <v>12000000</v>
      </c>
      <c r="V1297">
        <v>22912409</v>
      </c>
      <c r="W1297">
        <v>22912409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-4.5316291666666668</v>
      </c>
      <c r="AH1297">
        <v>5.9698916250000087</v>
      </c>
      <c r="AI1297">
        <v>3.3394714015151514</v>
      </c>
    </row>
    <row r="1298" spans="1:35" x14ac:dyDescent="0.2">
      <c r="A1298" t="s">
        <v>2694</v>
      </c>
      <c r="B1298">
        <v>1983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7.2</v>
      </c>
      <c r="N1298">
        <v>30354</v>
      </c>
      <c r="O1298">
        <v>94</v>
      </c>
      <c r="P1298" t="s">
        <v>1888</v>
      </c>
      <c r="Q1298" t="s">
        <v>2679</v>
      </c>
      <c r="R1298">
        <v>0</v>
      </c>
      <c r="S1298">
        <v>1</v>
      </c>
      <c r="T1298">
        <v>0</v>
      </c>
      <c r="U1298">
        <v>10000000</v>
      </c>
      <c r="V1298">
        <v>2494480</v>
      </c>
      <c r="W1298">
        <v>2494480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8</v>
      </c>
      <c r="AG1298">
        <v>-87.527600000000007</v>
      </c>
      <c r="AH1298">
        <v>-86.155635999999987</v>
      </c>
      <c r="AI1298">
        <v>-0.45772173913043479</v>
      </c>
    </row>
    <row r="1299" spans="1:35" x14ac:dyDescent="0.2">
      <c r="A1299" t="s">
        <v>6114</v>
      </c>
      <c r="B1299">
        <v>2005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5.5</v>
      </c>
      <c r="N1299">
        <v>51285</v>
      </c>
      <c r="O1299">
        <v>97</v>
      </c>
      <c r="P1299" t="s">
        <v>4456</v>
      </c>
      <c r="Q1299" t="s">
        <v>39</v>
      </c>
      <c r="R1299">
        <v>0</v>
      </c>
      <c r="S1299">
        <v>0</v>
      </c>
      <c r="T1299">
        <v>1</v>
      </c>
      <c r="U1299">
        <v>70000000</v>
      </c>
      <c r="V1299">
        <v>43000262</v>
      </c>
      <c r="W1299">
        <v>88933562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-36.476027142857141</v>
      </c>
      <c r="AH1299">
        <v>-29.488390128571424</v>
      </c>
      <c r="AI1299">
        <v>1.1174657619047619</v>
      </c>
    </row>
    <row r="1300" spans="1:35" x14ac:dyDescent="0.2">
      <c r="A1300" t="s">
        <v>3517</v>
      </c>
      <c r="B1300">
        <v>1991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6.3</v>
      </c>
      <c r="N1300">
        <v>2424</v>
      </c>
      <c r="O1300">
        <v>91</v>
      </c>
      <c r="P1300" t="s">
        <v>3518</v>
      </c>
      <c r="Q1300" t="s">
        <v>3273</v>
      </c>
      <c r="R1300">
        <v>1</v>
      </c>
      <c r="S1300">
        <v>0</v>
      </c>
      <c r="T1300">
        <v>0</v>
      </c>
      <c r="U1300">
        <v>16000000</v>
      </c>
      <c r="V1300">
        <v>4409328</v>
      </c>
      <c r="W1300">
        <v>4409328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-86.220849999999999</v>
      </c>
      <c r="AH1300">
        <v>-84.705143500000005</v>
      </c>
      <c r="AI1300">
        <v>-0.37367499999999998</v>
      </c>
    </row>
    <row r="1301" spans="1:35" x14ac:dyDescent="0.2">
      <c r="A1301" t="s">
        <v>7538</v>
      </c>
      <c r="B1301">
        <v>2015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6.6</v>
      </c>
      <c r="N1301">
        <v>97558</v>
      </c>
      <c r="O1301">
        <v>114</v>
      </c>
      <c r="P1301" t="s">
        <v>7116</v>
      </c>
      <c r="Q1301" t="s">
        <v>39</v>
      </c>
      <c r="R1301">
        <v>0</v>
      </c>
      <c r="S1301">
        <v>0</v>
      </c>
      <c r="T1301">
        <v>1</v>
      </c>
      <c r="U1301">
        <v>50000000</v>
      </c>
      <c r="V1301">
        <v>26461644</v>
      </c>
      <c r="W1301">
        <v>71561644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-28.438355999999999</v>
      </c>
      <c r="AH1301">
        <v>-20.566575159999996</v>
      </c>
      <c r="AI1301">
        <v>0.43123287999999999</v>
      </c>
    </row>
    <row r="1302" spans="1:35" x14ac:dyDescent="0.2">
      <c r="A1302" t="s">
        <v>5213</v>
      </c>
      <c r="B1302">
        <v>1999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5.5</v>
      </c>
      <c r="N1302">
        <v>89883</v>
      </c>
      <c r="O1302">
        <v>116</v>
      </c>
      <c r="P1302" t="s">
        <v>3035</v>
      </c>
      <c r="Q1302" t="s">
        <v>2483</v>
      </c>
      <c r="R1302">
        <v>1</v>
      </c>
      <c r="S1302">
        <v>0</v>
      </c>
      <c r="T1302">
        <v>0</v>
      </c>
      <c r="U1302">
        <v>70000000</v>
      </c>
      <c r="V1302">
        <v>152257509</v>
      </c>
      <c r="W1302">
        <v>309460292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121.04306571428572</v>
      </c>
      <c r="AH1302">
        <v>145.35780294285715</v>
      </c>
      <c r="AI1302">
        <v>9.0474120779220772</v>
      </c>
    </row>
    <row r="1303" spans="1:35" x14ac:dyDescent="0.2">
      <c r="A1303" t="s">
        <v>3135</v>
      </c>
      <c r="B1303">
        <v>1988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7.7</v>
      </c>
      <c r="N1303">
        <v>13251</v>
      </c>
      <c r="O1303">
        <v>116</v>
      </c>
      <c r="P1303" t="s">
        <v>1926</v>
      </c>
      <c r="Q1303" t="s">
        <v>3136</v>
      </c>
      <c r="R1303">
        <v>0</v>
      </c>
      <c r="S1303">
        <v>0</v>
      </c>
      <c r="T1303">
        <v>1</v>
      </c>
      <c r="U1303">
        <v>7000000</v>
      </c>
      <c r="V1303">
        <v>2835116</v>
      </c>
      <c r="W1303">
        <v>2847941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-79.657564285714287</v>
      </c>
      <c r="AH1303">
        <v>-77.419896357142861</v>
      </c>
      <c r="AI1303">
        <v>-0.11554627329192546</v>
      </c>
    </row>
    <row r="1304" spans="1:35" x14ac:dyDescent="0.2">
      <c r="A1304" t="s">
        <v>7452</v>
      </c>
      <c r="B1304">
        <v>2013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8.1</v>
      </c>
      <c r="N1304">
        <v>412687</v>
      </c>
      <c r="O1304">
        <v>123</v>
      </c>
      <c r="P1304" t="s">
        <v>2627</v>
      </c>
      <c r="Q1304" t="s">
        <v>7453</v>
      </c>
      <c r="R1304">
        <v>0</v>
      </c>
      <c r="S1304">
        <v>1</v>
      </c>
      <c r="T1304">
        <v>0</v>
      </c>
      <c r="U1304">
        <v>38000000</v>
      </c>
      <c r="V1304">
        <v>26947624</v>
      </c>
      <c r="W1304">
        <v>96983009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27.609222368421054</v>
      </c>
      <c r="AH1304">
        <v>41.64623682894738</v>
      </c>
      <c r="AI1304">
        <v>1.552184447368421</v>
      </c>
    </row>
    <row r="1305" spans="1:35" x14ac:dyDescent="0.2">
      <c r="A1305" t="s">
        <v>5045</v>
      </c>
      <c r="B1305">
        <v>1998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7.7</v>
      </c>
      <c r="N1305">
        <v>162733</v>
      </c>
      <c r="O1305">
        <v>93</v>
      </c>
      <c r="P1305" t="s">
        <v>5046</v>
      </c>
      <c r="Q1305" t="s">
        <v>5047</v>
      </c>
      <c r="R1305">
        <v>1</v>
      </c>
      <c r="S1305">
        <v>0</v>
      </c>
      <c r="T1305">
        <v>0</v>
      </c>
      <c r="U1305">
        <v>9000000</v>
      </c>
      <c r="V1305">
        <v>17105219</v>
      </c>
      <c r="W1305">
        <v>17195500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-4.469444444444445</v>
      </c>
      <c r="AH1305">
        <v>6.0389166666666672</v>
      </c>
      <c r="AI1305">
        <v>3.3422979797979799</v>
      </c>
    </row>
    <row r="1306" spans="1:35" x14ac:dyDescent="0.2">
      <c r="A1306" t="s">
        <v>2924</v>
      </c>
      <c r="B1306">
        <v>1986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6.9</v>
      </c>
      <c r="N1306">
        <v>24824</v>
      </c>
      <c r="O1306">
        <v>93</v>
      </c>
      <c r="P1306" t="s">
        <v>2925</v>
      </c>
      <c r="Q1306" t="s">
        <v>2783</v>
      </c>
      <c r="R1306">
        <v>1</v>
      </c>
      <c r="S1306">
        <v>0</v>
      </c>
      <c r="T1306">
        <v>0</v>
      </c>
      <c r="U1306">
        <v>13000000</v>
      </c>
      <c r="V1306">
        <v>71624879</v>
      </c>
      <c r="W1306">
        <v>71624879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175.48030384615384</v>
      </c>
      <c r="AH1306">
        <v>205.78313726923082</v>
      </c>
      <c r="AI1306">
        <v>10.977404515050168</v>
      </c>
    </row>
    <row r="1307" spans="1:35" x14ac:dyDescent="0.2">
      <c r="A1307" t="s">
        <v>705</v>
      </c>
      <c r="B1307">
        <v>1942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7.2</v>
      </c>
      <c r="N1307">
        <v>22024</v>
      </c>
      <c r="O1307">
        <v>109</v>
      </c>
      <c r="P1307" t="s">
        <v>706</v>
      </c>
      <c r="Q1307" t="s">
        <v>677</v>
      </c>
      <c r="R1307">
        <v>0</v>
      </c>
      <c r="S1307">
        <v>1</v>
      </c>
      <c r="T1307">
        <v>0</v>
      </c>
      <c r="U1307">
        <v>780000</v>
      </c>
      <c r="V1307">
        <v>1250000</v>
      </c>
      <c r="W1307">
        <v>1250000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-19.871794871794872</v>
      </c>
      <c r="AH1307">
        <v>-11.057692307692294</v>
      </c>
      <c r="AI1307">
        <v>11.32741617357002</v>
      </c>
    </row>
    <row r="1308" spans="1:35" x14ac:dyDescent="0.2">
      <c r="A1308" t="s">
        <v>7281</v>
      </c>
      <c r="B1308">
        <v>2012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6.7</v>
      </c>
      <c r="N1308">
        <v>198474</v>
      </c>
      <c r="O1308">
        <v>115</v>
      </c>
      <c r="P1308" t="s">
        <v>7282</v>
      </c>
      <c r="Q1308" t="s">
        <v>35</v>
      </c>
      <c r="R1308">
        <v>0</v>
      </c>
      <c r="S1308">
        <v>1</v>
      </c>
      <c r="T1308">
        <v>0</v>
      </c>
      <c r="U1308">
        <v>85000000</v>
      </c>
      <c r="V1308">
        <v>126373434</v>
      </c>
      <c r="W1308">
        <v>208076205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22.397767647058821</v>
      </c>
      <c r="AH1308">
        <v>35.861522088235304</v>
      </c>
      <c r="AI1308">
        <v>1.4479553529411764</v>
      </c>
    </row>
    <row r="1309" spans="1:35" x14ac:dyDescent="0.2">
      <c r="A1309" t="s">
        <v>4961</v>
      </c>
      <c r="B1309">
        <v>1998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5.9</v>
      </c>
      <c r="N1309">
        <v>3109</v>
      </c>
      <c r="O1309">
        <v>88</v>
      </c>
      <c r="P1309" t="s">
        <v>4962</v>
      </c>
      <c r="Q1309" t="s">
        <v>4963</v>
      </c>
      <c r="R1309">
        <v>0</v>
      </c>
      <c r="S1309">
        <v>1</v>
      </c>
      <c r="T1309">
        <v>0</v>
      </c>
      <c r="U1309">
        <v>1000000</v>
      </c>
      <c r="V1309">
        <v>45724</v>
      </c>
      <c r="W1309">
        <v>45724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-97.713799999999992</v>
      </c>
      <c r="AH1309">
        <v>-97.46231800000001</v>
      </c>
      <c r="AI1309">
        <v>-0.8960818181818182</v>
      </c>
    </row>
    <row r="1310" spans="1:35" x14ac:dyDescent="0.2">
      <c r="A1310" t="s">
        <v>7514</v>
      </c>
      <c r="B1310">
        <v>2015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6</v>
      </c>
      <c r="N1310">
        <v>202342</v>
      </c>
      <c r="O1310">
        <v>114</v>
      </c>
      <c r="P1310" t="s">
        <v>7007</v>
      </c>
      <c r="Q1310" t="s">
        <v>5604</v>
      </c>
      <c r="R1310">
        <v>0</v>
      </c>
      <c r="S1310">
        <v>0</v>
      </c>
      <c r="T1310">
        <v>1</v>
      </c>
      <c r="U1310">
        <v>110000000</v>
      </c>
      <c r="V1310">
        <v>155190832</v>
      </c>
      <c r="W1310">
        <v>473990832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115.45037818181818</v>
      </c>
      <c r="AH1310">
        <v>139.1499197818182</v>
      </c>
      <c r="AI1310">
        <v>3.3090075636363636</v>
      </c>
    </row>
    <row r="1311" spans="1:35" x14ac:dyDescent="0.2">
      <c r="A1311" t="s">
        <v>874</v>
      </c>
      <c r="B1311">
        <v>1945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6.3</v>
      </c>
      <c r="N1311">
        <v>1307</v>
      </c>
      <c r="O1311">
        <v>109</v>
      </c>
      <c r="P1311" t="s">
        <v>771</v>
      </c>
      <c r="Q1311" t="s">
        <v>39</v>
      </c>
      <c r="R1311">
        <v>0</v>
      </c>
      <c r="S1311">
        <v>0</v>
      </c>
      <c r="T1311">
        <v>1</v>
      </c>
      <c r="U1311">
        <v>2000000</v>
      </c>
      <c r="W1311">
        <v>5899000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47.475000000000001</v>
      </c>
      <c r="AH1311">
        <v>63.697250000000025</v>
      </c>
      <c r="AI1311">
        <v>21.688461538461539</v>
      </c>
    </row>
    <row r="1312" spans="1:35" x14ac:dyDescent="0.2">
      <c r="A1312" t="s">
        <v>368</v>
      </c>
      <c r="B1312">
        <v>1937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6.6</v>
      </c>
      <c r="N1312">
        <v>1614</v>
      </c>
      <c r="O1312">
        <v>70</v>
      </c>
      <c r="P1312" t="s">
        <v>48</v>
      </c>
      <c r="Q1312" t="s">
        <v>39</v>
      </c>
      <c r="R1312">
        <v>0</v>
      </c>
      <c r="S1312">
        <v>0</v>
      </c>
      <c r="T1312">
        <v>1</v>
      </c>
      <c r="U1312">
        <v>365000</v>
      </c>
      <c r="X1312">
        <v>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-100</v>
      </c>
      <c r="AH1312">
        <v>-100</v>
      </c>
      <c r="AI1312">
        <v>-1</v>
      </c>
    </row>
    <row r="1313" spans="1:35" x14ac:dyDescent="0.2">
      <c r="A1313" t="s">
        <v>6674</v>
      </c>
      <c r="B1313">
        <v>2011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5.9</v>
      </c>
      <c r="N1313">
        <v>52163</v>
      </c>
      <c r="O1313">
        <v>108</v>
      </c>
      <c r="P1313" t="s">
        <v>6675</v>
      </c>
      <c r="Q1313" t="s">
        <v>35</v>
      </c>
      <c r="R1313">
        <v>0</v>
      </c>
      <c r="S1313">
        <v>1</v>
      </c>
      <c r="T1313">
        <v>0</v>
      </c>
      <c r="U1313">
        <v>30000000</v>
      </c>
      <c r="V1313">
        <v>23209310</v>
      </c>
      <c r="W1313">
        <v>108609310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81.01551666666667</v>
      </c>
      <c r="AH1313">
        <v>100.92722350000001</v>
      </c>
      <c r="AI1313">
        <v>2.6203103333333333</v>
      </c>
    </row>
    <row r="1314" spans="1:35" x14ac:dyDescent="0.2">
      <c r="A1314" t="s">
        <v>540</v>
      </c>
      <c r="B1314">
        <v>1940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6.3</v>
      </c>
      <c r="N1314">
        <v>3054</v>
      </c>
      <c r="O1314">
        <v>110</v>
      </c>
      <c r="P1314" t="s">
        <v>45</v>
      </c>
      <c r="Q1314" t="s">
        <v>39</v>
      </c>
      <c r="R1314">
        <v>0</v>
      </c>
      <c r="S1314">
        <v>0</v>
      </c>
      <c r="T1314">
        <v>1</v>
      </c>
      <c r="U1314">
        <v>1000000</v>
      </c>
      <c r="V1314">
        <v>2533000</v>
      </c>
      <c r="W1314">
        <v>2533000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26.650000000000002</v>
      </c>
      <c r="AH1314">
        <v>40.581500000000027</v>
      </c>
      <c r="AI1314">
        <v>18.484615384615385</v>
      </c>
    </row>
    <row r="1315" spans="1:35" x14ac:dyDescent="0.2">
      <c r="A1315" t="s">
        <v>876</v>
      </c>
      <c r="B1315">
        <v>1945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6.5</v>
      </c>
      <c r="N1315">
        <v>1112</v>
      </c>
      <c r="O1315">
        <v>135</v>
      </c>
      <c r="P1315" t="s">
        <v>683</v>
      </c>
      <c r="Q1315" t="s">
        <v>39</v>
      </c>
      <c r="R1315">
        <v>0</v>
      </c>
      <c r="S1315">
        <v>0</v>
      </c>
      <c r="T1315">
        <v>1</v>
      </c>
      <c r="U1315">
        <v>1750000</v>
      </c>
      <c r="X1315">
        <v>2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4</v>
      </c>
      <c r="AG1315">
        <v>-100</v>
      </c>
      <c r="AH1315">
        <v>-100</v>
      </c>
      <c r="AI1315">
        <v>-1</v>
      </c>
    </row>
    <row r="1316" spans="1:35" x14ac:dyDescent="0.2">
      <c r="A1316" t="s">
        <v>7292</v>
      </c>
      <c r="B1316">
        <v>2012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6.5</v>
      </c>
      <c r="N1316">
        <v>118373</v>
      </c>
      <c r="O1316">
        <v>131</v>
      </c>
      <c r="P1316" t="s">
        <v>2551</v>
      </c>
      <c r="Q1316" t="s">
        <v>3173</v>
      </c>
      <c r="R1316">
        <v>0</v>
      </c>
      <c r="S1316">
        <v>1</v>
      </c>
      <c r="T1316">
        <v>0</v>
      </c>
      <c r="U1316">
        <v>45000000</v>
      </c>
      <c r="V1316">
        <v>47382068</v>
      </c>
      <c r="W1316">
        <v>82966152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-7.8153866666666669</v>
      </c>
      <c r="AH1316">
        <v>2.3249208000000152</v>
      </c>
      <c r="AI1316">
        <v>0.84369226666666663</v>
      </c>
    </row>
    <row r="1317" spans="1:35" x14ac:dyDescent="0.2">
      <c r="A1317" t="s">
        <v>7516</v>
      </c>
      <c r="B1317">
        <v>2013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7.5</v>
      </c>
      <c r="N1317">
        <v>146407</v>
      </c>
      <c r="O1317">
        <v>125</v>
      </c>
      <c r="P1317" t="s">
        <v>5788</v>
      </c>
      <c r="Q1317" t="s">
        <v>2671</v>
      </c>
      <c r="R1317">
        <v>1</v>
      </c>
      <c r="S1317">
        <v>0</v>
      </c>
      <c r="T1317">
        <v>0</v>
      </c>
      <c r="U1317">
        <v>35000000</v>
      </c>
      <c r="V1317">
        <v>83301580</v>
      </c>
      <c r="W1317">
        <v>117867984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68.382834285714296</v>
      </c>
      <c r="AH1317">
        <v>86.90494605714288</v>
      </c>
      <c r="AI1317">
        <v>2.3676566857142856</v>
      </c>
    </row>
    <row r="1318" spans="1:35" x14ac:dyDescent="0.2">
      <c r="A1318" t="s">
        <v>4965</v>
      </c>
      <c r="B1318">
        <v>1998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8.6</v>
      </c>
      <c r="N1318">
        <v>1174443</v>
      </c>
      <c r="O1318">
        <v>169</v>
      </c>
      <c r="P1318" t="s">
        <v>2168</v>
      </c>
      <c r="Q1318" t="s">
        <v>4856</v>
      </c>
      <c r="R1318">
        <v>0</v>
      </c>
      <c r="S1318">
        <v>1</v>
      </c>
      <c r="T1318">
        <v>0</v>
      </c>
      <c r="U1318">
        <v>70000000</v>
      </c>
      <c r="V1318">
        <v>217049603</v>
      </c>
      <c r="W1318">
        <v>482349603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244.5354307142857</v>
      </c>
      <c r="AH1318">
        <v>282.43432809285719</v>
      </c>
      <c r="AI1318">
        <v>14.660701396103896</v>
      </c>
    </row>
    <row r="1319" spans="1:35" x14ac:dyDescent="0.2">
      <c r="A1319" t="s">
        <v>2696</v>
      </c>
      <c r="B1319">
        <v>1983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8.3000000000000007</v>
      </c>
      <c r="N1319">
        <v>701903</v>
      </c>
      <c r="O1319">
        <v>170</v>
      </c>
      <c r="P1319" t="s">
        <v>2697</v>
      </c>
      <c r="Q1319" t="s">
        <v>35</v>
      </c>
      <c r="R1319">
        <v>0</v>
      </c>
      <c r="S1319">
        <v>1</v>
      </c>
      <c r="T1319">
        <v>0</v>
      </c>
      <c r="U1319">
        <v>25000000</v>
      </c>
      <c r="V1319">
        <v>45408703</v>
      </c>
      <c r="W1319">
        <v>66023329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51</v>
      </c>
      <c r="AG1319">
        <v>32.046658000000001</v>
      </c>
      <c r="AH1319">
        <v>46.571790380000024</v>
      </c>
      <c r="AI1319">
        <v>4.7411590434782607</v>
      </c>
    </row>
    <row r="1320" spans="1:35" x14ac:dyDescent="0.2">
      <c r="A1320" t="s">
        <v>3520</v>
      </c>
      <c r="B1320">
        <v>1991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5.4</v>
      </c>
      <c r="N1320">
        <v>4488</v>
      </c>
      <c r="O1320">
        <v>89</v>
      </c>
      <c r="P1320" t="s">
        <v>2080</v>
      </c>
      <c r="Q1320" t="s">
        <v>2783</v>
      </c>
      <c r="R1320">
        <v>1</v>
      </c>
      <c r="S1320">
        <v>0</v>
      </c>
      <c r="T1320">
        <v>0</v>
      </c>
      <c r="U1320">
        <v>3000000</v>
      </c>
      <c r="V1320">
        <v>9563393</v>
      </c>
      <c r="W1320">
        <v>9563393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59.389883333333337</v>
      </c>
      <c r="AH1320">
        <v>76.922770499999999</v>
      </c>
      <c r="AI1320">
        <v>6.2449946969696972</v>
      </c>
    </row>
    <row r="1321" spans="1:35" x14ac:dyDescent="0.2">
      <c r="A1321" t="s">
        <v>3666</v>
      </c>
      <c r="B1321">
        <v>1992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8</v>
      </c>
      <c r="N1321">
        <v>245163</v>
      </c>
      <c r="O1321">
        <v>156</v>
      </c>
      <c r="P1321" t="s">
        <v>2399</v>
      </c>
      <c r="Q1321" t="s">
        <v>35</v>
      </c>
      <c r="R1321">
        <v>0</v>
      </c>
      <c r="S1321">
        <v>1</v>
      </c>
      <c r="T1321">
        <v>0</v>
      </c>
      <c r="U1321">
        <v>31000000</v>
      </c>
      <c r="V1321">
        <v>63095253</v>
      </c>
      <c r="W1321">
        <v>134095253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18</v>
      </c>
      <c r="AG1321">
        <v>116.28266612903226</v>
      </c>
      <c r="AH1321">
        <v>140.07375940322581</v>
      </c>
      <c r="AI1321">
        <v>8.831030278592376</v>
      </c>
    </row>
    <row r="1322" spans="1:35" x14ac:dyDescent="0.2">
      <c r="A1322" t="s">
        <v>3879</v>
      </c>
      <c r="B1322">
        <v>1993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8.9</v>
      </c>
      <c r="N1322">
        <v>1154972</v>
      </c>
      <c r="O1322">
        <v>195</v>
      </c>
      <c r="P1322" t="s">
        <v>2168</v>
      </c>
      <c r="Q1322" t="s">
        <v>35</v>
      </c>
      <c r="R1322">
        <v>0</v>
      </c>
      <c r="S1322">
        <v>1</v>
      </c>
      <c r="T1322">
        <v>0</v>
      </c>
      <c r="U1322">
        <v>22000000</v>
      </c>
      <c r="V1322">
        <v>96898818</v>
      </c>
      <c r="W1322">
        <v>322287794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11</v>
      </c>
      <c r="AG1322">
        <v>632.47225909090912</v>
      </c>
      <c r="AH1322">
        <v>713.0442075909092</v>
      </c>
      <c r="AI1322">
        <v>32.294193595041321</v>
      </c>
    </row>
    <row r="1323" spans="1:35" x14ac:dyDescent="0.2">
      <c r="A1323" t="s">
        <v>5573</v>
      </c>
      <c r="B1323">
        <v>2002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5.0999999999999996</v>
      </c>
      <c r="N1323">
        <v>92993</v>
      </c>
      <c r="O1323">
        <v>86</v>
      </c>
      <c r="P1323" t="s">
        <v>5574</v>
      </c>
      <c r="Q1323" t="s">
        <v>39</v>
      </c>
      <c r="R1323">
        <v>0</v>
      </c>
      <c r="S1323">
        <v>0</v>
      </c>
      <c r="T1323">
        <v>1</v>
      </c>
      <c r="U1323">
        <v>84000000</v>
      </c>
      <c r="V1323">
        <v>153294164</v>
      </c>
      <c r="W1323">
        <v>275650703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64.077799404761905</v>
      </c>
      <c r="AH1323">
        <v>82.126357339285732</v>
      </c>
      <c r="AI1323">
        <v>4.4692599801587303</v>
      </c>
    </row>
    <row r="1324" spans="1:35" x14ac:dyDescent="0.2">
      <c r="A1324" t="s">
        <v>5848</v>
      </c>
      <c r="B1324">
        <v>2004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5</v>
      </c>
      <c r="N1324">
        <v>46227</v>
      </c>
      <c r="O1324">
        <v>93</v>
      </c>
      <c r="P1324" t="s">
        <v>5574</v>
      </c>
      <c r="Q1324" t="s">
        <v>39</v>
      </c>
      <c r="R1324">
        <v>0</v>
      </c>
      <c r="S1324">
        <v>0</v>
      </c>
      <c r="T1324">
        <v>1</v>
      </c>
      <c r="U1324">
        <v>80000000</v>
      </c>
      <c r="V1324">
        <v>84216833</v>
      </c>
      <c r="W1324">
        <v>181216833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13.260520625</v>
      </c>
      <c r="AH1324">
        <v>25.719177893750018</v>
      </c>
      <c r="AI1324">
        <v>2.7753506875</v>
      </c>
    </row>
    <row r="1325" spans="1:35" x14ac:dyDescent="0.2">
      <c r="A1325" t="s">
        <v>6323</v>
      </c>
      <c r="B1325">
        <v>2010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7.5</v>
      </c>
      <c r="N1325">
        <v>357086</v>
      </c>
      <c r="O1325">
        <v>112</v>
      </c>
      <c r="P1325" t="s">
        <v>5973</v>
      </c>
      <c r="Q1325" t="s">
        <v>35</v>
      </c>
      <c r="R1325">
        <v>0</v>
      </c>
      <c r="S1325">
        <v>1</v>
      </c>
      <c r="T1325">
        <v>0</v>
      </c>
      <c r="U1325">
        <v>60000000</v>
      </c>
      <c r="V1325">
        <v>31524275</v>
      </c>
      <c r="W1325">
        <v>47664559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6</v>
      </c>
      <c r="AG1325">
        <v>-60.279534166666672</v>
      </c>
      <c r="AH1325">
        <v>-55.910282924999997</v>
      </c>
      <c r="AI1325">
        <v>-0.20559068333333333</v>
      </c>
    </row>
    <row r="1326" spans="1:35" x14ac:dyDescent="0.2">
      <c r="A1326" t="s">
        <v>4785</v>
      </c>
      <c r="B1326">
        <v>1997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6.2</v>
      </c>
      <c r="N1326">
        <v>150669</v>
      </c>
      <c r="O1326">
        <v>120</v>
      </c>
      <c r="P1326" t="s">
        <v>2890</v>
      </c>
      <c r="Q1326" t="s">
        <v>4453</v>
      </c>
      <c r="R1326">
        <v>1</v>
      </c>
      <c r="S1326">
        <v>0</v>
      </c>
      <c r="T1326">
        <v>0</v>
      </c>
      <c r="U1326">
        <v>24000000</v>
      </c>
      <c r="V1326">
        <v>101363301</v>
      </c>
      <c r="W1326">
        <v>172363301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259.09021041666665</v>
      </c>
      <c r="AH1326">
        <v>298.59013356250006</v>
      </c>
      <c r="AI1326">
        <v>15.322282291666667</v>
      </c>
    </row>
    <row r="1327" spans="1:35" x14ac:dyDescent="0.2">
      <c r="A1327" t="s">
        <v>5176</v>
      </c>
      <c r="B1327">
        <v>2000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5.8</v>
      </c>
      <c r="N1327">
        <v>7898</v>
      </c>
      <c r="O1327">
        <v>81</v>
      </c>
      <c r="P1327" t="s">
        <v>5177</v>
      </c>
      <c r="Q1327" t="s">
        <v>35</v>
      </c>
      <c r="R1327">
        <v>0</v>
      </c>
      <c r="S1327">
        <v>1</v>
      </c>
      <c r="T1327">
        <v>0</v>
      </c>
      <c r="U1327">
        <v>10000000</v>
      </c>
      <c r="V1327">
        <v>7027345</v>
      </c>
      <c r="W1327">
        <v>7201701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-63.991495</v>
      </c>
      <c r="AH1327">
        <v>-60.030559449999998</v>
      </c>
      <c r="AI1327">
        <v>0.2002835</v>
      </c>
    </row>
    <row r="1328" spans="1:35" x14ac:dyDescent="0.2">
      <c r="A1328" t="s">
        <v>3246</v>
      </c>
      <c r="B1328">
        <v>1989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6.8</v>
      </c>
      <c r="N1328">
        <v>36283</v>
      </c>
      <c r="O1328">
        <v>113</v>
      </c>
      <c r="P1328" t="s">
        <v>2866</v>
      </c>
      <c r="Q1328" t="s">
        <v>35</v>
      </c>
      <c r="R1328">
        <v>0</v>
      </c>
      <c r="S1328">
        <v>1</v>
      </c>
      <c r="T1328">
        <v>0</v>
      </c>
      <c r="U1328">
        <v>19000000</v>
      </c>
      <c r="V1328">
        <v>58571513</v>
      </c>
      <c r="W1328">
        <v>110879513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191.78819210526316</v>
      </c>
      <c r="AH1328">
        <v>223.88489323684212</v>
      </c>
      <c r="AI1328">
        <v>11.686443135011441</v>
      </c>
    </row>
    <row r="1329" spans="1:35" x14ac:dyDescent="0.2">
      <c r="A1329" t="s">
        <v>5833</v>
      </c>
      <c r="B1329">
        <v>2003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7.3</v>
      </c>
      <c r="N1329">
        <v>64654</v>
      </c>
      <c r="O1329">
        <v>140</v>
      </c>
      <c r="P1329" t="s">
        <v>5834</v>
      </c>
      <c r="Q1329" t="s">
        <v>35</v>
      </c>
      <c r="R1329">
        <v>0</v>
      </c>
      <c r="S1329">
        <v>1</v>
      </c>
      <c r="T1329">
        <v>0</v>
      </c>
      <c r="U1329">
        <v>87000000</v>
      </c>
      <c r="V1329">
        <v>120277854</v>
      </c>
      <c r="W1329">
        <v>148336445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4</v>
      </c>
      <c r="AG1329">
        <v>-14.749169540229884</v>
      </c>
      <c r="AH1329">
        <v>-5.3715781896551622</v>
      </c>
      <c r="AI1329">
        <v>1.8416943486590038</v>
      </c>
    </row>
    <row r="1330" spans="1:35" x14ac:dyDescent="0.2">
      <c r="A1330" t="s">
        <v>7654</v>
      </c>
      <c r="B1330">
        <v>2014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5.6</v>
      </c>
      <c r="N1330">
        <v>6576</v>
      </c>
      <c r="O1330">
        <v>93</v>
      </c>
      <c r="P1330" t="s">
        <v>7655</v>
      </c>
      <c r="Q1330" t="s">
        <v>6299</v>
      </c>
      <c r="R1330">
        <v>0</v>
      </c>
      <c r="S1330">
        <v>1</v>
      </c>
      <c r="T1330">
        <v>0</v>
      </c>
      <c r="U1330">
        <v>20000000</v>
      </c>
      <c r="V1330">
        <v>4571</v>
      </c>
      <c r="W1330">
        <v>118263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-99.704342499999996</v>
      </c>
      <c r="AH1330">
        <v>-99.671820175000008</v>
      </c>
      <c r="AI1330">
        <v>-0.99408684999999997</v>
      </c>
    </row>
    <row r="1331" spans="1:35" x14ac:dyDescent="0.2">
      <c r="A1331" t="s">
        <v>1913</v>
      </c>
      <c r="B1331">
        <v>1968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6.3</v>
      </c>
      <c r="N1331">
        <v>1804</v>
      </c>
      <c r="O1331">
        <v>109</v>
      </c>
      <c r="P1331" t="s">
        <v>1914</v>
      </c>
      <c r="Q1331" t="s">
        <v>35</v>
      </c>
      <c r="R1331">
        <v>0</v>
      </c>
      <c r="S1331">
        <v>1</v>
      </c>
      <c r="T1331">
        <v>0</v>
      </c>
      <c r="U1331">
        <v>3200000</v>
      </c>
      <c r="V1331">
        <v>3000000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-100</v>
      </c>
      <c r="AH1331">
        <v>-100</v>
      </c>
      <c r="AI1331">
        <v>-1</v>
      </c>
    </row>
    <row r="1332" spans="1:35" x14ac:dyDescent="0.2">
      <c r="A1332" t="s">
        <v>6789</v>
      </c>
      <c r="B1332">
        <v>2010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7.2</v>
      </c>
      <c r="N1332">
        <v>25462</v>
      </c>
      <c r="O1332">
        <v>123</v>
      </c>
      <c r="P1332" t="s">
        <v>6790</v>
      </c>
      <c r="Q1332" t="s">
        <v>2671</v>
      </c>
      <c r="R1332">
        <v>1</v>
      </c>
      <c r="S1332">
        <v>0</v>
      </c>
      <c r="T1332">
        <v>0</v>
      </c>
      <c r="U1332">
        <v>35000000</v>
      </c>
      <c r="V1332">
        <v>59713955</v>
      </c>
      <c r="W1332">
        <v>60321861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-13.825912857142859</v>
      </c>
      <c r="AH1332">
        <v>-4.3467632714285598</v>
      </c>
      <c r="AI1332">
        <v>0.72348174285714284</v>
      </c>
    </row>
    <row r="1333" spans="1:35" x14ac:dyDescent="0.2">
      <c r="A1333" t="s">
        <v>5503</v>
      </c>
      <c r="B1333">
        <v>2001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5.4</v>
      </c>
      <c r="N1333">
        <v>8497</v>
      </c>
      <c r="O1333">
        <v>94</v>
      </c>
      <c r="P1333" t="s">
        <v>5504</v>
      </c>
      <c r="Q1333" t="s">
        <v>39</v>
      </c>
      <c r="R1333">
        <v>0</v>
      </c>
      <c r="S1333">
        <v>0</v>
      </c>
      <c r="T1333">
        <v>1</v>
      </c>
      <c r="U1333">
        <v>35000000</v>
      </c>
      <c r="V1333">
        <v>33357476</v>
      </c>
      <c r="W1333">
        <v>43057552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-38.48921142857143</v>
      </c>
      <c r="AH1333">
        <v>-31.723024685714279</v>
      </c>
      <c r="AI1333">
        <v>1.050359619047619</v>
      </c>
    </row>
    <row r="1334" spans="1:35" x14ac:dyDescent="0.2">
      <c r="A1334" t="s">
        <v>6072</v>
      </c>
      <c r="B1334">
        <v>2004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4.8</v>
      </c>
      <c r="N1334">
        <v>36970</v>
      </c>
      <c r="O1334">
        <v>87</v>
      </c>
      <c r="P1334" t="s">
        <v>6073</v>
      </c>
      <c r="Q1334" t="s">
        <v>5267</v>
      </c>
      <c r="R1334">
        <v>0</v>
      </c>
      <c r="S1334">
        <v>1</v>
      </c>
      <c r="T1334">
        <v>0</v>
      </c>
      <c r="U1334">
        <v>12000000</v>
      </c>
      <c r="V1334">
        <v>17083732</v>
      </c>
      <c r="W1334">
        <v>24829644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3.4568500000000002</v>
      </c>
      <c r="AH1334">
        <v>14.837103500000016</v>
      </c>
      <c r="AI1334">
        <v>2.4485616666666665</v>
      </c>
    </row>
    <row r="1335" spans="1:35" x14ac:dyDescent="0.2">
      <c r="A1335" t="s">
        <v>5455</v>
      </c>
      <c r="B1335">
        <v>2001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6.9</v>
      </c>
      <c r="N1335">
        <v>100771</v>
      </c>
      <c r="O1335">
        <v>90</v>
      </c>
      <c r="P1335" t="s">
        <v>4223</v>
      </c>
      <c r="Q1335" t="s">
        <v>3859</v>
      </c>
      <c r="R1335">
        <v>1</v>
      </c>
      <c r="S1335">
        <v>0</v>
      </c>
      <c r="T1335">
        <v>0</v>
      </c>
      <c r="U1335">
        <v>28000000</v>
      </c>
      <c r="V1335">
        <v>50294317</v>
      </c>
      <c r="W1335">
        <v>77516304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38.421971428571425</v>
      </c>
      <c r="AH1335">
        <v>53.648388285714312</v>
      </c>
      <c r="AI1335">
        <v>3.6140657142857142</v>
      </c>
    </row>
    <row r="1336" spans="1:35" x14ac:dyDescent="0.2">
      <c r="A1336" t="s">
        <v>6030</v>
      </c>
      <c r="B1336">
        <v>2005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7.8</v>
      </c>
      <c r="N1336">
        <v>276786</v>
      </c>
      <c r="O1336">
        <v>119</v>
      </c>
      <c r="P1336" t="s">
        <v>6031</v>
      </c>
      <c r="Q1336" t="s">
        <v>35</v>
      </c>
      <c r="R1336">
        <v>0</v>
      </c>
      <c r="S1336">
        <v>1</v>
      </c>
      <c r="T1336">
        <v>0</v>
      </c>
      <c r="U1336">
        <v>39000000</v>
      </c>
      <c r="V1336">
        <v>25514517</v>
      </c>
      <c r="W1336">
        <v>40445129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-48.147270512820512</v>
      </c>
      <c r="AH1336">
        <v>-42.443470269230765</v>
      </c>
      <c r="AI1336">
        <v>0.72842431623931625</v>
      </c>
    </row>
    <row r="1337" spans="1:35" x14ac:dyDescent="0.2">
      <c r="A1337" t="s">
        <v>626</v>
      </c>
      <c r="B1337">
        <v>1941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7.7</v>
      </c>
      <c r="N1337">
        <v>14571</v>
      </c>
      <c r="O1337">
        <v>134</v>
      </c>
      <c r="P1337" t="s">
        <v>106</v>
      </c>
      <c r="Q1337" t="s">
        <v>39</v>
      </c>
      <c r="R1337">
        <v>0</v>
      </c>
      <c r="S1337">
        <v>0</v>
      </c>
      <c r="T1337">
        <v>1</v>
      </c>
      <c r="U1337">
        <v>1400000</v>
      </c>
      <c r="V1337">
        <v>16361885</v>
      </c>
      <c r="W1337">
        <v>16361885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484.35303571428568</v>
      </c>
      <c r="AH1337">
        <v>548.63186964285728</v>
      </c>
      <c r="AI1337">
        <v>88.900467032967029</v>
      </c>
    </row>
    <row r="1338" spans="1:35" x14ac:dyDescent="0.2">
      <c r="A1338" t="s">
        <v>544</v>
      </c>
      <c r="B1338">
        <v>1940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6.8</v>
      </c>
      <c r="N1338">
        <v>1104</v>
      </c>
      <c r="O1338">
        <v>87</v>
      </c>
      <c r="P1338" t="s">
        <v>134</v>
      </c>
      <c r="Q1338" t="s">
        <v>35</v>
      </c>
      <c r="R1338">
        <v>0</v>
      </c>
      <c r="S1338">
        <v>1</v>
      </c>
      <c r="T1338">
        <v>0</v>
      </c>
      <c r="U1338">
        <v>760000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-100</v>
      </c>
      <c r="AH1338">
        <v>-100</v>
      </c>
      <c r="AI1338">
        <v>-1</v>
      </c>
    </row>
    <row r="1339" spans="1:35" x14ac:dyDescent="0.2">
      <c r="A1339" t="s">
        <v>6867</v>
      </c>
      <c r="B1339">
        <v>2014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5.5</v>
      </c>
      <c r="N1339">
        <v>68771</v>
      </c>
      <c r="O1339">
        <v>102</v>
      </c>
      <c r="P1339" t="s">
        <v>6868</v>
      </c>
      <c r="Q1339" t="s">
        <v>6869</v>
      </c>
      <c r="R1339">
        <v>0</v>
      </c>
      <c r="S1339">
        <v>1</v>
      </c>
      <c r="T1339">
        <v>0</v>
      </c>
      <c r="U1339">
        <v>95000000</v>
      </c>
      <c r="V1339">
        <v>17223265</v>
      </c>
      <c r="W1339">
        <v>114178613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10</v>
      </c>
      <c r="AG1339">
        <v>-39.905993157894734</v>
      </c>
      <c r="AH1339">
        <v>-33.295652405263155</v>
      </c>
      <c r="AI1339">
        <v>0.20188013684210526</v>
      </c>
    </row>
    <row r="1340" spans="1:35" x14ac:dyDescent="0.2">
      <c r="A1340" t="s">
        <v>6747</v>
      </c>
      <c r="B1340">
        <v>2008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5.6</v>
      </c>
      <c r="N1340">
        <v>113054</v>
      </c>
      <c r="O1340">
        <v>145</v>
      </c>
      <c r="P1340" t="s">
        <v>6748</v>
      </c>
      <c r="Q1340" t="s">
        <v>5604</v>
      </c>
      <c r="R1340">
        <v>0</v>
      </c>
      <c r="S1340">
        <v>0</v>
      </c>
      <c r="T1340">
        <v>1</v>
      </c>
      <c r="U1340">
        <v>65000000</v>
      </c>
      <c r="V1340">
        <v>152647258</v>
      </c>
      <c r="W1340">
        <v>418765321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222.12717000000001</v>
      </c>
      <c r="AH1340">
        <v>257.56115870000002</v>
      </c>
      <c r="AI1340">
        <v>9.7375723333333326</v>
      </c>
    </row>
    <row r="1341" spans="1:35" x14ac:dyDescent="0.2">
      <c r="A1341" t="s">
        <v>6996</v>
      </c>
      <c r="B1341">
        <v>2010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4.5</v>
      </c>
      <c r="N1341">
        <v>71677</v>
      </c>
      <c r="O1341">
        <v>146</v>
      </c>
      <c r="P1341" t="s">
        <v>6748</v>
      </c>
      <c r="Q1341" t="s">
        <v>5604</v>
      </c>
      <c r="R1341">
        <v>0</v>
      </c>
      <c r="S1341">
        <v>0</v>
      </c>
      <c r="T1341">
        <v>1</v>
      </c>
      <c r="U1341">
        <v>100000000</v>
      </c>
      <c r="V1341">
        <v>95347692</v>
      </c>
      <c r="W1341">
        <v>290745055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45.372527499999997</v>
      </c>
      <c r="AH1341">
        <v>61.363505525000008</v>
      </c>
      <c r="AI1341">
        <v>1.9074505500000001</v>
      </c>
    </row>
    <row r="1342" spans="1:35" x14ac:dyDescent="0.2">
      <c r="A1342" t="s">
        <v>4530</v>
      </c>
      <c r="B1342">
        <v>1996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5.9</v>
      </c>
      <c r="N1342">
        <v>20816</v>
      </c>
      <c r="O1342">
        <v>93</v>
      </c>
      <c r="P1342" t="s">
        <v>3583</v>
      </c>
      <c r="Q1342" t="s">
        <v>3230</v>
      </c>
      <c r="R1342">
        <v>0</v>
      </c>
      <c r="S1342">
        <v>1</v>
      </c>
      <c r="T1342">
        <v>0</v>
      </c>
      <c r="U1342">
        <v>39000000</v>
      </c>
      <c r="V1342">
        <v>30356793</v>
      </c>
      <c r="W1342">
        <v>37956793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-51.337444871794865</v>
      </c>
      <c r="AH1342">
        <v>-45.984563807692304</v>
      </c>
      <c r="AI1342">
        <v>1.2119343240093241</v>
      </c>
    </row>
    <row r="1343" spans="1:35" x14ac:dyDescent="0.2">
      <c r="A1343" t="s">
        <v>2360</v>
      </c>
      <c r="B1343">
        <v>1978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4.0999999999999996</v>
      </c>
      <c r="N1343">
        <v>5716</v>
      </c>
      <c r="O1343">
        <v>113</v>
      </c>
      <c r="P1343" t="s">
        <v>2233</v>
      </c>
      <c r="Q1343" t="s">
        <v>2361</v>
      </c>
      <c r="R1343">
        <v>0</v>
      </c>
      <c r="S1343">
        <v>1</v>
      </c>
      <c r="T1343">
        <v>0</v>
      </c>
      <c r="U1343">
        <v>18000000</v>
      </c>
      <c r="V1343">
        <v>20378470</v>
      </c>
      <c r="W1343">
        <v>20378470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-43.393138888888885</v>
      </c>
      <c r="AH1343">
        <v>-37.16638416666666</v>
      </c>
      <c r="AI1343">
        <v>1.9793084795321638</v>
      </c>
    </row>
    <row r="1344" spans="1:35" x14ac:dyDescent="0.2">
      <c r="A1344" t="s">
        <v>4787</v>
      </c>
      <c r="B1344">
        <v>1997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4.9000000000000004</v>
      </c>
      <c r="N1344">
        <v>4289</v>
      </c>
      <c r="O1344">
        <v>103</v>
      </c>
      <c r="P1344" t="s">
        <v>2676</v>
      </c>
      <c r="Q1344" t="s">
        <v>3952</v>
      </c>
      <c r="R1344">
        <v>1</v>
      </c>
      <c r="S1344">
        <v>0</v>
      </c>
      <c r="T1344">
        <v>0</v>
      </c>
      <c r="U1344">
        <v>45000000</v>
      </c>
      <c r="V1344">
        <v>2312463</v>
      </c>
      <c r="W1344">
        <v>2312463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-97.430596666666673</v>
      </c>
      <c r="AH1344">
        <v>-97.147962299999989</v>
      </c>
      <c r="AI1344">
        <v>-0.88320893939393941</v>
      </c>
    </row>
    <row r="1345" spans="1:35" x14ac:dyDescent="0.2">
      <c r="A1345" t="s">
        <v>5095</v>
      </c>
      <c r="B1345">
        <v>1998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7.1</v>
      </c>
      <c r="N1345">
        <v>207915</v>
      </c>
      <c r="O1345">
        <v>123</v>
      </c>
      <c r="P1345" t="s">
        <v>3773</v>
      </c>
      <c r="Q1345" t="s">
        <v>35</v>
      </c>
      <c r="R1345">
        <v>1</v>
      </c>
      <c r="S1345">
        <v>1</v>
      </c>
      <c r="T1345">
        <v>0</v>
      </c>
      <c r="U1345">
        <v>25000000</v>
      </c>
      <c r="V1345">
        <v>100317794</v>
      </c>
      <c r="W1345">
        <v>289317794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478.63558800000004</v>
      </c>
      <c r="AH1345">
        <v>542.28550268000004</v>
      </c>
      <c r="AI1345">
        <v>25.301617636363638</v>
      </c>
    </row>
    <row r="1346" spans="1:35" x14ac:dyDescent="0.2">
      <c r="A1346" t="s">
        <v>5935</v>
      </c>
      <c r="B1346">
        <v>2004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6.1</v>
      </c>
      <c r="N1346">
        <v>42007</v>
      </c>
      <c r="O1346">
        <v>106</v>
      </c>
      <c r="P1346" t="s">
        <v>4223</v>
      </c>
      <c r="Q1346" t="s">
        <v>3859</v>
      </c>
      <c r="R1346">
        <v>1</v>
      </c>
      <c r="S1346">
        <v>0</v>
      </c>
      <c r="T1346">
        <v>0</v>
      </c>
      <c r="U1346">
        <v>50000000</v>
      </c>
      <c r="V1346">
        <v>57890460</v>
      </c>
      <c r="W1346">
        <v>170128460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8</v>
      </c>
      <c r="AG1346">
        <v>70.128460000000004</v>
      </c>
      <c r="AH1346">
        <v>88.842590600000023</v>
      </c>
      <c r="AI1346">
        <v>4.6709486666666669</v>
      </c>
    </row>
    <row r="1347" spans="1:35" x14ac:dyDescent="0.2">
      <c r="A1347" t="s">
        <v>5714</v>
      </c>
      <c r="B1347">
        <v>2003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6.2</v>
      </c>
      <c r="N1347">
        <v>97298</v>
      </c>
      <c r="O1347">
        <v>114</v>
      </c>
      <c r="P1347" t="s">
        <v>5715</v>
      </c>
      <c r="Q1347" t="s">
        <v>2783</v>
      </c>
      <c r="R1347">
        <v>1</v>
      </c>
      <c r="S1347">
        <v>0</v>
      </c>
      <c r="T1347">
        <v>0</v>
      </c>
      <c r="U1347">
        <v>50000000</v>
      </c>
      <c r="V1347">
        <v>60476872</v>
      </c>
      <c r="W1347">
        <v>88323487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-11.676513</v>
      </c>
      <c r="AH1347">
        <v>-1.9609294299999924</v>
      </c>
      <c r="AI1347">
        <v>1.9441162333333333</v>
      </c>
    </row>
    <row r="1348" spans="1:35" x14ac:dyDescent="0.2">
      <c r="A1348" t="s">
        <v>5300</v>
      </c>
      <c r="B1348">
        <v>2000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6.6</v>
      </c>
      <c r="N1348">
        <v>115709</v>
      </c>
      <c r="O1348">
        <v>110</v>
      </c>
      <c r="P1348" t="s">
        <v>5301</v>
      </c>
      <c r="Q1348" t="s">
        <v>2783</v>
      </c>
      <c r="R1348">
        <v>1</v>
      </c>
      <c r="S1348">
        <v>0</v>
      </c>
      <c r="T1348">
        <v>0</v>
      </c>
      <c r="U1348">
        <v>55000000</v>
      </c>
      <c r="V1348">
        <v>56973502</v>
      </c>
      <c r="W1348">
        <v>99274467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-9.7504845454545457</v>
      </c>
      <c r="AH1348">
        <v>0.17696215454545888</v>
      </c>
      <c r="AI1348">
        <v>2.0083171818181818</v>
      </c>
    </row>
    <row r="1349" spans="1:35" x14ac:dyDescent="0.2">
      <c r="A1349" t="s">
        <v>5731</v>
      </c>
      <c r="B1349">
        <v>2004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6</v>
      </c>
      <c r="N1349">
        <v>160754</v>
      </c>
      <c r="O1349">
        <v>90</v>
      </c>
      <c r="P1349" t="s">
        <v>5100</v>
      </c>
      <c r="Q1349" t="s">
        <v>4956</v>
      </c>
      <c r="R1349">
        <v>0</v>
      </c>
      <c r="S1349">
        <v>1</v>
      </c>
      <c r="T1349">
        <v>0</v>
      </c>
      <c r="U1349">
        <v>75000000</v>
      </c>
      <c r="V1349">
        <v>160861908</v>
      </c>
      <c r="W1349">
        <v>374583879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149.72258599999998</v>
      </c>
      <c r="AH1349">
        <v>177.19207046000002</v>
      </c>
      <c r="AI1349">
        <v>7.3240862</v>
      </c>
    </row>
    <row r="1350" spans="1:35" x14ac:dyDescent="0.2">
      <c r="A1350" t="s">
        <v>2577</v>
      </c>
      <c r="B1350">
        <v>1981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6.4</v>
      </c>
      <c r="N1350">
        <v>5157</v>
      </c>
      <c r="O1350">
        <v>122</v>
      </c>
      <c r="P1350" t="s">
        <v>2578</v>
      </c>
      <c r="Q1350" t="s">
        <v>2579</v>
      </c>
      <c r="R1350">
        <v>0</v>
      </c>
      <c r="S1350">
        <v>0</v>
      </c>
      <c r="T1350">
        <v>1</v>
      </c>
      <c r="U1350">
        <v>17500000</v>
      </c>
      <c r="V1350">
        <v>35610100</v>
      </c>
      <c r="W1350">
        <v>35610100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3</v>
      </c>
      <c r="AG1350">
        <v>1.7431428571428569</v>
      </c>
      <c r="AH1350">
        <v>12.934888571428571</v>
      </c>
      <c r="AI1350">
        <v>3.4236149068322983</v>
      </c>
    </row>
    <row r="1351" spans="1:35" x14ac:dyDescent="0.2">
      <c r="A1351" t="s">
        <v>5200</v>
      </c>
      <c r="B1351">
        <v>1999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5.9</v>
      </c>
      <c r="N1351">
        <v>81091</v>
      </c>
      <c r="O1351">
        <v>95</v>
      </c>
      <c r="P1351" t="s">
        <v>5201</v>
      </c>
      <c r="Q1351" t="s">
        <v>3859</v>
      </c>
      <c r="R1351">
        <v>1</v>
      </c>
      <c r="S1351">
        <v>0</v>
      </c>
      <c r="T1351">
        <v>0</v>
      </c>
      <c r="U1351">
        <v>10000000</v>
      </c>
      <c r="V1351">
        <v>63366989</v>
      </c>
      <c r="W1351">
        <v>103166989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95</v>
      </c>
      <c r="AG1351">
        <v>415.834945</v>
      </c>
      <c r="AH1351">
        <v>472.57678895000004</v>
      </c>
      <c r="AI1351">
        <v>22.447042954545456</v>
      </c>
    </row>
    <row r="1352" spans="1:35" x14ac:dyDescent="0.2">
      <c r="A1352" t="s">
        <v>4789</v>
      </c>
      <c r="B1352">
        <v>1997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5.9</v>
      </c>
      <c r="N1352">
        <v>7831</v>
      </c>
      <c r="O1352">
        <v>100</v>
      </c>
      <c r="P1352" t="s">
        <v>4585</v>
      </c>
      <c r="Q1352" t="s">
        <v>3859</v>
      </c>
      <c r="R1352">
        <v>1</v>
      </c>
      <c r="S1352">
        <v>0</v>
      </c>
      <c r="T1352">
        <v>0</v>
      </c>
      <c r="U1352">
        <v>18000000</v>
      </c>
      <c r="V1352">
        <v>7281450</v>
      </c>
      <c r="W1352">
        <v>7281450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-79.773749999999993</v>
      </c>
      <c r="AH1352">
        <v>-77.548862499999998</v>
      </c>
      <c r="AI1352">
        <v>-8.0625000000000002E-2</v>
      </c>
    </row>
    <row r="1353" spans="1:35" x14ac:dyDescent="0.2">
      <c r="A1353" t="s">
        <v>6738</v>
      </c>
      <c r="B1353">
        <v>2009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7.6</v>
      </c>
      <c r="N1353">
        <v>565483</v>
      </c>
      <c r="O1353">
        <v>128</v>
      </c>
      <c r="P1353" t="s">
        <v>6739</v>
      </c>
      <c r="Q1353" t="s">
        <v>39</v>
      </c>
      <c r="R1353">
        <v>0</v>
      </c>
      <c r="S1353">
        <v>0</v>
      </c>
      <c r="T1353">
        <v>1</v>
      </c>
      <c r="U1353">
        <v>90000000</v>
      </c>
      <c r="V1353">
        <v>209028679</v>
      </c>
      <c r="W1353">
        <v>524028679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116</v>
      </c>
      <c r="AG1353">
        <v>191.12704388888889</v>
      </c>
      <c r="AH1353">
        <v>223.15101871666673</v>
      </c>
      <c r="AI1353">
        <v>8.704234796296296</v>
      </c>
    </row>
    <row r="1354" spans="1:35" x14ac:dyDescent="0.2">
      <c r="A1354" t="s">
        <v>7226</v>
      </c>
      <c r="B1354">
        <v>2011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7.5</v>
      </c>
      <c r="N1354">
        <v>407130</v>
      </c>
      <c r="O1354">
        <v>129</v>
      </c>
      <c r="P1354" t="s">
        <v>6739</v>
      </c>
      <c r="Q1354" t="s">
        <v>39</v>
      </c>
      <c r="R1354">
        <v>0</v>
      </c>
      <c r="S1354">
        <v>0</v>
      </c>
      <c r="T1354">
        <v>1</v>
      </c>
      <c r="U1354">
        <v>125000000</v>
      </c>
      <c r="V1354">
        <v>186848418</v>
      </c>
      <c r="W1354">
        <v>543848418</v>
      </c>
      <c r="X1354">
        <v>0</v>
      </c>
      <c r="Y1354">
        <v>1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118</v>
      </c>
      <c r="AG1354">
        <v>117.5393672</v>
      </c>
      <c r="AH1354">
        <v>141.46869759200001</v>
      </c>
      <c r="AI1354">
        <v>3.350787344</v>
      </c>
    </row>
    <row r="1355" spans="1:35" x14ac:dyDescent="0.2">
      <c r="A1355" t="s">
        <v>3248</v>
      </c>
      <c r="B1355">
        <v>1989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5.5</v>
      </c>
      <c r="N1355">
        <v>14208</v>
      </c>
      <c r="O1355">
        <v>109</v>
      </c>
      <c r="P1355" t="s">
        <v>2890</v>
      </c>
      <c r="Q1355" t="s">
        <v>2997</v>
      </c>
      <c r="R1355">
        <v>0</v>
      </c>
      <c r="S1355">
        <v>1</v>
      </c>
      <c r="T1355">
        <v>0</v>
      </c>
      <c r="U1355">
        <v>5000000</v>
      </c>
      <c r="V1355">
        <v>16554699</v>
      </c>
      <c r="W1355">
        <v>16554699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65.546990000000008</v>
      </c>
      <c r="AH1355">
        <v>83.757158900000007</v>
      </c>
      <c r="AI1355">
        <v>6.1976952173913045</v>
      </c>
    </row>
    <row r="1356" spans="1:35" x14ac:dyDescent="0.2">
      <c r="A1356" t="s">
        <v>2009</v>
      </c>
      <c r="B1356">
        <v>1971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6.2</v>
      </c>
      <c r="N1356">
        <v>1496</v>
      </c>
      <c r="O1356">
        <v>95</v>
      </c>
      <c r="P1356" t="s">
        <v>2007</v>
      </c>
      <c r="Q1356" t="s">
        <v>2010</v>
      </c>
      <c r="R1356">
        <v>0</v>
      </c>
      <c r="S1356">
        <v>1</v>
      </c>
      <c r="T1356">
        <v>0</v>
      </c>
      <c r="U1356">
        <v>1190000</v>
      </c>
      <c r="X1356">
        <v>2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41</v>
      </c>
      <c r="AG1356">
        <v>-100</v>
      </c>
      <c r="AH1356">
        <v>-100</v>
      </c>
      <c r="AI1356">
        <v>-1</v>
      </c>
    </row>
    <row r="1357" spans="1:35" x14ac:dyDescent="0.2">
      <c r="A1357" t="s">
        <v>3140</v>
      </c>
      <c r="B1357">
        <v>1988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6.8</v>
      </c>
      <c r="N1357">
        <v>11154</v>
      </c>
      <c r="O1357">
        <v>110</v>
      </c>
      <c r="P1357" t="s">
        <v>2877</v>
      </c>
      <c r="Q1357" t="s">
        <v>2783</v>
      </c>
      <c r="R1357">
        <v>1</v>
      </c>
      <c r="S1357">
        <v>0</v>
      </c>
      <c r="T1357">
        <v>0</v>
      </c>
      <c r="U1357">
        <v>15000000</v>
      </c>
      <c r="V1357">
        <v>29300090</v>
      </c>
      <c r="W1357">
        <v>29300090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-2.3330333333333333</v>
      </c>
      <c r="AH1357">
        <v>8.4103330000000067</v>
      </c>
      <c r="AI1357">
        <v>3.2463898550724637</v>
      </c>
    </row>
    <row r="1358" spans="1:35" x14ac:dyDescent="0.2">
      <c r="A1358" t="s">
        <v>6856</v>
      </c>
      <c r="B1358">
        <v>2009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4.7</v>
      </c>
      <c r="N1358">
        <v>6565</v>
      </c>
      <c r="O1358">
        <v>89</v>
      </c>
      <c r="P1358" t="s">
        <v>4452</v>
      </c>
      <c r="Q1358" t="s">
        <v>39</v>
      </c>
      <c r="R1358">
        <v>0</v>
      </c>
      <c r="S1358">
        <v>0</v>
      </c>
      <c r="T1358">
        <v>1</v>
      </c>
      <c r="U1358">
        <v>40000000</v>
      </c>
      <c r="V1358">
        <v>20919166</v>
      </c>
      <c r="W1358">
        <v>28972508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-63.784365000000001</v>
      </c>
      <c r="AH1358">
        <v>-59.800645150000001</v>
      </c>
      <c r="AI1358">
        <v>0.20718783333333332</v>
      </c>
    </row>
    <row r="1359" spans="1:35" x14ac:dyDescent="0.2">
      <c r="A1359" t="s">
        <v>3522</v>
      </c>
      <c r="B1359">
        <v>1991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5.3</v>
      </c>
      <c r="N1359">
        <v>1762</v>
      </c>
      <c r="O1359">
        <v>89</v>
      </c>
      <c r="P1359" t="s">
        <v>3523</v>
      </c>
      <c r="Q1359" t="s">
        <v>3524</v>
      </c>
      <c r="R1359">
        <v>0</v>
      </c>
      <c r="S1359">
        <v>1</v>
      </c>
      <c r="T1359">
        <v>0</v>
      </c>
      <c r="U1359">
        <v>11000000</v>
      </c>
      <c r="V1359">
        <v>3547684</v>
      </c>
      <c r="W1359">
        <v>3547684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-83.874163636363647</v>
      </c>
      <c r="AH1359">
        <v>-82.100321636363631</v>
      </c>
      <c r="AI1359">
        <v>-0.26700743801652893</v>
      </c>
    </row>
    <row r="1360" spans="1:35" x14ac:dyDescent="0.2">
      <c r="A1360" t="s">
        <v>321</v>
      </c>
      <c r="B1360">
        <v>1936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7.4</v>
      </c>
      <c r="N1360">
        <v>2726</v>
      </c>
      <c r="O1360">
        <v>113</v>
      </c>
      <c r="P1360" t="s">
        <v>66</v>
      </c>
      <c r="Q1360" t="s">
        <v>35</v>
      </c>
      <c r="R1360">
        <v>0</v>
      </c>
      <c r="S1360">
        <v>1</v>
      </c>
      <c r="T1360">
        <v>0</v>
      </c>
      <c r="U1360">
        <v>1194943</v>
      </c>
      <c r="X1360">
        <v>2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25</v>
      </c>
      <c r="AG1360">
        <v>-100</v>
      </c>
      <c r="AH1360">
        <v>-100</v>
      </c>
      <c r="AI1360">
        <v>-1</v>
      </c>
    </row>
    <row r="1361" spans="1:35" x14ac:dyDescent="0.2">
      <c r="A1361" t="s">
        <v>3526</v>
      </c>
      <c r="B1361">
        <v>1991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6.1</v>
      </c>
      <c r="N1361">
        <v>15722</v>
      </c>
      <c r="O1361">
        <v>79</v>
      </c>
      <c r="P1361" t="s">
        <v>2740</v>
      </c>
      <c r="Q1361" t="s">
        <v>3527</v>
      </c>
      <c r="R1361">
        <v>0</v>
      </c>
      <c r="S1361">
        <v>0</v>
      </c>
      <c r="T1361">
        <v>1</v>
      </c>
      <c r="U1361">
        <v>8000000</v>
      </c>
      <c r="V1361">
        <v>2275557</v>
      </c>
      <c r="W1361">
        <v>2275557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-85.777768750000007</v>
      </c>
      <c r="AH1361">
        <v>-84.213323312499995</v>
      </c>
      <c r="AI1361">
        <v>-0.35353494318181816</v>
      </c>
    </row>
    <row r="1362" spans="1:35" x14ac:dyDescent="0.2">
      <c r="A1362" t="s">
        <v>5669</v>
      </c>
      <c r="B1362">
        <v>2002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5.5</v>
      </c>
      <c r="N1362">
        <v>59229</v>
      </c>
      <c r="O1362">
        <v>95</v>
      </c>
      <c r="P1362" t="s">
        <v>5301</v>
      </c>
      <c r="Q1362" t="s">
        <v>5670</v>
      </c>
      <c r="R1362">
        <v>0</v>
      </c>
      <c r="S1362">
        <v>0</v>
      </c>
      <c r="T1362">
        <v>1</v>
      </c>
      <c r="U1362">
        <v>85000000</v>
      </c>
      <c r="V1362">
        <v>38082712</v>
      </c>
      <c r="W1362">
        <v>77885672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-54.184898823529416</v>
      </c>
      <c r="AH1362">
        <v>-49.145237694117647</v>
      </c>
      <c r="AI1362">
        <v>0.52717003921568628</v>
      </c>
    </row>
    <row r="1363" spans="1:35" x14ac:dyDescent="0.2">
      <c r="A1363" t="s">
        <v>5028</v>
      </c>
      <c r="B1363">
        <v>2001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7.8</v>
      </c>
      <c r="N1363">
        <v>589026</v>
      </c>
      <c r="O1363">
        <v>90</v>
      </c>
      <c r="P1363" t="s">
        <v>5029</v>
      </c>
      <c r="Q1363" t="s">
        <v>4956</v>
      </c>
      <c r="R1363">
        <v>0</v>
      </c>
      <c r="S1363">
        <v>1</v>
      </c>
      <c r="T1363">
        <v>0</v>
      </c>
      <c r="U1363">
        <v>60000000</v>
      </c>
      <c r="V1363">
        <v>267665011</v>
      </c>
      <c r="W1363">
        <v>484409218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11</v>
      </c>
      <c r="AG1363">
        <v>303.67434833333334</v>
      </c>
      <c r="AH1363">
        <v>348.07852665000001</v>
      </c>
      <c r="AI1363">
        <v>12.455811611111111</v>
      </c>
    </row>
    <row r="1364" spans="1:35" x14ac:dyDescent="0.2">
      <c r="A1364" t="s">
        <v>5707</v>
      </c>
      <c r="B1364">
        <v>2004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7.2</v>
      </c>
      <c r="N1364">
        <v>401944</v>
      </c>
      <c r="O1364">
        <v>93</v>
      </c>
      <c r="P1364" t="s">
        <v>5029</v>
      </c>
      <c r="Q1364" t="s">
        <v>4856</v>
      </c>
      <c r="R1364">
        <v>0</v>
      </c>
      <c r="S1364">
        <v>1</v>
      </c>
      <c r="T1364">
        <v>0</v>
      </c>
      <c r="U1364">
        <v>150000000</v>
      </c>
      <c r="V1364">
        <v>441226247</v>
      </c>
      <c r="W1364">
        <v>928760770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13</v>
      </c>
      <c r="AG1364">
        <v>209.58692333333335</v>
      </c>
      <c r="AH1364">
        <v>243.64148490000002</v>
      </c>
      <c r="AI1364">
        <v>9.3195641111111112</v>
      </c>
    </row>
    <row r="1365" spans="1:35" x14ac:dyDescent="0.2">
      <c r="A1365" t="s">
        <v>6688</v>
      </c>
      <c r="B1365">
        <v>2010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6.3</v>
      </c>
      <c r="N1365">
        <v>176334</v>
      </c>
      <c r="O1365">
        <v>93</v>
      </c>
      <c r="P1365" t="s">
        <v>5368</v>
      </c>
      <c r="Q1365" t="s">
        <v>4956</v>
      </c>
      <c r="R1365">
        <v>0</v>
      </c>
      <c r="S1365">
        <v>1</v>
      </c>
      <c r="T1365">
        <v>0</v>
      </c>
      <c r="U1365">
        <v>165000000</v>
      </c>
      <c r="V1365">
        <v>238736787</v>
      </c>
      <c r="W1365">
        <v>752600867</v>
      </c>
      <c r="X1365">
        <v>0</v>
      </c>
      <c r="Y1365">
        <v>1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19</v>
      </c>
      <c r="AG1365">
        <v>128.0608687878788</v>
      </c>
      <c r="AH1365">
        <v>153.14756435454549</v>
      </c>
      <c r="AI1365">
        <v>3.5612173757575758</v>
      </c>
    </row>
    <row r="1366" spans="1:35" x14ac:dyDescent="0.2">
      <c r="A1366" t="s">
        <v>6181</v>
      </c>
      <c r="B1366">
        <v>2007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6</v>
      </c>
      <c r="N1366">
        <v>268816</v>
      </c>
      <c r="O1366">
        <v>93</v>
      </c>
      <c r="P1366" t="s">
        <v>6182</v>
      </c>
      <c r="Q1366" t="s">
        <v>4856</v>
      </c>
      <c r="R1366">
        <v>0</v>
      </c>
      <c r="S1366">
        <v>1</v>
      </c>
      <c r="T1366">
        <v>0</v>
      </c>
      <c r="U1366">
        <v>160000000</v>
      </c>
      <c r="V1366">
        <v>322719944</v>
      </c>
      <c r="W1366">
        <v>813367380</v>
      </c>
      <c r="X1366">
        <v>0</v>
      </c>
      <c r="Y1366">
        <v>1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16</v>
      </c>
      <c r="AG1366">
        <v>154.17730624999999</v>
      </c>
      <c r="AH1366">
        <v>182.13680993750003</v>
      </c>
      <c r="AI1366">
        <v>7.4725768749999997</v>
      </c>
    </row>
    <row r="1367" spans="1:35" x14ac:dyDescent="0.2">
      <c r="A1367" t="s">
        <v>5682</v>
      </c>
      <c r="B1367">
        <v>2002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6.7</v>
      </c>
      <c r="N1367">
        <v>327149</v>
      </c>
      <c r="O1367">
        <v>106</v>
      </c>
      <c r="P1367" t="s">
        <v>4846</v>
      </c>
      <c r="Q1367" t="s">
        <v>2783</v>
      </c>
      <c r="R1367">
        <v>1</v>
      </c>
      <c r="S1367">
        <v>0</v>
      </c>
      <c r="T1367">
        <v>0</v>
      </c>
      <c r="U1367">
        <v>72000000</v>
      </c>
      <c r="V1367">
        <v>227966634</v>
      </c>
      <c r="W1367">
        <v>408247917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183.50549791666666</v>
      </c>
      <c r="AH1367">
        <v>214.69110268750003</v>
      </c>
      <c r="AI1367">
        <v>8.4501832638888885</v>
      </c>
    </row>
    <row r="1368" spans="1:35" x14ac:dyDescent="0.2">
      <c r="A1368" t="s">
        <v>4111</v>
      </c>
      <c r="B1368">
        <v>1994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6</v>
      </c>
      <c r="N1368">
        <v>3452</v>
      </c>
      <c r="O1368">
        <v>101</v>
      </c>
      <c r="P1368" t="s">
        <v>3191</v>
      </c>
      <c r="Q1368" t="s">
        <v>3182</v>
      </c>
      <c r="R1368">
        <v>0</v>
      </c>
      <c r="S1368">
        <v>0</v>
      </c>
      <c r="T1368">
        <v>1</v>
      </c>
      <c r="U1368">
        <v>30000000</v>
      </c>
      <c r="V1368">
        <v>3180674</v>
      </c>
      <c r="W1368">
        <v>3180674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-94.698876666666663</v>
      </c>
      <c r="AH1368">
        <v>-94.115753100000006</v>
      </c>
      <c r="AI1368">
        <v>-0.75903984848484851</v>
      </c>
    </row>
    <row r="1369" spans="1:35" x14ac:dyDescent="0.2">
      <c r="A1369" t="s">
        <v>2012</v>
      </c>
      <c r="B1369">
        <v>1972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6.7</v>
      </c>
      <c r="N1369">
        <v>25567</v>
      </c>
      <c r="O1369">
        <v>89</v>
      </c>
      <c r="P1369" t="s">
        <v>2013</v>
      </c>
      <c r="Q1369" t="s">
        <v>35</v>
      </c>
      <c r="R1369">
        <v>0</v>
      </c>
      <c r="S1369">
        <v>1</v>
      </c>
      <c r="T1369">
        <v>0</v>
      </c>
      <c r="U1369">
        <v>100000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-100</v>
      </c>
      <c r="AH1369">
        <v>-100</v>
      </c>
      <c r="AI1369">
        <v>-1</v>
      </c>
    </row>
    <row r="1370" spans="1:35" x14ac:dyDescent="0.2">
      <c r="A1370" t="s">
        <v>5019</v>
      </c>
      <c r="B1370">
        <v>1998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6.9</v>
      </c>
      <c r="N1370">
        <v>20130</v>
      </c>
      <c r="O1370">
        <v>114</v>
      </c>
      <c r="P1370" t="s">
        <v>5020</v>
      </c>
      <c r="Q1370" t="s">
        <v>3273</v>
      </c>
      <c r="R1370">
        <v>1</v>
      </c>
      <c r="S1370">
        <v>0</v>
      </c>
      <c r="T1370">
        <v>0</v>
      </c>
      <c r="U1370">
        <v>30000000</v>
      </c>
      <c r="V1370">
        <v>18253415</v>
      </c>
      <c r="W1370">
        <v>18253415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-69.577641666666665</v>
      </c>
      <c r="AH1370">
        <v>-66.231182249999989</v>
      </c>
      <c r="AI1370">
        <v>0.38283446969696971</v>
      </c>
    </row>
    <row r="1371" spans="1:35" x14ac:dyDescent="0.2">
      <c r="A1371" t="s">
        <v>6121</v>
      </c>
      <c r="B1371">
        <v>2005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8</v>
      </c>
      <c r="N1371">
        <v>727648</v>
      </c>
      <c r="O1371">
        <v>124</v>
      </c>
      <c r="P1371" t="s">
        <v>6122</v>
      </c>
      <c r="Q1371" t="s">
        <v>4453</v>
      </c>
      <c r="R1371">
        <v>1</v>
      </c>
      <c r="S1371">
        <v>0</v>
      </c>
      <c r="T1371">
        <v>0</v>
      </c>
      <c r="U1371">
        <v>40000000</v>
      </c>
      <c r="V1371">
        <v>74103820</v>
      </c>
      <c r="W1371">
        <v>158733820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13</v>
      </c>
      <c r="AG1371">
        <v>98.417275000000004</v>
      </c>
      <c r="AH1371">
        <v>120.24317525000001</v>
      </c>
      <c r="AI1371">
        <v>5.6139091666666667</v>
      </c>
    </row>
    <row r="1372" spans="1:35" x14ac:dyDescent="0.2">
      <c r="A1372" t="s">
        <v>5231</v>
      </c>
      <c r="B1372">
        <v>2003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6.7</v>
      </c>
      <c r="N1372">
        <v>46998</v>
      </c>
      <c r="O1372">
        <v>85</v>
      </c>
      <c r="P1372" t="s">
        <v>5232</v>
      </c>
      <c r="Q1372" t="s">
        <v>4856</v>
      </c>
      <c r="R1372">
        <v>0</v>
      </c>
      <c r="S1372">
        <v>1</v>
      </c>
      <c r="T1372">
        <v>0</v>
      </c>
      <c r="U1372">
        <v>60000000</v>
      </c>
      <c r="V1372">
        <v>24483452</v>
      </c>
      <c r="W1372">
        <v>80773077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-32.689102499999997</v>
      </c>
      <c r="AH1372">
        <v>-25.284903774999989</v>
      </c>
      <c r="AI1372">
        <v>1.2436965833333333</v>
      </c>
    </row>
    <row r="1373" spans="1:35" x14ac:dyDescent="0.2">
      <c r="A1373" t="s">
        <v>7754</v>
      </c>
      <c r="B1373">
        <v>2016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7.1</v>
      </c>
      <c r="N1373">
        <v>125374</v>
      </c>
      <c r="O1373">
        <v>108</v>
      </c>
      <c r="P1373" t="s">
        <v>5992</v>
      </c>
      <c r="Q1373" t="s">
        <v>7755</v>
      </c>
      <c r="R1373">
        <v>0</v>
      </c>
      <c r="S1373">
        <v>1</v>
      </c>
      <c r="T1373">
        <v>0</v>
      </c>
      <c r="U1373">
        <v>75000000</v>
      </c>
      <c r="V1373">
        <v>270395425</v>
      </c>
      <c r="W1373">
        <v>634151679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322.767786</v>
      </c>
      <c r="AH1373">
        <v>369.27224246000003</v>
      </c>
      <c r="AI1373">
        <v>7.45535572</v>
      </c>
    </row>
    <row r="1374" spans="1:35" x14ac:dyDescent="0.2">
      <c r="A1374" t="s">
        <v>3668</v>
      </c>
      <c r="B1374">
        <v>1992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6.7</v>
      </c>
      <c r="N1374">
        <v>26637</v>
      </c>
      <c r="O1374">
        <v>99</v>
      </c>
      <c r="P1374" t="s">
        <v>3669</v>
      </c>
      <c r="Q1374" t="s">
        <v>39</v>
      </c>
      <c r="R1374">
        <v>0</v>
      </c>
      <c r="S1374">
        <v>0</v>
      </c>
      <c r="T1374">
        <v>1</v>
      </c>
      <c r="U1374">
        <v>9000000</v>
      </c>
      <c r="V1374">
        <v>18471850</v>
      </c>
      <c r="W1374">
        <v>18471850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2.6213888888888888</v>
      </c>
      <c r="AH1374">
        <v>13.909741666666667</v>
      </c>
      <c r="AI1374">
        <v>3.664608585858586</v>
      </c>
    </row>
    <row r="1375" spans="1:35" x14ac:dyDescent="0.2">
      <c r="A1375" t="s">
        <v>3671</v>
      </c>
      <c r="B1375">
        <v>1992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6.4</v>
      </c>
      <c r="N1375">
        <v>83095</v>
      </c>
      <c r="O1375">
        <v>100</v>
      </c>
      <c r="P1375" t="s">
        <v>3269</v>
      </c>
      <c r="Q1375" t="s">
        <v>2783</v>
      </c>
      <c r="R1375">
        <v>1</v>
      </c>
      <c r="S1375">
        <v>0</v>
      </c>
      <c r="T1375">
        <v>0</v>
      </c>
      <c r="U1375">
        <v>31000000</v>
      </c>
      <c r="V1375">
        <v>139605150</v>
      </c>
      <c r="W1375">
        <v>231605150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273.5566935483871</v>
      </c>
      <c r="AH1375">
        <v>314.64792983870973</v>
      </c>
      <c r="AI1375">
        <v>15.979849706744869</v>
      </c>
    </row>
    <row r="1376" spans="1:35" x14ac:dyDescent="0.2">
      <c r="A1376" t="s">
        <v>3881</v>
      </c>
      <c r="B1376">
        <v>1993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5.6</v>
      </c>
      <c r="N1376">
        <v>46718</v>
      </c>
      <c r="O1376">
        <v>107</v>
      </c>
      <c r="P1376" t="s">
        <v>3739</v>
      </c>
      <c r="Q1376" t="s">
        <v>2783</v>
      </c>
      <c r="R1376">
        <v>1</v>
      </c>
      <c r="S1376">
        <v>0</v>
      </c>
      <c r="T1376">
        <v>0</v>
      </c>
      <c r="U1376">
        <v>38000000</v>
      </c>
      <c r="V1376">
        <v>57319029</v>
      </c>
      <c r="W1376">
        <v>57319029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-24.580224999999999</v>
      </c>
      <c r="AH1376">
        <v>-16.284049749999994</v>
      </c>
      <c r="AI1376">
        <v>2.4281715909090908</v>
      </c>
    </row>
    <row r="1377" spans="1:35" x14ac:dyDescent="0.2">
      <c r="A1377" t="s">
        <v>7425</v>
      </c>
      <c r="B1377">
        <v>2015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6</v>
      </c>
      <c r="N1377">
        <v>60957</v>
      </c>
      <c r="O1377">
        <v>118</v>
      </c>
      <c r="P1377" t="s">
        <v>7426</v>
      </c>
      <c r="Q1377" t="s">
        <v>7427</v>
      </c>
      <c r="R1377">
        <v>0</v>
      </c>
      <c r="S1377">
        <v>1</v>
      </c>
      <c r="T1377">
        <v>0</v>
      </c>
      <c r="U1377">
        <v>30000000</v>
      </c>
      <c r="V1377">
        <v>87044645</v>
      </c>
      <c r="W1377">
        <v>105011053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75.018421666666669</v>
      </c>
      <c r="AH1377">
        <v>94.270448050000027</v>
      </c>
      <c r="AI1377">
        <v>2.5003684333333331</v>
      </c>
    </row>
    <row r="1378" spans="1:35" x14ac:dyDescent="0.2">
      <c r="A1378" t="s">
        <v>4969</v>
      </c>
      <c r="B1378">
        <v>1998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5.8</v>
      </c>
      <c r="N1378">
        <v>70392</v>
      </c>
      <c r="O1378">
        <v>102</v>
      </c>
      <c r="P1378" t="s">
        <v>2898</v>
      </c>
      <c r="Q1378" t="s">
        <v>3921</v>
      </c>
      <c r="R1378">
        <v>1</v>
      </c>
      <c r="S1378">
        <v>0</v>
      </c>
      <c r="T1378">
        <v>0</v>
      </c>
      <c r="U1378">
        <v>70000000</v>
      </c>
      <c r="V1378">
        <v>74339294</v>
      </c>
      <c r="W1378">
        <v>164839294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17.742352857142858</v>
      </c>
      <c r="AH1378">
        <v>30.694011671428573</v>
      </c>
      <c r="AI1378">
        <v>4.3519251298701302</v>
      </c>
    </row>
    <row r="1379" spans="1:35" x14ac:dyDescent="0.2">
      <c r="A1379" t="s">
        <v>2779</v>
      </c>
      <c r="B1379">
        <v>1984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7.1</v>
      </c>
      <c r="N1379">
        <v>99072</v>
      </c>
      <c r="O1379">
        <v>93</v>
      </c>
      <c r="P1379" t="s">
        <v>2780</v>
      </c>
      <c r="Q1379" t="s">
        <v>35</v>
      </c>
      <c r="R1379">
        <v>0</v>
      </c>
      <c r="S1379">
        <v>1</v>
      </c>
      <c r="T1379">
        <v>0</v>
      </c>
      <c r="U1379">
        <v>6500000</v>
      </c>
      <c r="V1379">
        <v>23686027</v>
      </c>
      <c r="W1379">
        <v>23686027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82.200207692307686</v>
      </c>
      <c r="AH1379">
        <v>102.24223053846156</v>
      </c>
      <c r="AI1379">
        <v>6.9217481605351168</v>
      </c>
    </row>
    <row r="1380" spans="1:35" x14ac:dyDescent="0.2">
      <c r="A1380" t="s">
        <v>7247</v>
      </c>
      <c r="B1380">
        <v>2010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4.4000000000000004</v>
      </c>
      <c r="N1380">
        <v>85071</v>
      </c>
      <c r="O1380">
        <v>92</v>
      </c>
      <c r="P1380" t="s">
        <v>7248</v>
      </c>
      <c r="Q1380" t="s">
        <v>5267</v>
      </c>
      <c r="R1380">
        <v>0</v>
      </c>
      <c r="S1380">
        <v>1</v>
      </c>
      <c r="T1380">
        <v>0</v>
      </c>
      <c r="U1380">
        <v>10000000</v>
      </c>
      <c r="V1380">
        <v>21393620</v>
      </c>
      <c r="W1380">
        <v>66984887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234.92443500000002</v>
      </c>
      <c r="AH1380">
        <v>271.76612285000004</v>
      </c>
      <c r="AI1380">
        <v>5.6984887000000004</v>
      </c>
    </row>
    <row r="1381" spans="1:35" x14ac:dyDescent="0.2">
      <c r="A1381" t="s">
        <v>2061</v>
      </c>
      <c r="B1381">
        <v>1972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6.9</v>
      </c>
      <c r="N1381">
        <v>11711</v>
      </c>
      <c r="O1381">
        <v>104</v>
      </c>
      <c r="P1381" t="s">
        <v>1863</v>
      </c>
      <c r="Q1381" t="s">
        <v>35</v>
      </c>
      <c r="R1381">
        <v>0</v>
      </c>
      <c r="S1381">
        <v>1</v>
      </c>
      <c r="T1381">
        <v>0</v>
      </c>
      <c r="U1381">
        <v>3200000</v>
      </c>
      <c r="X1381">
        <v>2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3</v>
      </c>
      <c r="AG1381">
        <v>-100</v>
      </c>
      <c r="AH1381">
        <v>-100</v>
      </c>
      <c r="AI1381">
        <v>-1</v>
      </c>
    </row>
    <row r="1382" spans="1:35" x14ac:dyDescent="0.2">
      <c r="A1382" t="s">
        <v>4532</v>
      </c>
      <c r="B1382">
        <v>1996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7.6</v>
      </c>
      <c r="N1382">
        <v>180858</v>
      </c>
      <c r="O1382">
        <v>147</v>
      </c>
      <c r="P1382" t="s">
        <v>2871</v>
      </c>
      <c r="Q1382" t="s">
        <v>4533</v>
      </c>
      <c r="R1382">
        <v>0</v>
      </c>
      <c r="S1382">
        <v>0</v>
      </c>
      <c r="T1382">
        <v>1</v>
      </c>
      <c r="U1382">
        <v>44000000</v>
      </c>
      <c r="V1382">
        <v>53315285</v>
      </c>
      <c r="W1382">
        <v>165615285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88.199187499999994</v>
      </c>
      <c r="AH1382">
        <v>108.90109812500002</v>
      </c>
      <c r="AI1382">
        <v>7.5545085227272724</v>
      </c>
    </row>
    <row r="1383" spans="1:35" x14ac:dyDescent="0.2">
      <c r="A1383" t="s">
        <v>1562</v>
      </c>
      <c r="B1383">
        <v>1959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7.2</v>
      </c>
      <c r="N1383">
        <v>129215</v>
      </c>
      <c r="O1383">
        <v>75</v>
      </c>
      <c r="P1383" t="s">
        <v>1003</v>
      </c>
      <c r="Q1383" t="s">
        <v>538</v>
      </c>
      <c r="R1383">
        <v>1</v>
      </c>
      <c r="S1383">
        <v>0</v>
      </c>
      <c r="T1383">
        <v>0</v>
      </c>
      <c r="U1383">
        <v>6000000</v>
      </c>
      <c r="V1383">
        <v>51600000</v>
      </c>
      <c r="W1383">
        <v>51600000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262</v>
      </c>
      <c r="AG1383">
        <v>330</v>
      </c>
      <c r="AH1383">
        <v>377.30000000000007</v>
      </c>
      <c r="AI1383">
        <v>52.75</v>
      </c>
    </row>
    <row r="1384" spans="1:35" x14ac:dyDescent="0.2">
      <c r="A1384" t="s">
        <v>4796</v>
      </c>
      <c r="B1384">
        <v>1998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6.7</v>
      </c>
      <c r="N1384">
        <v>61157</v>
      </c>
      <c r="O1384">
        <v>99</v>
      </c>
      <c r="P1384" t="s">
        <v>4797</v>
      </c>
      <c r="Q1384" t="s">
        <v>4798</v>
      </c>
      <c r="R1384">
        <v>1</v>
      </c>
      <c r="S1384">
        <v>0</v>
      </c>
      <c r="T1384">
        <v>0</v>
      </c>
      <c r="U1384">
        <v>6000000</v>
      </c>
      <c r="V1384">
        <v>11841544</v>
      </c>
      <c r="W1384">
        <v>11841544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-1.3204666666666667</v>
      </c>
      <c r="AH1384">
        <v>9.5342820000000152</v>
      </c>
      <c r="AI1384">
        <v>3.4854333333333334</v>
      </c>
    </row>
    <row r="1385" spans="1:35" x14ac:dyDescent="0.2">
      <c r="A1385" t="s">
        <v>4535</v>
      </c>
      <c r="B1385">
        <v>1996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8</v>
      </c>
      <c r="N1385">
        <v>84487</v>
      </c>
      <c r="O1385">
        <v>135</v>
      </c>
      <c r="P1385" t="s">
        <v>4536</v>
      </c>
      <c r="Q1385" t="s">
        <v>3859</v>
      </c>
      <c r="R1385">
        <v>1</v>
      </c>
      <c r="S1385">
        <v>0</v>
      </c>
      <c r="T1385">
        <v>0</v>
      </c>
      <c r="U1385">
        <v>1000000</v>
      </c>
      <c r="V1385">
        <v>24444121</v>
      </c>
      <c r="W1385">
        <v>24444121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2</v>
      </c>
      <c r="AG1385">
        <v>1122.20605</v>
      </c>
      <c r="AH1385">
        <v>1256.6487155</v>
      </c>
      <c r="AI1385">
        <v>54.554820454545457</v>
      </c>
    </row>
    <row r="1386" spans="1:35" x14ac:dyDescent="0.2">
      <c r="A1386" t="s">
        <v>6297</v>
      </c>
      <c r="B1386">
        <v>2006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6.4</v>
      </c>
      <c r="N1386">
        <v>71679</v>
      </c>
      <c r="O1386">
        <v>95</v>
      </c>
      <c r="P1386" t="s">
        <v>6298</v>
      </c>
      <c r="Q1386" t="s">
        <v>6299</v>
      </c>
      <c r="R1386">
        <v>0</v>
      </c>
      <c r="S1386">
        <v>1</v>
      </c>
      <c r="T1386">
        <v>0</v>
      </c>
      <c r="U1386">
        <v>15000000</v>
      </c>
      <c r="V1386">
        <v>7802450</v>
      </c>
      <c r="W1386">
        <v>12834936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-57.216880000000003</v>
      </c>
      <c r="AH1386">
        <v>-52.510736800000004</v>
      </c>
      <c r="AI1386">
        <v>0.42610399999999998</v>
      </c>
    </row>
    <row r="1387" spans="1:35" x14ac:dyDescent="0.2">
      <c r="A1387" t="s">
        <v>6758</v>
      </c>
      <c r="B1387">
        <v>2008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8</v>
      </c>
      <c r="N1387">
        <v>772770</v>
      </c>
      <c r="O1387">
        <v>120</v>
      </c>
      <c r="P1387" t="s">
        <v>4569</v>
      </c>
      <c r="Q1387" t="s">
        <v>6759</v>
      </c>
      <c r="R1387">
        <v>0</v>
      </c>
      <c r="S1387">
        <v>0</v>
      </c>
      <c r="T1387">
        <v>1</v>
      </c>
      <c r="U1387">
        <v>15000000</v>
      </c>
      <c r="V1387">
        <v>141319928</v>
      </c>
      <c r="W1387">
        <v>378021385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3</v>
      </c>
      <c r="AG1387">
        <v>1160.0712833333332</v>
      </c>
      <c r="AH1387">
        <v>1298.6791245000002</v>
      </c>
      <c r="AI1387">
        <v>41.002376111111111</v>
      </c>
    </row>
    <row r="1388" spans="1:35" x14ac:dyDescent="0.2">
      <c r="A1388" t="s">
        <v>4997</v>
      </c>
      <c r="B1388">
        <v>1998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6.2</v>
      </c>
      <c r="N1388">
        <v>88919</v>
      </c>
      <c r="O1388">
        <v>108</v>
      </c>
      <c r="P1388" t="s">
        <v>2713</v>
      </c>
      <c r="Q1388" t="s">
        <v>35</v>
      </c>
      <c r="R1388">
        <v>0</v>
      </c>
      <c r="S1388">
        <v>1</v>
      </c>
      <c r="T1388">
        <v>0</v>
      </c>
      <c r="U1388">
        <v>40000000</v>
      </c>
      <c r="V1388">
        <v>54682547</v>
      </c>
      <c r="W1388">
        <v>54682547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-31.646816249999997</v>
      </c>
      <c r="AH1388">
        <v>-24.127966037499998</v>
      </c>
      <c r="AI1388">
        <v>2.1069628977272727</v>
      </c>
    </row>
    <row r="1389" spans="1:35" x14ac:dyDescent="0.2">
      <c r="A1389" t="s">
        <v>7912</v>
      </c>
      <c r="B1389">
        <v>2018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6.6</v>
      </c>
      <c r="N1389">
        <v>29754</v>
      </c>
      <c r="O1389">
        <v>96</v>
      </c>
      <c r="P1389" t="s">
        <v>7913</v>
      </c>
      <c r="Q1389" t="s">
        <v>7914</v>
      </c>
      <c r="R1389">
        <v>0</v>
      </c>
      <c r="S1389">
        <v>0</v>
      </c>
      <c r="T1389">
        <v>1</v>
      </c>
      <c r="U1389">
        <v>80000000</v>
      </c>
      <c r="V1389">
        <v>83240103</v>
      </c>
      <c r="W1389">
        <v>214040103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33.775064374999999</v>
      </c>
      <c r="AH1389">
        <v>48.490321456250008</v>
      </c>
      <c r="AI1389">
        <v>1.6755012874999999</v>
      </c>
    </row>
    <row r="1390" spans="1:35" x14ac:dyDescent="0.2">
      <c r="A1390" t="s">
        <v>959</v>
      </c>
      <c r="B1390">
        <v>1947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6.4</v>
      </c>
      <c r="N1390">
        <v>1167</v>
      </c>
      <c r="O1390">
        <v>103</v>
      </c>
      <c r="P1390" t="s">
        <v>960</v>
      </c>
      <c r="Q1390" t="s">
        <v>747</v>
      </c>
      <c r="R1390">
        <v>0</v>
      </c>
      <c r="S1390">
        <v>1</v>
      </c>
      <c r="T1390">
        <v>0</v>
      </c>
      <c r="U1390">
        <v>1360286</v>
      </c>
      <c r="V1390">
        <v>2301555</v>
      </c>
      <c r="W1390">
        <v>2301555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-15.401797857215321</v>
      </c>
      <c r="AH1390">
        <v>-6.0959956215089965</v>
      </c>
      <c r="AI1390">
        <v>12.015108021966872</v>
      </c>
    </row>
    <row r="1391" spans="1:35" x14ac:dyDescent="0.2">
      <c r="A1391" t="s">
        <v>4309</v>
      </c>
      <c r="B1391">
        <v>1995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7.4</v>
      </c>
      <c r="N1391">
        <v>32153</v>
      </c>
      <c r="O1391">
        <v>112</v>
      </c>
      <c r="P1391" t="s">
        <v>3816</v>
      </c>
      <c r="Q1391" t="s">
        <v>3859</v>
      </c>
      <c r="R1391">
        <v>1</v>
      </c>
      <c r="S1391">
        <v>0</v>
      </c>
      <c r="T1391">
        <v>0</v>
      </c>
      <c r="U1391">
        <v>7000000</v>
      </c>
      <c r="V1391">
        <v>8367636</v>
      </c>
      <c r="W1391">
        <v>8367636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-40.231171428571429</v>
      </c>
      <c r="AH1391">
        <v>-33.656600285714276</v>
      </c>
      <c r="AI1391">
        <v>1.716764935064935</v>
      </c>
    </row>
    <row r="1392" spans="1:35" x14ac:dyDescent="0.2">
      <c r="A1392" t="s">
        <v>2318</v>
      </c>
      <c r="B1392">
        <v>1977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7</v>
      </c>
      <c r="N1392">
        <v>42848</v>
      </c>
      <c r="O1392">
        <v>96</v>
      </c>
      <c r="P1392" t="s">
        <v>2319</v>
      </c>
      <c r="Q1392" t="s">
        <v>35</v>
      </c>
      <c r="R1392">
        <v>0</v>
      </c>
      <c r="S1392">
        <v>1</v>
      </c>
      <c r="T1392">
        <v>0</v>
      </c>
      <c r="U1392">
        <v>4300000</v>
      </c>
      <c r="V1392">
        <v>126737428</v>
      </c>
      <c r="W1392">
        <v>126737428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1373.6910232558139</v>
      </c>
      <c r="AH1392">
        <v>1535.7970358139535</v>
      </c>
      <c r="AI1392">
        <v>76.562685434516524</v>
      </c>
    </row>
    <row r="1393" spans="1:35" x14ac:dyDescent="0.2">
      <c r="A1393" t="s">
        <v>2489</v>
      </c>
      <c r="B1393">
        <v>1980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5.3</v>
      </c>
      <c r="N1393">
        <v>14164</v>
      </c>
      <c r="O1393">
        <v>101</v>
      </c>
      <c r="P1393" t="s">
        <v>2319</v>
      </c>
      <c r="Q1393" t="s">
        <v>35</v>
      </c>
      <c r="R1393">
        <v>0</v>
      </c>
      <c r="S1393">
        <v>1</v>
      </c>
      <c r="T1393">
        <v>0</v>
      </c>
      <c r="U1393">
        <v>17000000</v>
      </c>
      <c r="V1393">
        <v>66132626</v>
      </c>
      <c r="W1393">
        <v>66132626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94.507723529411763</v>
      </c>
      <c r="AH1393">
        <v>115.90357311764706</v>
      </c>
      <c r="AI1393">
        <v>7.4568575447570336</v>
      </c>
    </row>
    <row r="1394" spans="1:35" x14ac:dyDescent="0.2">
      <c r="A1394" t="s">
        <v>6450</v>
      </c>
      <c r="B1394">
        <v>2006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6.7</v>
      </c>
      <c r="N1394">
        <v>134418</v>
      </c>
      <c r="O1394">
        <v>109</v>
      </c>
      <c r="P1394" t="s">
        <v>6451</v>
      </c>
      <c r="Q1394" t="s">
        <v>35</v>
      </c>
      <c r="R1394">
        <v>0</v>
      </c>
      <c r="S1394">
        <v>1</v>
      </c>
      <c r="T1394">
        <v>0</v>
      </c>
      <c r="U1394">
        <v>17000000</v>
      </c>
      <c r="V1394">
        <v>35787686</v>
      </c>
      <c r="W1394">
        <v>57232879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68.331997058823532</v>
      </c>
      <c r="AH1394">
        <v>86.84851673529414</v>
      </c>
      <c r="AI1394">
        <v>4.611066568627451</v>
      </c>
    </row>
    <row r="1395" spans="1:35" x14ac:dyDescent="0.2">
      <c r="A1395" t="s">
        <v>4971</v>
      </c>
      <c r="B1395">
        <v>1998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6</v>
      </c>
      <c r="N1395">
        <v>73515</v>
      </c>
      <c r="O1395">
        <v>98</v>
      </c>
      <c r="P1395" t="s">
        <v>2697</v>
      </c>
      <c r="Q1395" t="s">
        <v>2483</v>
      </c>
      <c r="R1395">
        <v>1</v>
      </c>
      <c r="S1395">
        <v>0</v>
      </c>
      <c r="T1395">
        <v>0</v>
      </c>
      <c r="U1395">
        <v>73000000</v>
      </c>
      <c r="V1395">
        <v>55591409</v>
      </c>
      <c r="W1395">
        <v>103891409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-28.841500684931511</v>
      </c>
      <c r="AH1395">
        <v>-21.014065760273969</v>
      </c>
      <c r="AI1395">
        <v>2.2344772415940226</v>
      </c>
    </row>
    <row r="1396" spans="1:35" x14ac:dyDescent="0.2">
      <c r="A1396" t="s">
        <v>3673</v>
      </c>
      <c r="B1396">
        <v>1992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7.1</v>
      </c>
      <c r="N1396">
        <v>50413</v>
      </c>
      <c r="O1396">
        <v>126</v>
      </c>
      <c r="P1396" t="s">
        <v>3195</v>
      </c>
      <c r="Q1396" t="s">
        <v>35</v>
      </c>
      <c r="R1396">
        <v>0</v>
      </c>
      <c r="S1396">
        <v>1</v>
      </c>
      <c r="T1396">
        <v>0</v>
      </c>
      <c r="U1396">
        <v>35000000</v>
      </c>
      <c r="V1396">
        <v>51432591</v>
      </c>
      <c r="W1396">
        <v>105232691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50.332415714285716</v>
      </c>
      <c r="AH1396">
        <v>66.868981442857162</v>
      </c>
      <c r="AI1396">
        <v>5.8332916233766232</v>
      </c>
    </row>
    <row r="1397" spans="1:35" x14ac:dyDescent="0.2">
      <c r="A1397" t="s">
        <v>4973</v>
      </c>
      <c r="B1397">
        <v>1999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6.7</v>
      </c>
      <c r="N1397">
        <v>13427</v>
      </c>
      <c r="O1397">
        <v>127</v>
      </c>
      <c r="P1397" t="s">
        <v>4974</v>
      </c>
      <c r="Q1397" t="s">
        <v>35</v>
      </c>
      <c r="R1397">
        <v>0</v>
      </c>
      <c r="S1397">
        <v>1</v>
      </c>
      <c r="T1397">
        <v>0</v>
      </c>
      <c r="U1397">
        <v>35000000</v>
      </c>
      <c r="V1397">
        <v>14417593</v>
      </c>
      <c r="W1397">
        <v>23049593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5</v>
      </c>
      <c r="AG1397">
        <v>-67.072010000000006</v>
      </c>
      <c r="AH1397">
        <v>-63.449931099999986</v>
      </c>
      <c r="AI1397">
        <v>0.49672681818181819</v>
      </c>
    </row>
    <row r="1398" spans="1:35" x14ac:dyDescent="0.2">
      <c r="A1398" t="s">
        <v>7363</v>
      </c>
      <c r="B1398">
        <v>2012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6.1</v>
      </c>
      <c r="N1398">
        <v>265524</v>
      </c>
      <c r="O1398">
        <v>127</v>
      </c>
      <c r="P1398" t="s">
        <v>7364</v>
      </c>
      <c r="Q1398" t="s">
        <v>7365</v>
      </c>
      <c r="R1398">
        <v>0</v>
      </c>
      <c r="S1398">
        <v>1</v>
      </c>
      <c r="T1398">
        <v>0</v>
      </c>
      <c r="U1398">
        <v>170000000</v>
      </c>
      <c r="V1398">
        <v>155332381</v>
      </c>
      <c r="W1398">
        <v>396592829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200</v>
      </c>
      <c r="AG1398">
        <v>16.644949705882354</v>
      </c>
      <c r="AH1398">
        <v>29.475894173529426</v>
      </c>
      <c r="AI1398">
        <v>1.332898994117647</v>
      </c>
    </row>
    <row r="1399" spans="1:35" x14ac:dyDescent="0.2">
      <c r="A1399" t="s">
        <v>374</v>
      </c>
      <c r="B1399">
        <v>1937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7.6</v>
      </c>
      <c r="N1399">
        <v>173147</v>
      </c>
      <c r="O1399">
        <v>83</v>
      </c>
      <c r="P1399" t="s">
        <v>375</v>
      </c>
      <c r="Q1399" t="s">
        <v>376</v>
      </c>
      <c r="R1399">
        <v>1</v>
      </c>
      <c r="S1399">
        <v>0</v>
      </c>
      <c r="T1399">
        <v>0</v>
      </c>
      <c r="U1399">
        <v>1499000</v>
      </c>
      <c r="V1399">
        <v>184925486</v>
      </c>
      <c r="W1399">
        <v>184925486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161</v>
      </c>
      <c r="AG1399">
        <v>6068.2950633755836</v>
      </c>
      <c r="AH1399">
        <v>6746.8075203468989</v>
      </c>
      <c r="AI1399">
        <v>323.64710859871491</v>
      </c>
    </row>
    <row r="1400" spans="1:35" x14ac:dyDescent="0.2">
      <c r="A1400" t="s">
        <v>138</v>
      </c>
      <c r="B1400">
        <v>1932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6.9</v>
      </c>
      <c r="N1400">
        <v>1344</v>
      </c>
      <c r="O1400">
        <v>81</v>
      </c>
      <c r="P1400" t="s">
        <v>79</v>
      </c>
      <c r="Q1400" t="s">
        <v>39</v>
      </c>
      <c r="R1400">
        <v>0</v>
      </c>
      <c r="S1400">
        <v>0</v>
      </c>
      <c r="T1400">
        <v>1</v>
      </c>
      <c r="U1400">
        <v>228000</v>
      </c>
      <c r="X1400">
        <v>2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8</v>
      </c>
      <c r="AG1400">
        <v>-100</v>
      </c>
      <c r="AH1400">
        <v>-100</v>
      </c>
      <c r="AI1400">
        <v>-1</v>
      </c>
    </row>
    <row r="1401" spans="1:35" x14ac:dyDescent="0.2">
      <c r="A1401" t="s">
        <v>1061</v>
      </c>
      <c r="B1401">
        <v>1948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6.8</v>
      </c>
      <c r="N1401">
        <v>1202</v>
      </c>
      <c r="O1401">
        <v>79</v>
      </c>
      <c r="P1401" t="s">
        <v>1062</v>
      </c>
      <c r="Q1401" t="s">
        <v>376</v>
      </c>
      <c r="R1401">
        <v>1</v>
      </c>
      <c r="S1401">
        <v>0</v>
      </c>
      <c r="T1401">
        <v>0</v>
      </c>
      <c r="U1401">
        <v>1500000</v>
      </c>
      <c r="V1401">
        <v>3700000</v>
      </c>
      <c r="W1401">
        <v>4275000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5</v>
      </c>
      <c r="AG1401">
        <v>42.5</v>
      </c>
      <c r="AH1401">
        <v>58.174999999999997</v>
      </c>
      <c r="AI1401">
        <v>20.923076923076923</v>
      </c>
    </row>
    <row r="1402" spans="1:35" x14ac:dyDescent="0.2">
      <c r="A1402" t="s">
        <v>2581</v>
      </c>
      <c r="B1402">
        <v>1981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5.0999999999999996</v>
      </c>
      <c r="N1402">
        <v>981</v>
      </c>
      <c r="O1402">
        <v>90</v>
      </c>
      <c r="P1402" t="s">
        <v>2582</v>
      </c>
      <c r="Q1402" t="s">
        <v>39</v>
      </c>
      <c r="R1402">
        <v>0</v>
      </c>
      <c r="S1402">
        <v>0</v>
      </c>
      <c r="T1402">
        <v>1</v>
      </c>
      <c r="U1402">
        <v>10000000</v>
      </c>
      <c r="V1402">
        <v>4900000</v>
      </c>
      <c r="W1402">
        <v>4900000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-75.5</v>
      </c>
      <c r="AH1402">
        <v>-72.804999999999993</v>
      </c>
      <c r="AI1402">
        <v>6.5217391304347824E-2</v>
      </c>
    </row>
    <row r="1403" spans="1:35" x14ac:dyDescent="0.2">
      <c r="A1403" t="s">
        <v>4800</v>
      </c>
      <c r="B1403">
        <v>1998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6</v>
      </c>
      <c r="N1403">
        <v>50321</v>
      </c>
      <c r="O1403">
        <v>99</v>
      </c>
      <c r="P1403" t="s">
        <v>4801</v>
      </c>
      <c r="Q1403" t="s">
        <v>39</v>
      </c>
      <c r="R1403">
        <v>0</v>
      </c>
      <c r="S1403">
        <v>0</v>
      </c>
      <c r="T1403">
        <v>1</v>
      </c>
      <c r="U1403">
        <v>6447237</v>
      </c>
      <c r="V1403">
        <v>14594226</v>
      </c>
      <c r="W1403">
        <v>14594226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13.182018902050599</v>
      </c>
      <c r="AH1403">
        <v>25.632040981276177</v>
      </c>
      <c r="AI1403">
        <v>4.1446372228204824</v>
      </c>
    </row>
    <row r="1404" spans="1:35" x14ac:dyDescent="0.2">
      <c r="A1404" t="s">
        <v>7806</v>
      </c>
      <c r="B1404">
        <v>2018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6.9</v>
      </c>
      <c r="N1404">
        <v>265235</v>
      </c>
      <c r="O1404">
        <v>135</v>
      </c>
      <c r="P1404" t="s">
        <v>2627</v>
      </c>
      <c r="Q1404" t="s">
        <v>2414</v>
      </c>
      <c r="R1404">
        <v>1</v>
      </c>
      <c r="S1404">
        <v>0</v>
      </c>
      <c r="T1404">
        <v>0</v>
      </c>
      <c r="U1404">
        <v>275000000</v>
      </c>
      <c r="V1404">
        <v>213767512</v>
      </c>
      <c r="W1404">
        <v>392924807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-28.559126000000003</v>
      </c>
      <c r="AH1404">
        <v>-20.700629859999992</v>
      </c>
      <c r="AI1404">
        <v>0.42881747999999997</v>
      </c>
    </row>
    <row r="1405" spans="1:35" x14ac:dyDescent="0.2">
      <c r="A1405" t="s">
        <v>6519</v>
      </c>
      <c r="B1405">
        <v>2011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5.9</v>
      </c>
      <c r="N1405">
        <v>55845</v>
      </c>
      <c r="O1405">
        <v>112</v>
      </c>
      <c r="P1405" t="s">
        <v>6520</v>
      </c>
      <c r="Q1405" t="s">
        <v>5181</v>
      </c>
      <c r="R1405">
        <v>0</v>
      </c>
      <c r="S1405">
        <v>0</v>
      </c>
      <c r="T1405">
        <v>1</v>
      </c>
      <c r="U1405">
        <v>35000000</v>
      </c>
      <c r="V1405">
        <v>39046489</v>
      </c>
      <c r="W1405">
        <v>65100369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6</v>
      </c>
      <c r="AG1405">
        <v>-6.9994728571428579</v>
      </c>
      <c r="AH1405">
        <v>3.230585128571434</v>
      </c>
      <c r="AI1405">
        <v>0.86001054285714285</v>
      </c>
    </row>
    <row r="1406" spans="1:35" x14ac:dyDescent="0.2">
      <c r="A1406" t="s">
        <v>4311</v>
      </c>
      <c r="B1406">
        <v>1995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5.7</v>
      </c>
      <c r="N1406">
        <v>12251</v>
      </c>
      <c r="O1406">
        <v>106</v>
      </c>
      <c r="P1406" t="s">
        <v>3483</v>
      </c>
      <c r="Q1406" t="s">
        <v>2772</v>
      </c>
      <c r="R1406">
        <v>0</v>
      </c>
      <c r="S1406">
        <v>0</v>
      </c>
      <c r="T1406">
        <v>1</v>
      </c>
      <c r="U1406">
        <v>30000000</v>
      </c>
      <c r="V1406">
        <v>50865589</v>
      </c>
      <c r="W1406">
        <v>77300000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28.833333333333332</v>
      </c>
      <c r="AH1406">
        <v>43.005000000000024</v>
      </c>
      <c r="AI1406">
        <v>4.8560606060606064</v>
      </c>
    </row>
    <row r="1407" spans="1:35" x14ac:dyDescent="0.2">
      <c r="A1407" t="s">
        <v>5855</v>
      </c>
      <c r="B1407">
        <v>2003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6.7</v>
      </c>
      <c r="N1407">
        <v>107692</v>
      </c>
      <c r="O1407">
        <v>128</v>
      </c>
      <c r="P1407" t="s">
        <v>5856</v>
      </c>
      <c r="Q1407" t="s">
        <v>2273</v>
      </c>
      <c r="R1407">
        <v>0</v>
      </c>
      <c r="S1407">
        <v>0</v>
      </c>
      <c r="T1407">
        <v>1</v>
      </c>
      <c r="U1407">
        <v>80000000</v>
      </c>
      <c r="V1407">
        <v>124729738</v>
      </c>
      <c r="W1407">
        <v>265328738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65.830461249999999</v>
      </c>
      <c r="AH1407">
        <v>84.071811987499999</v>
      </c>
      <c r="AI1407">
        <v>4.527682041666667</v>
      </c>
    </row>
    <row r="1408" spans="1:35" x14ac:dyDescent="0.2">
      <c r="A1408" t="s">
        <v>2015</v>
      </c>
      <c r="B1408">
        <v>1971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7</v>
      </c>
      <c r="N1408">
        <v>3366</v>
      </c>
      <c r="O1408">
        <v>114</v>
      </c>
      <c r="P1408" t="s">
        <v>2016</v>
      </c>
      <c r="Q1408" t="s">
        <v>35</v>
      </c>
      <c r="R1408">
        <v>0</v>
      </c>
      <c r="S1408">
        <v>1</v>
      </c>
      <c r="T1408">
        <v>0</v>
      </c>
      <c r="U1408">
        <v>3600000</v>
      </c>
      <c r="V1408">
        <v>4000000</v>
      </c>
      <c r="W1408">
        <v>4000000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7</v>
      </c>
      <c r="AG1408">
        <v>-44.444444444444443</v>
      </c>
      <c r="AH1408">
        <v>-38.333333333333336</v>
      </c>
      <c r="AI1408">
        <v>1.9239766081871346</v>
      </c>
    </row>
    <row r="1409" spans="1:35" x14ac:dyDescent="0.2">
      <c r="A1409" t="s">
        <v>7142</v>
      </c>
      <c r="B1409">
        <v>2010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6.3</v>
      </c>
      <c r="N1409">
        <v>41337</v>
      </c>
      <c r="O1409">
        <v>97</v>
      </c>
      <c r="P1409" t="s">
        <v>7143</v>
      </c>
      <c r="Q1409" t="s">
        <v>5459</v>
      </c>
      <c r="R1409">
        <v>0</v>
      </c>
      <c r="S1409">
        <v>1</v>
      </c>
      <c r="T1409">
        <v>0</v>
      </c>
      <c r="U1409">
        <v>7000000</v>
      </c>
      <c r="V1409">
        <v>1785645</v>
      </c>
      <c r="W1409">
        <v>14788642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5.6331571428571428</v>
      </c>
      <c r="AH1409">
        <v>17.252804428571437</v>
      </c>
      <c r="AI1409">
        <v>1.112663142857143</v>
      </c>
    </row>
    <row r="1410" spans="1:35" x14ac:dyDescent="0.2">
      <c r="A1410" t="s">
        <v>3883</v>
      </c>
      <c r="B1410">
        <v>1993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5.8</v>
      </c>
      <c r="N1410">
        <v>16825</v>
      </c>
      <c r="O1410">
        <v>95</v>
      </c>
      <c r="P1410" t="s">
        <v>2948</v>
      </c>
      <c r="Q1410" t="s">
        <v>3273</v>
      </c>
      <c r="R1410">
        <v>1</v>
      </c>
      <c r="S1410">
        <v>0</v>
      </c>
      <c r="T1410">
        <v>0</v>
      </c>
      <c r="U1410">
        <v>20000000</v>
      </c>
      <c r="V1410">
        <v>36448400</v>
      </c>
      <c r="W1410">
        <v>36448400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-8.8789999999999996</v>
      </c>
      <c r="AH1410">
        <v>1.1443099999999999</v>
      </c>
      <c r="AI1410">
        <v>3.1418636363636363</v>
      </c>
    </row>
    <row r="1411" spans="1:35" x14ac:dyDescent="0.2">
      <c r="A1411" t="s">
        <v>476</v>
      </c>
      <c r="B1411">
        <v>1939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7.1</v>
      </c>
      <c r="N1411">
        <v>8506</v>
      </c>
      <c r="O1411">
        <v>99</v>
      </c>
      <c r="P1411" t="s">
        <v>477</v>
      </c>
      <c r="Q1411" t="s">
        <v>35</v>
      </c>
      <c r="R1411">
        <v>0</v>
      </c>
      <c r="S1411">
        <v>1</v>
      </c>
      <c r="T1411">
        <v>0</v>
      </c>
      <c r="U1411">
        <v>420000</v>
      </c>
      <c r="X1411">
        <v>2</v>
      </c>
      <c r="Y1411">
        <v>1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121</v>
      </c>
      <c r="AG1411">
        <v>-100</v>
      </c>
      <c r="AH1411">
        <v>-100</v>
      </c>
      <c r="AI1411">
        <v>-1</v>
      </c>
    </row>
    <row r="1412" spans="1:35" x14ac:dyDescent="0.2">
      <c r="A1412" t="s">
        <v>2321</v>
      </c>
      <c r="B1412">
        <v>1977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7.7</v>
      </c>
      <c r="N1412">
        <v>16214</v>
      </c>
      <c r="O1412">
        <v>121</v>
      </c>
      <c r="P1412" t="s">
        <v>2101</v>
      </c>
      <c r="Q1412" t="s">
        <v>2322</v>
      </c>
      <c r="R1412">
        <v>0</v>
      </c>
      <c r="S1412">
        <v>1</v>
      </c>
      <c r="T1412">
        <v>0</v>
      </c>
      <c r="U1412">
        <v>22000000</v>
      </c>
      <c r="V1412">
        <v>5972</v>
      </c>
      <c r="W1412">
        <v>5972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54</v>
      </c>
      <c r="AG1412">
        <v>-99.986427272727269</v>
      </c>
      <c r="AH1412">
        <v>-99.984934272727273</v>
      </c>
      <c r="AI1412">
        <v>-0.99928564593301439</v>
      </c>
    </row>
    <row r="1413" spans="1:35" x14ac:dyDescent="0.2">
      <c r="A1413" t="s">
        <v>5637</v>
      </c>
      <c r="B1413">
        <v>2002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5.5</v>
      </c>
      <c r="N1413">
        <v>13482</v>
      </c>
      <c r="O1413">
        <v>93</v>
      </c>
      <c r="P1413" t="s">
        <v>5638</v>
      </c>
      <c r="Q1413" t="s">
        <v>5639</v>
      </c>
      <c r="R1413">
        <v>1</v>
      </c>
      <c r="S1413">
        <v>0</v>
      </c>
      <c r="T1413">
        <v>0</v>
      </c>
      <c r="U1413">
        <v>12000000</v>
      </c>
      <c r="V1413">
        <v>10200032</v>
      </c>
      <c r="W1413">
        <v>12517488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-47.843799999999995</v>
      </c>
      <c r="AH1413">
        <v>-42.106617999999997</v>
      </c>
      <c r="AI1413">
        <v>0.73853999999999997</v>
      </c>
    </row>
    <row r="1414" spans="1:35" x14ac:dyDescent="0.2">
      <c r="A1414" t="s">
        <v>5185</v>
      </c>
      <c r="B1414">
        <v>1999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7.7</v>
      </c>
      <c r="N1414">
        <v>187617</v>
      </c>
      <c r="O1414">
        <v>81</v>
      </c>
      <c r="P1414" t="s">
        <v>5016</v>
      </c>
      <c r="Q1414" t="s">
        <v>4489</v>
      </c>
      <c r="R1414">
        <v>0</v>
      </c>
      <c r="S1414">
        <v>0</v>
      </c>
      <c r="T1414">
        <v>1</v>
      </c>
      <c r="U1414">
        <v>21000000</v>
      </c>
      <c r="V1414">
        <v>52037603</v>
      </c>
      <c r="W1414">
        <v>83137603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97.946673809523816</v>
      </c>
      <c r="AH1414">
        <v>119.72080792857145</v>
      </c>
      <c r="AI1414">
        <v>7.997576082251082</v>
      </c>
    </row>
    <row r="1415" spans="1:35" x14ac:dyDescent="0.2">
      <c r="A1415" t="s">
        <v>5310</v>
      </c>
      <c r="B1415">
        <v>2000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6.4</v>
      </c>
      <c r="N1415">
        <v>71188</v>
      </c>
      <c r="O1415">
        <v>130</v>
      </c>
      <c r="P1415" t="s">
        <v>2004</v>
      </c>
      <c r="Q1415" t="s">
        <v>5311</v>
      </c>
      <c r="R1415">
        <v>0</v>
      </c>
      <c r="S1415">
        <v>0</v>
      </c>
      <c r="T1415">
        <v>1</v>
      </c>
      <c r="U1415">
        <v>65000000</v>
      </c>
      <c r="V1415">
        <v>90464773</v>
      </c>
      <c r="W1415">
        <v>128884132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-0.85836000000000001</v>
      </c>
      <c r="AH1415">
        <v>10.047220400000008</v>
      </c>
      <c r="AI1415">
        <v>2.3047213333333332</v>
      </c>
    </row>
    <row r="1416" spans="1:35" x14ac:dyDescent="0.2">
      <c r="A1416" t="s">
        <v>4541</v>
      </c>
      <c r="B1416">
        <v>1996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6.4</v>
      </c>
      <c r="N1416">
        <v>151661</v>
      </c>
      <c r="O1416">
        <v>88</v>
      </c>
      <c r="P1416" t="s">
        <v>4542</v>
      </c>
      <c r="Q1416" t="s">
        <v>4543</v>
      </c>
      <c r="R1416">
        <v>0</v>
      </c>
      <c r="S1416">
        <v>0</v>
      </c>
      <c r="T1416">
        <v>1</v>
      </c>
      <c r="U1416">
        <v>80000000</v>
      </c>
      <c r="V1416">
        <v>90418342</v>
      </c>
      <c r="W1416">
        <v>230418342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44.011463750000004</v>
      </c>
      <c r="AH1416">
        <v>59.852724762500017</v>
      </c>
      <c r="AI1416">
        <v>5.5459756249999996</v>
      </c>
    </row>
    <row r="1417" spans="1:35" x14ac:dyDescent="0.2">
      <c r="A1417" t="s">
        <v>3375</v>
      </c>
      <c r="B1417">
        <v>1990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5.3</v>
      </c>
      <c r="N1417">
        <v>3171</v>
      </c>
      <c r="O1417">
        <v>100</v>
      </c>
      <c r="P1417" t="s">
        <v>3376</v>
      </c>
      <c r="Q1417" t="s">
        <v>3377</v>
      </c>
      <c r="R1417">
        <v>1</v>
      </c>
      <c r="S1417">
        <v>0</v>
      </c>
      <c r="T1417">
        <v>0</v>
      </c>
      <c r="U1417">
        <v>3000000</v>
      </c>
      <c r="V1417">
        <v>15369573</v>
      </c>
      <c r="W1417">
        <v>15369573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156.15955</v>
      </c>
      <c r="AH1417">
        <v>184.33710050000002</v>
      </c>
      <c r="AI1417">
        <v>10.64361590909091</v>
      </c>
    </row>
    <row r="1418" spans="1:35" x14ac:dyDescent="0.2">
      <c r="A1418" t="s">
        <v>6626</v>
      </c>
      <c r="B1418">
        <v>2008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6</v>
      </c>
      <c r="N1418">
        <v>66906</v>
      </c>
      <c r="O1418">
        <v>135</v>
      </c>
      <c r="P1418" t="s">
        <v>5078</v>
      </c>
      <c r="Q1418" t="s">
        <v>39</v>
      </c>
      <c r="R1418">
        <v>0</v>
      </c>
      <c r="S1418">
        <v>0</v>
      </c>
      <c r="T1418">
        <v>1</v>
      </c>
      <c r="U1418">
        <v>120000000</v>
      </c>
      <c r="V1418">
        <v>43945766</v>
      </c>
      <c r="W1418">
        <v>93945766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40</v>
      </c>
      <c r="AG1418">
        <v>-60.855930833333339</v>
      </c>
      <c r="AH1418">
        <v>-56.550083225000002</v>
      </c>
      <c r="AI1418">
        <v>0.30480230555555554</v>
      </c>
    </row>
    <row r="1419" spans="1:35" x14ac:dyDescent="0.2">
      <c r="A1419" t="s">
        <v>4803</v>
      </c>
      <c r="B1419">
        <v>1998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6.1</v>
      </c>
      <c r="N1419">
        <v>96465</v>
      </c>
      <c r="O1419">
        <v>134</v>
      </c>
      <c r="P1419" t="s">
        <v>2871</v>
      </c>
      <c r="Q1419" t="s">
        <v>39</v>
      </c>
      <c r="R1419">
        <v>0</v>
      </c>
      <c r="S1419">
        <v>0</v>
      </c>
      <c r="T1419">
        <v>1</v>
      </c>
      <c r="U1419">
        <v>80000000</v>
      </c>
      <c r="V1419">
        <v>37020277</v>
      </c>
      <c r="W1419">
        <v>37020277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11</v>
      </c>
      <c r="AG1419">
        <v>-76.862326874999994</v>
      </c>
      <c r="AH1419">
        <v>-74.317182831250008</v>
      </c>
      <c r="AI1419">
        <v>5.1712414772727269E-2</v>
      </c>
    </row>
    <row r="1420" spans="1:35" x14ac:dyDescent="0.2">
      <c r="A1420" t="s">
        <v>7548</v>
      </c>
      <c r="B1420">
        <v>2017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7.4</v>
      </c>
      <c r="N1420">
        <v>477498</v>
      </c>
      <c r="O1420">
        <v>133</v>
      </c>
      <c r="P1420" t="s">
        <v>7549</v>
      </c>
      <c r="Q1420" t="s">
        <v>2273</v>
      </c>
      <c r="R1420">
        <v>1</v>
      </c>
      <c r="S1420">
        <v>0</v>
      </c>
      <c r="T1420">
        <v>0</v>
      </c>
      <c r="U1420">
        <v>175000000</v>
      </c>
      <c r="V1420">
        <v>334201140</v>
      </c>
      <c r="W1420">
        <v>880166924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555</v>
      </c>
      <c r="AG1420">
        <v>151.47626400000001</v>
      </c>
      <c r="AH1420">
        <v>179.13865304000004</v>
      </c>
      <c r="AI1420">
        <v>4.0295252799999997</v>
      </c>
    </row>
    <row r="1421" spans="1:35" x14ac:dyDescent="0.2">
      <c r="A1421" t="s">
        <v>2861</v>
      </c>
      <c r="B1421">
        <v>1985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6.4</v>
      </c>
      <c r="N1421">
        <v>42497</v>
      </c>
      <c r="O1421">
        <v>102</v>
      </c>
      <c r="P1421" t="s">
        <v>2356</v>
      </c>
      <c r="Q1421" t="s">
        <v>39</v>
      </c>
      <c r="R1421">
        <v>0</v>
      </c>
      <c r="S1421">
        <v>0</v>
      </c>
      <c r="T1421">
        <v>1</v>
      </c>
      <c r="U1421">
        <v>20000000</v>
      </c>
      <c r="V1421">
        <v>60088980</v>
      </c>
      <c r="W1421">
        <v>60088980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50.222449999999995</v>
      </c>
      <c r="AH1421">
        <v>66.746919500000018</v>
      </c>
      <c r="AI1421">
        <v>5.5314108695652173</v>
      </c>
    </row>
    <row r="1422" spans="1:35" x14ac:dyDescent="0.2">
      <c r="A1422" t="s">
        <v>5234</v>
      </c>
      <c r="B1422">
        <v>2002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7.1</v>
      </c>
      <c r="N1422">
        <v>61463</v>
      </c>
      <c r="O1422">
        <v>83</v>
      </c>
      <c r="P1422" t="s">
        <v>5235</v>
      </c>
      <c r="Q1422" t="s">
        <v>4956</v>
      </c>
      <c r="R1422">
        <v>0</v>
      </c>
      <c r="S1422">
        <v>1</v>
      </c>
      <c r="T1422">
        <v>0</v>
      </c>
      <c r="U1422">
        <v>80000000</v>
      </c>
      <c r="V1422">
        <v>73280117</v>
      </c>
      <c r="W1422">
        <v>122563539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-23.397788124999998</v>
      </c>
      <c r="AH1422">
        <v>-14.971544818749988</v>
      </c>
      <c r="AI1422">
        <v>1.5534070625</v>
      </c>
    </row>
    <row r="1423" spans="1:35" x14ac:dyDescent="0.2">
      <c r="A1423" t="s">
        <v>2782</v>
      </c>
      <c r="B1423">
        <v>1984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6.2</v>
      </c>
      <c r="N1423">
        <v>66127</v>
      </c>
      <c r="O1423">
        <v>111</v>
      </c>
      <c r="P1423" t="s">
        <v>2627</v>
      </c>
      <c r="Q1423" t="s">
        <v>2783</v>
      </c>
      <c r="R1423">
        <v>1</v>
      </c>
      <c r="S1423">
        <v>0</v>
      </c>
      <c r="T1423">
        <v>0</v>
      </c>
      <c r="U1423">
        <v>8000000</v>
      </c>
      <c r="V1423">
        <v>69821334</v>
      </c>
      <c r="W1423">
        <v>69821334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336.38333749999998</v>
      </c>
      <c r="AH1423">
        <v>384.38550462500007</v>
      </c>
      <c r="AI1423">
        <v>17.973188586956521</v>
      </c>
    </row>
    <row r="1424" spans="1:35" x14ac:dyDescent="0.2">
      <c r="A1424" t="s">
        <v>6766</v>
      </c>
      <c r="B1424">
        <v>2009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5.7</v>
      </c>
      <c r="N1424">
        <v>90154</v>
      </c>
      <c r="O1424">
        <v>104</v>
      </c>
      <c r="P1424" t="s">
        <v>5677</v>
      </c>
      <c r="Q1424" t="s">
        <v>5325</v>
      </c>
      <c r="R1424">
        <v>0</v>
      </c>
      <c r="S1424">
        <v>0</v>
      </c>
      <c r="T1424">
        <v>1</v>
      </c>
      <c r="U1424">
        <v>30000000</v>
      </c>
      <c r="V1424">
        <v>17010170</v>
      </c>
      <c r="W1424">
        <v>27127620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-54.787300000000002</v>
      </c>
      <c r="AH1424">
        <v>-49.813902999999996</v>
      </c>
      <c r="AI1424">
        <v>0.50709000000000004</v>
      </c>
    </row>
    <row r="1425" spans="1:35" x14ac:dyDescent="0.2">
      <c r="A1425" t="s">
        <v>5568</v>
      </c>
      <c r="B1425">
        <v>2001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7.1</v>
      </c>
      <c r="N1425">
        <v>140084</v>
      </c>
      <c r="O1425">
        <v>126</v>
      </c>
      <c r="P1425" t="s">
        <v>3468</v>
      </c>
      <c r="Q1425" t="s">
        <v>35</v>
      </c>
      <c r="R1425">
        <v>0</v>
      </c>
      <c r="S1425">
        <v>1</v>
      </c>
      <c r="T1425">
        <v>0</v>
      </c>
      <c r="U1425">
        <v>115000000</v>
      </c>
      <c r="V1425">
        <v>62362560</v>
      </c>
      <c r="W1425">
        <v>143049560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-37.804539130434783</v>
      </c>
      <c r="AH1425">
        <v>-30.963038434782597</v>
      </c>
      <c r="AI1425">
        <v>1.0731820289855072</v>
      </c>
    </row>
    <row r="1426" spans="1:35" x14ac:dyDescent="0.2">
      <c r="A1426" t="s">
        <v>4548</v>
      </c>
      <c r="B1426">
        <v>1996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5.4</v>
      </c>
      <c r="N1426">
        <v>35072</v>
      </c>
      <c r="O1426">
        <v>81</v>
      </c>
      <c r="P1426" t="s">
        <v>4549</v>
      </c>
      <c r="Q1426" t="s">
        <v>3273</v>
      </c>
      <c r="R1426">
        <v>1</v>
      </c>
      <c r="S1426">
        <v>0</v>
      </c>
      <c r="T1426">
        <v>0</v>
      </c>
      <c r="U1426">
        <v>18000000</v>
      </c>
      <c r="V1426">
        <v>26960191</v>
      </c>
      <c r="W1426">
        <v>26960191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-25.110580555555558</v>
      </c>
      <c r="AH1426">
        <v>-16.872744416666663</v>
      </c>
      <c r="AI1426">
        <v>2.4040645202020201</v>
      </c>
    </row>
    <row r="1427" spans="1:35" x14ac:dyDescent="0.2">
      <c r="A1427" t="s">
        <v>5412</v>
      </c>
      <c r="B1427">
        <v>2001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5.4</v>
      </c>
      <c r="N1427">
        <v>104111</v>
      </c>
      <c r="O1427">
        <v>88</v>
      </c>
      <c r="P1427" t="s">
        <v>4452</v>
      </c>
      <c r="Q1427" t="s">
        <v>4453</v>
      </c>
      <c r="R1427">
        <v>1</v>
      </c>
      <c r="S1427">
        <v>0</v>
      </c>
      <c r="T1427">
        <v>0</v>
      </c>
      <c r="U1427">
        <v>35000000</v>
      </c>
      <c r="V1427">
        <v>112719001</v>
      </c>
      <c r="W1427">
        <v>147934180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111.33454285714286</v>
      </c>
      <c r="AH1427">
        <v>134.58134257142859</v>
      </c>
      <c r="AI1427">
        <v>6.0444847619047621</v>
      </c>
    </row>
    <row r="1428" spans="1:35" x14ac:dyDescent="0.2">
      <c r="A1428" t="s">
        <v>2116</v>
      </c>
      <c r="B1428">
        <v>1973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5.4</v>
      </c>
      <c r="N1428">
        <v>3145</v>
      </c>
      <c r="O1428">
        <v>99</v>
      </c>
      <c r="P1428" t="s">
        <v>2117</v>
      </c>
      <c r="Q1428" t="s">
        <v>35</v>
      </c>
      <c r="R1428">
        <v>0</v>
      </c>
      <c r="S1428">
        <v>1</v>
      </c>
      <c r="T1428">
        <v>0</v>
      </c>
      <c r="U1428">
        <v>1300000</v>
      </c>
      <c r="V1428">
        <v>1000000</v>
      </c>
      <c r="W1428">
        <v>1000000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-61.53846153846154</v>
      </c>
      <c r="AH1428">
        <v>-57.307692307692307</v>
      </c>
      <c r="AI1428">
        <v>1.0242914979757085</v>
      </c>
    </row>
    <row r="1429" spans="1:35" x14ac:dyDescent="0.2">
      <c r="A1429" t="s">
        <v>1120</v>
      </c>
      <c r="B1429">
        <v>1950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7.1</v>
      </c>
      <c r="N1429">
        <v>11923</v>
      </c>
      <c r="O1429">
        <v>110</v>
      </c>
      <c r="P1429" t="s">
        <v>706</v>
      </c>
      <c r="Q1429" t="s">
        <v>39</v>
      </c>
      <c r="R1429">
        <v>0</v>
      </c>
      <c r="S1429">
        <v>0</v>
      </c>
      <c r="T1429">
        <v>1</v>
      </c>
      <c r="U1429">
        <v>1437000</v>
      </c>
      <c r="V1429">
        <v>1908000</v>
      </c>
      <c r="W1429">
        <v>1908000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3</v>
      </c>
      <c r="AG1429">
        <v>-33.611691022964507</v>
      </c>
      <c r="AH1429">
        <v>-26.308977035490607</v>
      </c>
      <c r="AI1429">
        <v>7.2985386221294366</v>
      </c>
    </row>
    <row r="1430" spans="1:35" x14ac:dyDescent="0.2">
      <c r="A1430" t="s">
        <v>3002</v>
      </c>
      <c r="B1430">
        <v>1987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6.6</v>
      </c>
      <c r="N1430">
        <v>22407</v>
      </c>
      <c r="O1430">
        <v>117</v>
      </c>
      <c r="P1430" t="s">
        <v>2229</v>
      </c>
      <c r="Q1430" t="s">
        <v>2783</v>
      </c>
      <c r="R1430">
        <v>1</v>
      </c>
      <c r="S1430">
        <v>0</v>
      </c>
      <c r="T1430">
        <v>0</v>
      </c>
      <c r="U1430">
        <v>14500000</v>
      </c>
      <c r="V1430">
        <v>65673233</v>
      </c>
      <c r="W1430">
        <v>65673233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126.45942413793104</v>
      </c>
      <c r="AH1430">
        <v>151.36996079310347</v>
      </c>
      <c r="AI1430">
        <v>8.8460619190404799</v>
      </c>
    </row>
    <row r="1431" spans="1:35" x14ac:dyDescent="0.2">
      <c r="A1431" t="s">
        <v>1527</v>
      </c>
      <c r="B1431">
        <v>1958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6.3</v>
      </c>
      <c r="N1431">
        <v>327</v>
      </c>
      <c r="O1431">
        <v>83</v>
      </c>
      <c r="P1431" t="s">
        <v>1528</v>
      </c>
      <c r="Q1431" t="s">
        <v>39</v>
      </c>
      <c r="R1431">
        <v>0</v>
      </c>
      <c r="S1431">
        <v>0</v>
      </c>
      <c r="T1431">
        <v>1</v>
      </c>
      <c r="U1431">
        <v>31000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-100</v>
      </c>
      <c r="AH1431">
        <v>-100</v>
      </c>
      <c r="AI1431">
        <v>-1</v>
      </c>
    </row>
    <row r="1432" spans="1:35" x14ac:dyDescent="0.2">
      <c r="A1432" t="s">
        <v>3004</v>
      </c>
      <c r="B1432">
        <v>1988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7.3</v>
      </c>
      <c r="N1432">
        <v>15346</v>
      </c>
      <c r="O1432">
        <v>103</v>
      </c>
      <c r="P1432" t="s">
        <v>3005</v>
      </c>
      <c r="Q1432" t="s">
        <v>3006</v>
      </c>
      <c r="R1432">
        <v>0</v>
      </c>
      <c r="S1432">
        <v>0</v>
      </c>
      <c r="T1432">
        <v>1</v>
      </c>
      <c r="U1432">
        <v>1600000</v>
      </c>
      <c r="V1432">
        <v>13994920</v>
      </c>
      <c r="W1432">
        <v>13994920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337.34125</v>
      </c>
      <c r="AH1432">
        <v>385.44878750000004</v>
      </c>
      <c r="AI1432">
        <v>18.014836956521741</v>
      </c>
    </row>
    <row r="1433" spans="1:35" x14ac:dyDescent="0.2">
      <c r="A1433" t="s">
        <v>2702</v>
      </c>
      <c r="B1433">
        <v>1983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6.7</v>
      </c>
      <c r="N1433">
        <v>5498</v>
      </c>
      <c r="O1433">
        <v>103</v>
      </c>
      <c r="P1433" t="s">
        <v>1944</v>
      </c>
      <c r="Q1433" t="s">
        <v>2513</v>
      </c>
      <c r="R1433">
        <v>0</v>
      </c>
      <c r="S1433">
        <v>0</v>
      </c>
      <c r="T1433">
        <v>1</v>
      </c>
      <c r="U1433">
        <v>12000000</v>
      </c>
      <c r="V1433">
        <v>6472990</v>
      </c>
      <c r="W1433">
        <v>6472990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-73.02920833333333</v>
      </c>
      <c r="AH1433">
        <v>-70.06242125</v>
      </c>
      <c r="AI1433">
        <v>0.172643115942029</v>
      </c>
    </row>
    <row r="1434" spans="1:35" x14ac:dyDescent="0.2">
      <c r="A1434" t="s">
        <v>7601</v>
      </c>
      <c r="B1434">
        <v>2015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7.9</v>
      </c>
      <c r="N1434">
        <v>831706</v>
      </c>
      <c r="O1434">
        <v>138</v>
      </c>
      <c r="P1434" t="s">
        <v>7602</v>
      </c>
      <c r="Q1434" t="s">
        <v>2414</v>
      </c>
      <c r="R1434">
        <v>1</v>
      </c>
      <c r="S1434">
        <v>0</v>
      </c>
      <c r="T1434">
        <v>0</v>
      </c>
      <c r="U1434">
        <v>245000000</v>
      </c>
      <c r="V1434">
        <v>936662225</v>
      </c>
      <c r="W1434">
        <v>2068223624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322.08645387755104</v>
      </c>
      <c r="AH1434">
        <v>368.51596380408171</v>
      </c>
      <c r="AI1434">
        <v>7.4417290775510203</v>
      </c>
    </row>
    <row r="1435" spans="1:35" x14ac:dyDescent="0.2">
      <c r="A1435" t="s">
        <v>7606</v>
      </c>
      <c r="B1435">
        <v>2017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7</v>
      </c>
      <c r="N1435">
        <v>531218</v>
      </c>
      <c r="O1435">
        <v>152</v>
      </c>
      <c r="P1435" t="s">
        <v>7607</v>
      </c>
      <c r="Q1435" t="s">
        <v>2671</v>
      </c>
      <c r="R1435">
        <v>1</v>
      </c>
      <c r="S1435">
        <v>0</v>
      </c>
      <c r="T1435">
        <v>0</v>
      </c>
      <c r="U1435">
        <v>317000000</v>
      </c>
      <c r="V1435">
        <v>620181382</v>
      </c>
      <c r="W1435">
        <v>1332539889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110.17979321766562</v>
      </c>
      <c r="AH1435">
        <v>133.29957047160889</v>
      </c>
      <c r="AI1435">
        <v>3.2035958643533125</v>
      </c>
    </row>
    <row r="1436" spans="1:35" x14ac:dyDescent="0.2">
      <c r="A1436" t="s">
        <v>4807</v>
      </c>
      <c r="B1436">
        <v>1997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7.2</v>
      </c>
      <c r="N1436">
        <v>258621</v>
      </c>
      <c r="O1436">
        <v>129</v>
      </c>
      <c r="P1436" t="s">
        <v>4808</v>
      </c>
      <c r="Q1436" t="s">
        <v>4809</v>
      </c>
      <c r="R1436">
        <v>1</v>
      </c>
      <c r="S1436">
        <v>0</v>
      </c>
      <c r="T1436">
        <v>0</v>
      </c>
      <c r="U1436">
        <v>105000000</v>
      </c>
      <c r="V1436">
        <v>54814377</v>
      </c>
      <c r="W1436">
        <v>121214377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38</v>
      </c>
      <c r="AG1436">
        <v>-42.278868095238096</v>
      </c>
      <c r="AH1436">
        <v>-35.929543585714285</v>
      </c>
      <c r="AI1436">
        <v>1.6236878138528139</v>
      </c>
    </row>
    <row r="1437" spans="1:35" x14ac:dyDescent="0.2">
      <c r="A1437" t="s">
        <v>6443</v>
      </c>
      <c r="B1437">
        <v>2009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7.1</v>
      </c>
      <c r="N1437">
        <v>130857</v>
      </c>
      <c r="O1437">
        <v>127</v>
      </c>
      <c r="P1437" t="s">
        <v>6444</v>
      </c>
      <c r="Q1437" t="s">
        <v>35</v>
      </c>
      <c r="R1437">
        <v>0</v>
      </c>
      <c r="S1437">
        <v>1</v>
      </c>
      <c r="T1437">
        <v>0</v>
      </c>
      <c r="U1437">
        <v>60000000</v>
      </c>
      <c r="V1437">
        <v>37017955</v>
      </c>
      <c r="W1437">
        <v>87812371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-26.823024166666663</v>
      </c>
      <c r="AH1437">
        <v>-18.773556825</v>
      </c>
      <c r="AI1437">
        <v>1.4392325277777778</v>
      </c>
    </row>
    <row r="1438" spans="1:35" x14ac:dyDescent="0.2">
      <c r="A1438" t="s">
        <v>6306</v>
      </c>
      <c r="B1438">
        <v>2006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5.0999999999999996</v>
      </c>
      <c r="N1438">
        <v>29328</v>
      </c>
      <c r="O1438">
        <v>85</v>
      </c>
      <c r="P1438" t="s">
        <v>6307</v>
      </c>
      <c r="Q1438" t="s">
        <v>3273</v>
      </c>
      <c r="R1438">
        <v>1</v>
      </c>
      <c r="S1438">
        <v>0</v>
      </c>
      <c r="T1438">
        <v>0</v>
      </c>
      <c r="U1438">
        <v>7000000</v>
      </c>
      <c r="V1438">
        <v>23086480</v>
      </c>
      <c r="W1438">
        <v>27298695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94.99067857142856</v>
      </c>
      <c r="AH1438">
        <v>116.43965321428573</v>
      </c>
      <c r="AI1438">
        <v>5.4996892857142861</v>
      </c>
    </row>
    <row r="1439" spans="1:35" x14ac:dyDescent="0.2">
      <c r="A1439" t="s">
        <v>3675</v>
      </c>
      <c r="B1439">
        <v>1992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6.2</v>
      </c>
      <c r="N1439">
        <v>9601</v>
      </c>
      <c r="O1439">
        <v>88</v>
      </c>
      <c r="P1439" t="s">
        <v>3351</v>
      </c>
      <c r="Q1439" t="s">
        <v>3240</v>
      </c>
      <c r="R1439">
        <v>0</v>
      </c>
      <c r="S1439">
        <v>0</v>
      </c>
      <c r="T1439">
        <v>1</v>
      </c>
      <c r="U1439">
        <v>25000000</v>
      </c>
      <c r="V1439">
        <v>10736401</v>
      </c>
      <c r="W1439">
        <v>10736401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-78.527197999999999</v>
      </c>
      <c r="AH1439">
        <v>-76.165189779999992</v>
      </c>
      <c r="AI1439">
        <v>-2.3963545454545456E-2</v>
      </c>
    </row>
    <row r="1440" spans="1:35" x14ac:dyDescent="0.2">
      <c r="A1440" t="s">
        <v>3142</v>
      </c>
      <c r="B1440">
        <v>1988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6.7</v>
      </c>
      <c r="N1440">
        <v>3956</v>
      </c>
      <c r="O1440">
        <v>98</v>
      </c>
      <c r="P1440" t="s">
        <v>3143</v>
      </c>
      <c r="Q1440" t="s">
        <v>3144</v>
      </c>
      <c r="R1440">
        <v>0</v>
      </c>
      <c r="S1440">
        <v>0</v>
      </c>
      <c r="T1440">
        <v>1</v>
      </c>
      <c r="U1440">
        <v>14000000</v>
      </c>
      <c r="V1440">
        <v>7467504</v>
      </c>
      <c r="W1440">
        <v>7467504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-73.330342857142867</v>
      </c>
      <c r="AH1440">
        <v>-70.396680571428575</v>
      </c>
      <c r="AI1440">
        <v>0.1595503105590062</v>
      </c>
    </row>
    <row r="1441" spans="1:35" x14ac:dyDescent="0.2">
      <c r="A1441" t="s">
        <v>4811</v>
      </c>
      <c r="B1441">
        <v>1997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2.8</v>
      </c>
      <c r="N1441">
        <v>10659</v>
      </c>
      <c r="O1441">
        <v>97</v>
      </c>
      <c r="P1441" t="s">
        <v>4812</v>
      </c>
      <c r="Q1441" t="s">
        <v>4813</v>
      </c>
      <c r="R1441">
        <v>0</v>
      </c>
      <c r="S1441">
        <v>0</v>
      </c>
      <c r="T1441">
        <v>1</v>
      </c>
      <c r="U1441">
        <v>16000000</v>
      </c>
      <c r="V1441">
        <v>1710972</v>
      </c>
      <c r="W1441">
        <v>1710972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4</v>
      </c>
      <c r="AG1441">
        <v>-94.653212499999995</v>
      </c>
      <c r="AH1441">
        <v>-94.065065875000002</v>
      </c>
      <c r="AI1441">
        <v>-0.75696420454545454</v>
      </c>
    </row>
    <row r="1442" spans="1:35" x14ac:dyDescent="0.2">
      <c r="A1442" t="s">
        <v>3379</v>
      </c>
      <c r="B1442">
        <v>1990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6.2</v>
      </c>
      <c r="N1442">
        <v>2252</v>
      </c>
      <c r="O1442">
        <v>109</v>
      </c>
      <c r="P1442" t="s">
        <v>3380</v>
      </c>
      <c r="Q1442" t="s">
        <v>3381</v>
      </c>
      <c r="R1442">
        <v>1</v>
      </c>
      <c r="S1442">
        <v>0</v>
      </c>
      <c r="T1442">
        <v>0</v>
      </c>
      <c r="U1442">
        <v>19000000</v>
      </c>
      <c r="V1442">
        <v>20240128</v>
      </c>
      <c r="W1442">
        <v>20240128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67</v>
      </c>
      <c r="AG1442">
        <v>-46.736505263157895</v>
      </c>
      <c r="AH1442">
        <v>-40.877520842105255</v>
      </c>
      <c r="AI1442">
        <v>1.421067942583732</v>
      </c>
    </row>
    <row r="1443" spans="1:35" x14ac:dyDescent="0.2">
      <c r="A1443" t="s">
        <v>6395</v>
      </c>
      <c r="B1443">
        <v>2006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6.5</v>
      </c>
      <c r="N1443">
        <v>107464</v>
      </c>
      <c r="O1443">
        <v>104</v>
      </c>
      <c r="P1443" t="s">
        <v>6396</v>
      </c>
      <c r="Q1443" t="s">
        <v>2783</v>
      </c>
      <c r="R1443">
        <v>1</v>
      </c>
      <c r="S1443">
        <v>0</v>
      </c>
      <c r="T1443">
        <v>0</v>
      </c>
      <c r="U1443">
        <v>12000000</v>
      </c>
      <c r="V1443">
        <v>65328121</v>
      </c>
      <c r="W1443">
        <v>114197742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375.82392499999997</v>
      </c>
      <c r="AH1443">
        <v>428.16455674999997</v>
      </c>
      <c r="AI1443">
        <v>14.8607975</v>
      </c>
    </row>
    <row r="1444" spans="1:35" x14ac:dyDescent="0.2">
      <c r="A1444" t="s">
        <v>6776</v>
      </c>
      <c r="B1444">
        <v>2008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6.2</v>
      </c>
      <c r="N1444">
        <v>77892</v>
      </c>
      <c r="O1444">
        <v>98</v>
      </c>
      <c r="P1444" t="s">
        <v>6777</v>
      </c>
      <c r="Q1444" t="s">
        <v>2783</v>
      </c>
      <c r="R1444">
        <v>1</v>
      </c>
      <c r="S1444">
        <v>0</v>
      </c>
      <c r="T1444">
        <v>0</v>
      </c>
      <c r="U1444">
        <v>17500000</v>
      </c>
      <c r="V1444">
        <v>58017783</v>
      </c>
      <c r="W1444">
        <v>150988382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331.39537714285711</v>
      </c>
      <c r="AH1444">
        <v>378.84886862857144</v>
      </c>
      <c r="AI1444">
        <v>13.379845904761904</v>
      </c>
    </row>
    <row r="1445" spans="1:35" x14ac:dyDescent="0.2">
      <c r="A1445" t="s">
        <v>6921</v>
      </c>
      <c r="B1445">
        <v>2010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6.2</v>
      </c>
      <c r="N1445">
        <v>54390</v>
      </c>
      <c r="O1445">
        <v>107</v>
      </c>
      <c r="P1445" t="s">
        <v>6777</v>
      </c>
      <c r="Q1445" t="s">
        <v>6922</v>
      </c>
      <c r="R1445">
        <v>1</v>
      </c>
      <c r="S1445">
        <v>0</v>
      </c>
      <c r="T1445">
        <v>0</v>
      </c>
      <c r="U1445">
        <v>30000000</v>
      </c>
      <c r="V1445">
        <v>42400223</v>
      </c>
      <c r="W1445">
        <v>159291809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165.48634833333332</v>
      </c>
      <c r="AH1445">
        <v>194.68984665000002</v>
      </c>
      <c r="AI1445">
        <v>4.3097269666666671</v>
      </c>
    </row>
    <row r="1446" spans="1:35" x14ac:dyDescent="0.2">
      <c r="A1446" t="s">
        <v>7487</v>
      </c>
      <c r="B1446">
        <v>2015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7.2</v>
      </c>
      <c r="N1446">
        <v>146204</v>
      </c>
      <c r="O1446">
        <v>122</v>
      </c>
      <c r="P1446" t="s">
        <v>4569</v>
      </c>
      <c r="Q1446" t="s">
        <v>35</v>
      </c>
      <c r="R1446">
        <v>0</v>
      </c>
      <c r="S1446">
        <v>1</v>
      </c>
      <c r="T1446">
        <v>0</v>
      </c>
      <c r="U1446">
        <v>30000000</v>
      </c>
      <c r="V1446">
        <v>17766658</v>
      </c>
      <c r="W1446">
        <v>34441873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-42.596878333333329</v>
      </c>
      <c r="AH1446">
        <v>-36.282534949999999</v>
      </c>
      <c r="AI1446">
        <v>0.14806243333333333</v>
      </c>
    </row>
    <row r="1447" spans="1:35" x14ac:dyDescent="0.2">
      <c r="A1447" t="s">
        <v>2863</v>
      </c>
      <c r="B1447">
        <v>1985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5.7</v>
      </c>
      <c r="N1447">
        <v>1796</v>
      </c>
      <c r="O1447">
        <v>109</v>
      </c>
      <c r="P1447" t="s">
        <v>2578</v>
      </c>
      <c r="Q1447" t="s">
        <v>35</v>
      </c>
      <c r="R1447">
        <v>0</v>
      </c>
      <c r="S1447">
        <v>1</v>
      </c>
      <c r="T1447">
        <v>0</v>
      </c>
      <c r="U1447">
        <v>22000000</v>
      </c>
      <c r="V1447">
        <v>8489518</v>
      </c>
      <c r="W1447">
        <v>8489518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-80.705640909090917</v>
      </c>
      <c r="AH1447">
        <v>-78.583261409090895</v>
      </c>
      <c r="AI1447">
        <v>-0.16111482213438735</v>
      </c>
    </row>
    <row r="1448" spans="1:35" x14ac:dyDescent="0.2">
      <c r="A1448" t="s">
        <v>6257</v>
      </c>
      <c r="B1448">
        <v>2006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6.4</v>
      </c>
      <c r="N1448">
        <v>25785</v>
      </c>
      <c r="O1448">
        <v>103</v>
      </c>
      <c r="P1448" t="s">
        <v>6258</v>
      </c>
      <c r="Q1448" t="s">
        <v>6259</v>
      </c>
      <c r="R1448">
        <v>1</v>
      </c>
      <c r="S1448">
        <v>0</v>
      </c>
      <c r="T1448">
        <v>0</v>
      </c>
      <c r="U1448">
        <v>20000000</v>
      </c>
      <c r="V1448">
        <v>26910736</v>
      </c>
      <c r="W1448">
        <v>31976848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-20.057880000000001</v>
      </c>
      <c r="AH1448">
        <v>-11.264246799999997</v>
      </c>
      <c r="AI1448">
        <v>1.6647373333333333</v>
      </c>
    </row>
    <row r="1449" spans="1:35" x14ac:dyDescent="0.2">
      <c r="A1449" t="s">
        <v>3677</v>
      </c>
      <c r="B1449">
        <v>1992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4.3</v>
      </c>
      <c r="N1449">
        <v>37167</v>
      </c>
      <c r="O1449">
        <v>87</v>
      </c>
      <c r="P1449" t="s">
        <v>2877</v>
      </c>
      <c r="Q1449" t="s">
        <v>3678</v>
      </c>
      <c r="R1449">
        <v>0</v>
      </c>
      <c r="S1449">
        <v>1</v>
      </c>
      <c r="T1449">
        <v>0</v>
      </c>
      <c r="U1449">
        <v>45000000</v>
      </c>
      <c r="V1449">
        <v>28411210</v>
      </c>
      <c r="W1449">
        <v>70611210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-21.543100000000003</v>
      </c>
      <c r="AH1449">
        <v>-12.91284099999999</v>
      </c>
      <c r="AI1449">
        <v>2.5662227272727272</v>
      </c>
    </row>
    <row r="1450" spans="1:35" x14ac:dyDescent="0.2">
      <c r="A1450" t="s">
        <v>7854</v>
      </c>
      <c r="B1450">
        <v>2016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6.8</v>
      </c>
      <c r="N1450">
        <v>53311</v>
      </c>
      <c r="O1450">
        <v>87</v>
      </c>
      <c r="P1450" t="s">
        <v>6595</v>
      </c>
      <c r="Q1450" t="s">
        <v>7855</v>
      </c>
      <c r="R1450">
        <v>0</v>
      </c>
      <c r="S1450">
        <v>0</v>
      </c>
      <c r="T1450">
        <v>1</v>
      </c>
      <c r="U1450">
        <v>70000000</v>
      </c>
      <c r="V1450">
        <v>72679278</v>
      </c>
      <c r="W1450">
        <v>183388953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30.992109285714285</v>
      </c>
      <c r="AH1450">
        <v>45.401241307142861</v>
      </c>
      <c r="AI1450">
        <v>1.6198421857142857</v>
      </c>
    </row>
    <row r="1451" spans="1:35" x14ac:dyDescent="0.2">
      <c r="A1451" t="s">
        <v>7113</v>
      </c>
      <c r="B1451">
        <v>2015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7.9</v>
      </c>
      <c r="N1451">
        <v>172375</v>
      </c>
      <c r="O1451">
        <v>147</v>
      </c>
      <c r="P1451" t="s">
        <v>4936</v>
      </c>
      <c r="Q1451" t="s">
        <v>35</v>
      </c>
      <c r="R1451">
        <v>0</v>
      </c>
      <c r="S1451">
        <v>1</v>
      </c>
      <c r="T1451">
        <v>0</v>
      </c>
      <c r="U1451">
        <v>28000000</v>
      </c>
      <c r="V1451">
        <v>161197785</v>
      </c>
      <c r="W1451">
        <v>201634991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260.0624839285714</v>
      </c>
      <c r="AH1451">
        <v>299.6693571607143</v>
      </c>
      <c r="AI1451">
        <v>6.2012496785714282</v>
      </c>
    </row>
    <row r="1452" spans="1:35" x14ac:dyDescent="0.2">
      <c r="A1452" t="s">
        <v>7833</v>
      </c>
      <c r="B1452">
        <v>2015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5.8</v>
      </c>
      <c r="N1452">
        <v>9699</v>
      </c>
      <c r="O1452">
        <v>99</v>
      </c>
      <c r="P1452" t="s">
        <v>7834</v>
      </c>
      <c r="Q1452" t="s">
        <v>7835</v>
      </c>
      <c r="R1452">
        <v>1</v>
      </c>
      <c r="S1452">
        <v>0</v>
      </c>
      <c r="T1452">
        <v>0</v>
      </c>
      <c r="U1452">
        <v>100000000</v>
      </c>
      <c r="V1452">
        <v>12429583</v>
      </c>
      <c r="W1452">
        <v>13603453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-93.198273499999999</v>
      </c>
      <c r="AH1452">
        <v>-92.450083585000002</v>
      </c>
      <c r="AI1452">
        <v>-0.86396547000000001</v>
      </c>
    </row>
    <row r="1453" spans="1:35" x14ac:dyDescent="0.2">
      <c r="A1453" t="s">
        <v>1175</v>
      </c>
      <c r="B1453">
        <v>1951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8</v>
      </c>
      <c r="N1453">
        <v>118380</v>
      </c>
      <c r="O1453">
        <v>101</v>
      </c>
      <c r="P1453" t="s">
        <v>706</v>
      </c>
      <c r="Q1453" t="s">
        <v>39</v>
      </c>
      <c r="R1453">
        <v>0</v>
      </c>
      <c r="S1453">
        <v>0</v>
      </c>
      <c r="T1453">
        <v>1</v>
      </c>
      <c r="U1453">
        <v>15688000</v>
      </c>
      <c r="V1453">
        <v>2932000</v>
      </c>
      <c r="W1453">
        <v>2932000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-90.655277919428869</v>
      </c>
      <c r="AH1453">
        <v>-89.627358490566039</v>
      </c>
      <c r="AI1453">
        <v>0.16809026007139213</v>
      </c>
    </row>
    <row r="1454" spans="1:35" x14ac:dyDescent="0.2">
      <c r="A1454" t="s">
        <v>4123</v>
      </c>
      <c r="B1454">
        <v>1994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4</v>
      </c>
      <c r="N1454">
        <v>63730</v>
      </c>
      <c r="O1454">
        <v>102</v>
      </c>
      <c r="P1454" t="s">
        <v>4124</v>
      </c>
      <c r="Q1454" t="s">
        <v>4125</v>
      </c>
      <c r="R1454">
        <v>0</v>
      </c>
      <c r="S1454">
        <v>1</v>
      </c>
      <c r="T1454">
        <v>0</v>
      </c>
      <c r="U1454">
        <v>35000000</v>
      </c>
      <c r="V1454">
        <v>33423521</v>
      </c>
      <c r="W1454">
        <v>99431786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7</v>
      </c>
      <c r="AG1454">
        <v>42.045408571428574</v>
      </c>
      <c r="AH1454">
        <v>57.670403514285731</v>
      </c>
      <c r="AI1454">
        <v>5.4566094805194805</v>
      </c>
    </row>
    <row r="1455" spans="1:35" x14ac:dyDescent="0.2">
      <c r="A1455" t="s">
        <v>2785</v>
      </c>
      <c r="B1455">
        <v>1984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6.7</v>
      </c>
      <c r="N1455">
        <v>16958</v>
      </c>
      <c r="O1455">
        <v>93</v>
      </c>
      <c r="P1455" t="s">
        <v>2786</v>
      </c>
      <c r="Q1455" t="s">
        <v>2787</v>
      </c>
      <c r="R1455">
        <v>0</v>
      </c>
      <c r="S1455">
        <v>1</v>
      </c>
      <c r="T1455">
        <v>0</v>
      </c>
      <c r="U1455">
        <v>14500000</v>
      </c>
      <c r="V1455">
        <v>8089290</v>
      </c>
      <c r="W1455">
        <v>8089290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-72.105896551724129</v>
      </c>
      <c r="AH1455">
        <v>-69.0375451724138</v>
      </c>
      <c r="AI1455">
        <v>0.21278710644677662</v>
      </c>
    </row>
    <row r="1456" spans="1:35" x14ac:dyDescent="0.2">
      <c r="A1456" t="s">
        <v>4551</v>
      </c>
      <c r="B1456">
        <v>1996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4.5</v>
      </c>
      <c r="N1456">
        <v>41386</v>
      </c>
      <c r="O1456">
        <v>115</v>
      </c>
      <c r="P1456" t="s">
        <v>2582</v>
      </c>
      <c r="Q1456" t="s">
        <v>4109</v>
      </c>
      <c r="R1456">
        <v>0</v>
      </c>
      <c r="S1456">
        <v>0</v>
      </c>
      <c r="T1456">
        <v>1</v>
      </c>
      <c r="U1456">
        <v>40000000</v>
      </c>
      <c r="V1456">
        <v>33109743</v>
      </c>
      <c r="W1456">
        <v>113309743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3</v>
      </c>
      <c r="AG1456">
        <v>41.637178749999997</v>
      </c>
      <c r="AH1456">
        <v>57.217268412499998</v>
      </c>
      <c r="AI1456">
        <v>5.4380535795454543</v>
      </c>
    </row>
    <row r="1457" spans="1:35" x14ac:dyDescent="0.2">
      <c r="A1457" t="s">
        <v>2706</v>
      </c>
      <c r="B1457">
        <v>1983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4.9000000000000004</v>
      </c>
      <c r="N1457">
        <v>3433</v>
      </c>
      <c r="O1457">
        <v>96</v>
      </c>
      <c r="P1457" t="s">
        <v>2319</v>
      </c>
      <c r="Q1457" t="s">
        <v>35</v>
      </c>
      <c r="R1457">
        <v>0</v>
      </c>
      <c r="S1457">
        <v>1</v>
      </c>
      <c r="T1457">
        <v>1</v>
      </c>
      <c r="U1457">
        <v>14000000</v>
      </c>
      <c r="V1457">
        <v>13000000</v>
      </c>
      <c r="W1457">
        <v>13000000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0</v>
      </c>
      <c r="AG1457">
        <v>-53.571428571428569</v>
      </c>
      <c r="AH1457">
        <v>-48.464285714285708</v>
      </c>
      <c r="AI1457">
        <v>1.0186335403726707</v>
      </c>
    </row>
    <row r="1458" spans="1:35" x14ac:dyDescent="0.2">
      <c r="A1458" t="s">
        <v>6731</v>
      </c>
      <c r="B1458">
        <v>2011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6</v>
      </c>
      <c r="N1458">
        <v>223630</v>
      </c>
      <c r="O1458">
        <v>110</v>
      </c>
      <c r="P1458" t="s">
        <v>6166</v>
      </c>
      <c r="Q1458" t="s">
        <v>39</v>
      </c>
      <c r="R1458">
        <v>0</v>
      </c>
      <c r="S1458">
        <v>0</v>
      </c>
      <c r="T1458">
        <v>1</v>
      </c>
      <c r="U1458">
        <v>82000000</v>
      </c>
      <c r="V1458">
        <v>36392502</v>
      </c>
      <c r="W1458">
        <v>89792502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-45.248474390243906</v>
      </c>
      <c r="AH1458">
        <v>-39.225806573170722</v>
      </c>
      <c r="AI1458">
        <v>9.5030512195121958E-2</v>
      </c>
    </row>
    <row r="1459" spans="1:35" x14ac:dyDescent="0.2">
      <c r="A1459" t="s">
        <v>4317</v>
      </c>
      <c r="B1459">
        <v>1995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5.8</v>
      </c>
      <c r="N1459">
        <v>30957</v>
      </c>
      <c r="O1459">
        <v>111</v>
      </c>
      <c r="P1459" t="s">
        <v>3351</v>
      </c>
      <c r="Q1459" t="s">
        <v>35</v>
      </c>
      <c r="R1459">
        <v>0</v>
      </c>
      <c r="S1459">
        <v>1</v>
      </c>
      <c r="T1459">
        <v>0</v>
      </c>
      <c r="U1459">
        <v>35000000</v>
      </c>
      <c r="V1459">
        <v>20350171</v>
      </c>
      <c r="W1459">
        <v>64350171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-8.0711842857142866</v>
      </c>
      <c r="AH1459">
        <v>2.0409854428571461</v>
      </c>
      <c r="AI1459">
        <v>3.1785825324675323</v>
      </c>
    </row>
    <row r="1460" spans="1:35" x14ac:dyDescent="0.2">
      <c r="A1460" t="s">
        <v>2708</v>
      </c>
      <c r="B1460">
        <v>1983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6.7</v>
      </c>
      <c r="N1460">
        <v>38821</v>
      </c>
      <c r="O1460">
        <v>117</v>
      </c>
      <c r="P1460" t="s">
        <v>2004</v>
      </c>
      <c r="Q1460" t="s">
        <v>39</v>
      </c>
      <c r="R1460">
        <v>0</v>
      </c>
      <c r="S1460">
        <v>0</v>
      </c>
      <c r="T1460">
        <v>1</v>
      </c>
      <c r="U1460">
        <v>22000000</v>
      </c>
      <c r="V1460">
        <v>67642693</v>
      </c>
      <c r="W1460">
        <v>67642693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53.73339318181818</v>
      </c>
      <c r="AH1460">
        <v>70.644066431818189</v>
      </c>
      <c r="AI1460">
        <v>5.6840605731225295</v>
      </c>
    </row>
    <row r="1461" spans="1:35" x14ac:dyDescent="0.2">
      <c r="A1461" t="s">
        <v>7098</v>
      </c>
      <c r="B1461">
        <v>2016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6</v>
      </c>
      <c r="N1461">
        <v>572603</v>
      </c>
      <c r="O1461">
        <v>123</v>
      </c>
      <c r="P1461" t="s">
        <v>7099</v>
      </c>
      <c r="Q1461" t="s">
        <v>4885</v>
      </c>
      <c r="R1461">
        <v>0</v>
      </c>
      <c r="S1461">
        <v>0</v>
      </c>
      <c r="T1461">
        <v>1</v>
      </c>
      <c r="U1461">
        <v>175000000</v>
      </c>
      <c r="V1461">
        <v>325100054</v>
      </c>
      <c r="W1461">
        <v>746846894</v>
      </c>
      <c r="X1461">
        <v>0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57</v>
      </c>
      <c r="AG1461">
        <v>113.38482685714285</v>
      </c>
      <c r="AH1461">
        <v>136.85715781142858</v>
      </c>
      <c r="AI1461">
        <v>3.2676965371428572</v>
      </c>
    </row>
    <row r="1462" spans="1:35" x14ac:dyDescent="0.2">
      <c r="A1462" t="s">
        <v>7733</v>
      </c>
      <c r="B1462">
        <v>2016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7.4</v>
      </c>
      <c r="N1462">
        <v>221094</v>
      </c>
      <c r="O1462">
        <v>96</v>
      </c>
      <c r="P1462" t="s">
        <v>2004</v>
      </c>
      <c r="Q1462" t="s">
        <v>7734</v>
      </c>
      <c r="R1462">
        <v>0</v>
      </c>
      <c r="S1462">
        <v>0</v>
      </c>
      <c r="T1462">
        <v>1</v>
      </c>
      <c r="U1462">
        <v>60000000</v>
      </c>
      <c r="V1462">
        <v>125070033</v>
      </c>
      <c r="W1462">
        <v>240797623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55</v>
      </c>
      <c r="AG1462">
        <v>100.66468583333332</v>
      </c>
      <c r="AH1462">
        <v>122.73780127500002</v>
      </c>
      <c r="AI1462">
        <v>3.0132937166666665</v>
      </c>
    </row>
    <row r="1463" spans="1:35" x14ac:dyDescent="0.2">
      <c r="A1463" t="s">
        <v>5435</v>
      </c>
      <c r="B1463">
        <v>2001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5</v>
      </c>
      <c r="N1463">
        <v>14785</v>
      </c>
      <c r="O1463">
        <v>104</v>
      </c>
      <c r="P1463" t="s">
        <v>5436</v>
      </c>
      <c r="Q1463" t="s">
        <v>39</v>
      </c>
      <c r="R1463">
        <v>0</v>
      </c>
      <c r="S1463">
        <v>0</v>
      </c>
      <c r="T1463">
        <v>1</v>
      </c>
      <c r="U1463">
        <v>34000000</v>
      </c>
      <c r="V1463">
        <v>19753553</v>
      </c>
      <c r="W1463">
        <v>19772447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-70.922872058823529</v>
      </c>
      <c r="AH1463">
        <v>-67.724387985294115</v>
      </c>
      <c r="AI1463">
        <v>-3.0762401960784315E-2</v>
      </c>
    </row>
    <row r="1464" spans="1:35" x14ac:dyDescent="0.2">
      <c r="A1464" t="s">
        <v>2018</v>
      </c>
      <c r="B1464">
        <v>1971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7.3</v>
      </c>
      <c r="N1464">
        <v>6851</v>
      </c>
      <c r="O1464">
        <v>104</v>
      </c>
      <c r="P1464" t="s">
        <v>1620</v>
      </c>
      <c r="Q1464" t="s">
        <v>39</v>
      </c>
      <c r="R1464">
        <v>0</v>
      </c>
      <c r="S1464">
        <v>0</v>
      </c>
      <c r="T1464">
        <v>1</v>
      </c>
      <c r="U1464">
        <v>1000000</v>
      </c>
      <c r="X1464">
        <v>2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-100</v>
      </c>
      <c r="AH1464">
        <v>-100</v>
      </c>
      <c r="AI1464">
        <v>-1</v>
      </c>
    </row>
    <row r="1465" spans="1:35" x14ac:dyDescent="0.2">
      <c r="A1465" t="s">
        <v>5209</v>
      </c>
      <c r="B1465">
        <v>1999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6.7</v>
      </c>
      <c r="N1465">
        <v>34906</v>
      </c>
      <c r="O1465">
        <v>142</v>
      </c>
      <c r="P1465" t="s">
        <v>3185</v>
      </c>
      <c r="Q1465" t="s">
        <v>2783</v>
      </c>
      <c r="R1465">
        <v>1</v>
      </c>
      <c r="S1465">
        <v>0</v>
      </c>
      <c r="T1465">
        <v>0</v>
      </c>
      <c r="U1465">
        <v>22000000</v>
      </c>
      <c r="V1465">
        <v>19288130</v>
      </c>
      <c r="W1465">
        <v>19288130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-56.163340909090905</v>
      </c>
      <c r="AH1465">
        <v>-51.3413084090909</v>
      </c>
      <c r="AI1465">
        <v>0.99257541322314047</v>
      </c>
    </row>
    <row r="1466" spans="1:35" x14ac:dyDescent="0.2">
      <c r="A1466" t="s">
        <v>2065</v>
      </c>
      <c r="B1466">
        <v>1972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6.5</v>
      </c>
      <c r="N1466">
        <v>6147</v>
      </c>
      <c r="O1466">
        <v>91</v>
      </c>
      <c r="P1466" t="s">
        <v>2066</v>
      </c>
      <c r="Q1466" t="s">
        <v>2067</v>
      </c>
      <c r="R1466">
        <v>0</v>
      </c>
      <c r="S1466">
        <v>0</v>
      </c>
      <c r="T1466">
        <v>1</v>
      </c>
      <c r="U1466">
        <v>58000</v>
      </c>
      <c r="X1466">
        <v>2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-100</v>
      </c>
      <c r="AH1466">
        <v>-100</v>
      </c>
      <c r="AI1466">
        <v>-1</v>
      </c>
    </row>
    <row r="1467" spans="1:35" x14ac:dyDescent="0.2">
      <c r="A1467" t="s">
        <v>3889</v>
      </c>
      <c r="B1467">
        <v>1993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4</v>
      </c>
      <c r="N1467">
        <v>47037</v>
      </c>
      <c r="O1467">
        <v>104</v>
      </c>
      <c r="P1467" t="s">
        <v>3070</v>
      </c>
      <c r="Q1467" t="s">
        <v>3890</v>
      </c>
      <c r="R1467">
        <v>1</v>
      </c>
      <c r="S1467">
        <v>0</v>
      </c>
      <c r="T1467">
        <v>0</v>
      </c>
      <c r="U1467">
        <v>48000000</v>
      </c>
      <c r="V1467">
        <v>20915465</v>
      </c>
      <c r="W1467">
        <v>20915465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10</v>
      </c>
      <c r="AG1467">
        <v>-78.213057291666672</v>
      </c>
      <c r="AH1467">
        <v>-75.816493593749996</v>
      </c>
      <c r="AI1467">
        <v>-9.6844223484848484E-3</v>
      </c>
    </row>
    <row r="1468" spans="1:35" x14ac:dyDescent="0.2">
      <c r="A1468" t="s">
        <v>2363</v>
      </c>
      <c r="B1468">
        <v>1978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7.3</v>
      </c>
      <c r="N1468">
        <v>153444</v>
      </c>
      <c r="O1468">
        <v>143</v>
      </c>
      <c r="P1468" t="s">
        <v>2364</v>
      </c>
      <c r="Q1468" t="s">
        <v>2365</v>
      </c>
      <c r="R1468">
        <v>0</v>
      </c>
      <c r="S1468">
        <v>0</v>
      </c>
      <c r="T1468">
        <v>1</v>
      </c>
      <c r="U1468">
        <v>55000000</v>
      </c>
      <c r="V1468">
        <v>134451603</v>
      </c>
      <c r="W1468">
        <v>300451603</v>
      </c>
      <c r="X1468">
        <v>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40</v>
      </c>
      <c r="AG1468">
        <v>173.13782090909092</v>
      </c>
      <c r="AH1468">
        <v>203.18298120909094</v>
      </c>
      <c r="AI1468">
        <v>13.375674784688995</v>
      </c>
    </row>
    <row r="1469" spans="1:35" x14ac:dyDescent="0.2">
      <c r="A1469" t="s">
        <v>2491</v>
      </c>
      <c r="B1469">
        <v>1980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6.8</v>
      </c>
      <c r="N1469">
        <v>94516</v>
      </c>
      <c r="O1469">
        <v>127</v>
      </c>
      <c r="P1469" t="s">
        <v>1910</v>
      </c>
      <c r="Q1469" t="s">
        <v>2365</v>
      </c>
      <c r="R1469">
        <v>0</v>
      </c>
      <c r="S1469">
        <v>0</v>
      </c>
      <c r="T1469">
        <v>1</v>
      </c>
      <c r="U1469">
        <v>54000000</v>
      </c>
      <c r="V1469">
        <v>108185706</v>
      </c>
      <c r="W1469">
        <v>108185706</v>
      </c>
      <c r="X1469">
        <v>0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42</v>
      </c>
      <c r="AG1469">
        <v>0.17195000000000002</v>
      </c>
      <c r="AH1469">
        <v>11.190864500000011</v>
      </c>
      <c r="AI1469">
        <v>3.3553021739130435</v>
      </c>
    </row>
    <row r="1470" spans="1:35" x14ac:dyDescent="0.2">
      <c r="A1470" t="s">
        <v>2710</v>
      </c>
      <c r="B1470">
        <v>1983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5</v>
      </c>
      <c r="N1470">
        <v>62016</v>
      </c>
      <c r="O1470">
        <v>125</v>
      </c>
      <c r="P1470" t="s">
        <v>1910</v>
      </c>
      <c r="Q1470" t="s">
        <v>2365</v>
      </c>
      <c r="R1470">
        <v>0</v>
      </c>
      <c r="S1470">
        <v>0</v>
      </c>
      <c r="T1470">
        <v>1</v>
      </c>
      <c r="U1470">
        <v>39000000</v>
      </c>
      <c r="V1470">
        <v>59950623</v>
      </c>
      <c r="W1470">
        <v>59950623</v>
      </c>
      <c r="X1470">
        <v>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45</v>
      </c>
      <c r="AG1470">
        <v>-23.140226923076924</v>
      </c>
      <c r="AH1470">
        <v>-14.685651884615373</v>
      </c>
      <c r="AI1470">
        <v>2.341729264214047</v>
      </c>
    </row>
    <row r="1471" spans="1:35" x14ac:dyDescent="0.2">
      <c r="A1471" t="s">
        <v>3008</v>
      </c>
      <c r="B1471">
        <v>1987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3.7</v>
      </c>
      <c r="N1471">
        <v>41179</v>
      </c>
      <c r="O1471">
        <v>90</v>
      </c>
      <c r="P1471" t="s">
        <v>1802</v>
      </c>
      <c r="Q1471" t="s">
        <v>3009</v>
      </c>
      <c r="R1471">
        <v>0</v>
      </c>
      <c r="S1471">
        <v>0</v>
      </c>
      <c r="T1471">
        <v>1</v>
      </c>
      <c r="U1471">
        <v>17000000</v>
      </c>
      <c r="V1471">
        <v>15681020</v>
      </c>
      <c r="W1471">
        <v>15681020</v>
      </c>
      <c r="X1471">
        <v>0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49</v>
      </c>
      <c r="AG1471">
        <v>-53.879352941176471</v>
      </c>
      <c r="AH1471">
        <v>-48.806081764705873</v>
      </c>
      <c r="AI1471">
        <v>1.0052455242966751</v>
      </c>
    </row>
    <row r="1472" spans="1:35" x14ac:dyDescent="0.2">
      <c r="A1472" t="s">
        <v>5898</v>
      </c>
      <c r="B1472">
        <v>2006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6</v>
      </c>
      <c r="N1472">
        <v>265705</v>
      </c>
      <c r="O1472">
        <v>154</v>
      </c>
      <c r="P1472" t="s">
        <v>5899</v>
      </c>
      <c r="Q1472" t="s">
        <v>39</v>
      </c>
      <c r="R1472">
        <v>0</v>
      </c>
      <c r="S1472">
        <v>0</v>
      </c>
      <c r="T1472">
        <v>1</v>
      </c>
      <c r="U1472">
        <v>270000000</v>
      </c>
      <c r="V1472">
        <v>200081192</v>
      </c>
      <c r="W1472">
        <v>391081192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68</v>
      </c>
      <c r="AG1472">
        <v>-27.577557037037039</v>
      </c>
      <c r="AH1472">
        <v>-19.6110883111111</v>
      </c>
      <c r="AI1472">
        <v>1.4140814320987654</v>
      </c>
    </row>
    <row r="1473" spans="1:35" x14ac:dyDescent="0.2">
      <c r="A1473" t="s">
        <v>6736</v>
      </c>
      <c r="B1473">
        <v>2009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6.3</v>
      </c>
      <c r="N1473">
        <v>166023</v>
      </c>
      <c r="O1473">
        <v>89</v>
      </c>
      <c r="P1473" t="s">
        <v>5130</v>
      </c>
      <c r="Q1473" t="s">
        <v>2783</v>
      </c>
      <c r="R1473">
        <v>1</v>
      </c>
      <c r="S1473">
        <v>0</v>
      </c>
      <c r="T1473">
        <v>0</v>
      </c>
      <c r="U1473">
        <v>80000000</v>
      </c>
      <c r="V1473">
        <v>38577772</v>
      </c>
      <c r="W1473">
        <v>122444772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3</v>
      </c>
      <c r="AG1473">
        <v>-23.4720175</v>
      </c>
      <c r="AH1473">
        <v>-15.05393942499999</v>
      </c>
      <c r="AI1473">
        <v>1.5509327500000001</v>
      </c>
    </row>
    <row r="1474" spans="1:35" x14ac:dyDescent="0.2">
      <c r="A1474" t="s">
        <v>92</v>
      </c>
      <c r="B1474">
        <v>1931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6.8</v>
      </c>
      <c r="N1474">
        <v>1644</v>
      </c>
      <c r="O1474">
        <v>81</v>
      </c>
      <c r="P1474" t="s">
        <v>38</v>
      </c>
      <c r="Q1474" t="s">
        <v>39</v>
      </c>
      <c r="R1474">
        <v>0</v>
      </c>
      <c r="S1474">
        <v>0</v>
      </c>
      <c r="T1474">
        <v>1</v>
      </c>
      <c r="U1474">
        <v>499000</v>
      </c>
      <c r="V1474">
        <v>498000</v>
      </c>
      <c r="W1474">
        <v>498000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37</v>
      </c>
      <c r="AG1474">
        <v>-50.100200400801597</v>
      </c>
      <c r="AH1474">
        <v>-44.611222444889783</v>
      </c>
      <c r="AI1474">
        <v>1.6263052420630735</v>
      </c>
    </row>
    <row r="1475" spans="1:35" x14ac:dyDescent="0.2">
      <c r="A1475" t="s">
        <v>2261</v>
      </c>
      <c r="B1475">
        <v>1976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6</v>
      </c>
      <c r="N1475">
        <v>1446</v>
      </c>
      <c r="O1475">
        <v>101</v>
      </c>
      <c r="P1475" t="s">
        <v>1905</v>
      </c>
      <c r="Q1475" t="s">
        <v>35</v>
      </c>
      <c r="R1475">
        <v>0</v>
      </c>
      <c r="S1475">
        <v>1</v>
      </c>
      <c r="T1475">
        <v>0</v>
      </c>
      <c r="U1475">
        <v>8000000</v>
      </c>
      <c r="X1475">
        <v>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-100</v>
      </c>
      <c r="AH1475">
        <v>-100</v>
      </c>
      <c r="AI1475">
        <v>-1</v>
      </c>
    </row>
    <row r="1476" spans="1:35" x14ac:dyDescent="0.2">
      <c r="A1476" t="s">
        <v>6152</v>
      </c>
      <c r="B1476">
        <v>2007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7.3</v>
      </c>
      <c r="N1476">
        <v>332528</v>
      </c>
      <c r="O1476">
        <v>116</v>
      </c>
      <c r="P1476" t="s">
        <v>2850</v>
      </c>
      <c r="Q1476" t="s">
        <v>4856</v>
      </c>
      <c r="R1476">
        <v>0</v>
      </c>
      <c r="S1476">
        <v>0</v>
      </c>
      <c r="T1476">
        <v>1</v>
      </c>
      <c r="U1476">
        <v>50000000</v>
      </c>
      <c r="V1476">
        <v>52898073</v>
      </c>
      <c r="W1476">
        <v>153383627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28</v>
      </c>
      <c r="AG1476">
        <v>53.383626999999997</v>
      </c>
      <c r="AH1476">
        <v>70.255825970000032</v>
      </c>
      <c r="AI1476">
        <v>4.1127875666666665</v>
      </c>
    </row>
    <row r="1477" spans="1:35" x14ac:dyDescent="0.2">
      <c r="A1477" t="s">
        <v>5527</v>
      </c>
      <c r="B1477">
        <v>2002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6.2</v>
      </c>
      <c r="N1477">
        <v>98866</v>
      </c>
      <c r="O1477">
        <v>108</v>
      </c>
      <c r="P1477" t="s">
        <v>4248</v>
      </c>
      <c r="Q1477" t="s">
        <v>2783</v>
      </c>
      <c r="R1477">
        <v>1</v>
      </c>
      <c r="S1477">
        <v>0</v>
      </c>
      <c r="T1477">
        <v>0</v>
      </c>
      <c r="U1477">
        <v>30000000</v>
      </c>
      <c r="V1477">
        <v>127223418</v>
      </c>
      <c r="W1477">
        <v>180622424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201.03737333333331</v>
      </c>
      <c r="AH1477">
        <v>234.15148440000002</v>
      </c>
      <c r="AI1477">
        <v>9.0345791111111104</v>
      </c>
    </row>
    <row r="1478" spans="1:35" x14ac:dyDescent="0.2">
      <c r="A1478" t="s">
        <v>5419</v>
      </c>
      <c r="B1478">
        <v>2001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6.7</v>
      </c>
      <c r="N1478">
        <v>82918</v>
      </c>
      <c r="O1478">
        <v>119</v>
      </c>
      <c r="P1478" t="s">
        <v>5420</v>
      </c>
      <c r="Q1478" t="s">
        <v>39</v>
      </c>
      <c r="R1478">
        <v>0</v>
      </c>
      <c r="S1478">
        <v>0</v>
      </c>
      <c r="T1478">
        <v>1</v>
      </c>
      <c r="U1478">
        <v>40000000</v>
      </c>
      <c r="V1478">
        <v>25288103</v>
      </c>
      <c r="W1478">
        <v>65754228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0</v>
      </c>
      <c r="AF1478">
        <v>33</v>
      </c>
      <c r="AG1478">
        <v>-17.807215000000003</v>
      </c>
      <c r="AH1478">
        <v>-8.7660086499999839</v>
      </c>
      <c r="AI1478">
        <v>1.7397594999999999</v>
      </c>
    </row>
    <row r="1479" spans="1:35" x14ac:dyDescent="0.2">
      <c r="A1479" t="s">
        <v>3892</v>
      </c>
      <c r="B1479">
        <v>1993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6.8</v>
      </c>
      <c r="N1479">
        <v>15011</v>
      </c>
      <c r="O1479">
        <v>112</v>
      </c>
      <c r="P1479" t="s">
        <v>3893</v>
      </c>
      <c r="Q1479" t="s">
        <v>3273</v>
      </c>
      <c r="R1479">
        <v>1</v>
      </c>
      <c r="S1479">
        <v>0</v>
      </c>
      <c r="T1479">
        <v>0</v>
      </c>
      <c r="U1479">
        <v>12000000</v>
      </c>
      <c r="V1479">
        <v>5632086</v>
      </c>
      <c r="W1479">
        <v>5632086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-76.532975000000008</v>
      </c>
      <c r="AH1479">
        <v>-73.951602249999993</v>
      </c>
      <c r="AI1479">
        <v>6.6682954545454545E-2</v>
      </c>
    </row>
    <row r="1480" spans="1:35" x14ac:dyDescent="0.2">
      <c r="A1480" t="s">
        <v>2789</v>
      </c>
      <c r="B1480">
        <v>1984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5.9</v>
      </c>
      <c r="N1480">
        <v>4057</v>
      </c>
      <c r="O1480">
        <v>100</v>
      </c>
      <c r="P1480" t="s">
        <v>2472</v>
      </c>
      <c r="Q1480" t="s">
        <v>39</v>
      </c>
      <c r="R1480">
        <v>0</v>
      </c>
      <c r="S1480">
        <v>0</v>
      </c>
      <c r="T1480">
        <v>1</v>
      </c>
      <c r="U1480">
        <v>15000000</v>
      </c>
      <c r="V1480">
        <v>6650206</v>
      </c>
      <c r="W1480">
        <v>6650206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-77.832646666666676</v>
      </c>
      <c r="AH1480">
        <v>-75.394237799999999</v>
      </c>
      <c r="AI1480">
        <v>-3.6202028985507249E-2</v>
      </c>
    </row>
    <row r="1481" spans="1:35" x14ac:dyDescent="0.2">
      <c r="A1481" t="s">
        <v>6786</v>
      </c>
      <c r="B1481">
        <v>2008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6.1</v>
      </c>
      <c r="N1481">
        <v>17265</v>
      </c>
      <c r="O1481">
        <v>120</v>
      </c>
      <c r="P1481" t="s">
        <v>6787</v>
      </c>
      <c r="Q1481" t="s">
        <v>2783</v>
      </c>
      <c r="R1481">
        <v>1</v>
      </c>
      <c r="S1481">
        <v>0</v>
      </c>
      <c r="T1481">
        <v>0</v>
      </c>
      <c r="U1481">
        <v>21000000</v>
      </c>
      <c r="V1481">
        <v>16289867</v>
      </c>
      <c r="W1481">
        <v>17635397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-58.010959523809525</v>
      </c>
      <c r="AH1481">
        <v>-53.392165071428565</v>
      </c>
      <c r="AI1481">
        <v>0.39963468253968254</v>
      </c>
    </row>
    <row r="1482" spans="1:35" x14ac:dyDescent="0.2">
      <c r="A1482" t="s">
        <v>1611</v>
      </c>
      <c r="B1482">
        <v>1960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7.2</v>
      </c>
      <c r="N1482">
        <v>13259</v>
      </c>
      <c r="O1482">
        <v>126</v>
      </c>
      <c r="P1482" t="s">
        <v>1612</v>
      </c>
      <c r="Q1482" t="s">
        <v>376</v>
      </c>
      <c r="R1482">
        <v>1</v>
      </c>
      <c r="S1482">
        <v>0</v>
      </c>
      <c r="T1482">
        <v>0</v>
      </c>
      <c r="U1482">
        <v>5000000</v>
      </c>
      <c r="V1482">
        <v>40356000</v>
      </c>
      <c r="W1482">
        <v>40356000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148</v>
      </c>
      <c r="AG1482">
        <v>303.56</v>
      </c>
      <c r="AH1482">
        <v>347.9516000000001</v>
      </c>
      <c r="AI1482">
        <v>31.284800000000001</v>
      </c>
    </row>
    <row r="1483" spans="1:35" x14ac:dyDescent="0.2">
      <c r="A1483" t="s">
        <v>5477</v>
      </c>
      <c r="B1483">
        <v>2001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6.5</v>
      </c>
      <c r="N1483">
        <v>172371</v>
      </c>
      <c r="O1483">
        <v>99</v>
      </c>
      <c r="P1483" t="s">
        <v>5321</v>
      </c>
      <c r="Q1483" t="s">
        <v>5478</v>
      </c>
      <c r="R1483">
        <v>0</v>
      </c>
      <c r="S1483">
        <v>0</v>
      </c>
      <c r="T1483">
        <v>1</v>
      </c>
      <c r="U1483">
        <v>102000000</v>
      </c>
      <c r="V1483">
        <v>69772969</v>
      </c>
      <c r="W1483">
        <v>147080413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-27.901758333333333</v>
      </c>
      <c r="AH1483">
        <v>-19.970951749999998</v>
      </c>
      <c r="AI1483">
        <v>1.4032747222222222</v>
      </c>
    </row>
    <row r="1484" spans="1:35" x14ac:dyDescent="0.2">
      <c r="A1484" t="s">
        <v>5972</v>
      </c>
      <c r="B1484">
        <v>2005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6.9</v>
      </c>
      <c r="N1484">
        <v>123119</v>
      </c>
      <c r="O1484">
        <v>128</v>
      </c>
      <c r="P1484" t="s">
        <v>5571</v>
      </c>
      <c r="Q1484" t="s">
        <v>39</v>
      </c>
      <c r="R1484">
        <v>0</v>
      </c>
      <c r="S1484">
        <v>0</v>
      </c>
      <c r="T1484">
        <v>1</v>
      </c>
      <c r="U1484">
        <v>50000000</v>
      </c>
      <c r="V1484">
        <v>50824620</v>
      </c>
      <c r="W1484">
        <v>93974620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2</v>
      </c>
      <c r="AG1484">
        <v>-6.0253800000000002</v>
      </c>
      <c r="AH1484">
        <v>4.3118282000000026</v>
      </c>
      <c r="AI1484">
        <v>2.1324873333333332</v>
      </c>
    </row>
    <row r="1485" spans="1:35" x14ac:dyDescent="0.2">
      <c r="A1485" t="s">
        <v>5592</v>
      </c>
      <c r="B1485">
        <v>2002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6.1</v>
      </c>
      <c r="N1485">
        <v>5614</v>
      </c>
      <c r="O1485">
        <v>78</v>
      </c>
      <c r="P1485" t="s">
        <v>5593</v>
      </c>
      <c r="Q1485" t="s">
        <v>3859</v>
      </c>
      <c r="R1485">
        <v>1</v>
      </c>
      <c r="S1485">
        <v>0</v>
      </c>
      <c r="T1485">
        <v>0</v>
      </c>
      <c r="U1485">
        <v>150000</v>
      </c>
      <c r="V1485">
        <v>2891288</v>
      </c>
      <c r="W1485">
        <v>3200241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966.74699999999996</v>
      </c>
      <c r="AH1485">
        <v>1084.08917</v>
      </c>
      <c r="AI1485">
        <v>34.558233333333334</v>
      </c>
    </row>
    <row r="1486" spans="1:35" x14ac:dyDescent="0.2">
      <c r="A1486" t="s">
        <v>7673</v>
      </c>
      <c r="B1486">
        <v>2018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6.5</v>
      </c>
      <c r="N1486">
        <v>100750</v>
      </c>
      <c r="O1486">
        <v>100</v>
      </c>
      <c r="P1486" t="s">
        <v>7674</v>
      </c>
      <c r="Q1486" t="s">
        <v>7509</v>
      </c>
      <c r="R1486">
        <v>0</v>
      </c>
      <c r="S1486">
        <v>0</v>
      </c>
      <c r="T1486">
        <v>1</v>
      </c>
      <c r="U1486">
        <v>28000000</v>
      </c>
      <c r="V1486">
        <v>54730625</v>
      </c>
      <c r="W1486">
        <v>78130625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39.518973214285715</v>
      </c>
      <c r="AH1486">
        <v>54.866060267857165</v>
      </c>
      <c r="AI1486">
        <v>1.7903794642857143</v>
      </c>
    </row>
    <row r="1487" spans="1:35" x14ac:dyDescent="0.2">
      <c r="A1487" t="s">
        <v>3529</v>
      </c>
      <c r="B1487">
        <v>1990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6.4</v>
      </c>
      <c r="N1487">
        <v>7546</v>
      </c>
      <c r="O1487">
        <v>108</v>
      </c>
      <c r="P1487" t="s">
        <v>1866</v>
      </c>
      <c r="Q1487" t="s">
        <v>3273</v>
      </c>
      <c r="R1487">
        <v>1</v>
      </c>
      <c r="S1487">
        <v>0</v>
      </c>
      <c r="T1487">
        <v>0</v>
      </c>
      <c r="U1487">
        <v>3620054</v>
      </c>
      <c r="V1487">
        <v>20005435</v>
      </c>
      <c r="W1487">
        <v>20005435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176.31404117176152</v>
      </c>
      <c r="AH1487">
        <v>206.70858570065533</v>
      </c>
      <c r="AI1487">
        <v>11.559729144170978</v>
      </c>
    </row>
    <row r="1488" spans="1:35" x14ac:dyDescent="0.2">
      <c r="A1488" t="s">
        <v>5966</v>
      </c>
      <c r="B1488">
        <v>2004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6.2</v>
      </c>
      <c r="N1488">
        <v>77620</v>
      </c>
      <c r="O1488">
        <v>103</v>
      </c>
      <c r="P1488" t="s">
        <v>5439</v>
      </c>
      <c r="Q1488" t="s">
        <v>39</v>
      </c>
      <c r="R1488">
        <v>0</v>
      </c>
      <c r="S1488">
        <v>0</v>
      </c>
      <c r="T1488">
        <v>1</v>
      </c>
      <c r="U1488">
        <v>45000000</v>
      </c>
      <c r="V1488">
        <v>32682342</v>
      </c>
      <c r="W1488">
        <v>65470529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5</v>
      </c>
      <c r="AG1488">
        <v>-27.254967777777779</v>
      </c>
      <c r="AH1488">
        <v>-19.253014233333317</v>
      </c>
      <c r="AI1488">
        <v>1.4248344074074073</v>
      </c>
    </row>
    <row r="1489" spans="1:35" x14ac:dyDescent="0.2">
      <c r="A1489" t="s">
        <v>6877</v>
      </c>
      <c r="B1489">
        <v>2009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6.7</v>
      </c>
      <c r="N1489">
        <v>27808</v>
      </c>
      <c r="O1489">
        <v>120</v>
      </c>
      <c r="P1489" t="s">
        <v>5086</v>
      </c>
      <c r="Q1489" t="s">
        <v>5459</v>
      </c>
      <c r="R1489">
        <v>0</v>
      </c>
      <c r="S1489">
        <v>1</v>
      </c>
      <c r="T1489">
        <v>0</v>
      </c>
      <c r="U1489">
        <v>30000000</v>
      </c>
      <c r="V1489">
        <v>7460204</v>
      </c>
      <c r="W1489">
        <v>9975737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-83.37377166666667</v>
      </c>
      <c r="AH1489">
        <v>-81.544886550000001</v>
      </c>
      <c r="AI1489">
        <v>-0.44579238888888889</v>
      </c>
    </row>
    <row r="1490" spans="1:35" x14ac:dyDescent="0.2">
      <c r="A1490" t="s">
        <v>4127</v>
      </c>
      <c r="B1490">
        <v>1995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5.9</v>
      </c>
      <c r="N1490">
        <v>3246</v>
      </c>
      <c r="O1490">
        <v>96</v>
      </c>
      <c r="P1490" t="s">
        <v>3224</v>
      </c>
      <c r="Q1490" t="s">
        <v>3921</v>
      </c>
      <c r="R1490">
        <v>1</v>
      </c>
      <c r="S1490">
        <v>0</v>
      </c>
      <c r="T1490">
        <v>0</v>
      </c>
      <c r="U1490">
        <v>32000000</v>
      </c>
      <c r="V1490">
        <v>8247627</v>
      </c>
      <c r="W1490">
        <v>11047627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-82.738082812499997</v>
      </c>
      <c r="AH1490">
        <v>-80.839271921874996</v>
      </c>
      <c r="AI1490">
        <v>-0.21536740056818182</v>
      </c>
    </row>
    <row r="1491" spans="1:35" x14ac:dyDescent="0.2">
      <c r="A1491" t="s">
        <v>7505</v>
      </c>
      <c r="B1491">
        <v>2014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4.9000000000000004</v>
      </c>
      <c r="N1491">
        <v>46106</v>
      </c>
      <c r="O1491">
        <v>97</v>
      </c>
      <c r="P1491" t="s">
        <v>7506</v>
      </c>
      <c r="Q1491" t="s">
        <v>6472</v>
      </c>
      <c r="R1491">
        <v>0</v>
      </c>
      <c r="S1491">
        <v>0</v>
      </c>
      <c r="T1491">
        <v>1</v>
      </c>
      <c r="U1491">
        <v>20000000</v>
      </c>
      <c r="V1491">
        <v>84525432</v>
      </c>
      <c r="W1491">
        <v>100375432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150.93858</v>
      </c>
      <c r="AH1491">
        <v>178.54182380000003</v>
      </c>
      <c r="AI1491">
        <v>4.0187716</v>
      </c>
    </row>
    <row r="1492" spans="1:35" x14ac:dyDescent="0.2">
      <c r="A1492" t="s">
        <v>6111</v>
      </c>
      <c r="B1492">
        <v>2010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7.7</v>
      </c>
      <c r="N1492">
        <v>386999</v>
      </c>
      <c r="O1492">
        <v>100</v>
      </c>
      <c r="P1492" t="s">
        <v>6112</v>
      </c>
      <c r="Q1492" t="s">
        <v>538</v>
      </c>
      <c r="R1492">
        <v>1</v>
      </c>
      <c r="S1492">
        <v>0</v>
      </c>
      <c r="T1492">
        <v>0</v>
      </c>
      <c r="U1492">
        <v>260000000</v>
      </c>
      <c r="V1492">
        <v>200821936</v>
      </c>
      <c r="W1492">
        <v>592461732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13.934948461538463</v>
      </c>
      <c r="AH1492">
        <v>26.467792792307709</v>
      </c>
      <c r="AI1492">
        <v>1.2786989692307693</v>
      </c>
    </row>
    <row r="1493" spans="1:35" x14ac:dyDescent="0.2">
      <c r="A1493" t="s">
        <v>3254</v>
      </c>
      <c r="B1493">
        <v>1989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6.4</v>
      </c>
      <c r="N1493">
        <v>92395</v>
      </c>
      <c r="O1493">
        <v>104</v>
      </c>
      <c r="P1493" t="s">
        <v>3255</v>
      </c>
      <c r="Q1493" t="s">
        <v>39</v>
      </c>
      <c r="R1493">
        <v>0</v>
      </c>
      <c r="S1493">
        <v>0</v>
      </c>
      <c r="T1493">
        <v>1</v>
      </c>
      <c r="U1493">
        <v>55000000</v>
      </c>
      <c r="V1493">
        <v>63408614</v>
      </c>
      <c r="W1493">
        <v>63408614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-42.355805454545454</v>
      </c>
      <c r="AH1493">
        <v>-36.014944054545452</v>
      </c>
      <c r="AI1493">
        <v>1.5062693280632411</v>
      </c>
    </row>
    <row r="1494" spans="1:35" x14ac:dyDescent="0.2">
      <c r="A1494" t="s">
        <v>5915</v>
      </c>
      <c r="B1494">
        <v>2004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5.8</v>
      </c>
      <c r="N1494">
        <v>1488</v>
      </c>
      <c r="O1494">
        <v>73</v>
      </c>
      <c r="P1494" t="s">
        <v>5916</v>
      </c>
      <c r="Q1494" t="s">
        <v>3301</v>
      </c>
      <c r="R1494">
        <v>1</v>
      </c>
      <c r="S1494">
        <v>0</v>
      </c>
      <c r="T1494">
        <v>0</v>
      </c>
      <c r="U1494">
        <v>10000000</v>
      </c>
      <c r="V1494">
        <v>6491969</v>
      </c>
      <c r="W1494">
        <v>6491969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-67.540154999999999</v>
      </c>
      <c r="AH1494">
        <v>-63.969572050000004</v>
      </c>
      <c r="AI1494">
        <v>8.1994833333333336E-2</v>
      </c>
    </row>
    <row r="1495" spans="1:35" x14ac:dyDescent="0.2">
      <c r="A1495" t="s">
        <v>7318</v>
      </c>
      <c r="B1495">
        <v>2012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6.9</v>
      </c>
      <c r="N1495">
        <v>554314</v>
      </c>
      <c r="O1495">
        <v>106</v>
      </c>
      <c r="P1495" t="s">
        <v>7319</v>
      </c>
      <c r="Q1495" t="s">
        <v>35</v>
      </c>
      <c r="R1495">
        <v>0</v>
      </c>
      <c r="S1495">
        <v>1</v>
      </c>
      <c r="T1495">
        <v>0</v>
      </c>
      <c r="U1495">
        <v>50000000</v>
      </c>
      <c r="V1495">
        <v>218815487</v>
      </c>
      <c r="W1495">
        <v>549368315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449.368315</v>
      </c>
      <c r="AH1495">
        <v>509.79882965000007</v>
      </c>
      <c r="AI1495">
        <v>9.9873662999999997</v>
      </c>
    </row>
    <row r="1496" spans="1:35" x14ac:dyDescent="0.2">
      <c r="A1496" t="s">
        <v>7632</v>
      </c>
      <c r="B1496">
        <v>2015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6.3</v>
      </c>
      <c r="N1496">
        <v>175802</v>
      </c>
      <c r="O1496">
        <v>115</v>
      </c>
      <c r="P1496" t="s">
        <v>7319</v>
      </c>
      <c r="Q1496" t="s">
        <v>35</v>
      </c>
      <c r="R1496">
        <v>0</v>
      </c>
      <c r="S1496">
        <v>1</v>
      </c>
      <c r="T1496">
        <v>0</v>
      </c>
      <c r="U1496">
        <v>68000000</v>
      </c>
      <c r="V1496">
        <v>81476385</v>
      </c>
      <c r="W1496">
        <v>215863606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58.723239705882357</v>
      </c>
      <c r="AH1496">
        <v>76.182796073529431</v>
      </c>
      <c r="AI1496">
        <v>2.1744647941176471</v>
      </c>
    </row>
    <row r="1497" spans="1:35" x14ac:dyDescent="0.2">
      <c r="A1497" t="s">
        <v>7936</v>
      </c>
      <c r="B1497">
        <v>2018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6.8</v>
      </c>
      <c r="N1497">
        <v>14926</v>
      </c>
      <c r="O1497">
        <v>84</v>
      </c>
      <c r="P1497" t="s">
        <v>7937</v>
      </c>
      <c r="Q1497" t="s">
        <v>2565</v>
      </c>
      <c r="R1497">
        <v>0</v>
      </c>
      <c r="S1497">
        <v>0</v>
      </c>
      <c r="T1497">
        <v>1</v>
      </c>
      <c r="U1497">
        <v>10000000</v>
      </c>
      <c r="V1497">
        <v>29790236</v>
      </c>
      <c r="W1497">
        <v>52090236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160.45117999999999</v>
      </c>
      <c r="AH1497">
        <v>189.10080980000004</v>
      </c>
      <c r="AI1497">
        <v>4.2090236000000001</v>
      </c>
    </row>
    <row r="1498" spans="1:35" x14ac:dyDescent="0.2">
      <c r="A1498" t="s">
        <v>3146</v>
      </c>
      <c r="B1498">
        <v>1988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6.1</v>
      </c>
      <c r="N1498">
        <v>27661</v>
      </c>
      <c r="O1498">
        <v>115</v>
      </c>
      <c r="P1498" t="s">
        <v>3147</v>
      </c>
      <c r="Q1498" t="s">
        <v>3148</v>
      </c>
      <c r="R1498">
        <v>0</v>
      </c>
      <c r="S1498">
        <v>0</v>
      </c>
      <c r="T1498">
        <v>1</v>
      </c>
      <c r="U1498">
        <v>23000000</v>
      </c>
      <c r="V1498">
        <v>41292551</v>
      </c>
      <c r="W1498">
        <v>41292551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-10.233584782608695</v>
      </c>
      <c r="AH1498">
        <v>-0.35927910869563728</v>
      </c>
      <c r="AI1498">
        <v>2.9028876181474481</v>
      </c>
    </row>
    <row r="1499" spans="1:35" x14ac:dyDescent="0.2">
      <c r="A1499" t="s">
        <v>4129</v>
      </c>
      <c r="B1499">
        <v>1994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5.5</v>
      </c>
      <c r="N1499">
        <v>12443</v>
      </c>
      <c r="O1499">
        <v>102</v>
      </c>
      <c r="P1499" t="s">
        <v>4130</v>
      </c>
      <c r="Q1499" t="s">
        <v>3273</v>
      </c>
      <c r="R1499">
        <v>1</v>
      </c>
      <c r="S1499">
        <v>0</v>
      </c>
      <c r="T1499">
        <v>0</v>
      </c>
      <c r="U1499">
        <v>50000000</v>
      </c>
      <c r="V1499">
        <v>16487349</v>
      </c>
      <c r="W1499">
        <v>16487349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-83.512651000000005</v>
      </c>
      <c r="AH1499">
        <v>-81.699042609999992</v>
      </c>
      <c r="AI1499">
        <v>-0.25057504545454545</v>
      </c>
    </row>
    <row r="1500" spans="1:35" x14ac:dyDescent="0.2">
      <c r="A1500" t="s">
        <v>5284</v>
      </c>
      <c r="B1500">
        <v>2003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6.3</v>
      </c>
      <c r="N1500">
        <v>366253</v>
      </c>
      <c r="O1500">
        <v>109</v>
      </c>
      <c r="P1500" t="s">
        <v>5130</v>
      </c>
      <c r="Q1500" t="s">
        <v>5285</v>
      </c>
      <c r="R1500">
        <v>0</v>
      </c>
      <c r="S1500">
        <v>0</v>
      </c>
      <c r="T1500">
        <v>1</v>
      </c>
      <c r="U1500">
        <v>200000000</v>
      </c>
      <c r="V1500">
        <v>150371112</v>
      </c>
      <c r="W1500">
        <v>433371112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8.3427780000000009</v>
      </c>
      <c r="AH1500">
        <v>20.260483580000013</v>
      </c>
      <c r="AI1500">
        <v>2.6114259333333334</v>
      </c>
    </row>
    <row r="1501" spans="1:35" x14ac:dyDescent="0.2">
      <c r="A1501" t="s">
        <v>6293</v>
      </c>
      <c r="B1501">
        <v>2009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6.5</v>
      </c>
      <c r="N1501">
        <v>334562</v>
      </c>
      <c r="O1501">
        <v>115</v>
      </c>
      <c r="P1501" t="s">
        <v>6294</v>
      </c>
      <c r="Q1501" t="s">
        <v>6295</v>
      </c>
      <c r="R1501">
        <v>0</v>
      </c>
      <c r="S1501">
        <v>0</v>
      </c>
      <c r="T1501">
        <v>1</v>
      </c>
      <c r="U1501">
        <v>200000000</v>
      </c>
      <c r="V1501">
        <v>125322469</v>
      </c>
      <c r="W1501">
        <v>371353001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-7.1617497500000002</v>
      </c>
      <c r="AH1501">
        <v>3.0504577775000032</v>
      </c>
      <c r="AI1501">
        <v>2.0946083416666665</v>
      </c>
    </row>
    <row r="1502" spans="1:35" x14ac:dyDescent="0.2">
      <c r="A1502" t="s">
        <v>2633</v>
      </c>
      <c r="B1502">
        <v>1982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6.5</v>
      </c>
      <c r="N1502">
        <v>1886</v>
      </c>
      <c r="O1502">
        <v>103</v>
      </c>
      <c r="P1502" t="s">
        <v>2634</v>
      </c>
      <c r="Q1502" t="s">
        <v>376</v>
      </c>
      <c r="R1502">
        <v>1</v>
      </c>
      <c r="S1502">
        <v>0</v>
      </c>
      <c r="T1502">
        <v>0</v>
      </c>
      <c r="U1502">
        <v>7400000</v>
      </c>
      <c r="X1502">
        <v>2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3</v>
      </c>
      <c r="AG1502">
        <v>-100</v>
      </c>
      <c r="AH1502">
        <v>-100</v>
      </c>
      <c r="AI1502">
        <v>-1</v>
      </c>
    </row>
    <row r="1503" spans="1:35" x14ac:dyDescent="0.2">
      <c r="A1503" t="s">
        <v>7663</v>
      </c>
      <c r="B1503">
        <v>2017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6.5</v>
      </c>
      <c r="N1503">
        <v>11206</v>
      </c>
      <c r="O1503">
        <v>109</v>
      </c>
      <c r="P1503" t="s">
        <v>7664</v>
      </c>
      <c r="Q1503" t="s">
        <v>4856</v>
      </c>
      <c r="R1503">
        <v>0</v>
      </c>
      <c r="S1503">
        <v>1</v>
      </c>
      <c r="T1503">
        <v>0</v>
      </c>
      <c r="U1503">
        <v>20000000</v>
      </c>
      <c r="V1503">
        <v>9536300</v>
      </c>
      <c r="W1503">
        <v>9995692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4</v>
      </c>
      <c r="AG1503">
        <v>-75.010770000000008</v>
      </c>
      <c r="AH1503">
        <v>-72.261954700000004</v>
      </c>
      <c r="AI1503">
        <v>-0.50021539999999998</v>
      </c>
    </row>
    <row r="1504" spans="1:35" x14ac:dyDescent="0.2">
      <c r="A1504" t="s">
        <v>770</v>
      </c>
      <c r="B1504">
        <v>1943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7</v>
      </c>
      <c r="N1504">
        <v>1501</v>
      </c>
      <c r="O1504">
        <v>127</v>
      </c>
      <c r="P1504" t="s">
        <v>771</v>
      </c>
      <c r="Q1504" t="s">
        <v>39</v>
      </c>
      <c r="R1504">
        <v>0</v>
      </c>
      <c r="S1504">
        <v>0</v>
      </c>
      <c r="T1504">
        <v>1</v>
      </c>
      <c r="U1504">
        <v>1568000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-100</v>
      </c>
      <c r="AH1504">
        <v>-100</v>
      </c>
      <c r="AI1504">
        <v>-1</v>
      </c>
    </row>
    <row r="1505" spans="1:35" x14ac:dyDescent="0.2">
      <c r="A1505" t="s">
        <v>1787</v>
      </c>
      <c r="B1505">
        <v>1965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6.8</v>
      </c>
      <c r="N1505">
        <v>5540</v>
      </c>
      <c r="O1505">
        <v>116</v>
      </c>
      <c r="P1505" t="s">
        <v>557</v>
      </c>
      <c r="Q1505" t="s">
        <v>376</v>
      </c>
      <c r="R1505">
        <v>1</v>
      </c>
      <c r="S1505">
        <v>0</v>
      </c>
      <c r="T1505">
        <v>0</v>
      </c>
      <c r="U1505">
        <v>28062222</v>
      </c>
      <c r="X1505">
        <v>2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2</v>
      </c>
      <c r="AG1505">
        <v>-100</v>
      </c>
      <c r="AH1505">
        <v>-100</v>
      </c>
      <c r="AI1505">
        <v>-1</v>
      </c>
    </row>
    <row r="1506" spans="1:35" x14ac:dyDescent="0.2">
      <c r="A1506" t="s">
        <v>965</v>
      </c>
      <c r="B1506">
        <v>1947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6.3</v>
      </c>
      <c r="N1506">
        <v>581</v>
      </c>
      <c r="O1506">
        <v>83</v>
      </c>
      <c r="P1506" t="s">
        <v>834</v>
      </c>
      <c r="Q1506" t="s">
        <v>39</v>
      </c>
      <c r="R1506">
        <v>0</v>
      </c>
      <c r="S1506">
        <v>0</v>
      </c>
      <c r="T1506">
        <v>1</v>
      </c>
      <c r="U1506">
        <v>1327000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-100</v>
      </c>
      <c r="AH1506">
        <v>-100</v>
      </c>
      <c r="AI1506">
        <v>-1</v>
      </c>
    </row>
    <row r="1507" spans="1:35" x14ac:dyDescent="0.2">
      <c r="A1507" t="s">
        <v>3685</v>
      </c>
      <c r="B1507">
        <v>1992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6.7</v>
      </c>
      <c r="N1507">
        <v>2387</v>
      </c>
      <c r="O1507">
        <v>89</v>
      </c>
      <c r="P1507" t="s">
        <v>3686</v>
      </c>
      <c r="Q1507" t="s">
        <v>3631</v>
      </c>
      <c r="R1507">
        <v>0</v>
      </c>
      <c r="S1507">
        <v>0</v>
      </c>
      <c r="T1507">
        <v>1</v>
      </c>
      <c r="U1507">
        <v>20194</v>
      </c>
      <c r="X1507">
        <v>2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5</v>
      </c>
      <c r="AG1507">
        <v>-100</v>
      </c>
      <c r="AH1507">
        <v>-100</v>
      </c>
      <c r="AI1507">
        <v>-1</v>
      </c>
    </row>
    <row r="1508" spans="1:35" x14ac:dyDescent="0.2">
      <c r="A1508" t="s">
        <v>4815</v>
      </c>
      <c r="B1508">
        <v>1997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6.2</v>
      </c>
      <c r="N1508">
        <v>3441</v>
      </c>
      <c r="O1508">
        <v>105</v>
      </c>
      <c r="P1508" t="s">
        <v>2301</v>
      </c>
      <c r="Q1508" t="s">
        <v>3036</v>
      </c>
      <c r="R1508">
        <v>0</v>
      </c>
      <c r="S1508">
        <v>1</v>
      </c>
      <c r="T1508">
        <v>0</v>
      </c>
      <c r="U1508">
        <v>35000000</v>
      </c>
      <c r="V1508">
        <v>16574176</v>
      </c>
      <c r="W1508">
        <v>16574176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-76.322605714285714</v>
      </c>
      <c r="AH1508">
        <v>-73.718092342857148</v>
      </c>
      <c r="AI1508">
        <v>7.6245194805194802E-2</v>
      </c>
    </row>
    <row r="1509" spans="1:35" x14ac:dyDescent="0.2">
      <c r="A1509" t="s">
        <v>1677</v>
      </c>
      <c r="B1509">
        <v>1962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6.7</v>
      </c>
      <c r="N1509">
        <v>8150</v>
      </c>
      <c r="O1509">
        <v>99</v>
      </c>
      <c r="P1509" t="s">
        <v>1583</v>
      </c>
      <c r="Q1509" t="s">
        <v>1678</v>
      </c>
      <c r="R1509">
        <v>0</v>
      </c>
      <c r="S1509">
        <v>1</v>
      </c>
      <c r="T1509">
        <v>0</v>
      </c>
      <c r="U1509">
        <v>14628923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-100</v>
      </c>
      <c r="AH1509">
        <v>-100</v>
      </c>
      <c r="AI1509">
        <v>-1</v>
      </c>
    </row>
    <row r="1510" spans="1:35" x14ac:dyDescent="0.2">
      <c r="A1510" t="s">
        <v>4890</v>
      </c>
      <c r="B1510">
        <v>1999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6.6</v>
      </c>
      <c r="N1510">
        <v>113241</v>
      </c>
      <c r="O1510">
        <v>102</v>
      </c>
      <c r="P1510" t="s">
        <v>3638</v>
      </c>
      <c r="Q1510" t="s">
        <v>2783</v>
      </c>
      <c r="R1510">
        <v>1</v>
      </c>
      <c r="S1510">
        <v>0</v>
      </c>
      <c r="T1510">
        <v>0</v>
      </c>
      <c r="U1510">
        <v>160000000</v>
      </c>
      <c r="V1510">
        <v>32698899</v>
      </c>
      <c r="W1510">
        <v>61698899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23</v>
      </c>
      <c r="AG1510">
        <v>-80.719094062499991</v>
      </c>
      <c r="AH1510">
        <v>-78.598194409374997</v>
      </c>
      <c r="AI1510">
        <v>-0.1235951846590909</v>
      </c>
    </row>
    <row r="1511" spans="1:35" x14ac:dyDescent="0.2">
      <c r="A1511" t="s">
        <v>7923</v>
      </c>
      <c r="B1511">
        <v>2018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5.2</v>
      </c>
      <c r="N1511">
        <v>26185</v>
      </c>
      <c r="O1511">
        <v>94</v>
      </c>
      <c r="P1511" t="s">
        <v>2004</v>
      </c>
      <c r="Q1511" t="s">
        <v>39</v>
      </c>
      <c r="R1511">
        <v>0</v>
      </c>
      <c r="S1511">
        <v>0</v>
      </c>
      <c r="T1511">
        <v>1</v>
      </c>
      <c r="U1511">
        <v>30000000</v>
      </c>
      <c r="V1511">
        <v>36276286</v>
      </c>
      <c r="W1511">
        <v>57076286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-4.8728566666666664</v>
      </c>
      <c r="AH1511">
        <v>5.5911291000000141</v>
      </c>
      <c r="AI1511">
        <v>0.90254286666666672</v>
      </c>
    </row>
    <row r="1512" spans="1:35" x14ac:dyDescent="0.2">
      <c r="A1512" t="s">
        <v>6140</v>
      </c>
      <c r="B1512">
        <v>2005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7.1</v>
      </c>
      <c r="N1512">
        <v>378951</v>
      </c>
      <c r="O1512">
        <v>116</v>
      </c>
      <c r="P1512" t="s">
        <v>6141</v>
      </c>
      <c r="Q1512" t="s">
        <v>35</v>
      </c>
      <c r="R1512">
        <v>0</v>
      </c>
      <c r="S1512">
        <v>1</v>
      </c>
      <c r="T1512">
        <v>0</v>
      </c>
      <c r="U1512">
        <v>26000000</v>
      </c>
      <c r="V1512">
        <v>109449237</v>
      </c>
      <c r="W1512">
        <v>177378645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241.11277884615384</v>
      </c>
      <c r="AH1512">
        <v>278.63518451923079</v>
      </c>
      <c r="AI1512">
        <v>10.370425961538462</v>
      </c>
    </row>
    <row r="1513" spans="1:35" x14ac:dyDescent="0.2">
      <c r="A1513" t="s">
        <v>1614</v>
      </c>
      <c r="B1513">
        <v>1961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6.8</v>
      </c>
      <c r="N1513">
        <v>6919</v>
      </c>
      <c r="O1513">
        <v>92</v>
      </c>
      <c r="P1513" t="s">
        <v>557</v>
      </c>
      <c r="Q1513" t="s">
        <v>376</v>
      </c>
      <c r="R1513">
        <v>1</v>
      </c>
      <c r="S1513">
        <v>0</v>
      </c>
      <c r="T1513">
        <v>0</v>
      </c>
      <c r="U1513">
        <v>2000000</v>
      </c>
      <c r="X1513">
        <v>2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18</v>
      </c>
      <c r="AG1513">
        <v>-100</v>
      </c>
      <c r="AH1513">
        <v>-100</v>
      </c>
      <c r="AI1513">
        <v>-1</v>
      </c>
    </row>
    <row r="1514" spans="1:35" x14ac:dyDescent="0.2">
      <c r="A1514" t="s">
        <v>3030</v>
      </c>
      <c r="B1514">
        <v>1988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6.8</v>
      </c>
      <c r="N1514">
        <v>14258</v>
      </c>
      <c r="O1514">
        <v>121</v>
      </c>
      <c r="P1514" t="s">
        <v>2512</v>
      </c>
      <c r="Q1514" t="s">
        <v>39</v>
      </c>
      <c r="R1514">
        <v>0</v>
      </c>
      <c r="S1514">
        <v>0</v>
      </c>
      <c r="T1514">
        <v>1</v>
      </c>
      <c r="U1514">
        <v>32632093</v>
      </c>
      <c r="X1514">
        <v>2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3</v>
      </c>
      <c r="AG1514">
        <v>-100</v>
      </c>
      <c r="AH1514">
        <v>-100</v>
      </c>
      <c r="AI1514">
        <v>-1</v>
      </c>
    </row>
    <row r="1515" spans="1:35" x14ac:dyDescent="0.2">
      <c r="A1515" t="s">
        <v>7518</v>
      </c>
      <c r="B1515">
        <v>2016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7.3</v>
      </c>
      <c r="N1515">
        <v>247022</v>
      </c>
      <c r="O1515">
        <v>128</v>
      </c>
      <c r="P1515" t="s">
        <v>6499</v>
      </c>
      <c r="Q1515" t="s">
        <v>39</v>
      </c>
      <c r="R1515">
        <v>0</v>
      </c>
      <c r="S1515">
        <v>0</v>
      </c>
      <c r="T1515">
        <v>1</v>
      </c>
      <c r="U1515">
        <v>44000000</v>
      </c>
      <c r="V1515">
        <v>86260045</v>
      </c>
      <c r="W1515">
        <v>155160045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76.318232954545451</v>
      </c>
      <c r="AH1515">
        <v>95.713238579545475</v>
      </c>
      <c r="AI1515">
        <v>2.526364659090909</v>
      </c>
    </row>
    <row r="1516" spans="1:35" x14ac:dyDescent="0.2">
      <c r="A1516" t="s">
        <v>7093</v>
      </c>
      <c r="B1516">
        <v>2011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7</v>
      </c>
      <c r="N1516">
        <v>234924</v>
      </c>
      <c r="O1516">
        <v>106</v>
      </c>
      <c r="P1516" t="s">
        <v>7094</v>
      </c>
      <c r="Q1516" t="s">
        <v>35</v>
      </c>
      <c r="R1516">
        <v>0</v>
      </c>
      <c r="S1516">
        <v>1</v>
      </c>
      <c r="T1516">
        <v>0</v>
      </c>
      <c r="U1516">
        <v>50200000</v>
      </c>
      <c r="V1516">
        <v>62495645</v>
      </c>
      <c r="W1516">
        <v>127869379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57</v>
      </c>
      <c r="AG1516">
        <v>27.359939243027888</v>
      </c>
      <c r="AH1516">
        <v>41.369532559760955</v>
      </c>
      <c r="AI1516">
        <v>1.5471987848605577</v>
      </c>
    </row>
    <row r="1517" spans="1:35" x14ac:dyDescent="0.2">
      <c r="A1517" t="s">
        <v>2797</v>
      </c>
      <c r="B1517">
        <v>1985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7.4</v>
      </c>
      <c r="N1517">
        <v>2420</v>
      </c>
      <c r="O1517">
        <v>86</v>
      </c>
      <c r="P1517" t="s">
        <v>2798</v>
      </c>
      <c r="Q1517" t="s">
        <v>2799</v>
      </c>
      <c r="R1517">
        <v>0</v>
      </c>
      <c r="S1517">
        <v>0</v>
      </c>
      <c r="T1517">
        <v>1</v>
      </c>
      <c r="U1517">
        <v>849915</v>
      </c>
      <c r="X1517">
        <v>2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-100</v>
      </c>
      <c r="AH1517">
        <v>-100</v>
      </c>
      <c r="AI1517">
        <v>-1</v>
      </c>
    </row>
    <row r="1518" spans="1:35" x14ac:dyDescent="0.2">
      <c r="A1518" t="s">
        <v>5277</v>
      </c>
      <c r="B1518">
        <v>2002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3.8</v>
      </c>
      <c r="N1518">
        <v>23792</v>
      </c>
      <c r="O1518">
        <v>95</v>
      </c>
      <c r="P1518" t="s">
        <v>3384</v>
      </c>
      <c r="Q1518" t="s">
        <v>4109</v>
      </c>
      <c r="R1518">
        <v>0</v>
      </c>
      <c r="S1518">
        <v>0</v>
      </c>
      <c r="T1518">
        <v>1</v>
      </c>
      <c r="U1518">
        <v>100000000</v>
      </c>
      <c r="V1518">
        <v>4420080</v>
      </c>
      <c r="W1518">
        <v>7103973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-96.448013500000002</v>
      </c>
      <c r="AH1518">
        <v>-96.057294984999999</v>
      </c>
      <c r="AI1518">
        <v>-0.88160044999999998</v>
      </c>
    </row>
    <row r="1519" spans="1:35" x14ac:dyDescent="0.2">
      <c r="A1519" t="s">
        <v>392</v>
      </c>
      <c r="B1519">
        <v>1938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7.9</v>
      </c>
      <c r="N1519">
        <v>45403</v>
      </c>
      <c r="O1519">
        <v>102</v>
      </c>
      <c r="P1519" t="s">
        <v>45</v>
      </c>
      <c r="Q1519" t="s">
        <v>39</v>
      </c>
      <c r="R1519">
        <v>0</v>
      </c>
      <c r="S1519">
        <v>0</v>
      </c>
      <c r="T1519">
        <v>1</v>
      </c>
      <c r="U1519">
        <v>1900000</v>
      </c>
      <c r="X1519">
        <v>2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-100</v>
      </c>
      <c r="AH1519">
        <v>-100</v>
      </c>
      <c r="AI1519">
        <v>-1</v>
      </c>
    </row>
    <row r="1520" spans="1:35" x14ac:dyDescent="0.2">
      <c r="A1520" t="s">
        <v>5063</v>
      </c>
      <c r="B1520">
        <v>2000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4.0999999999999996</v>
      </c>
      <c r="N1520">
        <v>18845</v>
      </c>
      <c r="O1520">
        <v>92</v>
      </c>
      <c r="P1520" t="s">
        <v>5064</v>
      </c>
      <c r="Q1520" t="s">
        <v>5065</v>
      </c>
      <c r="R1520">
        <v>0</v>
      </c>
      <c r="S1520">
        <v>1</v>
      </c>
      <c r="T1520">
        <v>0</v>
      </c>
      <c r="U1520">
        <v>76000000</v>
      </c>
      <c r="V1520">
        <v>26005820</v>
      </c>
      <c r="W1520">
        <v>35134820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-76.884986842105263</v>
      </c>
      <c r="AH1520">
        <v>-74.342335394736835</v>
      </c>
      <c r="AI1520">
        <v>-0.22949956140350877</v>
      </c>
    </row>
    <row r="1521" spans="1:35" x14ac:dyDescent="0.2">
      <c r="A1521" t="s">
        <v>3917</v>
      </c>
      <c r="B1521">
        <v>1994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5.5</v>
      </c>
      <c r="N1521">
        <v>8217</v>
      </c>
      <c r="O1521">
        <v>107</v>
      </c>
      <c r="P1521" t="s">
        <v>3918</v>
      </c>
      <c r="Q1521" t="s">
        <v>3273</v>
      </c>
      <c r="R1521">
        <v>1</v>
      </c>
      <c r="S1521">
        <v>0</v>
      </c>
      <c r="T1521">
        <v>0</v>
      </c>
      <c r="U1521">
        <v>17080000</v>
      </c>
      <c r="V1521">
        <v>21011318</v>
      </c>
      <c r="W1521">
        <v>21011318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-38.49145784543326</v>
      </c>
      <c r="AH1521">
        <v>-31.725518208430913</v>
      </c>
      <c r="AI1521">
        <v>1.7958428252075793</v>
      </c>
    </row>
    <row r="1522" spans="1:35" x14ac:dyDescent="0.2">
      <c r="A1522" t="s">
        <v>5787</v>
      </c>
      <c r="B1522">
        <v>2004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6</v>
      </c>
      <c r="N1522">
        <v>19115</v>
      </c>
      <c r="O1522">
        <v>137</v>
      </c>
      <c r="P1522" t="s">
        <v>5788</v>
      </c>
      <c r="Q1522" t="s">
        <v>2783</v>
      </c>
      <c r="R1522">
        <v>1</v>
      </c>
      <c r="S1522">
        <v>0</v>
      </c>
      <c r="T1522">
        <v>0</v>
      </c>
      <c r="U1522">
        <v>107000000</v>
      </c>
      <c r="V1522">
        <v>22414961</v>
      </c>
      <c r="W1522">
        <v>25819961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-87.934597663551401</v>
      </c>
      <c r="AH1522">
        <v>-86.607403406542048</v>
      </c>
      <c r="AI1522">
        <v>-0.59781992211838009</v>
      </c>
    </row>
    <row r="1523" spans="1:35" x14ac:dyDescent="0.2">
      <c r="A1523" t="s">
        <v>7165</v>
      </c>
      <c r="B1523">
        <v>2010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6.3</v>
      </c>
      <c r="N1523">
        <v>88991</v>
      </c>
      <c r="O1523">
        <v>105</v>
      </c>
      <c r="P1523" t="s">
        <v>7166</v>
      </c>
      <c r="Q1523" t="s">
        <v>5459</v>
      </c>
      <c r="R1523">
        <v>0</v>
      </c>
      <c r="S1523">
        <v>1</v>
      </c>
      <c r="T1523">
        <v>0</v>
      </c>
      <c r="U1523">
        <v>20000000</v>
      </c>
      <c r="V1523">
        <v>35606376</v>
      </c>
      <c r="W1523">
        <v>67876281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20</v>
      </c>
      <c r="AG1523">
        <v>69.6907025</v>
      </c>
      <c r="AH1523">
        <v>88.356679775000018</v>
      </c>
      <c r="AI1523">
        <v>2.39381405</v>
      </c>
    </row>
    <row r="1524" spans="1:35" x14ac:dyDescent="0.2">
      <c r="A1524" t="s">
        <v>1985</v>
      </c>
      <c r="B1524">
        <v>1971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7.2</v>
      </c>
      <c r="N1524">
        <v>32112</v>
      </c>
      <c r="O1524">
        <v>131</v>
      </c>
      <c r="P1524" t="s">
        <v>1284</v>
      </c>
      <c r="Q1524" t="s">
        <v>35</v>
      </c>
      <c r="R1524">
        <v>0</v>
      </c>
      <c r="S1524">
        <v>1</v>
      </c>
      <c r="T1524">
        <v>0</v>
      </c>
      <c r="U1524">
        <v>6500000</v>
      </c>
      <c r="X1524">
        <v>2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2</v>
      </c>
      <c r="AG1524">
        <v>-100</v>
      </c>
      <c r="AH1524">
        <v>-100</v>
      </c>
      <c r="AI1524">
        <v>-1</v>
      </c>
    </row>
    <row r="1525" spans="1:35" x14ac:dyDescent="0.2">
      <c r="A1525" t="s">
        <v>6253</v>
      </c>
      <c r="B1525">
        <v>2006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5.8</v>
      </c>
      <c r="N1525">
        <v>35727</v>
      </c>
      <c r="O1525">
        <v>88</v>
      </c>
      <c r="P1525" t="s">
        <v>5577</v>
      </c>
      <c r="Q1525" t="s">
        <v>39</v>
      </c>
      <c r="R1525">
        <v>0</v>
      </c>
      <c r="S1525">
        <v>0</v>
      </c>
      <c r="T1525">
        <v>1</v>
      </c>
      <c r="U1525">
        <v>50000000</v>
      </c>
      <c r="V1525">
        <v>28142535</v>
      </c>
      <c r="W1525">
        <v>55181129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7</v>
      </c>
      <c r="AG1525">
        <v>-44.818871000000001</v>
      </c>
      <c r="AH1525">
        <v>-38.748946809999993</v>
      </c>
      <c r="AI1525">
        <v>0.83937096666666666</v>
      </c>
    </row>
    <row r="1526" spans="1:35" x14ac:dyDescent="0.2">
      <c r="A1526" t="s">
        <v>7155</v>
      </c>
      <c r="B1526">
        <v>2012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4.0999999999999996</v>
      </c>
      <c r="N1526">
        <v>18529</v>
      </c>
      <c r="O1526">
        <v>83</v>
      </c>
      <c r="P1526" t="s">
        <v>7156</v>
      </c>
      <c r="Q1526" t="s">
        <v>39</v>
      </c>
      <c r="R1526">
        <v>0</v>
      </c>
      <c r="S1526">
        <v>0</v>
      </c>
      <c r="T1526">
        <v>1</v>
      </c>
      <c r="U1526">
        <v>17000000</v>
      </c>
      <c r="V1526">
        <v>4936819</v>
      </c>
      <c r="W1526">
        <v>11350665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-66.615691176470591</v>
      </c>
      <c r="AH1526">
        <v>-62.943417205882355</v>
      </c>
      <c r="AI1526">
        <v>-0.33231382352941174</v>
      </c>
    </row>
    <row r="1527" spans="1:35" x14ac:dyDescent="0.2">
      <c r="A1527" t="s">
        <v>2187</v>
      </c>
      <c r="B1527">
        <v>1975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6.5</v>
      </c>
      <c r="N1527">
        <v>4749</v>
      </c>
      <c r="O1527">
        <v>100</v>
      </c>
      <c r="P1527" t="s">
        <v>1766</v>
      </c>
      <c r="Q1527" t="s">
        <v>376</v>
      </c>
      <c r="R1527">
        <v>1</v>
      </c>
      <c r="S1527">
        <v>0</v>
      </c>
      <c r="T1527">
        <v>0</v>
      </c>
      <c r="U1527">
        <v>36853000</v>
      </c>
      <c r="X1527">
        <v>2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4</v>
      </c>
      <c r="AG1527">
        <v>-100</v>
      </c>
      <c r="AH1527">
        <v>-100</v>
      </c>
      <c r="AI1527">
        <v>-1</v>
      </c>
    </row>
    <row r="1528" spans="1:35" x14ac:dyDescent="0.2">
      <c r="A1528" t="s">
        <v>2380</v>
      </c>
      <c r="B1528">
        <v>1979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6.1</v>
      </c>
      <c r="N1528">
        <v>2293</v>
      </c>
      <c r="O1528">
        <v>88</v>
      </c>
      <c r="P1528" t="s">
        <v>1891</v>
      </c>
      <c r="Q1528" t="s">
        <v>376</v>
      </c>
      <c r="R1528">
        <v>1</v>
      </c>
      <c r="S1528">
        <v>0</v>
      </c>
      <c r="T1528">
        <v>0</v>
      </c>
      <c r="U1528">
        <v>5450000</v>
      </c>
      <c r="V1528">
        <v>20931111</v>
      </c>
      <c r="W1528">
        <v>20931111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92.028541284403659</v>
      </c>
      <c r="AH1528">
        <v>113.15168082568808</v>
      </c>
      <c r="AI1528">
        <v>9.1067653307580887</v>
      </c>
    </row>
    <row r="1529" spans="1:35" x14ac:dyDescent="0.2">
      <c r="A1529" t="s">
        <v>1963</v>
      </c>
      <c r="B1529">
        <v>1970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7.1</v>
      </c>
      <c r="N1529">
        <v>88475</v>
      </c>
      <c r="O1529">
        <v>78</v>
      </c>
      <c r="P1529" t="s">
        <v>1716</v>
      </c>
      <c r="Q1529" t="s">
        <v>538</v>
      </c>
      <c r="R1529">
        <v>1</v>
      </c>
      <c r="S1529">
        <v>0</v>
      </c>
      <c r="T1529">
        <v>0</v>
      </c>
      <c r="U1529">
        <v>4000000</v>
      </c>
      <c r="V1529">
        <v>35452658</v>
      </c>
      <c r="W1529">
        <v>35459543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343.24428749999998</v>
      </c>
      <c r="AH1529">
        <v>392.00115912500007</v>
      </c>
      <c r="AI1529">
        <v>22.328646710526314</v>
      </c>
    </row>
    <row r="1530" spans="1:35" x14ac:dyDescent="0.2">
      <c r="A1530" t="s">
        <v>5189</v>
      </c>
      <c r="B1530">
        <v>2000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5.7</v>
      </c>
      <c r="N1530">
        <v>27945</v>
      </c>
      <c r="O1530">
        <v>117</v>
      </c>
      <c r="P1530" t="s">
        <v>5190</v>
      </c>
      <c r="Q1530" t="s">
        <v>3240</v>
      </c>
      <c r="R1530">
        <v>0</v>
      </c>
      <c r="S1530">
        <v>0</v>
      </c>
      <c r="T1530">
        <v>1</v>
      </c>
      <c r="U1530">
        <v>60000000</v>
      </c>
      <c r="V1530">
        <v>30208599</v>
      </c>
      <c r="W1530">
        <v>40400425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-66.332979166666661</v>
      </c>
      <c r="AH1530">
        <v>-62.629606875</v>
      </c>
      <c r="AI1530">
        <v>0.12223402777777778</v>
      </c>
    </row>
    <row r="1531" spans="1:35" x14ac:dyDescent="0.2">
      <c r="A1531" t="s">
        <v>6316</v>
      </c>
      <c r="B1531">
        <v>2007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7.5</v>
      </c>
      <c r="N1531">
        <v>162628</v>
      </c>
      <c r="O1531">
        <v>160</v>
      </c>
      <c r="P1531" t="s">
        <v>6317</v>
      </c>
      <c r="Q1531" t="s">
        <v>39</v>
      </c>
      <c r="R1531">
        <v>0</v>
      </c>
      <c r="S1531">
        <v>0</v>
      </c>
      <c r="T1531">
        <v>1</v>
      </c>
      <c r="U1531">
        <v>30000000</v>
      </c>
      <c r="V1531">
        <v>3909149</v>
      </c>
      <c r="W1531">
        <v>15001776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24</v>
      </c>
      <c r="AG1531">
        <v>-74.997039999999998</v>
      </c>
      <c r="AH1531">
        <v>-72.246714400000002</v>
      </c>
      <c r="AI1531">
        <v>-0.16656799999999999</v>
      </c>
    </row>
    <row r="1532" spans="1:35" x14ac:dyDescent="0.2">
      <c r="A1532" t="s">
        <v>4361</v>
      </c>
      <c r="B1532">
        <v>1996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6.1</v>
      </c>
      <c r="N1532">
        <v>7262</v>
      </c>
      <c r="O1532">
        <v>114</v>
      </c>
      <c r="P1532" t="s">
        <v>3356</v>
      </c>
      <c r="Q1532" t="s">
        <v>3273</v>
      </c>
      <c r="R1532">
        <v>1</v>
      </c>
      <c r="S1532">
        <v>1</v>
      </c>
      <c r="T1532">
        <v>0</v>
      </c>
      <c r="U1532">
        <v>12844057</v>
      </c>
      <c r="X1532">
        <v>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-100</v>
      </c>
      <c r="AH1532">
        <v>-100</v>
      </c>
      <c r="AI1532">
        <v>-1</v>
      </c>
    </row>
    <row r="1533" spans="1:35" x14ac:dyDescent="0.2">
      <c r="A1533" t="s">
        <v>4609</v>
      </c>
      <c r="B1533">
        <v>1998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3.8</v>
      </c>
      <c r="N1533">
        <v>39883</v>
      </c>
      <c r="O1533">
        <v>89</v>
      </c>
      <c r="P1533" t="s">
        <v>3224</v>
      </c>
      <c r="Q1533" t="s">
        <v>39</v>
      </c>
      <c r="R1533">
        <v>0</v>
      </c>
      <c r="S1533">
        <v>0</v>
      </c>
      <c r="T1533">
        <v>1</v>
      </c>
      <c r="U1533">
        <v>60000000</v>
      </c>
      <c r="V1533">
        <v>23384939</v>
      </c>
      <c r="W1533">
        <v>23384939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-80.512550833333336</v>
      </c>
      <c r="AH1533">
        <v>-78.368931425</v>
      </c>
      <c r="AI1533">
        <v>-0.11420685606060606</v>
      </c>
    </row>
    <row r="1534" spans="1:35" x14ac:dyDescent="0.2">
      <c r="A1534" t="s">
        <v>4609</v>
      </c>
      <c r="B1534">
        <v>2012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8</v>
      </c>
      <c r="N1534">
        <v>1224405</v>
      </c>
      <c r="O1534">
        <v>143</v>
      </c>
      <c r="P1534" t="s">
        <v>6031</v>
      </c>
      <c r="Q1534" t="s">
        <v>6654</v>
      </c>
      <c r="R1534">
        <v>1</v>
      </c>
      <c r="S1534">
        <v>0</v>
      </c>
      <c r="T1534">
        <v>0</v>
      </c>
      <c r="U1534">
        <v>220000000</v>
      </c>
      <c r="V1534">
        <v>623357910</v>
      </c>
      <c r="W1534">
        <v>1518812988</v>
      </c>
      <c r="X1534">
        <v>0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49</v>
      </c>
      <c r="AG1534">
        <v>245.18477000000001</v>
      </c>
      <c r="AH1534">
        <v>283.15509470000001</v>
      </c>
      <c r="AI1534">
        <v>5.9036954000000001</v>
      </c>
    </row>
    <row r="1535" spans="1:35" x14ac:dyDescent="0.2">
      <c r="A1535" t="s">
        <v>5875</v>
      </c>
      <c r="B1535">
        <v>2004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7.5</v>
      </c>
      <c r="N1535">
        <v>320876</v>
      </c>
      <c r="O1535">
        <v>170</v>
      </c>
      <c r="P1535" t="s">
        <v>2139</v>
      </c>
      <c r="Q1535" t="s">
        <v>5876</v>
      </c>
      <c r="R1535">
        <v>0</v>
      </c>
      <c r="S1535">
        <v>0</v>
      </c>
      <c r="T1535">
        <v>1</v>
      </c>
      <c r="U1535">
        <v>110000000</v>
      </c>
      <c r="V1535">
        <v>102610330</v>
      </c>
      <c r="W1535">
        <v>213719942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11</v>
      </c>
      <c r="AG1535">
        <v>-2.8545718181818183</v>
      </c>
      <c r="AH1535">
        <v>7.8314252818181984</v>
      </c>
      <c r="AI1535">
        <v>2.2381809393939394</v>
      </c>
    </row>
    <row r="1536" spans="1:35" x14ac:dyDescent="0.2">
      <c r="A1536" t="s">
        <v>3548</v>
      </c>
      <c r="B1536">
        <v>1992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5.9</v>
      </c>
      <c r="N1536">
        <v>8838</v>
      </c>
      <c r="O1536">
        <v>115</v>
      </c>
      <c r="P1536" t="s">
        <v>1866</v>
      </c>
      <c r="Q1536" t="s">
        <v>35</v>
      </c>
      <c r="R1536">
        <v>0</v>
      </c>
      <c r="S1536">
        <v>1</v>
      </c>
      <c r="T1536">
        <v>0</v>
      </c>
      <c r="U1536">
        <v>12000000</v>
      </c>
      <c r="V1536">
        <v>17530973</v>
      </c>
      <c r="W1536">
        <v>19930973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-16.954279166666666</v>
      </c>
      <c r="AH1536">
        <v>-7.8192498749999952</v>
      </c>
      <c r="AI1536">
        <v>2.7748054924242425</v>
      </c>
    </row>
    <row r="1537" spans="1:35" x14ac:dyDescent="0.2">
      <c r="A1537" t="s">
        <v>1409</v>
      </c>
      <c r="B1537">
        <v>1956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7.5</v>
      </c>
      <c r="N1537">
        <v>12136</v>
      </c>
      <c r="O1537">
        <v>129</v>
      </c>
      <c r="P1537" t="s">
        <v>97</v>
      </c>
      <c r="Q1537" t="s">
        <v>39</v>
      </c>
      <c r="R1537">
        <v>0</v>
      </c>
      <c r="S1537">
        <v>0</v>
      </c>
      <c r="T1537">
        <v>1</v>
      </c>
      <c r="U1537">
        <v>1000000</v>
      </c>
      <c r="X1537">
        <v>2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-100</v>
      </c>
      <c r="AH1537">
        <v>-100</v>
      </c>
      <c r="AI1537">
        <v>-1</v>
      </c>
    </row>
    <row r="1538" spans="1:35" x14ac:dyDescent="0.2">
      <c r="A1538" t="s">
        <v>1965</v>
      </c>
      <c r="B1538">
        <v>1970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7.2</v>
      </c>
      <c r="N1538">
        <v>8139</v>
      </c>
      <c r="O1538">
        <v>121</v>
      </c>
      <c r="P1538" t="s">
        <v>1958</v>
      </c>
      <c r="Q1538" t="s">
        <v>1966</v>
      </c>
      <c r="R1538">
        <v>0</v>
      </c>
      <c r="S1538">
        <v>0</v>
      </c>
      <c r="T1538">
        <v>1</v>
      </c>
      <c r="U1538">
        <v>3171946</v>
      </c>
      <c r="X1538">
        <v>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-100</v>
      </c>
      <c r="AH1538">
        <v>-100</v>
      </c>
      <c r="AI1538">
        <v>-1</v>
      </c>
    </row>
    <row r="1539" spans="1:35" x14ac:dyDescent="0.2">
      <c r="A1539" t="s">
        <v>5932</v>
      </c>
      <c r="B1539">
        <v>2003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6</v>
      </c>
      <c r="N1539">
        <v>4143</v>
      </c>
      <c r="O1539">
        <v>79</v>
      </c>
      <c r="P1539" t="s">
        <v>5933</v>
      </c>
      <c r="Q1539" t="s">
        <v>5513</v>
      </c>
      <c r="R1539">
        <v>1</v>
      </c>
      <c r="S1539">
        <v>0</v>
      </c>
      <c r="T1539">
        <v>0</v>
      </c>
      <c r="U1539">
        <v>1000000</v>
      </c>
      <c r="V1539">
        <v>280351</v>
      </c>
      <c r="W1539">
        <v>280351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-85.98245</v>
      </c>
      <c r="AH1539">
        <v>-84.440519499999994</v>
      </c>
      <c r="AI1539">
        <v>-0.53274833333333338</v>
      </c>
    </row>
    <row r="1540" spans="1:35" x14ac:dyDescent="0.2">
      <c r="A1540" t="s">
        <v>1242</v>
      </c>
      <c r="B1540">
        <v>1953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6.7</v>
      </c>
      <c r="N1540">
        <v>6567</v>
      </c>
      <c r="O1540">
        <v>80</v>
      </c>
      <c r="P1540" t="s">
        <v>1243</v>
      </c>
      <c r="Q1540" t="s">
        <v>1244</v>
      </c>
      <c r="R1540">
        <v>0</v>
      </c>
      <c r="S1540">
        <v>0</v>
      </c>
      <c r="T1540">
        <v>1</v>
      </c>
      <c r="U1540">
        <v>210000</v>
      </c>
      <c r="X1540">
        <v>2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2</v>
      </c>
      <c r="AG1540">
        <v>-100</v>
      </c>
      <c r="AH1540">
        <v>-100</v>
      </c>
      <c r="AI1540">
        <v>-1</v>
      </c>
    </row>
    <row r="1541" spans="1:35" x14ac:dyDescent="0.2">
      <c r="A1541" t="s">
        <v>2589</v>
      </c>
      <c r="B1541">
        <v>1982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5.9</v>
      </c>
      <c r="N1541">
        <v>9446</v>
      </c>
      <c r="O1541">
        <v>114</v>
      </c>
      <c r="P1541" t="s">
        <v>2590</v>
      </c>
      <c r="Q1541" t="s">
        <v>35</v>
      </c>
      <c r="R1541">
        <v>0</v>
      </c>
      <c r="S1541">
        <v>1</v>
      </c>
      <c r="T1541">
        <v>0</v>
      </c>
      <c r="U1541">
        <v>35000000</v>
      </c>
      <c r="V1541">
        <v>69701637</v>
      </c>
      <c r="W1541">
        <v>69701637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4</v>
      </c>
      <c r="AG1541">
        <v>-0.42623285714285714</v>
      </c>
      <c r="AH1541">
        <v>10.52688152857144</v>
      </c>
      <c r="AI1541">
        <v>3.3292942236024845</v>
      </c>
    </row>
    <row r="1542" spans="1:35" x14ac:dyDescent="0.2">
      <c r="A1542" t="s">
        <v>5242</v>
      </c>
      <c r="B1542">
        <v>1999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6.8</v>
      </c>
      <c r="N1542">
        <v>8829</v>
      </c>
      <c r="O1542">
        <v>120</v>
      </c>
      <c r="P1542" t="s">
        <v>5243</v>
      </c>
      <c r="Q1542" t="s">
        <v>3186</v>
      </c>
      <c r="R1542">
        <v>0</v>
      </c>
      <c r="S1542">
        <v>1</v>
      </c>
      <c r="T1542">
        <v>0</v>
      </c>
      <c r="U1542">
        <v>9000000</v>
      </c>
      <c r="V1542">
        <v>34102780</v>
      </c>
      <c r="W1542">
        <v>34573780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92.076555555555544</v>
      </c>
      <c r="AH1542">
        <v>113.2049766666667</v>
      </c>
      <c r="AI1542">
        <v>7.7307525252525249</v>
      </c>
    </row>
    <row r="1543" spans="1:35" x14ac:dyDescent="0.2">
      <c r="A1543" t="s">
        <v>7489</v>
      </c>
      <c r="B1543">
        <v>2013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6.7</v>
      </c>
      <c r="N1543">
        <v>14445</v>
      </c>
      <c r="O1543">
        <v>123</v>
      </c>
      <c r="P1543" t="s">
        <v>5243</v>
      </c>
      <c r="Q1543" t="s">
        <v>35</v>
      </c>
      <c r="R1543">
        <v>0</v>
      </c>
      <c r="S1543">
        <v>1</v>
      </c>
      <c r="T1543">
        <v>0</v>
      </c>
      <c r="U1543">
        <v>17000000</v>
      </c>
      <c r="V1543">
        <v>70525195</v>
      </c>
      <c r="W1543">
        <v>72835710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114.22267647058824</v>
      </c>
      <c r="AH1543">
        <v>137.78717088235297</v>
      </c>
      <c r="AI1543">
        <v>3.2844535294117647</v>
      </c>
    </row>
    <row r="1544" spans="1:35" x14ac:dyDescent="0.2">
      <c r="A1544" t="s">
        <v>2876</v>
      </c>
      <c r="B1544">
        <v>1986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6</v>
      </c>
      <c r="N1544">
        <v>6333</v>
      </c>
      <c r="O1544">
        <v>104</v>
      </c>
      <c r="P1544" t="s">
        <v>2877</v>
      </c>
      <c r="Q1544" t="s">
        <v>2878</v>
      </c>
      <c r="R1544">
        <v>0</v>
      </c>
      <c r="S1544">
        <v>1</v>
      </c>
      <c r="T1544">
        <v>0</v>
      </c>
      <c r="U1544">
        <v>12000000</v>
      </c>
      <c r="V1544">
        <v>7790931</v>
      </c>
      <c r="W1544">
        <v>7817314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-67.427858333333333</v>
      </c>
      <c r="AH1544">
        <v>-63.844922750000002</v>
      </c>
      <c r="AI1544">
        <v>0.41618007246376809</v>
      </c>
    </row>
    <row r="1545" spans="1:35" x14ac:dyDescent="0.2">
      <c r="A1545" t="s">
        <v>7793</v>
      </c>
      <c r="B1545">
        <v>2016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6.4</v>
      </c>
      <c r="N1545">
        <v>73463</v>
      </c>
      <c r="O1545">
        <v>117</v>
      </c>
      <c r="P1545" t="s">
        <v>2168</v>
      </c>
      <c r="Q1545" t="s">
        <v>2671</v>
      </c>
      <c r="R1545">
        <v>1</v>
      </c>
      <c r="S1545">
        <v>0</v>
      </c>
      <c r="T1545">
        <v>0</v>
      </c>
      <c r="U1545">
        <v>140000000</v>
      </c>
      <c r="V1545">
        <v>55483770</v>
      </c>
      <c r="W1545">
        <v>195243411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34</v>
      </c>
      <c r="AG1545">
        <v>-30.270210357142858</v>
      </c>
      <c r="AH1545">
        <v>-22.599933496428566</v>
      </c>
      <c r="AI1545">
        <v>0.39459579285714286</v>
      </c>
    </row>
    <row r="1546" spans="1:35" x14ac:dyDescent="0.2">
      <c r="A1546" t="s">
        <v>2324</v>
      </c>
      <c r="B1546">
        <v>1978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6.3</v>
      </c>
      <c r="N1546">
        <v>1302</v>
      </c>
      <c r="O1546">
        <v>108</v>
      </c>
      <c r="P1546" t="s">
        <v>2325</v>
      </c>
      <c r="Q1546" t="s">
        <v>35</v>
      </c>
      <c r="R1546">
        <v>0</v>
      </c>
      <c r="S1546">
        <v>1</v>
      </c>
      <c r="T1546">
        <v>0</v>
      </c>
      <c r="U1546">
        <v>13062708</v>
      </c>
      <c r="X1546">
        <v>2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-100</v>
      </c>
      <c r="AH1546">
        <v>-100</v>
      </c>
      <c r="AI1546">
        <v>-1</v>
      </c>
    </row>
    <row r="1547" spans="1:35" x14ac:dyDescent="0.2">
      <c r="A1547" t="s">
        <v>4172</v>
      </c>
      <c r="B1547">
        <v>1995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5.6</v>
      </c>
      <c r="N1547">
        <v>8803</v>
      </c>
      <c r="O1547">
        <v>100</v>
      </c>
      <c r="P1547" t="s">
        <v>4173</v>
      </c>
      <c r="Q1547" t="s">
        <v>3921</v>
      </c>
      <c r="R1547">
        <v>1</v>
      </c>
      <c r="S1547">
        <v>0</v>
      </c>
      <c r="T1547">
        <v>0</v>
      </c>
      <c r="U1547">
        <v>12000000</v>
      </c>
      <c r="V1547">
        <v>17736619</v>
      </c>
      <c r="W1547">
        <v>17736619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-26.097420833333334</v>
      </c>
      <c r="AH1547">
        <v>-17.968137124999988</v>
      </c>
      <c r="AI1547">
        <v>2.3592081439393939</v>
      </c>
    </row>
    <row r="1548" spans="1:35" x14ac:dyDescent="0.2">
      <c r="A1548" t="s">
        <v>4613</v>
      </c>
      <c r="B1548">
        <v>1998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8.1</v>
      </c>
      <c r="N1548">
        <v>695141</v>
      </c>
      <c r="O1548">
        <v>117</v>
      </c>
      <c r="P1548" t="s">
        <v>3402</v>
      </c>
      <c r="Q1548" t="s">
        <v>4097</v>
      </c>
      <c r="R1548">
        <v>0</v>
      </c>
      <c r="S1548">
        <v>1</v>
      </c>
      <c r="T1548">
        <v>0</v>
      </c>
      <c r="U1548">
        <v>15000000</v>
      </c>
      <c r="V1548">
        <v>18034458</v>
      </c>
      <c r="W1548">
        <v>46735469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55.784896666666661</v>
      </c>
      <c r="AH1548">
        <v>72.921235300000006</v>
      </c>
      <c r="AI1548">
        <v>6.0811316666666668</v>
      </c>
    </row>
    <row r="1549" spans="1:35" x14ac:dyDescent="0.2">
      <c r="A1549" t="s">
        <v>884</v>
      </c>
      <c r="B1549">
        <v>1946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7.9</v>
      </c>
      <c r="N1549">
        <v>76127</v>
      </c>
      <c r="O1549">
        <v>114</v>
      </c>
      <c r="P1549" t="s">
        <v>106</v>
      </c>
      <c r="Q1549" t="s">
        <v>39</v>
      </c>
      <c r="R1549">
        <v>0</v>
      </c>
      <c r="S1549">
        <v>0</v>
      </c>
      <c r="T1549">
        <v>1</v>
      </c>
      <c r="U1549">
        <v>22356</v>
      </c>
      <c r="X1549">
        <v>2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7</v>
      </c>
      <c r="AG1549">
        <v>-100</v>
      </c>
      <c r="AH1549">
        <v>-100</v>
      </c>
      <c r="AI1549">
        <v>-1</v>
      </c>
    </row>
    <row r="1550" spans="1:35" x14ac:dyDescent="0.2">
      <c r="A1550" t="s">
        <v>561</v>
      </c>
      <c r="B1550">
        <v>1941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6.3</v>
      </c>
      <c r="N1550">
        <v>1380</v>
      </c>
      <c r="O1550">
        <v>70</v>
      </c>
      <c r="P1550" t="s">
        <v>562</v>
      </c>
      <c r="Q1550" t="s">
        <v>35</v>
      </c>
      <c r="R1550">
        <v>0</v>
      </c>
      <c r="S1550">
        <v>1</v>
      </c>
      <c r="T1550">
        <v>0</v>
      </c>
      <c r="U1550">
        <v>176000</v>
      </c>
      <c r="X1550">
        <v>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-100</v>
      </c>
      <c r="AH1550">
        <v>-100</v>
      </c>
      <c r="AI1550">
        <v>-1</v>
      </c>
    </row>
    <row r="1551" spans="1:35" x14ac:dyDescent="0.2">
      <c r="A1551" t="s">
        <v>6075</v>
      </c>
      <c r="B1551">
        <v>2006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5.6</v>
      </c>
      <c r="N1551">
        <v>69895</v>
      </c>
      <c r="O1551">
        <v>121</v>
      </c>
      <c r="P1551" t="s">
        <v>2697</v>
      </c>
      <c r="Q1551" t="s">
        <v>35</v>
      </c>
      <c r="R1551">
        <v>0</v>
      </c>
      <c r="S1551">
        <v>1</v>
      </c>
      <c r="T1551">
        <v>0</v>
      </c>
      <c r="U1551">
        <v>50000000</v>
      </c>
      <c r="V1551">
        <v>22545080</v>
      </c>
      <c r="W1551">
        <v>49332692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-50.667307999999998</v>
      </c>
      <c r="AH1551">
        <v>-45.240711879999992</v>
      </c>
      <c r="AI1551">
        <v>0.64442306666666671</v>
      </c>
    </row>
    <row r="1552" spans="1:35" x14ac:dyDescent="0.2">
      <c r="A1552" t="s">
        <v>2384</v>
      </c>
      <c r="B1552">
        <v>1979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6</v>
      </c>
      <c r="N1552">
        <v>22235</v>
      </c>
      <c r="O1552">
        <v>98</v>
      </c>
      <c r="P1552" t="s">
        <v>2385</v>
      </c>
      <c r="Q1552" t="s">
        <v>376</v>
      </c>
      <c r="R1552">
        <v>1</v>
      </c>
      <c r="S1552">
        <v>0</v>
      </c>
      <c r="T1552">
        <v>0</v>
      </c>
      <c r="U1552">
        <v>35841901</v>
      </c>
      <c r="X1552">
        <v>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-100</v>
      </c>
      <c r="AH1552">
        <v>-100</v>
      </c>
      <c r="AI1552">
        <v>-1</v>
      </c>
    </row>
    <row r="1553" spans="1:35" x14ac:dyDescent="0.2">
      <c r="A1553" t="s">
        <v>1303</v>
      </c>
      <c r="B1553">
        <v>1954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6.5</v>
      </c>
      <c r="N1553">
        <v>1491</v>
      </c>
      <c r="O1553">
        <v>99</v>
      </c>
      <c r="P1553" t="s">
        <v>1257</v>
      </c>
      <c r="Q1553" t="s">
        <v>945</v>
      </c>
      <c r="R1553">
        <v>0</v>
      </c>
      <c r="S1553">
        <v>1</v>
      </c>
      <c r="T1553">
        <v>0</v>
      </c>
      <c r="U1553">
        <v>1171750</v>
      </c>
      <c r="X1553">
        <v>2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63</v>
      </c>
      <c r="AG1553">
        <v>-100</v>
      </c>
      <c r="AH1553">
        <v>-100</v>
      </c>
      <c r="AI1553">
        <v>-1</v>
      </c>
    </row>
    <row r="1554" spans="1:35" x14ac:dyDescent="0.2">
      <c r="A1554" t="s">
        <v>2444</v>
      </c>
      <c r="B1554">
        <v>1980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7.9</v>
      </c>
      <c r="N1554">
        <v>174256</v>
      </c>
      <c r="O1554">
        <v>133</v>
      </c>
      <c r="P1554" t="s">
        <v>2356</v>
      </c>
      <c r="Q1554" t="s">
        <v>35</v>
      </c>
      <c r="R1554">
        <v>0</v>
      </c>
      <c r="S1554">
        <v>1</v>
      </c>
      <c r="T1554">
        <v>0</v>
      </c>
      <c r="U1554">
        <v>27000000</v>
      </c>
      <c r="V1554">
        <v>57229890</v>
      </c>
      <c r="W1554">
        <v>115229890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113.3886851851852</v>
      </c>
      <c r="AH1554">
        <v>136.86144055555556</v>
      </c>
      <c r="AI1554">
        <v>8.2777689210950083</v>
      </c>
    </row>
    <row r="1555" spans="1:35" x14ac:dyDescent="0.2">
      <c r="A1555" t="s">
        <v>3558</v>
      </c>
      <c r="B1555">
        <v>1992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6.3</v>
      </c>
      <c r="N1555">
        <v>113402</v>
      </c>
      <c r="O1555">
        <v>129</v>
      </c>
      <c r="P1555" t="s">
        <v>3559</v>
      </c>
      <c r="Q1555" t="s">
        <v>3560</v>
      </c>
      <c r="R1555">
        <v>0</v>
      </c>
      <c r="S1555">
        <v>0</v>
      </c>
      <c r="T1555">
        <v>1</v>
      </c>
      <c r="U1555">
        <v>25000000</v>
      </c>
      <c r="V1555">
        <v>122006740</v>
      </c>
      <c r="W1555">
        <v>411006740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722.01348000000007</v>
      </c>
      <c r="AH1555">
        <v>812.43496280000011</v>
      </c>
      <c r="AI1555">
        <v>36.364249090909091</v>
      </c>
    </row>
    <row r="1556" spans="1:35" x14ac:dyDescent="0.2">
      <c r="A1556" t="s">
        <v>5151</v>
      </c>
      <c r="B1556">
        <v>1999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6.7</v>
      </c>
      <c r="N1556">
        <v>148080</v>
      </c>
      <c r="O1556">
        <v>118</v>
      </c>
      <c r="P1556" t="s">
        <v>5152</v>
      </c>
      <c r="Q1556" t="s">
        <v>2273</v>
      </c>
      <c r="R1556">
        <v>0</v>
      </c>
      <c r="S1556">
        <v>1</v>
      </c>
      <c r="T1556">
        <v>0</v>
      </c>
      <c r="U1556">
        <v>73000000</v>
      </c>
      <c r="V1556">
        <v>66518655</v>
      </c>
      <c r="W1556">
        <v>151493655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2</v>
      </c>
      <c r="AG1556">
        <v>3.7627773972602738</v>
      </c>
      <c r="AH1556">
        <v>15.176682910958913</v>
      </c>
      <c r="AI1556">
        <v>3.7164898816936489</v>
      </c>
    </row>
    <row r="1557" spans="1:35" x14ac:dyDescent="0.2">
      <c r="A1557" t="s">
        <v>3281</v>
      </c>
      <c r="B1557">
        <v>1990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5.6</v>
      </c>
      <c r="N1557">
        <v>20877</v>
      </c>
      <c r="O1557">
        <v>125</v>
      </c>
      <c r="P1557" t="s">
        <v>2697</v>
      </c>
      <c r="Q1557" t="s">
        <v>39</v>
      </c>
      <c r="R1557">
        <v>0</v>
      </c>
      <c r="S1557">
        <v>0</v>
      </c>
      <c r="T1557">
        <v>1</v>
      </c>
      <c r="U1557">
        <v>47000000</v>
      </c>
      <c r="V1557">
        <v>15691192</v>
      </c>
      <c r="W1557">
        <v>15691192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3</v>
      </c>
      <c r="AG1557">
        <v>-83.307242553191486</v>
      </c>
      <c r="AH1557">
        <v>-81.47103923404255</v>
      </c>
      <c r="AI1557">
        <v>-0.24123829787234041</v>
      </c>
    </row>
    <row r="1558" spans="1:35" x14ac:dyDescent="0.2">
      <c r="A1558" t="s">
        <v>6800</v>
      </c>
      <c r="B1558">
        <v>2010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6.9</v>
      </c>
      <c r="N1558">
        <v>283055</v>
      </c>
      <c r="O1558">
        <v>118</v>
      </c>
      <c r="P1558" t="s">
        <v>4199</v>
      </c>
      <c r="Q1558" t="s">
        <v>5181</v>
      </c>
      <c r="R1558">
        <v>0</v>
      </c>
      <c r="S1558">
        <v>0</v>
      </c>
      <c r="T1558">
        <v>1</v>
      </c>
      <c r="U1558">
        <v>80000000</v>
      </c>
      <c r="V1558">
        <v>94835059</v>
      </c>
      <c r="W1558">
        <v>157107755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-1.8076531249999999</v>
      </c>
      <c r="AH1558">
        <v>8.9935050312500078</v>
      </c>
      <c r="AI1558">
        <v>0.96384693749999995</v>
      </c>
    </row>
    <row r="1559" spans="1:35" x14ac:dyDescent="0.2">
      <c r="A1559" t="s">
        <v>2595</v>
      </c>
      <c r="B1559">
        <v>1982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6.4</v>
      </c>
      <c r="N1559">
        <v>5649</v>
      </c>
      <c r="O1559">
        <v>108</v>
      </c>
      <c r="P1559" t="s">
        <v>2596</v>
      </c>
      <c r="Q1559" t="s">
        <v>2597</v>
      </c>
      <c r="R1559">
        <v>0</v>
      </c>
      <c r="S1559">
        <v>1</v>
      </c>
      <c r="T1559">
        <v>0</v>
      </c>
      <c r="U1559">
        <v>22000000</v>
      </c>
      <c r="V1559">
        <v>6118683</v>
      </c>
      <c r="W1559">
        <v>6118683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-86.093902272727277</v>
      </c>
      <c r="AH1559">
        <v>-84.564231522727269</v>
      </c>
      <c r="AI1559">
        <v>-0.39538705533596841</v>
      </c>
    </row>
    <row r="1560" spans="1:35" x14ac:dyDescent="0.2">
      <c r="A1560" t="s">
        <v>7640</v>
      </c>
      <c r="B1560">
        <v>2016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5.4</v>
      </c>
      <c r="N1560">
        <v>41289</v>
      </c>
      <c r="O1560">
        <v>99</v>
      </c>
      <c r="P1560" t="s">
        <v>7506</v>
      </c>
      <c r="Q1560" t="s">
        <v>6472</v>
      </c>
      <c r="R1560">
        <v>0</v>
      </c>
      <c r="S1560">
        <v>1</v>
      </c>
      <c r="T1560">
        <v>0</v>
      </c>
      <c r="U1560">
        <v>29000000</v>
      </c>
      <c r="V1560">
        <v>63285885</v>
      </c>
      <c r="W1560">
        <v>78844582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35.938934482758626</v>
      </c>
      <c r="AH1560">
        <v>50.89221727586208</v>
      </c>
      <c r="AI1560">
        <v>1.7187786896551724</v>
      </c>
    </row>
    <row r="1561" spans="1:35" x14ac:dyDescent="0.2">
      <c r="A1561" t="s">
        <v>5533</v>
      </c>
      <c r="B1561">
        <v>2002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7.9</v>
      </c>
      <c r="N1561">
        <v>490525</v>
      </c>
      <c r="O1561">
        <v>119</v>
      </c>
      <c r="P1561" t="s">
        <v>4558</v>
      </c>
      <c r="Q1561" t="s">
        <v>35</v>
      </c>
      <c r="R1561">
        <v>0</v>
      </c>
      <c r="S1561">
        <v>1</v>
      </c>
      <c r="T1561">
        <v>0</v>
      </c>
      <c r="U1561">
        <v>60000000</v>
      </c>
      <c r="V1561">
        <v>121661683</v>
      </c>
      <c r="W1561">
        <v>214034224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22</v>
      </c>
      <c r="AG1561">
        <v>78.361853333333329</v>
      </c>
      <c r="AH1561">
        <v>97.981657200000015</v>
      </c>
      <c r="AI1561">
        <v>4.945395111111111</v>
      </c>
    </row>
    <row r="1562" spans="1:35" x14ac:dyDescent="0.2">
      <c r="A1562" t="s">
        <v>6924</v>
      </c>
      <c r="B1562">
        <v>2012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6.7</v>
      </c>
      <c r="N1562">
        <v>276469</v>
      </c>
      <c r="O1562">
        <v>135</v>
      </c>
      <c r="P1562" t="s">
        <v>6409</v>
      </c>
      <c r="Q1562" t="s">
        <v>35</v>
      </c>
      <c r="R1562">
        <v>0</v>
      </c>
      <c r="S1562">
        <v>1</v>
      </c>
      <c r="T1562">
        <v>0</v>
      </c>
      <c r="U1562">
        <v>125000000</v>
      </c>
      <c r="V1562">
        <v>113203870</v>
      </c>
      <c r="W1562">
        <v>276144750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10.4579</v>
      </c>
      <c r="AH1562">
        <v>22.608269</v>
      </c>
      <c r="AI1562">
        <v>1.209158</v>
      </c>
    </row>
    <row r="1563" spans="1:35" x14ac:dyDescent="0.2">
      <c r="A1563" t="s">
        <v>5994</v>
      </c>
      <c r="B1563">
        <v>2004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7.7</v>
      </c>
      <c r="N1563">
        <v>420207</v>
      </c>
      <c r="O1563">
        <v>108</v>
      </c>
      <c r="P1563" t="s">
        <v>5995</v>
      </c>
      <c r="Q1563" t="s">
        <v>35</v>
      </c>
      <c r="R1563">
        <v>0</v>
      </c>
      <c r="S1563">
        <v>1</v>
      </c>
      <c r="T1563">
        <v>0</v>
      </c>
      <c r="U1563">
        <v>75000000</v>
      </c>
      <c r="V1563">
        <v>176241941</v>
      </c>
      <c r="W1563">
        <v>290835269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93.890179333333336</v>
      </c>
      <c r="AH1563">
        <v>115.21809906000003</v>
      </c>
      <c r="AI1563">
        <v>5.4630059777777777</v>
      </c>
    </row>
    <row r="1564" spans="1:35" x14ac:dyDescent="0.2">
      <c r="A1564" t="s">
        <v>6301</v>
      </c>
      <c r="B1564">
        <v>2007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8</v>
      </c>
      <c r="N1564">
        <v>591206</v>
      </c>
      <c r="O1564">
        <v>115</v>
      </c>
      <c r="P1564" t="s">
        <v>5995</v>
      </c>
      <c r="Q1564" t="s">
        <v>35</v>
      </c>
      <c r="R1564">
        <v>0</v>
      </c>
      <c r="S1564">
        <v>1</v>
      </c>
      <c r="T1564">
        <v>0</v>
      </c>
      <c r="U1564">
        <v>110000000</v>
      </c>
      <c r="V1564">
        <v>227471070</v>
      </c>
      <c r="W1564">
        <v>444100035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17</v>
      </c>
      <c r="AG1564">
        <v>101.86365227272726</v>
      </c>
      <c r="AH1564">
        <v>124.06865402272729</v>
      </c>
      <c r="AI1564">
        <v>5.7287884090909094</v>
      </c>
    </row>
    <row r="1565" spans="1:35" x14ac:dyDescent="0.2">
      <c r="A1565" t="s">
        <v>5957</v>
      </c>
      <c r="B1565">
        <v>2009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5.6</v>
      </c>
      <c r="N1565">
        <v>87109</v>
      </c>
      <c r="O1565">
        <v>115</v>
      </c>
      <c r="P1565" t="s">
        <v>5958</v>
      </c>
      <c r="Q1565" t="s">
        <v>39</v>
      </c>
      <c r="R1565">
        <v>0</v>
      </c>
      <c r="S1565">
        <v>0</v>
      </c>
      <c r="T1565">
        <v>1</v>
      </c>
      <c r="U1565">
        <v>30000000</v>
      </c>
      <c r="V1565">
        <v>15051977</v>
      </c>
      <c r="W1565">
        <v>33334176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39</v>
      </c>
      <c r="AG1565">
        <v>-44.443040000000003</v>
      </c>
      <c r="AH1565">
        <v>-38.331774399999993</v>
      </c>
      <c r="AI1565">
        <v>0.85189866666666669</v>
      </c>
    </row>
    <row r="1566" spans="1:35" x14ac:dyDescent="0.2">
      <c r="A1566" t="s">
        <v>4617</v>
      </c>
      <c r="B1566">
        <v>1997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7</v>
      </c>
      <c r="N1566">
        <v>18079</v>
      </c>
      <c r="O1566">
        <v>113</v>
      </c>
      <c r="P1566" t="s">
        <v>3810</v>
      </c>
      <c r="Q1566" t="s">
        <v>35</v>
      </c>
      <c r="R1566">
        <v>0</v>
      </c>
      <c r="S1566">
        <v>1</v>
      </c>
      <c r="T1566">
        <v>0</v>
      </c>
      <c r="U1566">
        <v>4700000</v>
      </c>
      <c r="V1566">
        <v>5980578</v>
      </c>
      <c r="W1566">
        <v>16534578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75.899765957446803</v>
      </c>
      <c r="AH1566">
        <v>95.248740212765981</v>
      </c>
      <c r="AI1566">
        <v>6.9954439071566732</v>
      </c>
    </row>
    <row r="1567" spans="1:35" x14ac:dyDescent="0.2">
      <c r="A1567" t="s">
        <v>6704</v>
      </c>
      <c r="B1567">
        <v>2008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7.8</v>
      </c>
      <c r="N1567">
        <v>180849</v>
      </c>
      <c r="O1567">
        <v>94</v>
      </c>
      <c r="P1567" t="s">
        <v>3555</v>
      </c>
      <c r="Q1567" t="s">
        <v>3859</v>
      </c>
      <c r="R1567">
        <v>1</v>
      </c>
      <c r="S1567">
        <v>0</v>
      </c>
      <c r="T1567">
        <v>0</v>
      </c>
      <c r="U1567">
        <v>12500000</v>
      </c>
      <c r="V1567">
        <v>9046156</v>
      </c>
      <c r="W1567">
        <v>40416563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2</v>
      </c>
      <c r="AG1567">
        <v>61.666252</v>
      </c>
      <c r="AH1567">
        <v>79.449539720000033</v>
      </c>
      <c r="AI1567">
        <v>4.3888750666666665</v>
      </c>
    </row>
    <row r="1568" spans="1:35" x14ac:dyDescent="0.2">
      <c r="A1568" t="s">
        <v>7728</v>
      </c>
      <c r="B1568">
        <v>2015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4.7</v>
      </c>
      <c r="N1568">
        <v>36504</v>
      </c>
      <c r="O1568">
        <v>91</v>
      </c>
      <c r="P1568" t="s">
        <v>3769</v>
      </c>
      <c r="Q1568" t="s">
        <v>35</v>
      </c>
      <c r="R1568">
        <v>0</v>
      </c>
      <c r="S1568">
        <v>1</v>
      </c>
      <c r="T1568">
        <v>0</v>
      </c>
      <c r="U1568">
        <v>4000000</v>
      </c>
      <c r="V1568">
        <v>35423380</v>
      </c>
      <c r="W1568">
        <v>52425855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555.32318750000002</v>
      </c>
      <c r="AH1568">
        <v>627.40873812500001</v>
      </c>
      <c r="AI1568">
        <v>12.10646375</v>
      </c>
    </row>
    <row r="1569" spans="1:35" x14ac:dyDescent="0.2">
      <c r="A1569" t="s">
        <v>6453</v>
      </c>
      <c r="B1569">
        <v>2007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6.7</v>
      </c>
      <c r="N1569">
        <v>57015</v>
      </c>
      <c r="O1569">
        <v>122</v>
      </c>
      <c r="P1569" t="s">
        <v>4496</v>
      </c>
      <c r="Q1569" t="s">
        <v>39</v>
      </c>
      <c r="R1569">
        <v>0</v>
      </c>
      <c r="S1569">
        <v>0</v>
      </c>
      <c r="T1569">
        <v>1</v>
      </c>
      <c r="U1569">
        <v>70000000</v>
      </c>
      <c r="V1569">
        <v>36793804</v>
      </c>
      <c r="W1569">
        <v>69787394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-50.151861428571429</v>
      </c>
      <c r="AH1569">
        <v>-44.668566185714283</v>
      </c>
      <c r="AI1569">
        <v>0.66160461904761902</v>
      </c>
    </row>
    <row r="1570" spans="1:35" x14ac:dyDescent="0.2">
      <c r="A1570" t="s">
        <v>6338</v>
      </c>
      <c r="B1570">
        <v>2006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5.8</v>
      </c>
      <c r="N1570">
        <v>121146</v>
      </c>
      <c r="O1570">
        <v>106</v>
      </c>
      <c r="P1570" t="s">
        <v>6339</v>
      </c>
      <c r="Q1570" t="s">
        <v>35</v>
      </c>
      <c r="R1570">
        <v>0</v>
      </c>
      <c r="S1570">
        <v>1</v>
      </c>
      <c r="T1570">
        <v>0</v>
      </c>
      <c r="U1570">
        <v>52000000</v>
      </c>
      <c r="V1570">
        <v>118703275</v>
      </c>
      <c r="W1570">
        <v>205668210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97.757894230769224</v>
      </c>
      <c r="AH1570">
        <v>119.51126259615388</v>
      </c>
      <c r="AI1570">
        <v>5.5919298076923081</v>
      </c>
    </row>
    <row r="1571" spans="1:35" x14ac:dyDescent="0.2">
      <c r="A1571" t="s">
        <v>2810</v>
      </c>
      <c r="B1571">
        <v>1985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7.9</v>
      </c>
      <c r="N1571">
        <v>332815</v>
      </c>
      <c r="O1571">
        <v>97</v>
      </c>
      <c r="P1571" t="s">
        <v>2780</v>
      </c>
      <c r="Q1571" t="s">
        <v>35</v>
      </c>
      <c r="R1571">
        <v>0</v>
      </c>
      <c r="S1571">
        <v>1</v>
      </c>
      <c r="T1571">
        <v>0</v>
      </c>
      <c r="U1571">
        <v>1000000</v>
      </c>
      <c r="V1571">
        <v>45875171</v>
      </c>
      <c r="W1571">
        <v>51525171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2476.25855</v>
      </c>
      <c r="AH1571">
        <v>2759.6469905000004</v>
      </c>
      <c r="AI1571">
        <v>111.01124130434782</v>
      </c>
    </row>
    <row r="1572" spans="1:35" x14ac:dyDescent="0.2">
      <c r="A1572" t="s">
        <v>234</v>
      </c>
      <c r="B1572">
        <v>1935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7.8</v>
      </c>
      <c r="N1572">
        <v>41206</v>
      </c>
      <c r="O1572">
        <v>75</v>
      </c>
      <c r="P1572" t="s">
        <v>66</v>
      </c>
      <c r="Q1572" t="s">
        <v>35</v>
      </c>
      <c r="R1572">
        <v>0</v>
      </c>
      <c r="S1572">
        <v>1</v>
      </c>
      <c r="T1572">
        <v>0</v>
      </c>
      <c r="U1572">
        <v>397024</v>
      </c>
      <c r="X1572">
        <v>2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-100</v>
      </c>
      <c r="AH1572">
        <v>-100</v>
      </c>
      <c r="AI1572">
        <v>-1</v>
      </c>
    </row>
    <row r="1573" spans="1:35" x14ac:dyDescent="0.2">
      <c r="A1573" t="s">
        <v>4178</v>
      </c>
      <c r="B1573">
        <v>1995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7.6</v>
      </c>
      <c r="N1573">
        <v>68914</v>
      </c>
      <c r="O1573">
        <v>135</v>
      </c>
      <c r="P1573" t="s">
        <v>2004</v>
      </c>
      <c r="Q1573" t="s">
        <v>39</v>
      </c>
      <c r="R1573">
        <v>0</v>
      </c>
      <c r="S1573">
        <v>0</v>
      </c>
      <c r="T1573">
        <v>1</v>
      </c>
      <c r="U1573">
        <v>24000000</v>
      </c>
      <c r="V1573">
        <v>71516617</v>
      </c>
      <c r="W1573">
        <v>182016617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3</v>
      </c>
      <c r="AG1573">
        <v>279.20128541666662</v>
      </c>
      <c r="AH1573">
        <v>320.91342681250001</v>
      </c>
      <c r="AI1573">
        <v>16.236422064393938</v>
      </c>
    </row>
    <row r="1574" spans="1:35" x14ac:dyDescent="0.2">
      <c r="A1574" t="s">
        <v>7398</v>
      </c>
      <c r="B1574">
        <v>2012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6.1</v>
      </c>
      <c r="N1574">
        <v>121644</v>
      </c>
      <c r="O1574">
        <v>85</v>
      </c>
      <c r="P1574" t="s">
        <v>5089</v>
      </c>
      <c r="Q1574" t="s">
        <v>39</v>
      </c>
      <c r="R1574">
        <v>0</v>
      </c>
      <c r="S1574">
        <v>0</v>
      </c>
      <c r="T1574">
        <v>1</v>
      </c>
      <c r="U1574">
        <v>95000000</v>
      </c>
      <c r="V1574">
        <v>86907746</v>
      </c>
      <c r="W1574">
        <v>104907746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-44.785396842105264</v>
      </c>
      <c r="AH1574">
        <v>-38.711790494736832</v>
      </c>
      <c r="AI1574">
        <v>0.10429206315789474</v>
      </c>
    </row>
    <row r="1575" spans="1:35" x14ac:dyDescent="0.2">
      <c r="A1575" t="s">
        <v>2331</v>
      </c>
      <c r="B1575">
        <v>1978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6.1</v>
      </c>
      <c r="N1575">
        <v>4152</v>
      </c>
      <c r="O1575">
        <v>104</v>
      </c>
      <c r="P1575" t="s">
        <v>1766</v>
      </c>
      <c r="Q1575" t="s">
        <v>376</v>
      </c>
      <c r="R1575">
        <v>1</v>
      </c>
      <c r="S1575">
        <v>0</v>
      </c>
      <c r="T1575">
        <v>0</v>
      </c>
      <c r="U1575">
        <v>4000000</v>
      </c>
      <c r="X1575">
        <v>2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-100</v>
      </c>
      <c r="AH1575">
        <v>-100</v>
      </c>
      <c r="AI1575">
        <v>-1</v>
      </c>
    </row>
    <row r="1576" spans="1:35" x14ac:dyDescent="0.2">
      <c r="A1576" t="s">
        <v>5753</v>
      </c>
      <c r="B1576">
        <v>2003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3.9</v>
      </c>
      <c r="N1576">
        <v>49179</v>
      </c>
      <c r="O1576">
        <v>82</v>
      </c>
      <c r="P1576" t="s">
        <v>5754</v>
      </c>
      <c r="Q1576" t="s">
        <v>35</v>
      </c>
      <c r="R1576">
        <v>0</v>
      </c>
      <c r="S1576">
        <v>1</v>
      </c>
      <c r="T1576">
        <v>0</v>
      </c>
      <c r="U1576">
        <v>109000000</v>
      </c>
      <c r="V1576">
        <v>101149285</v>
      </c>
      <c r="W1576">
        <v>133960541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46</v>
      </c>
      <c r="AG1576">
        <v>-38.550210550458715</v>
      </c>
      <c r="AH1576">
        <v>-31.790733711009167</v>
      </c>
      <c r="AI1576">
        <v>1.0483263149847095</v>
      </c>
    </row>
    <row r="1577" spans="1:35" x14ac:dyDescent="0.2">
      <c r="A1577" t="s">
        <v>4390</v>
      </c>
      <c r="B1577">
        <v>1996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6</v>
      </c>
      <c r="N1577">
        <v>12243</v>
      </c>
      <c r="O1577">
        <v>113</v>
      </c>
      <c r="P1577" t="s">
        <v>3021</v>
      </c>
      <c r="Q1577" t="s">
        <v>35</v>
      </c>
      <c r="R1577">
        <v>0</v>
      </c>
      <c r="S1577">
        <v>1</v>
      </c>
      <c r="T1577">
        <v>0</v>
      </c>
      <c r="U1577">
        <v>50000000</v>
      </c>
      <c r="V1577">
        <v>14551359</v>
      </c>
      <c r="W1577">
        <v>22540359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2</v>
      </c>
      <c r="AG1577">
        <v>-77.459641000000005</v>
      </c>
      <c r="AH1577">
        <v>-74.980201509999986</v>
      </c>
      <c r="AI1577">
        <v>2.4561772727272727E-2</v>
      </c>
    </row>
    <row r="1578" spans="1:35" x14ac:dyDescent="0.2">
      <c r="A1578" t="s">
        <v>7210</v>
      </c>
      <c r="B1578">
        <v>2011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6.3</v>
      </c>
      <c r="N1578">
        <v>160311</v>
      </c>
      <c r="O1578">
        <v>112</v>
      </c>
      <c r="P1578" t="s">
        <v>5715</v>
      </c>
      <c r="Q1578" t="s">
        <v>35</v>
      </c>
      <c r="R1578">
        <v>0</v>
      </c>
      <c r="S1578">
        <v>1</v>
      </c>
      <c r="T1578">
        <v>0</v>
      </c>
      <c r="U1578">
        <v>52000000</v>
      </c>
      <c r="V1578">
        <v>37081475</v>
      </c>
      <c r="W1578">
        <v>75450437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-27.451502884615387</v>
      </c>
      <c r="AH1578">
        <v>-19.471168201923071</v>
      </c>
      <c r="AI1578">
        <v>0.45096994230769233</v>
      </c>
    </row>
    <row r="1579" spans="1:35" x14ac:dyDescent="0.2">
      <c r="A1579" t="s">
        <v>296</v>
      </c>
      <c r="B1579">
        <v>1936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7.1</v>
      </c>
      <c r="N1579">
        <v>4292</v>
      </c>
      <c r="O1579">
        <v>115</v>
      </c>
      <c r="P1579" t="s">
        <v>45</v>
      </c>
      <c r="Q1579" t="s">
        <v>39</v>
      </c>
      <c r="R1579">
        <v>0</v>
      </c>
      <c r="S1579">
        <v>0</v>
      </c>
      <c r="T1579">
        <v>1</v>
      </c>
      <c r="U1579">
        <v>8000000</v>
      </c>
      <c r="X1579">
        <v>2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82</v>
      </c>
      <c r="AG1579">
        <v>-100</v>
      </c>
      <c r="AH1579">
        <v>-100</v>
      </c>
      <c r="AI1579">
        <v>-1</v>
      </c>
    </row>
    <row r="1580" spans="1:35" x14ac:dyDescent="0.2">
      <c r="A1580" t="s">
        <v>5010</v>
      </c>
      <c r="B1580">
        <v>1999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7.4</v>
      </c>
      <c r="N1580">
        <v>90521</v>
      </c>
      <c r="O1580">
        <v>126</v>
      </c>
      <c r="P1580" t="s">
        <v>3483</v>
      </c>
      <c r="Q1580" t="s">
        <v>5011</v>
      </c>
      <c r="R1580">
        <v>1</v>
      </c>
      <c r="S1580">
        <v>0</v>
      </c>
      <c r="T1580">
        <v>0</v>
      </c>
      <c r="U1580">
        <v>24000000</v>
      </c>
      <c r="V1580">
        <v>57545092</v>
      </c>
      <c r="W1580">
        <v>88545092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14</v>
      </c>
      <c r="AG1580">
        <v>84.468941666666666</v>
      </c>
      <c r="AH1580">
        <v>104.76052525000001</v>
      </c>
      <c r="AI1580">
        <v>7.3849518939393937</v>
      </c>
    </row>
    <row r="1581" spans="1:35" x14ac:dyDescent="0.2">
      <c r="A1581" t="s">
        <v>2880</v>
      </c>
      <c r="B1581">
        <v>1986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5.4</v>
      </c>
      <c r="N1581">
        <v>5880</v>
      </c>
      <c r="O1581">
        <v>98</v>
      </c>
      <c r="P1581" t="s">
        <v>2881</v>
      </c>
      <c r="Q1581" t="s">
        <v>39</v>
      </c>
      <c r="R1581">
        <v>0</v>
      </c>
      <c r="S1581">
        <v>0</v>
      </c>
      <c r="T1581">
        <v>1</v>
      </c>
      <c r="U1581">
        <v>15000000</v>
      </c>
      <c r="V1581">
        <v>1953732</v>
      </c>
      <c r="W1581">
        <v>1953732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6</v>
      </c>
      <c r="AG1581">
        <v>-93.487560000000002</v>
      </c>
      <c r="AH1581">
        <v>-92.771191600000009</v>
      </c>
      <c r="AI1581">
        <v>-0.71685043478260868</v>
      </c>
    </row>
    <row r="1582" spans="1:35" x14ac:dyDescent="0.2">
      <c r="A1582" t="s">
        <v>3947</v>
      </c>
      <c r="B1582">
        <v>1994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6.7</v>
      </c>
      <c r="N1582">
        <v>57021</v>
      </c>
      <c r="O1582">
        <v>119</v>
      </c>
      <c r="P1582" t="s">
        <v>2557</v>
      </c>
      <c r="Q1582" t="s">
        <v>39</v>
      </c>
      <c r="R1582">
        <v>0</v>
      </c>
      <c r="S1582">
        <v>0</v>
      </c>
      <c r="T1582">
        <v>1</v>
      </c>
      <c r="U1582">
        <v>45000000</v>
      </c>
      <c r="V1582">
        <v>92115211</v>
      </c>
      <c r="W1582">
        <v>117615211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30.683567777777775</v>
      </c>
      <c r="AH1582">
        <v>45.058760233333345</v>
      </c>
      <c r="AI1582">
        <v>4.940162171717172</v>
      </c>
    </row>
    <row r="1583" spans="1:35" x14ac:dyDescent="0.2">
      <c r="A1583" t="s">
        <v>2887</v>
      </c>
      <c r="B1583">
        <v>1986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7</v>
      </c>
      <c r="N1583">
        <v>71073</v>
      </c>
      <c r="O1583">
        <v>119</v>
      </c>
      <c r="P1583" t="s">
        <v>2139</v>
      </c>
      <c r="Q1583" t="s">
        <v>2783</v>
      </c>
      <c r="R1583">
        <v>1</v>
      </c>
      <c r="S1583">
        <v>0</v>
      </c>
      <c r="T1583">
        <v>0</v>
      </c>
      <c r="U1583">
        <v>13800000</v>
      </c>
      <c r="V1583">
        <v>52293982</v>
      </c>
      <c r="W1583">
        <v>52293982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2</v>
      </c>
      <c r="AG1583">
        <v>89.470949275362315</v>
      </c>
      <c r="AH1583">
        <v>110.31275369565219</v>
      </c>
      <c r="AI1583">
        <v>7.2378673597983614</v>
      </c>
    </row>
    <row r="1584" spans="1:35" x14ac:dyDescent="0.2">
      <c r="A1584" t="s">
        <v>2814</v>
      </c>
      <c r="B1584">
        <v>1985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7.8</v>
      </c>
      <c r="N1584">
        <v>74380</v>
      </c>
      <c r="O1584">
        <v>154</v>
      </c>
      <c r="P1584" t="s">
        <v>2168</v>
      </c>
      <c r="Q1584" t="s">
        <v>2714</v>
      </c>
      <c r="R1584">
        <v>0</v>
      </c>
      <c r="S1584">
        <v>0</v>
      </c>
      <c r="T1584">
        <v>1</v>
      </c>
      <c r="U1584">
        <v>15000000</v>
      </c>
      <c r="V1584">
        <v>98467863</v>
      </c>
      <c r="W1584">
        <v>98467863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2</v>
      </c>
      <c r="AG1584">
        <v>228.22621000000001</v>
      </c>
      <c r="AH1584">
        <v>264.33109310000003</v>
      </c>
      <c r="AI1584">
        <v>13.270704782608696</v>
      </c>
    </row>
    <row r="1585" spans="1:35" x14ac:dyDescent="0.2">
      <c r="A1585" t="s">
        <v>2378</v>
      </c>
      <c r="B1585">
        <v>1979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4.4000000000000004</v>
      </c>
      <c r="N1585">
        <v>5315</v>
      </c>
      <c r="O1585">
        <v>113</v>
      </c>
      <c r="P1585" t="s">
        <v>1822</v>
      </c>
      <c r="Q1585" t="s">
        <v>35</v>
      </c>
      <c r="R1585">
        <v>0</v>
      </c>
      <c r="S1585">
        <v>1</v>
      </c>
      <c r="T1585">
        <v>0</v>
      </c>
      <c r="U1585">
        <v>13015688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-100</v>
      </c>
      <c r="AH1585">
        <v>-100</v>
      </c>
      <c r="AI1585">
        <v>-1</v>
      </c>
    </row>
    <row r="1586" spans="1:35" x14ac:dyDescent="0.2">
      <c r="A1586" t="s">
        <v>7181</v>
      </c>
      <c r="B1586">
        <v>2013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7.5</v>
      </c>
      <c r="N1586">
        <v>420731</v>
      </c>
      <c r="O1586">
        <v>112</v>
      </c>
      <c r="P1586" t="s">
        <v>6372</v>
      </c>
      <c r="Q1586" t="s">
        <v>5604</v>
      </c>
      <c r="R1586">
        <v>0</v>
      </c>
      <c r="S1586">
        <v>0</v>
      </c>
      <c r="T1586">
        <v>1</v>
      </c>
      <c r="U1586">
        <v>20000000</v>
      </c>
      <c r="V1586">
        <v>137400141</v>
      </c>
      <c r="W1586">
        <v>319494638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698.73659499999997</v>
      </c>
      <c r="AH1586">
        <v>786.59762045000002</v>
      </c>
      <c r="AI1586">
        <v>14.9747319</v>
      </c>
    </row>
    <row r="1587" spans="1:35" x14ac:dyDescent="0.2">
      <c r="A1587" t="s">
        <v>7720</v>
      </c>
      <c r="B1587">
        <v>2016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7.3</v>
      </c>
      <c r="N1587">
        <v>211433</v>
      </c>
      <c r="O1587">
        <v>134</v>
      </c>
      <c r="P1587" t="s">
        <v>6372</v>
      </c>
      <c r="Q1587" t="s">
        <v>5604</v>
      </c>
      <c r="R1587">
        <v>0</v>
      </c>
      <c r="S1587">
        <v>0</v>
      </c>
      <c r="T1587">
        <v>1</v>
      </c>
      <c r="U1587">
        <v>40000000</v>
      </c>
      <c r="V1587">
        <v>102470008</v>
      </c>
      <c r="W1587">
        <v>320392818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300.49102250000004</v>
      </c>
      <c r="AH1587">
        <v>344.54503497500002</v>
      </c>
      <c r="AI1587">
        <v>7.0098204500000003</v>
      </c>
    </row>
    <row r="1588" spans="1:35" x14ac:dyDescent="0.2">
      <c r="A1588" t="s">
        <v>6065</v>
      </c>
      <c r="B1588">
        <v>2005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7.4</v>
      </c>
      <c r="N1588">
        <v>128737</v>
      </c>
      <c r="O1588">
        <v>129</v>
      </c>
      <c r="P1588" t="s">
        <v>6066</v>
      </c>
      <c r="Q1588" t="s">
        <v>5459</v>
      </c>
      <c r="R1588">
        <v>0</v>
      </c>
      <c r="S1588">
        <v>1</v>
      </c>
      <c r="T1588">
        <v>0</v>
      </c>
      <c r="U1588">
        <v>25000000</v>
      </c>
      <c r="V1588">
        <v>33579797</v>
      </c>
      <c r="W1588">
        <v>82466670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4</v>
      </c>
      <c r="AG1588">
        <v>64.933340000000001</v>
      </c>
      <c r="AH1588">
        <v>83.076007400000009</v>
      </c>
      <c r="AI1588">
        <v>4.4977780000000003</v>
      </c>
    </row>
    <row r="1589" spans="1:35" x14ac:dyDescent="0.2">
      <c r="A1589" t="s">
        <v>5373</v>
      </c>
      <c r="B1589">
        <v>2000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6.9</v>
      </c>
      <c r="N1589">
        <v>22260</v>
      </c>
      <c r="O1589">
        <v>126</v>
      </c>
      <c r="P1589" t="s">
        <v>5374</v>
      </c>
      <c r="Q1589" t="s">
        <v>5375</v>
      </c>
      <c r="R1589">
        <v>0</v>
      </c>
      <c r="S1589">
        <v>1</v>
      </c>
      <c r="T1589">
        <v>0</v>
      </c>
      <c r="U1589">
        <v>20000000</v>
      </c>
      <c r="V1589">
        <v>17872723</v>
      </c>
      <c r="W1589">
        <v>22428990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-43.927525000000003</v>
      </c>
      <c r="AH1589">
        <v>-37.75955274999999</v>
      </c>
      <c r="AI1589">
        <v>0.86908249999999998</v>
      </c>
    </row>
    <row r="1590" spans="1:35" x14ac:dyDescent="0.2">
      <c r="A1590" t="s">
        <v>5483</v>
      </c>
      <c r="B1590">
        <v>2002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7.8</v>
      </c>
      <c r="N1590">
        <v>124496</v>
      </c>
      <c r="O1590">
        <v>131</v>
      </c>
      <c r="P1590" t="s">
        <v>2817</v>
      </c>
      <c r="Q1590" t="s">
        <v>2783</v>
      </c>
      <c r="R1590">
        <v>1</v>
      </c>
      <c r="S1590">
        <v>0</v>
      </c>
      <c r="T1590">
        <v>0</v>
      </c>
      <c r="U1590">
        <v>35000000</v>
      </c>
      <c r="V1590">
        <v>54234062</v>
      </c>
      <c r="W1590">
        <v>75395048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158</v>
      </c>
      <c r="AG1590">
        <v>7.7072114285714282</v>
      </c>
      <c r="AH1590">
        <v>19.555004685714287</v>
      </c>
      <c r="AI1590">
        <v>2.5902403809523808</v>
      </c>
    </row>
    <row r="1591" spans="1:35" x14ac:dyDescent="0.2">
      <c r="A1591" t="s">
        <v>3954</v>
      </c>
      <c r="B1591">
        <v>1994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6</v>
      </c>
      <c r="N1591">
        <v>7488</v>
      </c>
      <c r="O1591">
        <v>102</v>
      </c>
      <c r="P1591" t="s">
        <v>3955</v>
      </c>
      <c r="Q1591" t="s">
        <v>3230</v>
      </c>
      <c r="R1591">
        <v>0</v>
      </c>
      <c r="S1591">
        <v>1</v>
      </c>
      <c r="T1591">
        <v>0</v>
      </c>
      <c r="U1591">
        <v>35000000</v>
      </c>
      <c r="V1591">
        <v>20280016</v>
      </c>
      <c r="W1591">
        <v>20280016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-71.028548571428573</v>
      </c>
      <c r="AH1591">
        <v>-67.841688914285697</v>
      </c>
      <c r="AI1591">
        <v>0.31688415584415586</v>
      </c>
    </row>
    <row r="1592" spans="1:35" x14ac:dyDescent="0.2">
      <c r="A1592" t="s">
        <v>2031</v>
      </c>
      <c r="B1592">
        <v>1972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7.4</v>
      </c>
      <c r="N1592">
        <v>12544</v>
      </c>
      <c r="O1592">
        <v>134</v>
      </c>
      <c r="P1592" t="s">
        <v>2032</v>
      </c>
      <c r="Q1592" t="s">
        <v>39</v>
      </c>
      <c r="R1592">
        <v>0</v>
      </c>
      <c r="S1592">
        <v>0</v>
      </c>
      <c r="T1592">
        <v>1</v>
      </c>
      <c r="U1592">
        <v>6000000</v>
      </c>
      <c r="X1592">
        <v>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-100</v>
      </c>
      <c r="AH1592">
        <v>-100</v>
      </c>
      <c r="AI1592">
        <v>-1</v>
      </c>
    </row>
    <row r="1593" spans="1:35" x14ac:dyDescent="0.2">
      <c r="A1593" t="s">
        <v>5345</v>
      </c>
      <c r="B1593">
        <v>2000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5.6</v>
      </c>
      <c r="N1593">
        <v>4413</v>
      </c>
      <c r="O1593">
        <v>88</v>
      </c>
      <c r="P1593" t="s">
        <v>2916</v>
      </c>
      <c r="Q1593" t="s">
        <v>5346</v>
      </c>
      <c r="R1593">
        <v>1</v>
      </c>
      <c r="S1593">
        <v>0</v>
      </c>
      <c r="T1593">
        <v>0</v>
      </c>
      <c r="U1593">
        <v>38000000</v>
      </c>
      <c r="V1593">
        <v>13023075</v>
      </c>
      <c r="W1593">
        <v>13105853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-82.755456578947374</v>
      </c>
      <c r="AH1593">
        <v>-80.858556802631583</v>
      </c>
      <c r="AI1593">
        <v>-0.4251818859649123</v>
      </c>
    </row>
    <row r="1594" spans="1:35" x14ac:dyDescent="0.2">
      <c r="A1594" t="s">
        <v>6490</v>
      </c>
      <c r="B1594">
        <v>2013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7.2</v>
      </c>
      <c r="N1594">
        <v>183476</v>
      </c>
      <c r="O1594">
        <v>98</v>
      </c>
      <c r="P1594" t="s">
        <v>6491</v>
      </c>
      <c r="Q1594" t="s">
        <v>4956</v>
      </c>
      <c r="R1594">
        <v>0</v>
      </c>
      <c r="S1594">
        <v>1</v>
      </c>
      <c r="T1594">
        <v>0</v>
      </c>
      <c r="U1594">
        <v>135000000</v>
      </c>
      <c r="V1594">
        <v>187168425</v>
      </c>
      <c r="W1594">
        <v>587204668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117.48321037037037</v>
      </c>
      <c r="AH1594">
        <v>141.40636351111112</v>
      </c>
      <c r="AI1594">
        <v>3.3496642074074074</v>
      </c>
    </row>
    <row r="1595" spans="1:35" x14ac:dyDescent="0.2">
      <c r="A1595" t="s">
        <v>4189</v>
      </c>
      <c r="B1595">
        <v>1995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6.3</v>
      </c>
      <c r="N1595">
        <v>12374</v>
      </c>
      <c r="O1595">
        <v>111</v>
      </c>
      <c r="P1595" t="s">
        <v>4190</v>
      </c>
      <c r="Q1595" t="s">
        <v>3859</v>
      </c>
      <c r="R1595">
        <v>1</v>
      </c>
      <c r="S1595">
        <v>0</v>
      </c>
      <c r="T1595">
        <v>0</v>
      </c>
      <c r="U1595">
        <v>9000000</v>
      </c>
      <c r="V1595">
        <v>868979</v>
      </c>
      <c r="W1595">
        <v>868979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-95.172338888888888</v>
      </c>
      <c r="AH1595">
        <v>-94.641296166666649</v>
      </c>
      <c r="AI1595">
        <v>-0.78056085858585855</v>
      </c>
    </row>
    <row r="1596" spans="1:35" x14ac:dyDescent="0.2">
      <c r="A1596" t="s">
        <v>3959</v>
      </c>
      <c r="B1596">
        <v>1994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7.6</v>
      </c>
      <c r="N1596">
        <v>160767</v>
      </c>
      <c r="O1596">
        <v>102</v>
      </c>
      <c r="P1596" t="s">
        <v>3960</v>
      </c>
      <c r="Q1596" t="s">
        <v>3961</v>
      </c>
      <c r="R1596">
        <v>1</v>
      </c>
      <c r="S1596">
        <v>0</v>
      </c>
      <c r="T1596">
        <v>0</v>
      </c>
      <c r="U1596">
        <v>23000000</v>
      </c>
      <c r="V1596">
        <v>50693129</v>
      </c>
      <c r="W1596">
        <v>50693129</v>
      </c>
      <c r="X1596">
        <v>0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5</v>
      </c>
      <c r="AG1596">
        <v>10.202454347826087</v>
      </c>
      <c r="AH1596">
        <v>22.324724326086969</v>
      </c>
      <c r="AI1596">
        <v>4.0092024703557314</v>
      </c>
    </row>
    <row r="1597" spans="1:35" x14ac:dyDescent="0.2">
      <c r="A1597" t="s">
        <v>4398</v>
      </c>
      <c r="B1597">
        <v>1996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4.7</v>
      </c>
      <c r="N1597">
        <v>18586</v>
      </c>
      <c r="O1597">
        <v>84</v>
      </c>
      <c r="P1597" t="s">
        <v>4399</v>
      </c>
      <c r="Q1597" t="s">
        <v>4400</v>
      </c>
      <c r="R1597">
        <v>1</v>
      </c>
      <c r="S1597">
        <v>0</v>
      </c>
      <c r="T1597">
        <v>0</v>
      </c>
      <c r="U1597">
        <v>13000000</v>
      </c>
      <c r="V1597">
        <v>17917287</v>
      </c>
      <c r="W1597">
        <v>17917287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-31.087357692307695</v>
      </c>
      <c r="AH1597">
        <v>-23.506967038461539</v>
      </c>
      <c r="AI1597">
        <v>2.1323928321678323</v>
      </c>
    </row>
    <row r="1598" spans="1:35" x14ac:dyDescent="0.2">
      <c r="A1598" t="s">
        <v>3746</v>
      </c>
      <c r="B1598">
        <v>1993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5.8</v>
      </c>
      <c r="N1598">
        <v>15533</v>
      </c>
      <c r="O1598">
        <v>89</v>
      </c>
      <c r="P1598" t="s">
        <v>3747</v>
      </c>
      <c r="Q1598" t="s">
        <v>3240</v>
      </c>
      <c r="R1598">
        <v>0</v>
      </c>
      <c r="S1598">
        <v>0</v>
      </c>
      <c r="T1598">
        <v>1</v>
      </c>
      <c r="U1598">
        <v>6000000</v>
      </c>
      <c r="V1598">
        <v>13609396</v>
      </c>
      <c r="W1598">
        <v>13609396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13.411633333333334</v>
      </c>
      <c r="AH1598">
        <v>25.886913000000007</v>
      </c>
      <c r="AI1598">
        <v>4.1550742424242424</v>
      </c>
    </row>
    <row r="1599" spans="1:35" x14ac:dyDescent="0.2">
      <c r="A1599" t="s">
        <v>4192</v>
      </c>
      <c r="B1599">
        <v>1995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7.7</v>
      </c>
      <c r="N1599">
        <v>8898</v>
      </c>
      <c r="O1599">
        <v>97</v>
      </c>
      <c r="P1599" t="s">
        <v>4193</v>
      </c>
      <c r="Q1599" t="s">
        <v>35</v>
      </c>
      <c r="R1599">
        <v>0</v>
      </c>
      <c r="S1599">
        <v>1</v>
      </c>
      <c r="T1599">
        <v>0</v>
      </c>
      <c r="U1599">
        <v>2568425</v>
      </c>
      <c r="X1599">
        <v>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-100</v>
      </c>
      <c r="AH1599">
        <v>-100</v>
      </c>
      <c r="AI1599">
        <v>-1</v>
      </c>
    </row>
    <row r="1600" spans="1:35" x14ac:dyDescent="0.2">
      <c r="A1600" t="s">
        <v>6225</v>
      </c>
      <c r="B1600">
        <v>2008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7.8</v>
      </c>
      <c r="N1600">
        <v>562480</v>
      </c>
      <c r="O1600">
        <v>166</v>
      </c>
      <c r="P1600" t="s">
        <v>6226</v>
      </c>
      <c r="Q1600" t="s">
        <v>39</v>
      </c>
      <c r="R1600">
        <v>0</v>
      </c>
      <c r="S1600">
        <v>0</v>
      </c>
      <c r="T1600">
        <v>1</v>
      </c>
      <c r="U1600">
        <v>150000000</v>
      </c>
      <c r="V1600">
        <v>127509326</v>
      </c>
      <c r="W1600">
        <v>335802786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86</v>
      </c>
      <c r="AG1600">
        <v>11.934262</v>
      </c>
      <c r="AH1600">
        <v>24.247030820000013</v>
      </c>
      <c r="AI1600">
        <v>2.7311420666666666</v>
      </c>
    </row>
    <row r="1601" spans="1:35" x14ac:dyDescent="0.2">
      <c r="A1601" t="s">
        <v>2608</v>
      </c>
      <c r="B1601">
        <v>1982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7.2</v>
      </c>
      <c r="N1601">
        <v>59548</v>
      </c>
      <c r="O1601">
        <v>93</v>
      </c>
      <c r="P1601" t="s">
        <v>2609</v>
      </c>
      <c r="Q1601" t="s">
        <v>2610</v>
      </c>
      <c r="R1601">
        <v>0</v>
      </c>
      <c r="S1601">
        <v>1</v>
      </c>
      <c r="T1601">
        <v>0</v>
      </c>
      <c r="U1601">
        <v>15000000</v>
      </c>
      <c r="V1601">
        <v>41357492</v>
      </c>
      <c r="W1601">
        <v>41373966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37.913219999999995</v>
      </c>
      <c r="AH1601">
        <v>53.083674200000019</v>
      </c>
      <c r="AI1601">
        <v>4.9962269565217392</v>
      </c>
    </row>
    <row r="1602" spans="1:35" x14ac:dyDescent="0.2">
      <c r="A1602" t="s">
        <v>6423</v>
      </c>
      <c r="B1602">
        <v>2008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9</v>
      </c>
      <c r="N1602">
        <v>2192994</v>
      </c>
      <c r="O1602">
        <v>152</v>
      </c>
      <c r="P1602" t="s">
        <v>5998</v>
      </c>
      <c r="Q1602" t="s">
        <v>39</v>
      </c>
      <c r="R1602">
        <v>0</v>
      </c>
      <c r="S1602">
        <v>0</v>
      </c>
      <c r="T1602">
        <v>1</v>
      </c>
      <c r="U1602">
        <v>185000000</v>
      </c>
      <c r="V1602">
        <v>535234033</v>
      </c>
      <c r="W1602">
        <v>1004934033</v>
      </c>
      <c r="X1602">
        <v>0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22</v>
      </c>
      <c r="AG1602">
        <v>171.60379270270269</v>
      </c>
      <c r="AH1602">
        <v>201.48020990000001</v>
      </c>
      <c r="AI1602">
        <v>8.053459756756757</v>
      </c>
    </row>
    <row r="1603" spans="1:35" x14ac:dyDescent="0.2">
      <c r="A1603" t="s">
        <v>7070</v>
      </c>
      <c r="B1603">
        <v>2012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8.4</v>
      </c>
      <c r="N1603">
        <v>1450936</v>
      </c>
      <c r="O1603">
        <v>164</v>
      </c>
      <c r="P1603" t="s">
        <v>5998</v>
      </c>
      <c r="Q1603" t="s">
        <v>39</v>
      </c>
      <c r="R1603">
        <v>0</v>
      </c>
      <c r="S1603">
        <v>0</v>
      </c>
      <c r="T1603">
        <v>1</v>
      </c>
      <c r="U1603">
        <v>250000000</v>
      </c>
      <c r="V1603">
        <v>448139099</v>
      </c>
      <c r="W1603">
        <v>1081041287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26</v>
      </c>
      <c r="AG1603">
        <v>116.20825740000001</v>
      </c>
      <c r="AH1603">
        <v>139.99116571400003</v>
      </c>
      <c r="AI1603">
        <v>3.3241651480000001</v>
      </c>
    </row>
    <row r="1604" spans="1:35" x14ac:dyDescent="0.2">
      <c r="A1604" t="s">
        <v>3078</v>
      </c>
      <c r="B1604">
        <v>1988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6.3</v>
      </c>
      <c r="N1604">
        <v>38724</v>
      </c>
      <c r="O1604">
        <v>91</v>
      </c>
      <c r="P1604" t="s">
        <v>2442</v>
      </c>
      <c r="Q1604" t="s">
        <v>39</v>
      </c>
      <c r="R1604">
        <v>0</v>
      </c>
      <c r="S1604">
        <v>0</v>
      </c>
      <c r="T1604">
        <v>1</v>
      </c>
      <c r="U1604">
        <v>31000000</v>
      </c>
      <c r="V1604">
        <v>37903295</v>
      </c>
      <c r="W1604">
        <v>37903295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-38.865653225806454</v>
      </c>
      <c r="AH1604">
        <v>-32.140875080645152</v>
      </c>
      <c r="AI1604">
        <v>1.65801507713885</v>
      </c>
    </row>
    <row r="1605" spans="1:35" x14ac:dyDescent="0.2">
      <c r="A1605" t="s">
        <v>2091</v>
      </c>
      <c r="B1605">
        <v>1973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5.7</v>
      </c>
      <c r="N1605">
        <v>671</v>
      </c>
      <c r="O1605">
        <v>110</v>
      </c>
      <c r="P1605" t="s">
        <v>2092</v>
      </c>
      <c r="Q1605" t="s">
        <v>2093</v>
      </c>
      <c r="R1605">
        <v>0</v>
      </c>
      <c r="S1605">
        <v>0</v>
      </c>
      <c r="T1605">
        <v>1</v>
      </c>
      <c r="U1605">
        <v>1000000</v>
      </c>
      <c r="X1605">
        <v>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-100</v>
      </c>
      <c r="AH1605">
        <v>-100</v>
      </c>
      <c r="AI1605">
        <v>-1</v>
      </c>
    </row>
    <row r="1606" spans="1:35" x14ac:dyDescent="0.2">
      <c r="A1606" t="s">
        <v>2333</v>
      </c>
      <c r="B1606">
        <v>1978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8.1</v>
      </c>
      <c r="N1606">
        <v>297286</v>
      </c>
      <c r="O1606">
        <v>183</v>
      </c>
      <c r="P1606" t="s">
        <v>2334</v>
      </c>
      <c r="Q1606" t="s">
        <v>2335</v>
      </c>
      <c r="R1606">
        <v>0</v>
      </c>
      <c r="S1606">
        <v>1</v>
      </c>
      <c r="T1606">
        <v>0</v>
      </c>
      <c r="U1606">
        <v>48979328</v>
      </c>
      <c r="X1606">
        <v>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-100</v>
      </c>
      <c r="AH1606">
        <v>-100</v>
      </c>
      <c r="AI1606">
        <v>-1</v>
      </c>
    </row>
    <row r="1607" spans="1:35" x14ac:dyDescent="0.2">
      <c r="A1607" t="s">
        <v>6150</v>
      </c>
      <c r="B1607">
        <v>2006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8.5</v>
      </c>
      <c r="N1607">
        <v>1132105</v>
      </c>
      <c r="O1607">
        <v>151</v>
      </c>
      <c r="P1607" t="s">
        <v>2139</v>
      </c>
      <c r="Q1607" t="s">
        <v>39</v>
      </c>
      <c r="R1607">
        <v>0</v>
      </c>
      <c r="S1607">
        <v>0</v>
      </c>
      <c r="T1607">
        <v>1</v>
      </c>
      <c r="U1607">
        <v>90000000</v>
      </c>
      <c r="V1607">
        <v>132384315</v>
      </c>
      <c r="W1607">
        <v>291465034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4</v>
      </c>
      <c r="AG1607">
        <v>61.925018888888893</v>
      </c>
      <c r="AH1607">
        <v>79.736770966666668</v>
      </c>
      <c r="AI1607">
        <v>4.3975006296296293</v>
      </c>
    </row>
    <row r="1608" spans="1:35" x14ac:dyDescent="0.2">
      <c r="A1608" t="s">
        <v>4653</v>
      </c>
      <c r="B1608">
        <v>1997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7.5</v>
      </c>
      <c r="N1608">
        <v>314421</v>
      </c>
      <c r="O1608">
        <v>144</v>
      </c>
      <c r="P1608" t="s">
        <v>3083</v>
      </c>
      <c r="Q1608" t="s">
        <v>39</v>
      </c>
      <c r="R1608">
        <v>0</v>
      </c>
      <c r="S1608">
        <v>0</v>
      </c>
      <c r="T1608">
        <v>1</v>
      </c>
      <c r="U1608">
        <v>57000000</v>
      </c>
      <c r="V1608">
        <v>60944660</v>
      </c>
      <c r="W1608">
        <v>152944660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7</v>
      </c>
      <c r="AG1608">
        <v>34.16198245614035</v>
      </c>
      <c r="AH1608">
        <v>48.919800526315811</v>
      </c>
      <c r="AI1608">
        <v>5.0982719298245618</v>
      </c>
    </row>
    <row r="1609" spans="1:35" x14ac:dyDescent="0.2">
      <c r="A1609" t="s">
        <v>7264</v>
      </c>
      <c r="B1609">
        <v>2011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5.3</v>
      </c>
      <c r="N1609">
        <v>50469</v>
      </c>
      <c r="O1609">
        <v>111</v>
      </c>
      <c r="P1609" t="s">
        <v>2627</v>
      </c>
      <c r="Q1609" t="s">
        <v>35</v>
      </c>
      <c r="R1609">
        <v>0</v>
      </c>
      <c r="S1609">
        <v>1</v>
      </c>
      <c r="T1609">
        <v>0</v>
      </c>
      <c r="U1609">
        <v>70000000</v>
      </c>
      <c r="V1609">
        <v>48475290</v>
      </c>
      <c r="W1609">
        <v>69721966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-50.198595714285709</v>
      </c>
      <c r="AH1609">
        <v>-44.720441242857142</v>
      </c>
      <c r="AI1609">
        <v>-3.9719142857142856E-3</v>
      </c>
    </row>
    <row r="1610" spans="1:35" x14ac:dyDescent="0.2">
      <c r="A1610" t="s">
        <v>7762</v>
      </c>
      <c r="B1610">
        <v>2017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7.4</v>
      </c>
      <c r="N1610">
        <v>125868</v>
      </c>
      <c r="O1610">
        <v>104</v>
      </c>
      <c r="P1610" t="s">
        <v>7763</v>
      </c>
      <c r="Q1610" t="s">
        <v>7471</v>
      </c>
      <c r="R1610">
        <v>0</v>
      </c>
      <c r="S1610">
        <v>0</v>
      </c>
      <c r="T1610">
        <v>1</v>
      </c>
      <c r="U1610">
        <v>10000000</v>
      </c>
      <c r="V1610">
        <v>21120616</v>
      </c>
      <c r="W1610">
        <v>29820616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4</v>
      </c>
      <c r="AG1610">
        <v>49.103079999999999</v>
      </c>
      <c r="AH1610">
        <v>65.50441880000001</v>
      </c>
      <c r="AI1610">
        <v>1.9820616</v>
      </c>
    </row>
    <row r="1611" spans="1:35" x14ac:dyDescent="0.2">
      <c r="A1611" t="s">
        <v>3582</v>
      </c>
      <c r="B1611">
        <v>1992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5.9</v>
      </c>
      <c r="N1611">
        <v>14720</v>
      </c>
      <c r="O1611">
        <v>112</v>
      </c>
      <c r="P1611" t="s">
        <v>3583</v>
      </c>
      <c r="Q1611" t="s">
        <v>3273</v>
      </c>
      <c r="R1611">
        <v>1</v>
      </c>
      <c r="S1611">
        <v>0</v>
      </c>
      <c r="T1611">
        <v>0</v>
      </c>
      <c r="U1611">
        <v>50000000</v>
      </c>
      <c r="V1611">
        <v>46666502</v>
      </c>
      <c r="W1611">
        <v>46666502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-53.333497999999999</v>
      </c>
      <c r="AH1611">
        <v>-48.200182779999992</v>
      </c>
      <c r="AI1611">
        <v>1.1212046363636363</v>
      </c>
    </row>
    <row r="1612" spans="1:35" x14ac:dyDescent="0.2">
      <c r="A1612" t="s">
        <v>3434</v>
      </c>
      <c r="B1612">
        <v>1991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7</v>
      </c>
      <c r="N1612">
        <v>4927</v>
      </c>
      <c r="O1612">
        <v>122</v>
      </c>
      <c r="P1612" t="s">
        <v>3435</v>
      </c>
      <c r="Q1612" t="s">
        <v>2783</v>
      </c>
      <c r="R1612">
        <v>1</v>
      </c>
      <c r="S1612">
        <v>0</v>
      </c>
      <c r="T1612">
        <v>0</v>
      </c>
      <c r="U1612">
        <v>38120905</v>
      </c>
      <c r="X1612">
        <v>2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3</v>
      </c>
      <c r="AG1612">
        <v>-100</v>
      </c>
      <c r="AH1612">
        <v>-100</v>
      </c>
      <c r="AI1612">
        <v>-1</v>
      </c>
    </row>
    <row r="1613" spans="1:35" x14ac:dyDescent="0.2">
      <c r="A1613" t="s">
        <v>5901</v>
      </c>
      <c r="B1613">
        <v>2004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6.6</v>
      </c>
      <c r="N1613">
        <v>14931</v>
      </c>
      <c r="O1613">
        <v>111</v>
      </c>
      <c r="P1613" t="s">
        <v>5902</v>
      </c>
      <c r="Q1613" t="s">
        <v>5459</v>
      </c>
      <c r="R1613">
        <v>0</v>
      </c>
      <c r="S1613">
        <v>1</v>
      </c>
      <c r="T1613">
        <v>0</v>
      </c>
      <c r="U1613">
        <v>7500000</v>
      </c>
      <c r="V1613">
        <v>3854624</v>
      </c>
      <c r="W1613">
        <v>6715067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-55.232886666666673</v>
      </c>
      <c r="AH1613">
        <v>-50.308504199999994</v>
      </c>
      <c r="AI1613">
        <v>0.49223711111111113</v>
      </c>
    </row>
    <row r="1614" spans="1:35" x14ac:dyDescent="0.2">
      <c r="A1614" t="s">
        <v>37</v>
      </c>
      <c r="B1614">
        <v>1930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6.5</v>
      </c>
      <c r="N1614">
        <v>918</v>
      </c>
      <c r="O1614">
        <v>78</v>
      </c>
      <c r="P1614" t="s">
        <v>38</v>
      </c>
      <c r="Q1614" t="s">
        <v>39</v>
      </c>
      <c r="R1614">
        <v>0</v>
      </c>
      <c r="S1614">
        <v>0</v>
      </c>
      <c r="T1614">
        <v>1</v>
      </c>
      <c r="U1614">
        <v>240000</v>
      </c>
      <c r="X1614">
        <v>2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G1614">
        <v>-100</v>
      </c>
      <c r="AH1614">
        <v>-100</v>
      </c>
      <c r="AI1614">
        <v>-1</v>
      </c>
    </row>
    <row r="1615" spans="1:35" x14ac:dyDescent="0.2">
      <c r="A1615" t="s">
        <v>3188</v>
      </c>
      <c r="B1615">
        <v>1989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6.5</v>
      </c>
      <c r="N1615">
        <v>12249</v>
      </c>
      <c r="O1615">
        <v>113</v>
      </c>
      <c r="P1615" t="s">
        <v>2410</v>
      </c>
      <c r="Q1615" t="s">
        <v>35</v>
      </c>
      <c r="R1615">
        <v>0</v>
      </c>
      <c r="S1615">
        <v>1</v>
      </c>
      <c r="T1615">
        <v>0</v>
      </c>
      <c r="U1615">
        <v>15000000</v>
      </c>
      <c r="V1615">
        <v>28890240</v>
      </c>
      <c r="W1615">
        <v>28890240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-3.6991999999999998</v>
      </c>
      <c r="AH1615">
        <v>6.8938880000000076</v>
      </c>
      <c r="AI1615">
        <v>3.186991304347826</v>
      </c>
    </row>
    <row r="1616" spans="1:35" x14ac:dyDescent="0.2">
      <c r="A1616" t="s">
        <v>6023</v>
      </c>
      <c r="B1616">
        <v>2005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5.0999999999999996</v>
      </c>
      <c r="N1616">
        <v>74054</v>
      </c>
      <c r="O1616">
        <v>104</v>
      </c>
      <c r="P1616" t="s">
        <v>6024</v>
      </c>
      <c r="Q1616" t="s">
        <v>39</v>
      </c>
      <c r="R1616">
        <v>0</v>
      </c>
      <c r="S1616">
        <v>0</v>
      </c>
      <c r="T1616">
        <v>1</v>
      </c>
      <c r="U1616">
        <v>50000000</v>
      </c>
      <c r="V1616">
        <v>80270227</v>
      </c>
      <c r="W1616">
        <v>111069515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11.069515000000001</v>
      </c>
      <c r="AH1616">
        <v>23.287161650000009</v>
      </c>
      <c r="AI1616">
        <v>2.7023171666666665</v>
      </c>
    </row>
    <row r="1617" spans="1:35" x14ac:dyDescent="0.2">
      <c r="A1617" t="s">
        <v>6794</v>
      </c>
      <c r="B1617">
        <v>2011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6.2</v>
      </c>
      <c r="N1617">
        <v>63303</v>
      </c>
      <c r="O1617">
        <v>114</v>
      </c>
      <c r="P1617" t="s">
        <v>6444</v>
      </c>
      <c r="Q1617" t="s">
        <v>5459</v>
      </c>
      <c r="R1617">
        <v>0</v>
      </c>
      <c r="S1617">
        <v>1</v>
      </c>
      <c r="T1617">
        <v>0</v>
      </c>
      <c r="U1617">
        <v>25000000</v>
      </c>
      <c r="V1617">
        <v>19490041</v>
      </c>
      <c r="W1617">
        <v>37989684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57</v>
      </c>
      <c r="AG1617">
        <v>-24.020631999999999</v>
      </c>
      <c r="AH1617">
        <v>-15.662901519999997</v>
      </c>
      <c r="AI1617">
        <v>0.51958736000000005</v>
      </c>
    </row>
    <row r="1618" spans="1:35" x14ac:dyDescent="0.2">
      <c r="A1618" t="s">
        <v>2198</v>
      </c>
      <c r="B1618">
        <v>1975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6.4</v>
      </c>
      <c r="N1618">
        <v>16726</v>
      </c>
      <c r="O1618">
        <v>129</v>
      </c>
      <c r="P1618" t="s">
        <v>2004</v>
      </c>
      <c r="Q1618" t="s">
        <v>1992</v>
      </c>
      <c r="R1618">
        <v>0</v>
      </c>
      <c r="S1618">
        <v>1</v>
      </c>
      <c r="T1618">
        <v>0</v>
      </c>
      <c r="U1618">
        <v>14200000</v>
      </c>
      <c r="X1618">
        <v>2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3</v>
      </c>
      <c r="AG1618">
        <v>-100</v>
      </c>
      <c r="AH1618">
        <v>-100</v>
      </c>
      <c r="AI1618">
        <v>-1</v>
      </c>
    </row>
    <row r="1619" spans="1:35" x14ac:dyDescent="0.2">
      <c r="A1619" t="s">
        <v>2394</v>
      </c>
      <c r="B1619">
        <v>1979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6.4</v>
      </c>
      <c r="N1619">
        <v>7109</v>
      </c>
      <c r="O1619">
        <v>121</v>
      </c>
      <c r="P1619" t="s">
        <v>2049</v>
      </c>
      <c r="Q1619" t="s">
        <v>2222</v>
      </c>
      <c r="R1619">
        <v>0</v>
      </c>
      <c r="S1619">
        <v>1</v>
      </c>
      <c r="T1619">
        <v>0</v>
      </c>
      <c r="U1619">
        <v>61801971</v>
      </c>
      <c r="X1619">
        <v>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-100</v>
      </c>
      <c r="AH1619">
        <v>-100</v>
      </c>
      <c r="AI1619">
        <v>-1</v>
      </c>
    </row>
    <row r="1620" spans="1:35" x14ac:dyDescent="0.2">
      <c r="A1620" t="s">
        <v>5667</v>
      </c>
      <c r="B1620">
        <v>2002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6.9</v>
      </c>
      <c r="N1620">
        <v>16208</v>
      </c>
      <c r="O1620">
        <v>109</v>
      </c>
      <c r="P1620" t="s">
        <v>4301</v>
      </c>
      <c r="Q1620" t="s">
        <v>4756</v>
      </c>
      <c r="R1620">
        <v>0</v>
      </c>
      <c r="S1620">
        <v>1</v>
      </c>
      <c r="T1620">
        <v>0</v>
      </c>
      <c r="U1620">
        <v>12500000</v>
      </c>
      <c r="V1620">
        <v>14118751</v>
      </c>
      <c r="W1620">
        <v>16318449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8</v>
      </c>
      <c r="AG1620">
        <v>-34.726204000000003</v>
      </c>
      <c r="AH1620">
        <v>-27.546086439999996</v>
      </c>
      <c r="AI1620">
        <v>1.1757932</v>
      </c>
    </row>
    <row r="1621" spans="1:35" x14ac:dyDescent="0.2">
      <c r="A1621" t="s">
        <v>2235</v>
      </c>
      <c r="B1621">
        <v>1976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6.8</v>
      </c>
      <c r="N1621">
        <v>39585</v>
      </c>
      <c r="O1621">
        <v>96</v>
      </c>
      <c r="P1621" t="s">
        <v>2236</v>
      </c>
      <c r="Q1621" t="s">
        <v>39</v>
      </c>
      <c r="R1621">
        <v>0</v>
      </c>
      <c r="S1621">
        <v>0</v>
      </c>
      <c r="T1621">
        <v>1</v>
      </c>
      <c r="U1621">
        <v>46236000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-100</v>
      </c>
      <c r="AH1621">
        <v>-100</v>
      </c>
      <c r="AI1621">
        <v>-1</v>
      </c>
    </row>
    <row r="1622" spans="1:35" x14ac:dyDescent="0.2">
      <c r="A1622" t="s">
        <v>4422</v>
      </c>
      <c r="B1622">
        <v>1996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7.4</v>
      </c>
      <c r="N1622">
        <v>172220</v>
      </c>
      <c r="O1622">
        <v>162</v>
      </c>
      <c r="P1622" t="s">
        <v>3851</v>
      </c>
      <c r="Q1622" t="s">
        <v>3859</v>
      </c>
      <c r="R1622">
        <v>1</v>
      </c>
      <c r="S1622">
        <v>0</v>
      </c>
      <c r="T1622">
        <v>0</v>
      </c>
      <c r="U1622">
        <v>27000000</v>
      </c>
      <c r="V1622">
        <v>78676425</v>
      </c>
      <c r="W1622">
        <v>231976425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4</v>
      </c>
      <c r="AG1622">
        <v>329.58597222222221</v>
      </c>
      <c r="AH1622">
        <v>376.84042916666669</v>
      </c>
      <c r="AI1622">
        <v>18.5266351010101</v>
      </c>
    </row>
    <row r="1623" spans="1:35" x14ac:dyDescent="0.2">
      <c r="A1623" t="s">
        <v>4204</v>
      </c>
      <c r="B1623">
        <v>1995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6.6</v>
      </c>
      <c r="N1623">
        <v>15917</v>
      </c>
      <c r="O1623">
        <v>99</v>
      </c>
      <c r="P1623" t="s">
        <v>4205</v>
      </c>
      <c r="Q1623" t="s">
        <v>3859</v>
      </c>
      <c r="R1623">
        <v>1</v>
      </c>
      <c r="S1623">
        <v>0</v>
      </c>
      <c r="T1623">
        <v>0</v>
      </c>
      <c r="U1623">
        <v>40997769</v>
      </c>
      <c r="V1623">
        <v>10904930</v>
      </c>
      <c r="W1623">
        <v>10904930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-86.700581195040144</v>
      </c>
      <c r="AH1623">
        <v>-85.23764512649457</v>
      </c>
      <c r="AI1623">
        <v>-0.39548096341091588</v>
      </c>
    </row>
    <row r="1624" spans="1:35" x14ac:dyDescent="0.2">
      <c r="A1624" t="s">
        <v>2100</v>
      </c>
      <c r="B1624">
        <v>1973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8</v>
      </c>
      <c r="N1624">
        <v>348035</v>
      </c>
      <c r="O1624">
        <v>122</v>
      </c>
      <c r="P1624" t="s">
        <v>2101</v>
      </c>
      <c r="Q1624" t="s">
        <v>39</v>
      </c>
      <c r="R1624">
        <v>0</v>
      </c>
      <c r="S1624">
        <v>0</v>
      </c>
      <c r="T1624">
        <v>1</v>
      </c>
      <c r="U1624">
        <v>11000000</v>
      </c>
      <c r="V1624">
        <v>232906145</v>
      </c>
      <c r="W1624">
        <v>441306145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2</v>
      </c>
      <c r="AG1624">
        <v>1905.9370227272727</v>
      </c>
      <c r="AH1624">
        <v>2126.5900952272732</v>
      </c>
      <c r="AI1624">
        <v>104.57563277511962</v>
      </c>
    </row>
    <row r="1625" spans="1:35" x14ac:dyDescent="0.2">
      <c r="A1625" t="s">
        <v>5406</v>
      </c>
      <c r="B1625">
        <v>2000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6.8</v>
      </c>
      <c r="N1625">
        <v>99999</v>
      </c>
      <c r="O1625">
        <v>125</v>
      </c>
      <c r="P1625" t="s">
        <v>5407</v>
      </c>
      <c r="Q1625" t="s">
        <v>35</v>
      </c>
      <c r="R1625">
        <v>0</v>
      </c>
      <c r="S1625">
        <v>1</v>
      </c>
      <c r="T1625">
        <v>0</v>
      </c>
      <c r="U1625">
        <v>60000000</v>
      </c>
      <c r="V1625">
        <v>75793305</v>
      </c>
      <c r="W1625">
        <v>124745083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3.9542358333333332</v>
      </c>
      <c r="AH1625">
        <v>15.389201775000021</v>
      </c>
      <c r="AI1625">
        <v>2.4651411944444446</v>
      </c>
    </row>
    <row r="1626" spans="1:35" x14ac:dyDescent="0.2">
      <c r="A1626" t="s">
        <v>5422</v>
      </c>
      <c r="B1626">
        <v>2001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6.8</v>
      </c>
      <c r="N1626">
        <v>333559</v>
      </c>
      <c r="O1626">
        <v>106</v>
      </c>
      <c r="P1626" t="s">
        <v>3769</v>
      </c>
      <c r="Q1626" t="s">
        <v>35</v>
      </c>
      <c r="R1626">
        <v>0</v>
      </c>
      <c r="S1626">
        <v>1</v>
      </c>
      <c r="T1626">
        <v>0</v>
      </c>
      <c r="U1626">
        <v>38000000</v>
      </c>
      <c r="V1626">
        <v>144533925</v>
      </c>
      <c r="W1626">
        <v>207284863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172.74324078947367</v>
      </c>
      <c r="AH1626">
        <v>202.74499727631579</v>
      </c>
      <c r="AI1626">
        <v>8.0914413596491226</v>
      </c>
    </row>
    <row r="1627" spans="1:35" x14ac:dyDescent="0.2">
      <c r="A1627" t="s">
        <v>6400</v>
      </c>
      <c r="B1627">
        <v>2006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6</v>
      </c>
      <c r="N1627">
        <v>230192</v>
      </c>
      <c r="O1627">
        <v>104</v>
      </c>
      <c r="P1627" t="s">
        <v>6203</v>
      </c>
      <c r="Q1627" t="s">
        <v>35</v>
      </c>
      <c r="R1627">
        <v>0</v>
      </c>
      <c r="S1627">
        <v>1</v>
      </c>
      <c r="T1627">
        <v>0</v>
      </c>
      <c r="U1627">
        <v>85000000</v>
      </c>
      <c r="V1627">
        <v>62514415</v>
      </c>
      <c r="W1627">
        <v>158964610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-6.4914058823529412</v>
      </c>
      <c r="AH1627">
        <v>3.7945394705882491</v>
      </c>
      <c r="AI1627">
        <v>2.1169531372549018</v>
      </c>
    </row>
    <row r="1628" spans="1:35" x14ac:dyDescent="0.2">
      <c r="A1628" t="s">
        <v>7857</v>
      </c>
      <c r="B1628">
        <v>2017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6.7</v>
      </c>
      <c r="N1628">
        <v>193810</v>
      </c>
      <c r="O1628">
        <v>136</v>
      </c>
      <c r="P1628" t="s">
        <v>4936</v>
      </c>
      <c r="Q1628" t="s">
        <v>35</v>
      </c>
      <c r="R1628">
        <v>0</v>
      </c>
      <c r="S1628">
        <v>1</v>
      </c>
      <c r="T1628">
        <v>0</v>
      </c>
      <c r="U1628">
        <v>250000000</v>
      </c>
      <c r="V1628">
        <v>226008385</v>
      </c>
      <c r="W1628">
        <v>1236005118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147.20102360000001</v>
      </c>
      <c r="AH1628">
        <v>174.393136196</v>
      </c>
      <c r="AI1628">
        <v>3.9440204720000001</v>
      </c>
    </row>
    <row r="1629" spans="1:35" x14ac:dyDescent="0.2">
      <c r="A1629" t="s">
        <v>6892</v>
      </c>
      <c r="B1629">
        <v>2009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5.2</v>
      </c>
      <c r="N1629">
        <v>93122</v>
      </c>
      <c r="O1629">
        <v>82</v>
      </c>
      <c r="P1629" t="s">
        <v>6893</v>
      </c>
      <c r="Q1629" t="s">
        <v>5604</v>
      </c>
      <c r="R1629">
        <v>0</v>
      </c>
      <c r="S1629">
        <v>0</v>
      </c>
      <c r="T1629">
        <v>1</v>
      </c>
      <c r="U1629">
        <v>40000000</v>
      </c>
      <c r="V1629">
        <v>66477700</v>
      </c>
      <c r="W1629">
        <v>186167139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132.70892375</v>
      </c>
      <c r="AH1629">
        <v>158.30690536250003</v>
      </c>
      <c r="AI1629">
        <v>6.7569641249999997</v>
      </c>
    </row>
    <row r="1630" spans="1:35" x14ac:dyDescent="0.2">
      <c r="A1630" t="s">
        <v>7485</v>
      </c>
      <c r="B1630">
        <v>2016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6.7</v>
      </c>
      <c r="N1630">
        <v>58910</v>
      </c>
      <c r="O1630">
        <v>117</v>
      </c>
      <c r="P1630" t="s">
        <v>7159</v>
      </c>
      <c r="Q1630" t="s">
        <v>2671</v>
      </c>
      <c r="R1630">
        <v>1</v>
      </c>
      <c r="S1630">
        <v>0</v>
      </c>
      <c r="T1630">
        <v>0</v>
      </c>
      <c r="U1630">
        <v>80000000</v>
      </c>
      <c r="V1630">
        <v>27569558</v>
      </c>
      <c r="W1630">
        <v>52099090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7</v>
      </c>
      <c r="AG1630">
        <v>-67.438068749999999</v>
      </c>
      <c r="AH1630">
        <v>-63.856256312499994</v>
      </c>
      <c r="AI1630">
        <v>-0.34876137499999998</v>
      </c>
    </row>
    <row r="1631" spans="1:35" x14ac:dyDescent="0.2">
      <c r="A1631" t="s">
        <v>7909</v>
      </c>
      <c r="B1631">
        <v>2018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5.0999999999999996</v>
      </c>
      <c r="N1631">
        <v>48681</v>
      </c>
      <c r="O1631">
        <v>98</v>
      </c>
      <c r="P1631" t="s">
        <v>7910</v>
      </c>
      <c r="Q1631" t="s">
        <v>7221</v>
      </c>
      <c r="R1631">
        <v>0</v>
      </c>
      <c r="S1631">
        <v>1</v>
      </c>
      <c r="T1631">
        <v>0</v>
      </c>
      <c r="U1631">
        <v>13000000</v>
      </c>
      <c r="V1631">
        <v>69488745</v>
      </c>
      <c r="W1631">
        <v>137056262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427.13946923076918</v>
      </c>
      <c r="AH1631">
        <v>485.12481084615393</v>
      </c>
      <c r="AI1631">
        <v>9.542789384615384</v>
      </c>
    </row>
    <row r="1632" spans="1:35" x14ac:dyDescent="0.2">
      <c r="A1632" t="s">
        <v>6930</v>
      </c>
      <c r="B1632">
        <v>2012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6.2</v>
      </c>
      <c r="N1632">
        <v>90475</v>
      </c>
      <c r="O1632">
        <v>124</v>
      </c>
      <c r="P1632" t="s">
        <v>6595</v>
      </c>
      <c r="Q1632" t="s">
        <v>35</v>
      </c>
      <c r="R1632">
        <v>0</v>
      </c>
      <c r="S1632">
        <v>1</v>
      </c>
      <c r="T1632">
        <v>0</v>
      </c>
      <c r="U1632">
        <v>30000000</v>
      </c>
      <c r="V1632">
        <v>28835528</v>
      </c>
      <c r="W1632">
        <v>54169363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-9.7177283333333335</v>
      </c>
      <c r="AH1632">
        <v>0.21332155000001193</v>
      </c>
      <c r="AI1632">
        <v>0.80564543333333338</v>
      </c>
    </row>
    <row r="1633" spans="1:35" x14ac:dyDescent="0.2">
      <c r="A1633" t="s">
        <v>1101</v>
      </c>
      <c r="B1633">
        <v>1950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7</v>
      </c>
      <c r="N1633">
        <v>3211</v>
      </c>
      <c r="O1633">
        <v>88</v>
      </c>
      <c r="P1633" t="s">
        <v>891</v>
      </c>
      <c r="Q1633" t="s">
        <v>1102</v>
      </c>
      <c r="R1633">
        <v>0</v>
      </c>
      <c r="S1633">
        <v>0</v>
      </c>
      <c r="T1633">
        <v>1</v>
      </c>
      <c r="U1633">
        <v>1600000</v>
      </c>
      <c r="W1633">
        <v>6713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-99.790218750000008</v>
      </c>
      <c r="AH1633">
        <v>-99.767142812499998</v>
      </c>
      <c r="AI1633">
        <v>-0.97377734375000002</v>
      </c>
    </row>
    <row r="1634" spans="1:35" x14ac:dyDescent="0.2">
      <c r="A1634" t="s">
        <v>3971</v>
      </c>
      <c r="B1634">
        <v>1994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4.9000000000000004</v>
      </c>
      <c r="N1634">
        <v>73029</v>
      </c>
      <c r="O1634">
        <v>91</v>
      </c>
      <c r="P1634" t="s">
        <v>3502</v>
      </c>
      <c r="Q1634" t="s">
        <v>35</v>
      </c>
      <c r="R1634">
        <v>0</v>
      </c>
      <c r="S1634">
        <v>1</v>
      </c>
      <c r="T1634">
        <v>0</v>
      </c>
      <c r="U1634">
        <v>46000000</v>
      </c>
      <c r="V1634">
        <v>130531208</v>
      </c>
      <c r="W1634">
        <v>341631208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271.33826956521739</v>
      </c>
      <c r="AH1634">
        <v>312.18547921739133</v>
      </c>
      <c r="AI1634">
        <v>15.879012252964428</v>
      </c>
    </row>
    <row r="1635" spans="1:35" x14ac:dyDescent="0.2">
      <c r="A1635" t="s">
        <v>5183</v>
      </c>
      <c r="B1635">
        <v>2000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3.6</v>
      </c>
      <c r="N1635">
        <v>20578</v>
      </c>
      <c r="O1635">
        <v>90</v>
      </c>
      <c r="P1635" t="s">
        <v>3502</v>
      </c>
      <c r="Q1635" t="s">
        <v>35</v>
      </c>
      <c r="R1635">
        <v>0</v>
      </c>
      <c r="S1635">
        <v>1</v>
      </c>
      <c r="T1635">
        <v>0</v>
      </c>
      <c r="U1635">
        <v>83000000</v>
      </c>
      <c r="V1635">
        <v>35268275</v>
      </c>
      <c r="W1635">
        <v>59468275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-64.175737951807236</v>
      </c>
      <c r="AH1635">
        <v>-60.235069126506026</v>
      </c>
      <c r="AI1635">
        <v>0.19414206827309238</v>
      </c>
    </row>
    <row r="1636" spans="1:35" x14ac:dyDescent="0.2">
      <c r="A1636" t="s">
        <v>6189</v>
      </c>
      <c r="B1636">
        <v>2006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7.2</v>
      </c>
      <c r="N1636">
        <v>221961</v>
      </c>
      <c r="O1636">
        <v>97</v>
      </c>
      <c r="P1636" t="s">
        <v>6190</v>
      </c>
      <c r="Q1636" t="s">
        <v>39</v>
      </c>
      <c r="R1636">
        <v>0</v>
      </c>
      <c r="S1636">
        <v>0</v>
      </c>
      <c r="T1636">
        <v>1</v>
      </c>
      <c r="U1636">
        <v>35000000</v>
      </c>
      <c r="V1636">
        <v>10144010</v>
      </c>
      <c r="W1636">
        <v>16468343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-76.473795714285714</v>
      </c>
      <c r="AH1636">
        <v>-73.885913242857143</v>
      </c>
      <c r="AI1636">
        <v>-0.21579319047619047</v>
      </c>
    </row>
    <row r="1637" spans="1:35" x14ac:dyDescent="0.2">
      <c r="A1637" t="s">
        <v>1040</v>
      </c>
      <c r="B1637">
        <v>1949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7.1</v>
      </c>
      <c r="N1637">
        <v>8882</v>
      </c>
      <c r="O1637">
        <v>114</v>
      </c>
      <c r="P1637" t="s">
        <v>1030</v>
      </c>
      <c r="Q1637" t="s">
        <v>39</v>
      </c>
      <c r="R1637">
        <v>0</v>
      </c>
      <c r="S1637">
        <v>0</v>
      </c>
      <c r="T1637">
        <v>1</v>
      </c>
      <c r="U1637">
        <v>2375000</v>
      </c>
      <c r="X1637">
        <v>2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-100</v>
      </c>
      <c r="AH1637">
        <v>-100</v>
      </c>
      <c r="AI1637">
        <v>-1</v>
      </c>
    </row>
    <row r="1638" spans="1:35" x14ac:dyDescent="0.2">
      <c r="A1638" t="s">
        <v>5453</v>
      </c>
      <c r="B1638">
        <v>2002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6.5</v>
      </c>
      <c r="N1638">
        <v>31808</v>
      </c>
      <c r="O1638">
        <v>132</v>
      </c>
      <c r="P1638" t="s">
        <v>5037</v>
      </c>
      <c r="Q1638" t="s">
        <v>2483</v>
      </c>
      <c r="R1638">
        <v>1</v>
      </c>
      <c r="S1638">
        <v>0</v>
      </c>
      <c r="T1638">
        <v>0</v>
      </c>
      <c r="U1638">
        <v>35000000</v>
      </c>
      <c r="V1638">
        <v>18306166</v>
      </c>
      <c r="W1638">
        <v>29882645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24</v>
      </c>
      <c r="AG1638">
        <v>-57.310507142857148</v>
      </c>
      <c r="AH1638">
        <v>-52.61466292857142</v>
      </c>
      <c r="AI1638">
        <v>0.42298309523809524</v>
      </c>
    </row>
    <row r="1639" spans="1:35" x14ac:dyDescent="0.2">
      <c r="A1639" t="s">
        <v>2537</v>
      </c>
      <c r="B1639">
        <v>1981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6.9</v>
      </c>
      <c r="N1639">
        <v>3805</v>
      </c>
      <c r="O1639">
        <v>107</v>
      </c>
      <c r="P1639" t="s">
        <v>2538</v>
      </c>
      <c r="Q1639" t="s">
        <v>35</v>
      </c>
      <c r="R1639">
        <v>0</v>
      </c>
      <c r="S1639">
        <v>1</v>
      </c>
      <c r="T1639">
        <v>0</v>
      </c>
      <c r="U1639">
        <v>50427646</v>
      </c>
      <c r="X1639">
        <v>2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-100</v>
      </c>
      <c r="AH1639">
        <v>-100</v>
      </c>
      <c r="AI1639">
        <v>-1</v>
      </c>
    </row>
    <row r="1640" spans="1:35" x14ac:dyDescent="0.2">
      <c r="A1640" t="s">
        <v>6967</v>
      </c>
      <c r="B1640">
        <v>2009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5.9</v>
      </c>
      <c r="N1640">
        <v>71807</v>
      </c>
      <c r="O1640">
        <v>98</v>
      </c>
      <c r="P1640" t="s">
        <v>6968</v>
      </c>
      <c r="Q1640" t="s">
        <v>35</v>
      </c>
      <c r="R1640">
        <v>0</v>
      </c>
      <c r="S1640">
        <v>1</v>
      </c>
      <c r="T1640">
        <v>0</v>
      </c>
      <c r="U1640">
        <v>10000000</v>
      </c>
      <c r="V1640">
        <v>25486040</v>
      </c>
      <c r="W1640">
        <v>47719794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138.59897000000001</v>
      </c>
      <c r="AH1640">
        <v>164.84485670000001</v>
      </c>
      <c r="AI1640">
        <v>6.9532990000000003</v>
      </c>
    </row>
    <row r="1641" spans="1:35" x14ac:dyDescent="0.2">
      <c r="A1641" t="s">
        <v>2540</v>
      </c>
      <c r="B1641">
        <v>1981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7.3</v>
      </c>
      <c r="N1641">
        <v>80904</v>
      </c>
      <c r="O1641">
        <v>83</v>
      </c>
      <c r="P1641" t="s">
        <v>2541</v>
      </c>
      <c r="Q1641" t="s">
        <v>538</v>
      </c>
      <c r="R1641">
        <v>1</v>
      </c>
      <c r="S1641">
        <v>0</v>
      </c>
      <c r="T1641">
        <v>0</v>
      </c>
      <c r="U1641">
        <v>12000000</v>
      </c>
      <c r="V1641">
        <v>63456988</v>
      </c>
      <c r="W1641">
        <v>63456988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164.40411666666668</v>
      </c>
      <c r="AH1641">
        <v>193.48856950000004</v>
      </c>
      <c r="AI1641">
        <v>10.495831159420289</v>
      </c>
    </row>
    <row r="1642" spans="1:35" x14ac:dyDescent="0.2">
      <c r="A1642" t="s">
        <v>4449</v>
      </c>
      <c r="B1642">
        <v>1996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7.1</v>
      </c>
      <c r="N1642">
        <v>79191</v>
      </c>
      <c r="O1642">
        <v>110</v>
      </c>
      <c r="P1642" t="s">
        <v>3988</v>
      </c>
      <c r="Q1642" t="s">
        <v>35</v>
      </c>
      <c r="R1642">
        <v>0</v>
      </c>
      <c r="S1642">
        <v>1</v>
      </c>
      <c r="T1642">
        <v>0</v>
      </c>
      <c r="U1642">
        <v>30000000</v>
      </c>
      <c r="V1642">
        <v>16759216</v>
      </c>
      <c r="W1642">
        <v>29359216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-51.067973333333342</v>
      </c>
      <c r="AH1642">
        <v>-45.685450400000001</v>
      </c>
      <c r="AI1642">
        <v>1.2241830303030303</v>
      </c>
    </row>
    <row r="1643" spans="1:35" x14ac:dyDescent="0.2">
      <c r="A1643" t="s">
        <v>2396</v>
      </c>
      <c r="B1643">
        <v>1979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6.4</v>
      </c>
      <c r="N1643">
        <v>8214</v>
      </c>
      <c r="O1643">
        <v>119</v>
      </c>
      <c r="P1643" t="s">
        <v>1634</v>
      </c>
      <c r="Q1643" t="s">
        <v>39</v>
      </c>
      <c r="R1643">
        <v>0</v>
      </c>
      <c r="S1643">
        <v>0</v>
      </c>
      <c r="T1643">
        <v>1</v>
      </c>
      <c r="U1643">
        <v>9000000</v>
      </c>
      <c r="V1643">
        <v>9346177</v>
      </c>
      <c r="W1643">
        <v>9346177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-48.076794444444445</v>
      </c>
      <c r="AH1643">
        <v>-42.365241833333329</v>
      </c>
      <c r="AI1643">
        <v>1.7328002923976609</v>
      </c>
    </row>
    <row r="1644" spans="1:35" x14ac:dyDescent="0.2">
      <c r="A1644" t="s">
        <v>3795</v>
      </c>
      <c r="B1644">
        <v>1993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7.8</v>
      </c>
      <c r="N1644">
        <v>255694</v>
      </c>
      <c r="O1644">
        <v>130</v>
      </c>
      <c r="P1644" t="s">
        <v>3028</v>
      </c>
      <c r="Q1644" t="s">
        <v>39</v>
      </c>
      <c r="R1644">
        <v>0</v>
      </c>
      <c r="S1644">
        <v>0</v>
      </c>
      <c r="T1644">
        <v>1</v>
      </c>
      <c r="U1644">
        <v>44000000</v>
      </c>
      <c r="V1644">
        <v>183875760</v>
      </c>
      <c r="W1644">
        <v>368875760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319.17700000000002</v>
      </c>
      <c r="AH1644">
        <v>365.28647000000001</v>
      </c>
      <c r="AI1644">
        <v>18.0535</v>
      </c>
    </row>
    <row r="1645" spans="1:35" x14ac:dyDescent="0.2">
      <c r="A1645" t="s">
        <v>7564</v>
      </c>
      <c r="B1645">
        <v>2015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4.2</v>
      </c>
      <c r="N1645">
        <v>18620</v>
      </c>
      <c r="O1645">
        <v>81</v>
      </c>
      <c r="P1645" t="s">
        <v>7565</v>
      </c>
      <c r="Q1645" t="s">
        <v>5604</v>
      </c>
      <c r="R1645">
        <v>0</v>
      </c>
      <c r="S1645">
        <v>0</v>
      </c>
      <c r="T1645">
        <v>1</v>
      </c>
      <c r="U1645">
        <v>100000</v>
      </c>
      <c r="V1645">
        <v>22764410</v>
      </c>
      <c r="W1645">
        <v>42964410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21382.204999999998</v>
      </c>
      <c r="AH1645">
        <v>23745.247550000004</v>
      </c>
      <c r="AI1645">
        <v>428.64409999999998</v>
      </c>
    </row>
    <row r="1646" spans="1:35" x14ac:dyDescent="0.2">
      <c r="A1646" t="s">
        <v>2285</v>
      </c>
      <c r="B1646">
        <v>1977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6.4</v>
      </c>
      <c r="N1646">
        <v>20049</v>
      </c>
      <c r="O1646">
        <v>109</v>
      </c>
      <c r="P1646" t="s">
        <v>2004</v>
      </c>
      <c r="Q1646" t="s">
        <v>39</v>
      </c>
      <c r="R1646">
        <v>0</v>
      </c>
      <c r="S1646">
        <v>0</v>
      </c>
      <c r="T1646">
        <v>1</v>
      </c>
      <c r="U1646">
        <v>5500000</v>
      </c>
      <c r="V1646">
        <v>26414658</v>
      </c>
      <c r="W1646">
        <v>26414658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140.13325454545455</v>
      </c>
      <c r="AH1646">
        <v>166.54791254545458</v>
      </c>
      <c r="AI1646">
        <v>11.638592344497608</v>
      </c>
    </row>
    <row r="1647" spans="1:35" x14ac:dyDescent="0.2">
      <c r="A1647" t="s">
        <v>3977</v>
      </c>
      <c r="B1647">
        <v>1994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5.8</v>
      </c>
      <c r="N1647">
        <v>16476</v>
      </c>
      <c r="O1647">
        <v>115</v>
      </c>
      <c r="P1647" t="s">
        <v>3061</v>
      </c>
      <c r="Q1647" t="s">
        <v>35</v>
      </c>
      <c r="R1647">
        <v>0</v>
      </c>
      <c r="S1647">
        <v>1</v>
      </c>
      <c r="T1647">
        <v>0</v>
      </c>
      <c r="U1647">
        <v>16094974</v>
      </c>
      <c r="X1647">
        <v>2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14</v>
      </c>
      <c r="AG1647">
        <v>-100</v>
      </c>
      <c r="AH1647">
        <v>-100</v>
      </c>
      <c r="AI1647">
        <v>-1</v>
      </c>
    </row>
    <row r="1648" spans="1:35" x14ac:dyDescent="0.2">
      <c r="A1648" t="s">
        <v>1778</v>
      </c>
      <c r="B1648">
        <v>1966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7.3</v>
      </c>
      <c r="N1648">
        <v>5529</v>
      </c>
      <c r="O1648">
        <v>90</v>
      </c>
      <c r="P1648" t="s">
        <v>1779</v>
      </c>
      <c r="Q1648" t="s">
        <v>35</v>
      </c>
      <c r="R1648">
        <v>0</v>
      </c>
      <c r="S1648">
        <v>1</v>
      </c>
      <c r="T1648">
        <v>0</v>
      </c>
      <c r="U1648">
        <v>700000</v>
      </c>
      <c r="X1648">
        <v>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-100</v>
      </c>
      <c r="AH1648">
        <v>-100</v>
      </c>
      <c r="AI1648">
        <v>-1</v>
      </c>
    </row>
    <row r="1649" spans="1:35" x14ac:dyDescent="0.2">
      <c r="A1649" t="s">
        <v>7788</v>
      </c>
      <c r="B1649">
        <v>2016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6.5</v>
      </c>
      <c r="N1649">
        <v>160783</v>
      </c>
      <c r="O1649">
        <v>112</v>
      </c>
      <c r="P1649" t="s">
        <v>7599</v>
      </c>
      <c r="Q1649" t="s">
        <v>7789</v>
      </c>
      <c r="R1649">
        <v>0</v>
      </c>
      <c r="S1649">
        <v>1</v>
      </c>
      <c r="T1649">
        <v>0</v>
      </c>
      <c r="U1649">
        <v>45000000</v>
      </c>
      <c r="V1649">
        <v>75395035</v>
      </c>
      <c r="W1649">
        <v>173185859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92.428732222222223</v>
      </c>
      <c r="AH1649">
        <v>113.59589276666668</v>
      </c>
      <c r="AI1649">
        <v>2.8485746444444446</v>
      </c>
    </row>
    <row r="1650" spans="1:35" x14ac:dyDescent="0.2">
      <c r="A1650" t="s">
        <v>3979</v>
      </c>
      <c r="B1650">
        <v>1994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6.2</v>
      </c>
      <c r="N1650">
        <v>3191</v>
      </c>
      <c r="O1650">
        <v>109</v>
      </c>
      <c r="P1650" t="s">
        <v>3980</v>
      </c>
      <c r="Q1650" t="s">
        <v>3831</v>
      </c>
      <c r="R1650">
        <v>1</v>
      </c>
      <c r="S1650">
        <v>0</v>
      </c>
      <c r="T1650">
        <v>0</v>
      </c>
      <c r="U1650">
        <v>5000000</v>
      </c>
      <c r="V1650">
        <v>3291163</v>
      </c>
      <c r="W1650">
        <v>3291163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-67.088369999999998</v>
      </c>
      <c r="AH1650">
        <v>-63.468090700000005</v>
      </c>
      <c r="AI1650">
        <v>0.4959831818181818</v>
      </c>
    </row>
    <row r="1651" spans="1:35" x14ac:dyDescent="0.2">
      <c r="A1651" t="s">
        <v>4458</v>
      </c>
      <c r="B1651">
        <v>1996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5.4</v>
      </c>
      <c r="N1651">
        <v>18170</v>
      </c>
      <c r="O1651">
        <v>91</v>
      </c>
      <c r="P1651" t="s">
        <v>4459</v>
      </c>
      <c r="Q1651" t="s">
        <v>39</v>
      </c>
      <c r="R1651">
        <v>0</v>
      </c>
      <c r="S1651">
        <v>0</v>
      </c>
      <c r="T1651">
        <v>1</v>
      </c>
      <c r="U1651">
        <v>45000000</v>
      </c>
      <c r="V1651">
        <v>20351264</v>
      </c>
      <c r="W1651">
        <v>20351264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-77.387484444444439</v>
      </c>
      <c r="AH1651">
        <v>-74.900107733333314</v>
      </c>
      <c r="AI1651">
        <v>2.7841616161616161E-2</v>
      </c>
    </row>
    <row r="1652" spans="1:35" x14ac:dyDescent="0.2">
      <c r="A1652" t="s">
        <v>7455</v>
      </c>
      <c r="B1652">
        <v>2015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6.7</v>
      </c>
      <c r="N1652">
        <v>96659</v>
      </c>
      <c r="O1652">
        <v>93</v>
      </c>
      <c r="P1652" t="s">
        <v>7456</v>
      </c>
      <c r="Q1652" t="s">
        <v>4337</v>
      </c>
      <c r="R1652">
        <v>1</v>
      </c>
      <c r="S1652">
        <v>0</v>
      </c>
      <c r="T1652">
        <v>0</v>
      </c>
      <c r="U1652">
        <v>200000000</v>
      </c>
      <c r="V1652">
        <v>123087120</v>
      </c>
      <c r="W1652">
        <v>332207671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-16.948082249999999</v>
      </c>
      <c r="AH1652">
        <v>-7.8123712974999844</v>
      </c>
      <c r="AI1652">
        <v>0.66103835499999997</v>
      </c>
    </row>
    <row r="1653" spans="1:35" x14ac:dyDescent="0.2">
      <c r="A1653" t="s">
        <v>6346</v>
      </c>
      <c r="B1653">
        <v>2006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6</v>
      </c>
      <c r="N1653">
        <v>23542</v>
      </c>
      <c r="O1653">
        <v>105</v>
      </c>
      <c r="P1653" t="s">
        <v>3825</v>
      </c>
      <c r="Q1653" t="s">
        <v>6347</v>
      </c>
      <c r="R1653">
        <v>0</v>
      </c>
      <c r="S1653">
        <v>0</v>
      </c>
      <c r="T1653">
        <v>1</v>
      </c>
      <c r="U1653">
        <v>32000000</v>
      </c>
      <c r="V1653">
        <v>1308696</v>
      </c>
      <c r="W1653">
        <v>5914908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5</v>
      </c>
      <c r="AG1653">
        <v>-90.757956250000007</v>
      </c>
      <c r="AH1653">
        <v>-89.741331437499994</v>
      </c>
      <c r="AI1653">
        <v>-0.69193187499999997</v>
      </c>
    </row>
    <row r="1654" spans="1:35" x14ac:dyDescent="0.2">
      <c r="A1654" t="s">
        <v>3095</v>
      </c>
      <c r="B1654">
        <v>1988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5.8</v>
      </c>
      <c r="N1654">
        <v>1444</v>
      </c>
      <c r="O1654">
        <v>103</v>
      </c>
      <c r="P1654" t="s">
        <v>3012</v>
      </c>
      <c r="Q1654" t="s">
        <v>2783</v>
      </c>
      <c r="R1654">
        <v>1</v>
      </c>
      <c r="S1654">
        <v>0</v>
      </c>
      <c r="T1654">
        <v>0</v>
      </c>
      <c r="U1654">
        <v>14000000</v>
      </c>
      <c r="V1654">
        <v>4764606</v>
      </c>
      <c r="W1654">
        <v>4764606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2</v>
      </c>
      <c r="AG1654">
        <v>-82.983549999999994</v>
      </c>
      <c r="AH1654">
        <v>-81.111740499999996</v>
      </c>
      <c r="AI1654">
        <v>-0.26015434782608693</v>
      </c>
    </row>
    <row r="1655" spans="1:35" x14ac:dyDescent="0.2">
      <c r="A1655" t="s">
        <v>5886</v>
      </c>
      <c r="B1655">
        <v>2006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6.7</v>
      </c>
      <c r="N1655">
        <v>96285</v>
      </c>
      <c r="O1655">
        <v>167</v>
      </c>
      <c r="P1655" t="s">
        <v>5887</v>
      </c>
      <c r="Q1655" t="s">
        <v>35</v>
      </c>
      <c r="R1655">
        <v>0</v>
      </c>
      <c r="S1655">
        <v>1</v>
      </c>
      <c r="T1655">
        <v>0</v>
      </c>
      <c r="U1655">
        <v>110000000</v>
      </c>
      <c r="V1655">
        <v>59952835</v>
      </c>
      <c r="W1655">
        <v>100266865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-54.424152272727277</v>
      </c>
      <c r="AH1655">
        <v>-49.410809022727271</v>
      </c>
      <c r="AI1655">
        <v>0.51919492424242419</v>
      </c>
    </row>
    <row r="1656" spans="1:35" x14ac:dyDescent="0.2">
      <c r="A1656" t="s">
        <v>2822</v>
      </c>
      <c r="B1656">
        <v>1985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7.8</v>
      </c>
      <c r="N1656">
        <v>229526</v>
      </c>
      <c r="O1656">
        <v>114</v>
      </c>
      <c r="P1656" t="s">
        <v>2364</v>
      </c>
      <c r="Q1656" t="s">
        <v>39</v>
      </c>
      <c r="R1656">
        <v>0</v>
      </c>
      <c r="S1656">
        <v>0</v>
      </c>
      <c r="T1656">
        <v>1</v>
      </c>
      <c r="U1656">
        <v>19000000</v>
      </c>
      <c r="V1656">
        <v>62367596</v>
      </c>
      <c r="W1656">
        <v>62613569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64.772549999999995</v>
      </c>
      <c r="AH1656">
        <v>82.897530500000002</v>
      </c>
      <c r="AI1656">
        <v>6.1640239130434784</v>
      </c>
    </row>
    <row r="1657" spans="1:35" x14ac:dyDescent="0.2">
      <c r="A1657" t="s">
        <v>7067</v>
      </c>
      <c r="B1657">
        <v>2013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7.2</v>
      </c>
      <c r="N1657">
        <v>455315</v>
      </c>
      <c r="O1657">
        <v>143</v>
      </c>
      <c r="P1657" t="s">
        <v>7068</v>
      </c>
      <c r="Q1657" t="s">
        <v>39</v>
      </c>
      <c r="R1657">
        <v>0</v>
      </c>
      <c r="S1657">
        <v>0</v>
      </c>
      <c r="T1657">
        <v>1</v>
      </c>
      <c r="U1657">
        <v>105000000</v>
      </c>
      <c r="V1657">
        <v>144840419</v>
      </c>
      <c r="W1657">
        <v>353641895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88</v>
      </c>
      <c r="AG1657">
        <v>68.400902380952374</v>
      </c>
      <c r="AH1657">
        <v>86.925001642857168</v>
      </c>
      <c r="AI1657">
        <v>2.3680180476190476</v>
      </c>
    </row>
    <row r="1658" spans="1:35" x14ac:dyDescent="0.2">
      <c r="A1658" t="s">
        <v>581</v>
      </c>
      <c r="B1658">
        <v>1941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7.1</v>
      </c>
      <c r="N1658">
        <v>3264</v>
      </c>
      <c r="O1658">
        <v>108</v>
      </c>
      <c r="P1658" t="s">
        <v>379</v>
      </c>
      <c r="Q1658" t="s">
        <v>39</v>
      </c>
      <c r="R1658">
        <v>0</v>
      </c>
      <c r="S1658">
        <v>0</v>
      </c>
      <c r="T1658">
        <v>1</v>
      </c>
      <c r="U1658">
        <v>689000</v>
      </c>
      <c r="X1658">
        <v>2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5</v>
      </c>
      <c r="AG1658">
        <v>-100</v>
      </c>
      <c r="AH1658">
        <v>-100</v>
      </c>
      <c r="AI1658">
        <v>-1</v>
      </c>
    </row>
    <row r="1659" spans="1:35" x14ac:dyDescent="0.2">
      <c r="A1659" t="s">
        <v>3099</v>
      </c>
      <c r="B1659">
        <v>1988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6.7</v>
      </c>
      <c r="N1659">
        <v>37437</v>
      </c>
      <c r="O1659">
        <v>91</v>
      </c>
      <c r="P1659" t="s">
        <v>3100</v>
      </c>
      <c r="Q1659" t="s">
        <v>3101</v>
      </c>
      <c r="R1659">
        <v>0</v>
      </c>
      <c r="S1659">
        <v>1</v>
      </c>
      <c r="T1659">
        <v>0</v>
      </c>
      <c r="U1659">
        <v>24000000</v>
      </c>
      <c r="V1659">
        <v>41455230</v>
      </c>
      <c r="W1659">
        <v>43455230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-9.4682708333333334</v>
      </c>
      <c r="AH1659">
        <v>0.49021937500000934</v>
      </c>
      <c r="AI1659">
        <v>2.9361621376811593</v>
      </c>
    </row>
    <row r="1660" spans="1:35" x14ac:dyDescent="0.2">
      <c r="A1660" t="s">
        <v>1781</v>
      </c>
      <c r="B1660">
        <v>1965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7.2</v>
      </c>
      <c r="N1660">
        <v>15394</v>
      </c>
      <c r="O1660">
        <v>160</v>
      </c>
      <c r="P1660" t="s">
        <v>1553</v>
      </c>
      <c r="Q1660" t="s">
        <v>39</v>
      </c>
      <c r="R1660">
        <v>0</v>
      </c>
      <c r="S1660">
        <v>0</v>
      </c>
      <c r="T1660">
        <v>1</v>
      </c>
      <c r="U1660">
        <v>12000000</v>
      </c>
      <c r="X1660">
        <v>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-100</v>
      </c>
      <c r="AH1660">
        <v>-100</v>
      </c>
      <c r="AI1660">
        <v>-1</v>
      </c>
    </row>
    <row r="1661" spans="1:35" x14ac:dyDescent="0.2">
      <c r="A1661" t="s">
        <v>2203</v>
      </c>
      <c r="B1661">
        <v>1975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6.7</v>
      </c>
      <c r="N1661">
        <v>5161</v>
      </c>
      <c r="O1661">
        <v>107</v>
      </c>
      <c r="P1661" t="s">
        <v>1863</v>
      </c>
      <c r="Q1661" t="s">
        <v>2204</v>
      </c>
      <c r="R1661">
        <v>0</v>
      </c>
      <c r="S1661">
        <v>1</v>
      </c>
      <c r="T1661">
        <v>0</v>
      </c>
      <c r="U1661">
        <v>20642922</v>
      </c>
      <c r="X1661">
        <v>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-100</v>
      </c>
      <c r="AH1661">
        <v>-100</v>
      </c>
      <c r="AI1661">
        <v>-1</v>
      </c>
    </row>
    <row r="1662" spans="1:35" x14ac:dyDescent="0.2">
      <c r="A1662" t="s">
        <v>7595</v>
      </c>
      <c r="B1662">
        <v>2013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5.3</v>
      </c>
      <c r="N1662">
        <v>36145</v>
      </c>
      <c r="O1662">
        <v>100</v>
      </c>
      <c r="P1662" t="s">
        <v>7512</v>
      </c>
      <c r="Q1662" t="s">
        <v>7596</v>
      </c>
      <c r="R1662">
        <v>0</v>
      </c>
      <c r="S1662">
        <v>1</v>
      </c>
      <c r="T1662">
        <v>0</v>
      </c>
      <c r="U1662">
        <v>5000000</v>
      </c>
      <c r="V1662">
        <v>7192291</v>
      </c>
      <c r="W1662">
        <v>12666449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26.664490000000001</v>
      </c>
      <c r="AH1662">
        <v>40.597583900000004</v>
      </c>
      <c r="AI1662">
        <v>1.5332897999999999</v>
      </c>
    </row>
    <row r="1663" spans="1:35" x14ac:dyDescent="0.2">
      <c r="A1663" t="s">
        <v>4903</v>
      </c>
      <c r="B1663">
        <v>1999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8.6</v>
      </c>
      <c r="N1663">
        <v>1081433</v>
      </c>
      <c r="O1663">
        <v>189</v>
      </c>
      <c r="P1663" t="s">
        <v>4108</v>
      </c>
      <c r="Q1663" t="s">
        <v>4109</v>
      </c>
      <c r="R1663">
        <v>0</v>
      </c>
      <c r="S1663">
        <v>0</v>
      </c>
      <c r="T1663">
        <v>1</v>
      </c>
      <c r="U1663">
        <v>60000000</v>
      </c>
      <c r="V1663">
        <v>136801374</v>
      </c>
      <c r="W1663">
        <v>286801374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3</v>
      </c>
      <c r="AG1663">
        <v>139.00114500000001</v>
      </c>
      <c r="AH1663">
        <v>165.29127095000004</v>
      </c>
      <c r="AI1663">
        <v>9.8636884090909085</v>
      </c>
    </row>
    <row r="1664" spans="1:35" x14ac:dyDescent="0.2">
      <c r="A1664" t="s">
        <v>7645</v>
      </c>
      <c r="B1664">
        <v>2018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6.3</v>
      </c>
      <c r="N1664">
        <v>43237</v>
      </c>
      <c r="O1664">
        <v>85</v>
      </c>
      <c r="P1664" t="s">
        <v>7646</v>
      </c>
      <c r="Q1664" t="s">
        <v>35</v>
      </c>
      <c r="R1664">
        <v>0</v>
      </c>
      <c r="S1664">
        <v>1</v>
      </c>
      <c r="T1664">
        <v>0</v>
      </c>
      <c r="U1664">
        <v>75000000</v>
      </c>
      <c r="V1664">
        <v>270620950</v>
      </c>
      <c r="W1664">
        <v>511595957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18</v>
      </c>
      <c r="AG1664">
        <v>241.06397133333334</v>
      </c>
      <c r="AH1664">
        <v>278.58100818000008</v>
      </c>
      <c r="AI1664">
        <v>5.821279426666667</v>
      </c>
    </row>
    <row r="1665" spans="1:35" x14ac:dyDescent="0.2">
      <c r="A1665" t="s">
        <v>3318</v>
      </c>
      <c r="B1665">
        <v>1990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5.4</v>
      </c>
      <c r="N1665">
        <v>4781</v>
      </c>
      <c r="O1665">
        <v>92</v>
      </c>
      <c r="P1665" t="s">
        <v>2101</v>
      </c>
      <c r="Q1665" t="s">
        <v>35</v>
      </c>
      <c r="R1665">
        <v>0</v>
      </c>
      <c r="S1665">
        <v>1</v>
      </c>
      <c r="T1665">
        <v>0</v>
      </c>
      <c r="U1665">
        <v>17037887</v>
      </c>
      <c r="X1665">
        <v>2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3</v>
      </c>
      <c r="AG1665">
        <v>-100</v>
      </c>
      <c r="AH1665">
        <v>-100</v>
      </c>
      <c r="AI1665">
        <v>-1</v>
      </c>
    </row>
    <row r="1666" spans="1:35" x14ac:dyDescent="0.2">
      <c r="A1666" t="s">
        <v>3318</v>
      </c>
      <c r="B1666">
        <v>2006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6.9</v>
      </c>
      <c r="N1666">
        <v>85182</v>
      </c>
      <c r="O1666">
        <v>139</v>
      </c>
      <c r="P1666" t="s">
        <v>3028</v>
      </c>
      <c r="Q1666" t="s">
        <v>2783</v>
      </c>
      <c r="R1666">
        <v>1</v>
      </c>
      <c r="S1666">
        <v>0</v>
      </c>
      <c r="T1666">
        <v>0</v>
      </c>
      <c r="U1666">
        <v>70000000</v>
      </c>
      <c r="V1666">
        <v>55011732</v>
      </c>
      <c r="W1666">
        <v>94973540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-32.161757142857148</v>
      </c>
      <c r="AH1666">
        <v>-24.699550428571424</v>
      </c>
      <c r="AI1666">
        <v>1.261274761904762</v>
      </c>
    </row>
    <row r="1667" spans="1:35" x14ac:dyDescent="0.2">
      <c r="A1667" t="s">
        <v>3603</v>
      </c>
      <c r="B1667">
        <v>1992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5.0999999999999996</v>
      </c>
      <c r="N1667">
        <v>1531</v>
      </c>
      <c r="O1667">
        <v>89</v>
      </c>
      <c r="P1667" t="s">
        <v>3604</v>
      </c>
      <c r="Q1667" t="s">
        <v>3605</v>
      </c>
      <c r="R1667">
        <v>1</v>
      </c>
      <c r="S1667">
        <v>0</v>
      </c>
      <c r="T1667">
        <v>0</v>
      </c>
      <c r="U1667">
        <v>13000000</v>
      </c>
      <c r="V1667">
        <v>3721911</v>
      </c>
      <c r="W1667">
        <v>3721911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-85.684957692307691</v>
      </c>
      <c r="AH1667">
        <v>-84.110303038461538</v>
      </c>
      <c r="AI1667">
        <v>-0.34931625874125877</v>
      </c>
    </row>
    <row r="1668" spans="1:35" x14ac:dyDescent="0.2">
      <c r="A1668" t="s">
        <v>5646</v>
      </c>
      <c r="B1668">
        <v>2002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5.3</v>
      </c>
      <c r="N1668">
        <v>14572</v>
      </c>
      <c r="O1668">
        <v>94</v>
      </c>
      <c r="P1668" t="s">
        <v>5647</v>
      </c>
      <c r="Q1668" t="s">
        <v>35</v>
      </c>
      <c r="R1668">
        <v>0</v>
      </c>
      <c r="S1668">
        <v>1</v>
      </c>
      <c r="T1668">
        <v>0</v>
      </c>
      <c r="U1668">
        <v>11000000</v>
      </c>
      <c r="V1668">
        <v>3095506</v>
      </c>
      <c r="W1668">
        <v>24128852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9.6766000000000005</v>
      </c>
      <c r="AH1668">
        <v>21.741026000000012</v>
      </c>
      <c r="AI1668">
        <v>2.6558866666666665</v>
      </c>
    </row>
    <row r="1669" spans="1:35" x14ac:dyDescent="0.2">
      <c r="A1669" t="s">
        <v>3607</v>
      </c>
      <c r="B1669">
        <v>1992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6.6</v>
      </c>
      <c r="N1669">
        <v>36366</v>
      </c>
      <c r="O1669">
        <v>110</v>
      </c>
      <c r="P1669" t="s">
        <v>3608</v>
      </c>
      <c r="Q1669" t="s">
        <v>3273</v>
      </c>
      <c r="R1669">
        <v>1</v>
      </c>
      <c r="S1669">
        <v>0</v>
      </c>
      <c r="T1669">
        <v>0</v>
      </c>
      <c r="U1669">
        <v>11700000</v>
      </c>
      <c r="V1669">
        <v>88036683</v>
      </c>
      <c r="W1669">
        <v>88036683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276.22514102564099</v>
      </c>
      <c r="AH1669">
        <v>317.60990653846159</v>
      </c>
      <c r="AI1669">
        <v>16.101142773892775</v>
      </c>
    </row>
    <row r="1670" spans="1:35" x14ac:dyDescent="0.2">
      <c r="A1670" t="s">
        <v>6864</v>
      </c>
      <c r="B1670">
        <v>2009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7.7</v>
      </c>
      <c r="N1670">
        <v>693751</v>
      </c>
      <c r="O1670">
        <v>100</v>
      </c>
      <c r="P1670" t="s">
        <v>6865</v>
      </c>
      <c r="Q1670" t="s">
        <v>39</v>
      </c>
      <c r="R1670">
        <v>0</v>
      </c>
      <c r="S1670">
        <v>0</v>
      </c>
      <c r="T1670">
        <v>1</v>
      </c>
      <c r="U1670">
        <v>35000000</v>
      </c>
      <c r="V1670">
        <v>277322503</v>
      </c>
      <c r="W1670">
        <v>469310836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570.44405142857147</v>
      </c>
      <c r="AH1670">
        <v>644.19289708571432</v>
      </c>
      <c r="AI1670">
        <v>21.348135047619049</v>
      </c>
    </row>
    <row r="1671" spans="1:35" x14ac:dyDescent="0.2">
      <c r="A1671" t="s">
        <v>7127</v>
      </c>
      <c r="B1671">
        <v>2011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6.4</v>
      </c>
      <c r="N1671">
        <v>448349</v>
      </c>
      <c r="O1671">
        <v>102</v>
      </c>
      <c r="P1671" t="s">
        <v>6865</v>
      </c>
      <c r="Q1671" t="s">
        <v>39</v>
      </c>
      <c r="R1671">
        <v>0</v>
      </c>
      <c r="S1671">
        <v>0</v>
      </c>
      <c r="T1671">
        <v>1</v>
      </c>
      <c r="U1671">
        <v>80000000</v>
      </c>
      <c r="V1671">
        <v>254464305</v>
      </c>
      <c r="W1671">
        <v>586764305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266.72769062500004</v>
      </c>
      <c r="AH1671">
        <v>307.06773659375006</v>
      </c>
      <c r="AI1671">
        <v>6.3345538125000003</v>
      </c>
    </row>
    <row r="1672" spans="1:35" x14ac:dyDescent="0.2">
      <c r="A1672" t="s">
        <v>7441</v>
      </c>
      <c r="B1672">
        <v>2013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5.8</v>
      </c>
      <c r="N1672">
        <v>282638</v>
      </c>
      <c r="O1672">
        <v>100</v>
      </c>
      <c r="P1672" t="s">
        <v>6865</v>
      </c>
      <c r="Q1672" t="s">
        <v>7316</v>
      </c>
      <c r="R1672">
        <v>0</v>
      </c>
      <c r="S1672">
        <v>0</v>
      </c>
      <c r="T1672">
        <v>1</v>
      </c>
      <c r="U1672">
        <v>103000000</v>
      </c>
      <c r="V1672">
        <v>112200072</v>
      </c>
      <c r="W1672">
        <v>362000072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75.728190291262138</v>
      </c>
      <c r="AH1672">
        <v>95.058291223300984</v>
      </c>
      <c r="AI1672">
        <v>2.5145638058252429</v>
      </c>
    </row>
    <row r="1673" spans="1:35" x14ac:dyDescent="0.2">
      <c r="A1673" t="s">
        <v>671</v>
      </c>
      <c r="B1673">
        <v>1991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6.4</v>
      </c>
      <c r="N1673">
        <v>17669</v>
      </c>
      <c r="O1673">
        <v>111</v>
      </c>
      <c r="P1673" t="s">
        <v>2229</v>
      </c>
      <c r="Q1673" t="s">
        <v>35</v>
      </c>
      <c r="R1673">
        <v>0</v>
      </c>
      <c r="S1673">
        <v>1</v>
      </c>
      <c r="T1673">
        <v>0</v>
      </c>
      <c r="U1673">
        <v>25895485</v>
      </c>
      <c r="X1673">
        <v>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-100</v>
      </c>
      <c r="AH1673">
        <v>-100</v>
      </c>
      <c r="AI1673">
        <v>-1</v>
      </c>
    </row>
    <row r="1674" spans="1:35" x14ac:dyDescent="0.2">
      <c r="A1674" t="s">
        <v>1893</v>
      </c>
      <c r="B1674">
        <v>1968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7.6</v>
      </c>
      <c r="N1674">
        <v>3438</v>
      </c>
      <c r="O1674">
        <v>123</v>
      </c>
      <c r="P1674" t="s">
        <v>1799</v>
      </c>
      <c r="Q1674" t="s">
        <v>1832</v>
      </c>
      <c r="R1674">
        <v>0</v>
      </c>
      <c r="S1674">
        <v>0</v>
      </c>
      <c r="T1674">
        <v>1</v>
      </c>
      <c r="U1674">
        <v>2000000</v>
      </c>
      <c r="X1674">
        <v>2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28</v>
      </c>
      <c r="AG1674">
        <v>-100</v>
      </c>
      <c r="AH1674">
        <v>-100</v>
      </c>
      <c r="AI1674">
        <v>-1</v>
      </c>
    </row>
    <row r="1675" spans="1:35" x14ac:dyDescent="0.2">
      <c r="A1675" t="s">
        <v>6161</v>
      </c>
      <c r="B1675">
        <v>2007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5.8</v>
      </c>
      <c r="N1675">
        <v>82440</v>
      </c>
      <c r="O1675">
        <v>116</v>
      </c>
      <c r="P1675" t="s">
        <v>5282</v>
      </c>
      <c r="Q1675" t="s">
        <v>4856</v>
      </c>
      <c r="R1675">
        <v>0</v>
      </c>
      <c r="S1675">
        <v>1</v>
      </c>
      <c r="T1675">
        <v>0</v>
      </c>
      <c r="U1675">
        <v>60000000</v>
      </c>
      <c r="V1675">
        <v>36787257</v>
      </c>
      <c r="W1675">
        <v>128453183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0</v>
      </c>
      <c r="AE1675">
        <v>0</v>
      </c>
      <c r="AF1675">
        <v>35</v>
      </c>
      <c r="AG1675">
        <v>7.0443191666666669</v>
      </c>
      <c r="AH1675">
        <v>18.819194275000019</v>
      </c>
      <c r="AI1675">
        <v>2.5681439722222223</v>
      </c>
    </row>
    <row r="1676" spans="1:35" x14ac:dyDescent="0.2">
      <c r="A1676" t="s">
        <v>1323</v>
      </c>
      <c r="B1676">
        <v>1954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6.8</v>
      </c>
      <c r="N1676">
        <v>5151</v>
      </c>
      <c r="O1676">
        <v>147</v>
      </c>
      <c r="P1676" t="s">
        <v>79</v>
      </c>
      <c r="Q1676" t="s">
        <v>1195</v>
      </c>
      <c r="R1676">
        <v>0</v>
      </c>
      <c r="S1676">
        <v>0</v>
      </c>
      <c r="T1676">
        <v>1</v>
      </c>
      <c r="U1676">
        <v>1470000</v>
      </c>
      <c r="X1676">
        <v>2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-100</v>
      </c>
      <c r="AH1676">
        <v>-100</v>
      </c>
      <c r="AI1676">
        <v>-1</v>
      </c>
    </row>
    <row r="1677" spans="1:35" x14ac:dyDescent="0.2">
      <c r="A1677" t="s">
        <v>2206</v>
      </c>
      <c r="B1677">
        <v>1975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6.3</v>
      </c>
      <c r="N1677">
        <v>4903</v>
      </c>
      <c r="O1677">
        <v>125</v>
      </c>
      <c r="P1677" t="s">
        <v>1284</v>
      </c>
      <c r="Q1677" t="s">
        <v>2207</v>
      </c>
      <c r="R1677">
        <v>0</v>
      </c>
      <c r="S1677">
        <v>1</v>
      </c>
      <c r="T1677">
        <v>0</v>
      </c>
      <c r="U1677">
        <v>15000000</v>
      </c>
      <c r="X1677">
        <v>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-100</v>
      </c>
      <c r="AH1677">
        <v>-100</v>
      </c>
      <c r="AI1677">
        <v>-1</v>
      </c>
    </row>
    <row r="1678" spans="1:35" x14ac:dyDescent="0.2">
      <c r="A1678" t="s">
        <v>1994</v>
      </c>
      <c r="B1678">
        <v>1971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7</v>
      </c>
      <c r="N1678">
        <v>2732</v>
      </c>
      <c r="O1678">
        <v>90</v>
      </c>
      <c r="P1678" t="s">
        <v>1995</v>
      </c>
      <c r="Q1678" t="s">
        <v>1996</v>
      </c>
      <c r="R1678">
        <v>0</v>
      </c>
      <c r="S1678">
        <v>1</v>
      </c>
      <c r="T1678">
        <v>0</v>
      </c>
      <c r="U1678">
        <v>820000</v>
      </c>
      <c r="X1678">
        <v>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-100</v>
      </c>
      <c r="AH1678">
        <v>-100</v>
      </c>
      <c r="AI1678">
        <v>-1</v>
      </c>
    </row>
    <row r="1679" spans="1:35" x14ac:dyDescent="0.2">
      <c r="A1679" t="s">
        <v>5991</v>
      </c>
      <c r="B1679">
        <v>2005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6.8</v>
      </c>
      <c r="N1679">
        <v>181951</v>
      </c>
      <c r="O1679">
        <v>109</v>
      </c>
      <c r="P1679" t="s">
        <v>5992</v>
      </c>
      <c r="Q1679" t="s">
        <v>2783</v>
      </c>
      <c r="R1679">
        <v>1</v>
      </c>
      <c r="S1679">
        <v>0</v>
      </c>
      <c r="T1679">
        <v>0</v>
      </c>
      <c r="U1679">
        <v>50000000</v>
      </c>
      <c r="V1679">
        <v>51085416</v>
      </c>
      <c r="W1679">
        <v>104478416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27</v>
      </c>
      <c r="AG1679">
        <v>4.4784160000000002</v>
      </c>
      <c r="AH1679">
        <v>15.971041760000004</v>
      </c>
      <c r="AI1679">
        <v>2.4826138666666666</v>
      </c>
    </row>
    <row r="1680" spans="1:35" x14ac:dyDescent="0.2">
      <c r="A1680" t="s">
        <v>6393</v>
      </c>
      <c r="B1680">
        <v>2006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6.7</v>
      </c>
      <c r="N1680">
        <v>15775</v>
      </c>
      <c r="O1680">
        <v>116</v>
      </c>
      <c r="P1680" t="s">
        <v>3483</v>
      </c>
      <c r="Q1680" t="s">
        <v>3859</v>
      </c>
      <c r="R1680">
        <v>1</v>
      </c>
      <c r="S1680">
        <v>0</v>
      </c>
      <c r="T1680">
        <v>0</v>
      </c>
      <c r="U1680">
        <v>25000000</v>
      </c>
      <c r="V1680">
        <v>7164995</v>
      </c>
      <c r="W1680">
        <v>11772461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25</v>
      </c>
      <c r="AG1680">
        <v>-76.455078</v>
      </c>
      <c r="AH1680">
        <v>-73.865136579999998</v>
      </c>
      <c r="AI1680">
        <v>-0.21516926666666666</v>
      </c>
    </row>
    <row r="1681" spans="1:35" x14ac:dyDescent="0.2">
      <c r="A1681" t="s">
        <v>6693</v>
      </c>
      <c r="B1681">
        <v>2012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7.8</v>
      </c>
      <c r="N1681">
        <v>737393</v>
      </c>
      <c r="O1681">
        <v>169</v>
      </c>
      <c r="P1681" t="s">
        <v>3988</v>
      </c>
      <c r="Q1681" t="s">
        <v>620</v>
      </c>
      <c r="R1681">
        <v>0</v>
      </c>
      <c r="S1681">
        <v>0</v>
      </c>
      <c r="T1681">
        <v>1</v>
      </c>
      <c r="U1681">
        <v>180000000</v>
      </c>
      <c r="V1681">
        <v>303003568</v>
      </c>
      <c r="W1681">
        <v>1017003568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75</v>
      </c>
      <c r="AG1681">
        <v>182.50099111111112</v>
      </c>
      <c r="AH1681">
        <v>213.57610013333334</v>
      </c>
      <c r="AI1681">
        <v>4.6500198222222222</v>
      </c>
    </row>
    <row r="1682" spans="1:35" x14ac:dyDescent="0.2">
      <c r="A1682" t="s">
        <v>7567</v>
      </c>
      <c r="B1682">
        <v>2014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7.4</v>
      </c>
      <c r="N1682">
        <v>456079</v>
      </c>
      <c r="O1682">
        <v>144</v>
      </c>
      <c r="P1682" t="s">
        <v>3988</v>
      </c>
      <c r="Q1682" t="s">
        <v>5604</v>
      </c>
      <c r="R1682">
        <v>0</v>
      </c>
      <c r="S1682">
        <v>0</v>
      </c>
      <c r="T1682">
        <v>1</v>
      </c>
      <c r="U1682">
        <v>250000000</v>
      </c>
      <c r="V1682">
        <v>255119788</v>
      </c>
      <c r="W1682">
        <v>956019788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77</v>
      </c>
      <c r="AG1682">
        <v>91.203957599999995</v>
      </c>
      <c r="AH1682">
        <v>112.236392936</v>
      </c>
      <c r="AI1682">
        <v>2.8240791519999999</v>
      </c>
    </row>
    <row r="1683" spans="1:35" x14ac:dyDescent="0.2">
      <c r="A1683" t="s">
        <v>6910</v>
      </c>
      <c r="B1683">
        <v>2013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7.8</v>
      </c>
      <c r="N1683">
        <v>582843</v>
      </c>
      <c r="O1683">
        <v>161</v>
      </c>
      <c r="P1683" t="s">
        <v>3988</v>
      </c>
      <c r="Q1683" t="s">
        <v>620</v>
      </c>
      <c r="R1683">
        <v>0</v>
      </c>
      <c r="S1683">
        <v>0</v>
      </c>
      <c r="T1683">
        <v>1</v>
      </c>
      <c r="U1683">
        <v>225000000</v>
      </c>
      <c r="V1683">
        <v>258366855</v>
      </c>
      <c r="W1683">
        <v>958366855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76</v>
      </c>
      <c r="AG1683">
        <v>112.97041222222222</v>
      </c>
      <c r="AH1683">
        <v>136.39715756666669</v>
      </c>
      <c r="AI1683">
        <v>3.2594082444444443</v>
      </c>
    </row>
    <row r="1684" spans="1:35" x14ac:dyDescent="0.2">
      <c r="A1684" t="s">
        <v>6383</v>
      </c>
      <c r="B1684">
        <v>2006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6.9</v>
      </c>
      <c r="N1684">
        <v>232061</v>
      </c>
      <c r="O1684">
        <v>136</v>
      </c>
      <c r="P1684" t="s">
        <v>5856</v>
      </c>
      <c r="Q1684" t="s">
        <v>2273</v>
      </c>
      <c r="R1684">
        <v>0</v>
      </c>
      <c r="S1684">
        <v>1</v>
      </c>
      <c r="T1684">
        <v>0</v>
      </c>
      <c r="U1684">
        <v>85000000</v>
      </c>
      <c r="V1684">
        <v>63224849</v>
      </c>
      <c r="W1684">
        <v>205841885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21.083461764705884</v>
      </c>
      <c r="AH1684">
        <v>34.402642558823544</v>
      </c>
      <c r="AI1684">
        <v>3.0361153921568627</v>
      </c>
    </row>
    <row r="1685" spans="1:35" x14ac:dyDescent="0.2">
      <c r="A1685" t="s">
        <v>4692</v>
      </c>
      <c r="B1685">
        <v>1998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6.6</v>
      </c>
      <c r="N1685">
        <v>37809</v>
      </c>
      <c r="O1685">
        <v>169</v>
      </c>
      <c r="P1685" t="s">
        <v>3118</v>
      </c>
      <c r="Q1685" t="s">
        <v>2783</v>
      </c>
      <c r="R1685">
        <v>1</v>
      </c>
      <c r="S1685">
        <v>0</v>
      </c>
      <c r="T1685">
        <v>0</v>
      </c>
      <c r="U1685">
        <v>60000000</v>
      </c>
      <c r="V1685">
        <v>75383563</v>
      </c>
      <c r="W1685">
        <v>186883563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3</v>
      </c>
      <c r="AG1685">
        <v>55.736302500000001</v>
      </c>
      <c r="AH1685">
        <v>72.867295775000002</v>
      </c>
      <c r="AI1685">
        <v>6.0789228409090912</v>
      </c>
    </row>
    <row r="1686" spans="1:35" x14ac:dyDescent="0.2">
      <c r="A1686" t="s">
        <v>5722</v>
      </c>
      <c r="B1686">
        <v>2002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5.5</v>
      </c>
      <c r="N1686">
        <v>87193</v>
      </c>
      <c r="O1686">
        <v>104</v>
      </c>
      <c r="P1686" t="s">
        <v>5723</v>
      </c>
      <c r="Q1686" t="s">
        <v>2783</v>
      </c>
      <c r="R1686">
        <v>1</v>
      </c>
      <c r="S1686">
        <v>0</v>
      </c>
      <c r="T1686">
        <v>0</v>
      </c>
      <c r="U1686">
        <v>35081594</v>
      </c>
      <c r="X1686">
        <v>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-100</v>
      </c>
      <c r="AH1686">
        <v>-100</v>
      </c>
      <c r="AI1686">
        <v>-1</v>
      </c>
    </row>
    <row r="1687" spans="1:35" x14ac:dyDescent="0.2">
      <c r="A1687" t="s">
        <v>5608</v>
      </c>
      <c r="B1687">
        <v>2002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7.5</v>
      </c>
      <c r="N1687">
        <v>120432</v>
      </c>
      <c r="O1687">
        <v>110</v>
      </c>
      <c r="P1687" t="s">
        <v>5495</v>
      </c>
      <c r="Q1687" t="s">
        <v>2483</v>
      </c>
      <c r="R1687">
        <v>1</v>
      </c>
      <c r="S1687">
        <v>0</v>
      </c>
      <c r="T1687">
        <v>0</v>
      </c>
      <c r="U1687">
        <v>25000000</v>
      </c>
      <c r="V1687">
        <v>41675994</v>
      </c>
      <c r="W1687">
        <v>108846072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4</v>
      </c>
      <c r="AG1687">
        <v>117.69214400000001</v>
      </c>
      <c r="AH1687">
        <v>141.63827984000002</v>
      </c>
      <c r="AI1687">
        <v>6.2564048000000003</v>
      </c>
    </row>
    <row r="1688" spans="1:35" x14ac:dyDescent="0.2">
      <c r="A1688" t="s">
        <v>7848</v>
      </c>
      <c r="B1688">
        <v>2017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5.6</v>
      </c>
      <c r="N1688">
        <v>38107</v>
      </c>
      <c r="O1688">
        <v>88</v>
      </c>
      <c r="P1688" t="s">
        <v>7849</v>
      </c>
      <c r="Q1688" t="s">
        <v>6472</v>
      </c>
      <c r="R1688">
        <v>0</v>
      </c>
      <c r="S1688">
        <v>0</v>
      </c>
      <c r="T1688">
        <v>1</v>
      </c>
      <c r="U1688">
        <v>40000000</v>
      </c>
      <c r="V1688">
        <v>25584504</v>
      </c>
      <c r="W1688">
        <v>34184504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-57.269369999999995</v>
      </c>
      <c r="AH1688">
        <v>-52.569000699999989</v>
      </c>
      <c r="AI1688">
        <v>-0.1453874</v>
      </c>
    </row>
    <row r="1689" spans="1:35" x14ac:dyDescent="0.2">
      <c r="A1689" t="s">
        <v>516</v>
      </c>
      <c r="B1689">
        <v>1940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7</v>
      </c>
      <c r="N1689">
        <v>919</v>
      </c>
      <c r="O1689">
        <v>89</v>
      </c>
      <c r="P1689" t="s">
        <v>346</v>
      </c>
      <c r="Q1689" t="s">
        <v>35</v>
      </c>
      <c r="R1689">
        <v>0</v>
      </c>
      <c r="S1689">
        <v>1</v>
      </c>
      <c r="T1689">
        <v>0</v>
      </c>
      <c r="U1689">
        <v>178000</v>
      </c>
      <c r="X1689">
        <v>2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89</v>
      </c>
      <c r="AG1689">
        <v>-100</v>
      </c>
      <c r="AH1689">
        <v>-100</v>
      </c>
      <c r="AI1689">
        <v>-1</v>
      </c>
    </row>
    <row r="1690" spans="1:35" x14ac:dyDescent="0.2">
      <c r="A1690" t="s">
        <v>4694</v>
      </c>
      <c r="B1690">
        <v>1997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6.6</v>
      </c>
      <c r="N1690">
        <v>7414</v>
      </c>
      <c r="O1690">
        <v>85</v>
      </c>
      <c r="P1690" t="s">
        <v>4695</v>
      </c>
      <c r="Q1690" t="s">
        <v>4696</v>
      </c>
      <c r="R1690">
        <v>1</v>
      </c>
      <c r="S1690">
        <v>0</v>
      </c>
      <c r="T1690">
        <v>0</v>
      </c>
      <c r="U1690">
        <v>1500000</v>
      </c>
      <c r="V1690">
        <v>626057</v>
      </c>
      <c r="W1690">
        <v>626057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</v>
      </c>
      <c r="AG1690">
        <v>-79.131433333333334</v>
      </c>
      <c r="AH1690">
        <v>-76.835891000000004</v>
      </c>
      <c r="AI1690">
        <v>-5.1428787878787879E-2</v>
      </c>
    </row>
    <row r="1691" spans="1:35" x14ac:dyDescent="0.2">
      <c r="A1691" t="s">
        <v>166</v>
      </c>
      <c r="B1691">
        <v>1933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6.5</v>
      </c>
      <c r="N1691">
        <v>533</v>
      </c>
      <c r="O1691">
        <v>68</v>
      </c>
      <c r="P1691" t="s">
        <v>126</v>
      </c>
      <c r="Q1691" t="s">
        <v>39</v>
      </c>
      <c r="R1691">
        <v>0</v>
      </c>
      <c r="S1691">
        <v>0</v>
      </c>
      <c r="T1691">
        <v>1</v>
      </c>
      <c r="U1691">
        <v>211000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-100</v>
      </c>
      <c r="AH1691">
        <v>-100</v>
      </c>
      <c r="AI1691">
        <v>-1</v>
      </c>
    </row>
    <row r="1692" spans="1:35" x14ac:dyDescent="0.2">
      <c r="A1692" t="s">
        <v>7511</v>
      </c>
      <c r="B1692">
        <v>2018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6</v>
      </c>
      <c r="N1692">
        <v>40212</v>
      </c>
      <c r="O1692">
        <v>105</v>
      </c>
      <c r="P1692" t="s">
        <v>7512</v>
      </c>
      <c r="Q1692" t="s">
        <v>4856</v>
      </c>
      <c r="R1692">
        <v>0</v>
      </c>
      <c r="S1692">
        <v>1</v>
      </c>
      <c r="T1692">
        <v>0</v>
      </c>
      <c r="U1692">
        <v>42000000</v>
      </c>
      <c r="V1692">
        <v>68549695</v>
      </c>
      <c r="W1692">
        <v>131457147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45</v>
      </c>
      <c r="AG1692">
        <v>56.496603571428572</v>
      </c>
      <c r="AH1692">
        <v>73.711229964285735</v>
      </c>
      <c r="AI1692">
        <v>2.1299320714285712</v>
      </c>
    </row>
    <row r="1693" spans="1:35" x14ac:dyDescent="0.2">
      <c r="A1693" t="s">
        <v>3999</v>
      </c>
      <c r="B1693">
        <v>1994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7.2</v>
      </c>
      <c r="N1693">
        <v>74748</v>
      </c>
      <c r="O1693">
        <v>111</v>
      </c>
      <c r="P1693" t="s">
        <v>3402</v>
      </c>
      <c r="Q1693" t="s">
        <v>2533</v>
      </c>
      <c r="R1693">
        <v>0</v>
      </c>
      <c r="S1693">
        <v>0</v>
      </c>
      <c r="T1693">
        <v>1</v>
      </c>
      <c r="U1693">
        <v>40000000</v>
      </c>
      <c r="V1693">
        <v>2816518</v>
      </c>
      <c r="W1693">
        <v>2816518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-96.479352500000005</v>
      </c>
      <c r="AH1693">
        <v>-96.092081274999998</v>
      </c>
      <c r="AI1693">
        <v>-0.83997056818181814</v>
      </c>
    </row>
    <row r="1694" spans="1:35" x14ac:dyDescent="0.2">
      <c r="A1694" t="s">
        <v>7699</v>
      </c>
      <c r="B1694">
        <v>2014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7.3</v>
      </c>
      <c r="N1694">
        <v>73112</v>
      </c>
      <c r="O1694">
        <v>122</v>
      </c>
      <c r="P1694" t="s">
        <v>3483</v>
      </c>
      <c r="Q1694" t="s">
        <v>2714</v>
      </c>
      <c r="R1694">
        <v>0</v>
      </c>
      <c r="S1694">
        <v>1</v>
      </c>
      <c r="T1694">
        <v>0</v>
      </c>
      <c r="U1694">
        <v>22000000</v>
      </c>
      <c r="V1694">
        <v>54240821</v>
      </c>
      <c r="W1694">
        <v>89514453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4</v>
      </c>
      <c r="AG1694">
        <v>103.44193863636364</v>
      </c>
      <c r="AH1694">
        <v>125.82055188636367</v>
      </c>
      <c r="AI1694">
        <v>3.0688387727272728</v>
      </c>
    </row>
    <row r="1695" spans="1:35" x14ac:dyDescent="0.2">
      <c r="A1695" t="s">
        <v>4244</v>
      </c>
      <c r="B1695">
        <v>1995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6</v>
      </c>
      <c r="N1695">
        <v>4591</v>
      </c>
      <c r="O1695">
        <v>110</v>
      </c>
      <c r="P1695" t="s">
        <v>4245</v>
      </c>
      <c r="Q1695" t="s">
        <v>35</v>
      </c>
      <c r="R1695">
        <v>0</v>
      </c>
      <c r="S1695">
        <v>1</v>
      </c>
      <c r="T1695">
        <v>0</v>
      </c>
      <c r="U1695">
        <v>25000000</v>
      </c>
      <c r="V1695">
        <v>6609661</v>
      </c>
      <c r="W1695">
        <v>6609661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-86.780677999999995</v>
      </c>
      <c r="AH1695">
        <v>-85.326552579999998</v>
      </c>
      <c r="AI1695">
        <v>-0.39912172727272727</v>
      </c>
    </row>
    <row r="1696" spans="1:35" x14ac:dyDescent="0.2">
      <c r="A1696" t="s">
        <v>7586</v>
      </c>
      <c r="B1696">
        <v>2016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6.1</v>
      </c>
      <c r="N1696">
        <v>93297</v>
      </c>
      <c r="O1696">
        <v>114</v>
      </c>
      <c r="P1696" t="s">
        <v>7587</v>
      </c>
      <c r="Q1696" t="s">
        <v>35</v>
      </c>
      <c r="R1696">
        <v>0</v>
      </c>
      <c r="S1696">
        <v>1</v>
      </c>
      <c r="T1696">
        <v>0</v>
      </c>
      <c r="U1696">
        <v>115000000</v>
      </c>
      <c r="V1696">
        <v>48390190</v>
      </c>
      <c r="W1696">
        <v>164989338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-28.265505217391308</v>
      </c>
      <c r="AH1696">
        <v>-20.374710791304345</v>
      </c>
      <c r="AI1696">
        <v>0.43468989565217392</v>
      </c>
    </row>
    <row r="1697" spans="1:35" x14ac:dyDescent="0.2">
      <c r="A1697" t="s">
        <v>5262</v>
      </c>
      <c r="B1697">
        <v>1999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7.6</v>
      </c>
      <c r="N1697">
        <v>88739</v>
      </c>
      <c r="O1697">
        <v>146</v>
      </c>
      <c r="P1697" t="s">
        <v>1721</v>
      </c>
      <c r="Q1697" t="s">
        <v>5263</v>
      </c>
      <c r="R1697">
        <v>0</v>
      </c>
      <c r="S1697">
        <v>1</v>
      </c>
      <c r="T1697">
        <v>0</v>
      </c>
      <c r="U1697">
        <v>50000000</v>
      </c>
      <c r="V1697">
        <v>50699241</v>
      </c>
      <c r="W1697">
        <v>73956241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1</v>
      </c>
      <c r="AE1697">
        <v>0</v>
      </c>
      <c r="AF1697">
        <v>8</v>
      </c>
      <c r="AG1697">
        <v>-26.043759000000001</v>
      </c>
      <c r="AH1697">
        <v>-17.908572489999994</v>
      </c>
      <c r="AI1697">
        <v>2.3616473181818183</v>
      </c>
    </row>
    <row r="1698" spans="1:35" x14ac:dyDescent="0.2">
      <c r="A1698" t="s">
        <v>6117</v>
      </c>
      <c r="B1698">
        <v>2005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6.3</v>
      </c>
      <c r="N1698">
        <v>22798</v>
      </c>
      <c r="O1698">
        <v>92</v>
      </c>
      <c r="P1698" t="s">
        <v>2449</v>
      </c>
      <c r="Q1698" t="s">
        <v>5459</v>
      </c>
      <c r="R1698">
        <v>0</v>
      </c>
      <c r="S1698">
        <v>1</v>
      </c>
      <c r="T1698">
        <v>0</v>
      </c>
      <c r="U1698">
        <v>16000000</v>
      </c>
      <c r="V1698">
        <v>9016782</v>
      </c>
      <c r="W1698">
        <v>10156968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5</v>
      </c>
      <c r="AG1698">
        <v>-68.259475000000009</v>
      </c>
      <c r="AH1698">
        <v>-64.76801725</v>
      </c>
      <c r="AI1698">
        <v>5.80175E-2</v>
      </c>
    </row>
    <row r="1699" spans="1:35" x14ac:dyDescent="0.2">
      <c r="A1699" t="s">
        <v>5766</v>
      </c>
      <c r="B1699">
        <v>2003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5.7</v>
      </c>
      <c r="N1699">
        <v>15895</v>
      </c>
      <c r="O1699">
        <v>98</v>
      </c>
      <c r="P1699" t="s">
        <v>5767</v>
      </c>
      <c r="Q1699" t="s">
        <v>5328</v>
      </c>
      <c r="R1699">
        <v>0</v>
      </c>
      <c r="S1699">
        <v>0</v>
      </c>
      <c r="T1699">
        <v>1</v>
      </c>
      <c r="U1699">
        <v>40000000</v>
      </c>
      <c r="V1699">
        <v>20453431</v>
      </c>
      <c r="W1699">
        <v>26891849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24</v>
      </c>
      <c r="AG1699">
        <v>-66.385188749999998</v>
      </c>
      <c r="AH1699">
        <v>-62.687559512500002</v>
      </c>
      <c r="AI1699">
        <v>0.12049370833333334</v>
      </c>
    </row>
    <row r="1700" spans="1:35" x14ac:dyDescent="0.2">
      <c r="A1700" t="s">
        <v>6582</v>
      </c>
      <c r="B1700">
        <v>2013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5.9</v>
      </c>
      <c r="N1700">
        <v>69244</v>
      </c>
      <c r="O1700">
        <v>100</v>
      </c>
      <c r="P1700" t="s">
        <v>6583</v>
      </c>
      <c r="Q1700" t="s">
        <v>5604</v>
      </c>
      <c r="R1700">
        <v>0</v>
      </c>
      <c r="S1700">
        <v>0</v>
      </c>
      <c r="T1700">
        <v>1</v>
      </c>
      <c r="U1700">
        <v>30000000</v>
      </c>
      <c r="V1700">
        <v>22537881</v>
      </c>
      <c r="W1700">
        <v>27437881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-54.270198333333333</v>
      </c>
      <c r="AH1700">
        <v>-49.239920149999996</v>
      </c>
      <c r="AI1700">
        <v>-8.5403966666666664E-2</v>
      </c>
    </row>
    <row r="1701" spans="1:35" x14ac:dyDescent="0.2">
      <c r="A1701" t="s">
        <v>2556</v>
      </c>
      <c r="B1701">
        <v>1981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5.5</v>
      </c>
      <c r="N1701">
        <v>4216</v>
      </c>
      <c r="O1701">
        <v>88</v>
      </c>
      <c r="P1701" t="s">
        <v>2557</v>
      </c>
      <c r="Q1701" t="s">
        <v>2558</v>
      </c>
      <c r="R1701">
        <v>0</v>
      </c>
      <c r="S1701">
        <v>1</v>
      </c>
      <c r="T1701">
        <v>0</v>
      </c>
      <c r="U1701">
        <v>20259961</v>
      </c>
      <c r="X1701">
        <v>2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24</v>
      </c>
      <c r="AG1701">
        <v>-100</v>
      </c>
      <c r="AH1701">
        <v>-100</v>
      </c>
      <c r="AI1701">
        <v>-1</v>
      </c>
    </row>
    <row r="1702" spans="1:35" x14ac:dyDescent="0.2">
      <c r="A1702" t="s">
        <v>5781</v>
      </c>
      <c r="B1702">
        <v>2004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8</v>
      </c>
      <c r="N1702">
        <v>631260</v>
      </c>
      <c r="O1702">
        <v>115</v>
      </c>
      <c r="P1702" t="s">
        <v>5052</v>
      </c>
      <c r="Q1702" t="s">
        <v>4337</v>
      </c>
      <c r="R1702">
        <v>1</v>
      </c>
      <c r="S1702">
        <v>0</v>
      </c>
      <c r="T1702">
        <v>0</v>
      </c>
      <c r="U1702">
        <v>92000000</v>
      </c>
      <c r="V1702">
        <v>261441092</v>
      </c>
      <c r="W1702">
        <v>631606713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243.26451793478259</v>
      </c>
      <c r="AH1702">
        <v>281.0236149076087</v>
      </c>
      <c r="AI1702">
        <v>10.442150597826087</v>
      </c>
    </row>
    <row r="1703" spans="1:35" x14ac:dyDescent="0.2">
      <c r="A1703" t="s">
        <v>6879</v>
      </c>
      <c r="B1703">
        <v>2009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6.4</v>
      </c>
      <c r="N1703">
        <v>61662</v>
      </c>
      <c r="O1703">
        <v>108</v>
      </c>
      <c r="P1703" t="s">
        <v>3825</v>
      </c>
      <c r="Q1703" t="s">
        <v>39</v>
      </c>
      <c r="R1703">
        <v>0</v>
      </c>
      <c r="S1703">
        <v>0</v>
      </c>
      <c r="T1703">
        <v>1</v>
      </c>
      <c r="U1703">
        <v>22000000</v>
      </c>
      <c r="V1703">
        <v>33316821</v>
      </c>
      <c r="W1703">
        <v>41771168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1</v>
      </c>
      <c r="AE1703">
        <v>0</v>
      </c>
      <c r="AF1703">
        <v>9</v>
      </c>
      <c r="AG1703">
        <v>-5.0655272727272731</v>
      </c>
      <c r="AH1703">
        <v>5.3772647272727365</v>
      </c>
      <c r="AI1703">
        <v>2.1644824242424243</v>
      </c>
    </row>
    <row r="1704" spans="1:35" x14ac:dyDescent="0.2">
      <c r="A1704" t="s">
        <v>4007</v>
      </c>
      <c r="B1704">
        <v>1994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6.5</v>
      </c>
      <c r="N1704">
        <v>1289</v>
      </c>
      <c r="O1704">
        <v>110</v>
      </c>
      <c r="P1704" t="s">
        <v>4008</v>
      </c>
      <c r="Q1704" t="s">
        <v>2783</v>
      </c>
      <c r="R1704">
        <v>1</v>
      </c>
      <c r="S1704">
        <v>0</v>
      </c>
      <c r="T1704">
        <v>0</v>
      </c>
      <c r="U1704">
        <v>8880705</v>
      </c>
      <c r="X1704">
        <v>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-100</v>
      </c>
      <c r="AH1704">
        <v>-100</v>
      </c>
      <c r="AI1704">
        <v>-1</v>
      </c>
    </row>
    <row r="1705" spans="1:35" x14ac:dyDescent="0.2">
      <c r="A1705" t="s">
        <v>5118</v>
      </c>
      <c r="B1705">
        <v>1999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7.8</v>
      </c>
      <c r="N1705">
        <v>154450</v>
      </c>
      <c r="O1705">
        <v>157</v>
      </c>
      <c r="P1705" t="s">
        <v>4239</v>
      </c>
      <c r="Q1705" t="s">
        <v>2783</v>
      </c>
      <c r="R1705">
        <v>1</v>
      </c>
      <c r="S1705">
        <v>0</v>
      </c>
      <c r="T1705">
        <v>0</v>
      </c>
      <c r="U1705">
        <v>90000000</v>
      </c>
      <c r="V1705">
        <v>29089912</v>
      </c>
      <c r="W1705">
        <v>60289912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-66.505604444444444</v>
      </c>
      <c r="AH1705">
        <v>-62.821220933333336</v>
      </c>
      <c r="AI1705">
        <v>0.5224725252525253</v>
      </c>
    </row>
    <row r="1706" spans="1:35" x14ac:dyDescent="0.2">
      <c r="A1706" t="s">
        <v>1049</v>
      </c>
      <c r="B1706">
        <v>1949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6.8</v>
      </c>
      <c r="N1706">
        <v>2909</v>
      </c>
      <c r="O1706">
        <v>102</v>
      </c>
      <c r="P1706" t="s">
        <v>331</v>
      </c>
      <c r="Q1706" t="s">
        <v>39</v>
      </c>
      <c r="R1706">
        <v>0</v>
      </c>
      <c r="S1706">
        <v>0</v>
      </c>
      <c r="T1706">
        <v>1</v>
      </c>
      <c r="U1706">
        <v>2873000</v>
      </c>
      <c r="X1706">
        <v>2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-100</v>
      </c>
      <c r="AH1706">
        <v>-100</v>
      </c>
      <c r="AI1706">
        <v>-1</v>
      </c>
    </row>
    <row r="1707" spans="1:35" x14ac:dyDescent="0.2">
      <c r="A1707" t="s">
        <v>7574</v>
      </c>
      <c r="B1707">
        <v>2015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7.1</v>
      </c>
      <c r="N1707">
        <v>204614</v>
      </c>
      <c r="O1707">
        <v>121</v>
      </c>
      <c r="P1707" t="s">
        <v>5856</v>
      </c>
      <c r="Q1707" t="s">
        <v>7575</v>
      </c>
      <c r="R1707">
        <v>0</v>
      </c>
      <c r="S1707">
        <v>0</v>
      </c>
      <c r="T1707">
        <v>1</v>
      </c>
      <c r="U1707">
        <v>35000000</v>
      </c>
      <c r="V1707">
        <v>75764672</v>
      </c>
      <c r="W1707">
        <v>194564672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177.94953142857145</v>
      </c>
      <c r="AH1707">
        <v>208.52397988571431</v>
      </c>
      <c r="AI1707">
        <v>4.5589906285714283</v>
      </c>
    </row>
    <row r="1708" spans="1:35" x14ac:dyDescent="0.2">
      <c r="A1708" t="s">
        <v>6013</v>
      </c>
      <c r="B1708">
        <v>2005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6.4</v>
      </c>
      <c r="N1708">
        <v>94975</v>
      </c>
      <c r="O1708">
        <v>128</v>
      </c>
      <c r="P1708" t="s">
        <v>2049</v>
      </c>
      <c r="Q1708" t="s">
        <v>35</v>
      </c>
      <c r="R1708">
        <v>0</v>
      </c>
      <c r="S1708">
        <v>1</v>
      </c>
      <c r="T1708">
        <v>0</v>
      </c>
      <c r="U1708">
        <v>80000000</v>
      </c>
      <c r="V1708">
        <v>72708161</v>
      </c>
      <c r="W1708">
        <v>162944923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1.840576875</v>
      </c>
      <c r="AH1708">
        <v>13.043040331249999</v>
      </c>
      <c r="AI1708">
        <v>2.3946858958333332</v>
      </c>
    </row>
    <row r="1709" spans="1:35" x14ac:dyDescent="0.2">
      <c r="A1709" t="s">
        <v>6244</v>
      </c>
      <c r="B1709">
        <v>2007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5.9</v>
      </c>
      <c r="N1709">
        <v>72841</v>
      </c>
      <c r="O1709">
        <v>99</v>
      </c>
      <c r="P1709" t="s">
        <v>6245</v>
      </c>
      <c r="Q1709" t="s">
        <v>39</v>
      </c>
      <c r="R1709">
        <v>0</v>
      </c>
      <c r="S1709">
        <v>0</v>
      </c>
      <c r="T1709">
        <v>1</v>
      </c>
      <c r="U1709">
        <v>80000000</v>
      </c>
      <c r="V1709">
        <v>15074191</v>
      </c>
      <c r="W1709">
        <v>40170558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0</v>
      </c>
      <c r="AE1709">
        <v>0</v>
      </c>
      <c r="AF1709">
        <v>51</v>
      </c>
      <c r="AG1709">
        <v>-74.893401249999997</v>
      </c>
      <c r="AH1709">
        <v>-72.13167538750001</v>
      </c>
      <c r="AI1709">
        <v>-0.163113375</v>
      </c>
    </row>
    <row r="1710" spans="1:35" x14ac:dyDescent="0.2">
      <c r="A1710" t="s">
        <v>6822</v>
      </c>
      <c r="B1710">
        <v>2009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6.4</v>
      </c>
      <c r="N1710">
        <v>116306</v>
      </c>
      <c r="O1710">
        <v>100</v>
      </c>
      <c r="P1710" t="s">
        <v>6823</v>
      </c>
      <c r="Q1710" t="s">
        <v>39</v>
      </c>
      <c r="R1710">
        <v>0</v>
      </c>
      <c r="S1710">
        <v>0</v>
      </c>
      <c r="T1710">
        <v>1</v>
      </c>
      <c r="U1710">
        <v>18500000</v>
      </c>
      <c r="V1710">
        <v>18451251</v>
      </c>
      <c r="W1710">
        <v>32406507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-12.414845945945945</v>
      </c>
      <c r="AH1710">
        <v>-2.7804789999999913</v>
      </c>
      <c r="AI1710">
        <v>1.9195051351351351</v>
      </c>
    </row>
    <row r="1711" spans="1:35" x14ac:dyDescent="0.2">
      <c r="A1711" t="s">
        <v>6278</v>
      </c>
      <c r="B1711">
        <v>2007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6.2</v>
      </c>
      <c r="N1711">
        <v>34164</v>
      </c>
      <c r="O1711">
        <v>102</v>
      </c>
      <c r="P1711" t="s">
        <v>6279</v>
      </c>
      <c r="Q1711" t="s">
        <v>3273</v>
      </c>
      <c r="R1711">
        <v>1</v>
      </c>
      <c r="S1711">
        <v>0</v>
      </c>
      <c r="T1711">
        <v>0</v>
      </c>
      <c r="U1711">
        <v>30000000</v>
      </c>
      <c r="V1711">
        <v>20578909</v>
      </c>
      <c r="W1711">
        <v>26810113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5</v>
      </c>
      <c r="AG1711">
        <v>-55.316478333333329</v>
      </c>
      <c r="AH1711">
        <v>-50.401290949999996</v>
      </c>
      <c r="AI1711">
        <v>0.48945072222222225</v>
      </c>
    </row>
    <row r="1712" spans="1:35" x14ac:dyDescent="0.2">
      <c r="A1712" t="s">
        <v>168</v>
      </c>
      <c r="B1712">
        <v>1933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7.7</v>
      </c>
      <c r="N1712">
        <v>28318</v>
      </c>
      <c r="O1712">
        <v>71</v>
      </c>
      <c r="P1712" t="s">
        <v>66</v>
      </c>
      <c r="Q1712" t="s">
        <v>35</v>
      </c>
      <c r="R1712">
        <v>0</v>
      </c>
      <c r="S1712">
        <v>1</v>
      </c>
      <c r="T1712">
        <v>0</v>
      </c>
      <c r="U1712">
        <v>26744</v>
      </c>
      <c r="X1712">
        <v>2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36</v>
      </c>
      <c r="AG1712">
        <v>-100</v>
      </c>
      <c r="AH1712">
        <v>-100</v>
      </c>
      <c r="AI1712">
        <v>-1</v>
      </c>
    </row>
    <row r="1713" spans="1:35" x14ac:dyDescent="0.2">
      <c r="A1713" t="s">
        <v>518</v>
      </c>
      <c r="B1713">
        <v>1940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6.6</v>
      </c>
      <c r="N1713">
        <v>3297</v>
      </c>
      <c r="O1713">
        <v>81</v>
      </c>
      <c r="P1713" t="s">
        <v>346</v>
      </c>
      <c r="Q1713" t="s">
        <v>35</v>
      </c>
      <c r="R1713">
        <v>0</v>
      </c>
      <c r="S1713">
        <v>1</v>
      </c>
      <c r="T1713">
        <v>0</v>
      </c>
      <c r="U1713">
        <v>281743</v>
      </c>
      <c r="X1713">
        <v>2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-100</v>
      </c>
      <c r="AH1713">
        <v>-100</v>
      </c>
      <c r="AI1713">
        <v>-1</v>
      </c>
    </row>
    <row r="1714" spans="1:35" x14ac:dyDescent="0.2">
      <c r="A1714" t="s">
        <v>522</v>
      </c>
      <c r="B1714">
        <v>1940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6.1</v>
      </c>
      <c r="N1714">
        <v>2038</v>
      </c>
      <c r="O1714">
        <v>72</v>
      </c>
      <c r="P1714" t="s">
        <v>523</v>
      </c>
      <c r="Q1714" t="s">
        <v>35</v>
      </c>
      <c r="R1714">
        <v>0</v>
      </c>
      <c r="S1714">
        <v>1</v>
      </c>
      <c r="T1714">
        <v>0</v>
      </c>
      <c r="U1714">
        <v>269062</v>
      </c>
      <c r="X1714">
        <v>2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-100</v>
      </c>
      <c r="AH1714">
        <v>-100</v>
      </c>
      <c r="AI1714">
        <v>-1</v>
      </c>
    </row>
    <row r="1715" spans="1:35" x14ac:dyDescent="0.2">
      <c r="A1715" t="s">
        <v>5051</v>
      </c>
      <c r="B1715">
        <v>1999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8</v>
      </c>
      <c r="N1715">
        <v>164625</v>
      </c>
      <c r="O1715">
        <v>86</v>
      </c>
      <c r="P1715" t="s">
        <v>5052</v>
      </c>
      <c r="Q1715" t="s">
        <v>39</v>
      </c>
      <c r="R1715">
        <v>0</v>
      </c>
      <c r="S1715">
        <v>0</v>
      </c>
      <c r="T1715">
        <v>1</v>
      </c>
      <c r="U1715">
        <v>70000000</v>
      </c>
      <c r="V1715">
        <v>23159305</v>
      </c>
      <c r="W1715">
        <v>23179225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31</v>
      </c>
      <c r="AG1715">
        <v>-83.443410714285719</v>
      </c>
      <c r="AH1715">
        <v>-81.622185892857146</v>
      </c>
      <c r="AI1715">
        <v>-0.24742775974025974</v>
      </c>
    </row>
    <row r="1716" spans="1:35" x14ac:dyDescent="0.2">
      <c r="A1716" t="s">
        <v>2462</v>
      </c>
      <c r="B1716">
        <v>1980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5.3</v>
      </c>
      <c r="N1716">
        <v>3666</v>
      </c>
      <c r="O1716">
        <v>109</v>
      </c>
      <c r="P1716" t="s">
        <v>2028</v>
      </c>
      <c r="Q1716" t="s">
        <v>35</v>
      </c>
      <c r="R1716">
        <v>0</v>
      </c>
      <c r="S1716">
        <v>1</v>
      </c>
      <c r="T1716">
        <v>0</v>
      </c>
      <c r="U1716">
        <v>22000000</v>
      </c>
      <c r="V1716">
        <v>15716828</v>
      </c>
      <c r="W1716">
        <v>15716828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-64.279936363636352</v>
      </c>
      <c r="AH1716">
        <v>-60.350729363636354</v>
      </c>
      <c r="AI1716">
        <v>0.55304624505928857</v>
      </c>
    </row>
    <row r="1717" spans="1:35" x14ac:dyDescent="0.2">
      <c r="A1717" t="s">
        <v>2462</v>
      </c>
      <c r="B1717">
        <v>2005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6.8</v>
      </c>
      <c r="N1717">
        <v>294172</v>
      </c>
      <c r="O1717">
        <v>136</v>
      </c>
      <c r="P1717" t="s">
        <v>4528</v>
      </c>
      <c r="Q1717" t="s">
        <v>4856</v>
      </c>
      <c r="R1717">
        <v>0</v>
      </c>
      <c r="S1717">
        <v>0</v>
      </c>
      <c r="T1717">
        <v>1</v>
      </c>
      <c r="U1717">
        <v>126000000</v>
      </c>
      <c r="V1717">
        <v>35818913</v>
      </c>
      <c r="W1717">
        <v>162949164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-35.337633333333336</v>
      </c>
      <c r="AH1717">
        <v>-28.224772999999992</v>
      </c>
      <c r="AI1717">
        <v>1.1554122222222223</v>
      </c>
    </row>
    <row r="1718" spans="1:35" x14ac:dyDescent="0.2">
      <c r="A1718" t="s">
        <v>2155</v>
      </c>
      <c r="B1718">
        <v>1974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6.3</v>
      </c>
      <c r="N1718">
        <v>2267</v>
      </c>
      <c r="O1718">
        <v>93</v>
      </c>
      <c r="P1718" t="s">
        <v>557</v>
      </c>
      <c r="Q1718" t="s">
        <v>376</v>
      </c>
      <c r="R1718">
        <v>1</v>
      </c>
      <c r="S1718">
        <v>0</v>
      </c>
      <c r="T1718">
        <v>0</v>
      </c>
      <c r="U1718">
        <v>8000000</v>
      </c>
      <c r="X1718">
        <v>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-100</v>
      </c>
      <c r="AH1718">
        <v>-100</v>
      </c>
      <c r="AI1718">
        <v>-1</v>
      </c>
    </row>
    <row r="1719" spans="1:35" x14ac:dyDescent="0.2">
      <c r="A1719" t="s">
        <v>5783</v>
      </c>
      <c r="B1719">
        <v>2003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7</v>
      </c>
      <c r="N1719">
        <v>331986</v>
      </c>
      <c r="O1719">
        <v>111</v>
      </c>
      <c r="P1719" t="s">
        <v>4936</v>
      </c>
      <c r="Q1719" t="s">
        <v>2483</v>
      </c>
      <c r="R1719">
        <v>0</v>
      </c>
      <c r="S1719">
        <v>1</v>
      </c>
      <c r="T1719">
        <v>0</v>
      </c>
      <c r="U1719">
        <v>60000000</v>
      </c>
      <c r="V1719">
        <v>106128601</v>
      </c>
      <c r="W1719">
        <v>176070171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34</v>
      </c>
      <c r="AG1719">
        <v>46.725142499999997</v>
      </c>
      <c r="AH1719">
        <v>62.864908175000004</v>
      </c>
      <c r="AI1719">
        <v>3.8908380833333331</v>
      </c>
    </row>
    <row r="1720" spans="1:35" x14ac:dyDescent="0.2">
      <c r="A1720" t="s">
        <v>4700</v>
      </c>
      <c r="B1720">
        <v>1997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6.4</v>
      </c>
      <c r="N1720">
        <v>103095</v>
      </c>
      <c r="O1720">
        <v>124</v>
      </c>
      <c r="P1720" t="s">
        <v>3336</v>
      </c>
      <c r="Q1720" t="s">
        <v>35</v>
      </c>
      <c r="R1720">
        <v>0</v>
      </c>
      <c r="S1720">
        <v>1</v>
      </c>
      <c r="T1720">
        <v>0</v>
      </c>
      <c r="U1720">
        <v>60000000</v>
      </c>
      <c r="V1720">
        <v>54930280</v>
      </c>
      <c r="W1720">
        <v>159330280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32.775233333333333</v>
      </c>
      <c r="AH1720">
        <v>47.380509000000011</v>
      </c>
      <c r="AI1720">
        <v>5.0352378787878784</v>
      </c>
    </row>
    <row r="1721" spans="1:35" x14ac:dyDescent="0.2">
      <c r="A1721" t="s">
        <v>5977</v>
      </c>
      <c r="B1721">
        <v>2005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7.1</v>
      </c>
      <c r="N1721">
        <v>106047</v>
      </c>
      <c r="O1721">
        <v>103</v>
      </c>
      <c r="P1721" t="s">
        <v>5978</v>
      </c>
      <c r="Q1721" t="s">
        <v>5979</v>
      </c>
      <c r="R1721">
        <v>0</v>
      </c>
      <c r="S1721">
        <v>0</v>
      </c>
      <c r="T1721">
        <v>1</v>
      </c>
      <c r="U1721">
        <v>29000000</v>
      </c>
      <c r="V1721">
        <v>6303762</v>
      </c>
      <c r="W1721">
        <v>21733230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90</v>
      </c>
      <c r="AG1721">
        <v>-62.528913793103449</v>
      </c>
      <c r="AH1721">
        <v>-58.407094310344831</v>
      </c>
      <c r="AI1721">
        <v>0.24903620689655173</v>
      </c>
    </row>
    <row r="1722" spans="1:35" x14ac:dyDescent="0.2">
      <c r="A1722" t="s">
        <v>2401</v>
      </c>
      <c r="B1722">
        <v>1979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7.2</v>
      </c>
      <c r="N1722">
        <v>50966</v>
      </c>
      <c r="O1722">
        <v>94</v>
      </c>
      <c r="P1722" t="s">
        <v>2301</v>
      </c>
      <c r="Q1722" t="s">
        <v>35</v>
      </c>
      <c r="R1722">
        <v>0</v>
      </c>
      <c r="S1722">
        <v>1</v>
      </c>
      <c r="T1722">
        <v>0</v>
      </c>
      <c r="U1722">
        <v>73691419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-100</v>
      </c>
      <c r="AH1722">
        <v>-100</v>
      </c>
      <c r="AI1722">
        <v>-1</v>
      </c>
    </row>
    <row r="1723" spans="1:35" x14ac:dyDescent="0.2">
      <c r="A1723" t="s">
        <v>4013</v>
      </c>
      <c r="B1723">
        <v>1995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4.8</v>
      </c>
      <c r="N1723">
        <v>2401</v>
      </c>
      <c r="O1723">
        <v>82</v>
      </c>
      <c r="P1723" t="s">
        <v>4014</v>
      </c>
      <c r="Q1723" t="s">
        <v>3921</v>
      </c>
      <c r="R1723">
        <v>1</v>
      </c>
      <c r="S1723">
        <v>0</v>
      </c>
      <c r="T1723">
        <v>0</v>
      </c>
      <c r="U1723">
        <v>7000000</v>
      </c>
      <c r="V1723">
        <v>7557877</v>
      </c>
      <c r="W1723">
        <v>7557877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-46.015164285714292</v>
      </c>
      <c r="AH1723">
        <v>-40.076832357142848</v>
      </c>
      <c r="AI1723">
        <v>1.4538561688311689</v>
      </c>
    </row>
    <row r="1724" spans="1:35" x14ac:dyDescent="0.2">
      <c r="A1724" t="s">
        <v>4254</v>
      </c>
      <c r="B1724">
        <v>1995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6.5</v>
      </c>
      <c r="N1724">
        <v>879</v>
      </c>
      <c r="O1724">
        <v>91</v>
      </c>
      <c r="P1724" t="s">
        <v>4117</v>
      </c>
      <c r="Q1724" t="s">
        <v>4255</v>
      </c>
      <c r="R1724">
        <v>1</v>
      </c>
      <c r="S1724">
        <v>0</v>
      </c>
      <c r="T1724">
        <v>0</v>
      </c>
      <c r="U1724">
        <v>5955</v>
      </c>
      <c r="V1724">
        <v>14381</v>
      </c>
      <c r="W1724">
        <v>14381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24</v>
      </c>
      <c r="AG1724">
        <v>20.747271200671705</v>
      </c>
      <c r="AH1724">
        <v>34.029471032745604</v>
      </c>
      <c r="AI1724">
        <v>4.4885123273032592</v>
      </c>
    </row>
    <row r="1725" spans="1:35" x14ac:dyDescent="0.2">
      <c r="A1725" t="s">
        <v>3815</v>
      </c>
      <c r="B1725">
        <v>1993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7.7</v>
      </c>
      <c r="N1725">
        <v>14510</v>
      </c>
      <c r="O1725">
        <v>139</v>
      </c>
      <c r="P1725" t="s">
        <v>3816</v>
      </c>
      <c r="Q1725" t="s">
        <v>3273</v>
      </c>
      <c r="R1725">
        <v>1</v>
      </c>
      <c r="S1725">
        <v>0</v>
      </c>
      <c r="T1725">
        <v>0</v>
      </c>
      <c r="U1725">
        <v>11000000</v>
      </c>
      <c r="V1725">
        <v>32901136</v>
      </c>
      <c r="W1725">
        <v>32901136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4</v>
      </c>
      <c r="AG1725">
        <v>49.550618181818187</v>
      </c>
      <c r="AH1725">
        <v>66.001186181818184</v>
      </c>
      <c r="AI1725">
        <v>5.7977553719008261</v>
      </c>
    </row>
    <row r="1726" spans="1:35" x14ac:dyDescent="0.2">
      <c r="A1726" t="s">
        <v>7432</v>
      </c>
      <c r="B1726">
        <v>2014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7.4</v>
      </c>
      <c r="N1726">
        <v>169663</v>
      </c>
      <c r="O1726">
        <v>141</v>
      </c>
      <c r="P1726" t="s">
        <v>5715</v>
      </c>
      <c r="Q1726" t="s">
        <v>39</v>
      </c>
      <c r="R1726">
        <v>0</v>
      </c>
      <c r="S1726">
        <v>0</v>
      </c>
      <c r="T1726">
        <v>1</v>
      </c>
      <c r="U1726">
        <v>50000000</v>
      </c>
      <c r="V1726">
        <v>47119388</v>
      </c>
      <c r="W1726">
        <v>84419388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-15.580611999999999</v>
      </c>
      <c r="AH1726">
        <v>-6.2944793199999935</v>
      </c>
      <c r="AI1726">
        <v>0.68838776000000002</v>
      </c>
    </row>
    <row r="1727" spans="1:35" x14ac:dyDescent="0.2">
      <c r="A1727" t="s">
        <v>7713</v>
      </c>
      <c r="B1727">
        <v>2016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7.4</v>
      </c>
      <c r="N1727">
        <v>250554</v>
      </c>
      <c r="O1727">
        <v>106</v>
      </c>
      <c r="P1727" t="s">
        <v>6169</v>
      </c>
      <c r="Q1727" t="s">
        <v>7714</v>
      </c>
      <c r="R1727">
        <v>1</v>
      </c>
      <c r="S1727">
        <v>0</v>
      </c>
      <c r="T1727">
        <v>0</v>
      </c>
      <c r="U1727">
        <v>175000000</v>
      </c>
      <c r="V1727">
        <v>364001123</v>
      </c>
      <c r="W1727">
        <v>966550600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176.15731428571428</v>
      </c>
      <c r="AH1727">
        <v>206.5346188571429</v>
      </c>
      <c r="AI1727">
        <v>4.5231462857142857</v>
      </c>
    </row>
    <row r="1728" spans="1:35" x14ac:dyDescent="0.2">
      <c r="A1728" t="s">
        <v>5664</v>
      </c>
      <c r="B1728">
        <v>2003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5.4</v>
      </c>
      <c r="N1728">
        <v>14333</v>
      </c>
      <c r="O1728">
        <v>72</v>
      </c>
      <c r="P1728" t="s">
        <v>5665</v>
      </c>
      <c r="Q1728" t="s">
        <v>3301</v>
      </c>
      <c r="R1728">
        <v>1</v>
      </c>
      <c r="S1728">
        <v>0</v>
      </c>
      <c r="T1728">
        <v>0</v>
      </c>
      <c r="U1728">
        <v>20000000</v>
      </c>
      <c r="V1728">
        <v>47901582</v>
      </c>
      <c r="W1728">
        <v>186303759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365.75939750000003</v>
      </c>
      <c r="AH1728">
        <v>416.99293122500001</v>
      </c>
      <c r="AI1728">
        <v>14.52531325</v>
      </c>
    </row>
    <row r="1729" spans="1:35" x14ac:dyDescent="0.2">
      <c r="A1729" t="s">
        <v>6648</v>
      </c>
      <c r="B1729">
        <v>2010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7</v>
      </c>
      <c r="N1729">
        <v>122945</v>
      </c>
      <c r="O1729">
        <v>106</v>
      </c>
      <c r="P1729" t="s">
        <v>5110</v>
      </c>
      <c r="Q1729" t="s">
        <v>5459</v>
      </c>
      <c r="R1729">
        <v>0</v>
      </c>
      <c r="S1729">
        <v>1</v>
      </c>
      <c r="T1729">
        <v>0</v>
      </c>
      <c r="U1729">
        <v>4000000</v>
      </c>
      <c r="V1729">
        <v>20811365</v>
      </c>
      <c r="W1729">
        <v>34758951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334.48688750000002</v>
      </c>
      <c r="AH1729">
        <v>382.28044512500009</v>
      </c>
      <c r="AI1729">
        <v>7.6897377499999999</v>
      </c>
    </row>
    <row r="1730" spans="1:35" x14ac:dyDescent="0.2">
      <c r="A1730" t="s">
        <v>1426</v>
      </c>
      <c r="B1730">
        <v>1956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7.4</v>
      </c>
      <c r="N1730">
        <v>22964</v>
      </c>
      <c r="O1730">
        <v>133</v>
      </c>
      <c r="P1730" t="s">
        <v>315</v>
      </c>
      <c r="Q1730" t="s">
        <v>1427</v>
      </c>
      <c r="R1730">
        <v>0</v>
      </c>
      <c r="S1730">
        <v>0</v>
      </c>
      <c r="T1730">
        <v>1</v>
      </c>
      <c r="U1730">
        <v>4550000</v>
      </c>
      <c r="X1730">
        <v>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4</v>
      </c>
      <c r="AG1730">
        <v>-100</v>
      </c>
      <c r="AH1730">
        <v>-100</v>
      </c>
      <c r="AI1730">
        <v>-1</v>
      </c>
    </row>
    <row r="1731" spans="1:35" x14ac:dyDescent="0.2">
      <c r="A1731" t="s">
        <v>6268</v>
      </c>
      <c r="B1731">
        <v>2007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7</v>
      </c>
      <c r="N1731">
        <v>114752</v>
      </c>
      <c r="O1731">
        <v>110</v>
      </c>
      <c r="P1731" t="s">
        <v>5821</v>
      </c>
      <c r="Q1731" t="s">
        <v>35</v>
      </c>
      <c r="R1731">
        <v>0</v>
      </c>
      <c r="S1731">
        <v>1</v>
      </c>
      <c r="T1731">
        <v>0</v>
      </c>
      <c r="U1731">
        <v>70000000</v>
      </c>
      <c r="V1731">
        <v>47536778</v>
      </c>
      <c r="W1731">
        <v>87019158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-37.84345857142857</v>
      </c>
      <c r="AH1731">
        <v>-31.006239014285708</v>
      </c>
      <c r="AI1731">
        <v>1.0718847142857142</v>
      </c>
    </row>
    <row r="1732" spans="1:35" x14ac:dyDescent="0.2">
      <c r="A1732" t="s">
        <v>5852</v>
      </c>
      <c r="B1732">
        <v>2004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6.2</v>
      </c>
      <c r="N1732">
        <v>96386</v>
      </c>
      <c r="O1732">
        <v>104</v>
      </c>
      <c r="P1732" t="s">
        <v>5853</v>
      </c>
      <c r="Q1732" t="s">
        <v>2783</v>
      </c>
      <c r="R1732">
        <v>1</v>
      </c>
      <c r="S1732">
        <v>0</v>
      </c>
      <c r="T1732">
        <v>0</v>
      </c>
      <c r="U1732">
        <v>35000000</v>
      </c>
      <c r="V1732">
        <v>39799191</v>
      </c>
      <c r="W1732">
        <v>76665191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49</v>
      </c>
      <c r="AG1732">
        <v>9.5217014285714292</v>
      </c>
      <c r="AH1732">
        <v>21.569088585714294</v>
      </c>
      <c r="AI1732">
        <v>2.6507233809523809</v>
      </c>
    </row>
    <row r="1733" spans="1:35" x14ac:dyDescent="0.2">
      <c r="A1733" t="s">
        <v>6171</v>
      </c>
      <c r="B1733">
        <v>2006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6.8</v>
      </c>
      <c r="N1733">
        <v>134590</v>
      </c>
      <c r="O1733">
        <v>99</v>
      </c>
      <c r="P1733" t="s">
        <v>6172</v>
      </c>
      <c r="Q1733" t="s">
        <v>39</v>
      </c>
      <c r="R1733">
        <v>0</v>
      </c>
      <c r="S1733">
        <v>0</v>
      </c>
      <c r="T1733">
        <v>1</v>
      </c>
      <c r="U1733">
        <v>40000000</v>
      </c>
      <c r="V1733">
        <v>52330111</v>
      </c>
      <c r="W1733">
        <v>114830111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6</v>
      </c>
      <c r="AG1733">
        <v>43.537638749999999</v>
      </c>
      <c r="AH1733">
        <v>59.326779012500012</v>
      </c>
      <c r="AI1733">
        <v>3.7845879583333333</v>
      </c>
    </row>
    <row r="1734" spans="1:35" x14ac:dyDescent="0.2">
      <c r="A1734" t="s">
        <v>3108</v>
      </c>
      <c r="B1734">
        <v>1988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7.4</v>
      </c>
      <c r="N1734">
        <v>76500</v>
      </c>
      <c r="O1734">
        <v>69</v>
      </c>
      <c r="P1734" t="s">
        <v>2874</v>
      </c>
      <c r="Q1734" t="s">
        <v>35</v>
      </c>
      <c r="R1734">
        <v>0</v>
      </c>
      <c r="S1734">
        <v>1</v>
      </c>
      <c r="T1734">
        <v>0</v>
      </c>
      <c r="U1734">
        <v>12500000</v>
      </c>
      <c r="V1734">
        <v>48092846</v>
      </c>
      <c r="W1734">
        <v>84576957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238.307828</v>
      </c>
      <c r="AH1734">
        <v>275.52168908000004</v>
      </c>
      <c r="AI1734">
        <v>13.709035999999999</v>
      </c>
    </row>
    <row r="1735" spans="1:35" x14ac:dyDescent="0.2">
      <c r="A1735" t="s">
        <v>3467</v>
      </c>
      <c r="B1735">
        <v>1991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7</v>
      </c>
      <c r="N1735">
        <v>89565</v>
      </c>
      <c r="O1735">
        <v>105</v>
      </c>
      <c r="P1735" t="s">
        <v>3468</v>
      </c>
      <c r="Q1735" t="s">
        <v>3430</v>
      </c>
      <c r="R1735">
        <v>0</v>
      </c>
      <c r="S1735">
        <v>0</v>
      </c>
      <c r="T1735">
        <v>1</v>
      </c>
      <c r="U1735">
        <v>29000000</v>
      </c>
      <c r="V1735">
        <v>59509925</v>
      </c>
      <c r="W1735">
        <v>59509925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2.6033189655172415</v>
      </c>
      <c r="AH1735">
        <v>13.889684051724153</v>
      </c>
      <c r="AI1735">
        <v>3.6637872257053292</v>
      </c>
    </row>
    <row r="1736" spans="1:35" x14ac:dyDescent="0.2">
      <c r="A1736" t="s">
        <v>4919</v>
      </c>
      <c r="B1736">
        <v>1998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6.7</v>
      </c>
      <c r="N1736">
        <v>11696</v>
      </c>
      <c r="O1736">
        <v>113</v>
      </c>
      <c r="P1736" t="s">
        <v>4920</v>
      </c>
      <c r="Q1736" t="s">
        <v>4109</v>
      </c>
      <c r="R1736">
        <v>0</v>
      </c>
      <c r="S1736">
        <v>0</v>
      </c>
      <c r="T1736">
        <v>1</v>
      </c>
      <c r="U1736">
        <v>8000000</v>
      </c>
      <c r="V1736">
        <v>3020601</v>
      </c>
      <c r="W1736">
        <v>3020601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-81.121243750000005</v>
      </c>
      <c r="AH1736">
        <v>-79.044580562500002</v>
      </c>
      <c r="AI1736">
        <v>-0.1418747159090909</v>
      </c>
    </row>
    <row r="1737" spans="1:35" x14ac:dyDescent="0.2">
      <c r="A1737" t="s">
        <v>2466</v>
      </c>
      <c r="B1737">
        <v>1980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5.8</v>
      </c>
      <c r="N1737">
        <v>1173</v>
      </c>
      <c r="O1737">
        <v>97</v>
      </c>
      <c r="P1737" t="s">
        <v>2000</v>
      </c>
      <c r="Q1737" t="s">
        <v>376</v>
      </c>
      <c r="R1737">
        <v>1</v>
      </c>
      <c r="S1737">
        <v>0</v>
      </c>
      <c r="T1737">
        <v>0</v>
      </c>
      <c r="U1737">
        <v>6000000</v>
      </c>
      <c r="V1737">
        <v>11000000</v>
      </c>
      <c r="W1737">
        <v>11000000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G1737">
        <v>-8.3333333333333321</v>
      </c>
      <c r="AH1737">
        <v>1.7500000000000155</v>
      </c>
      <c r="AI1737">
        <v>2.9855072463768115</v>
      </c>
    </row>
    <row r="1738" spans="1:35" x14ac:dyDescent="0.2">
      <c r="A1738" t="s">
        <v>5801</v>
      </c>
      <c r="B1738">
        <v>2003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7.7</v>
      </c>
      <c r="N1738">
        <v>383987</v>
      </c>
      <c r="O1738">
        <v>154</v>
      </c>
      <c r="P1738" t="s">
        <v>3619</v>
      </c>
      <c r="Q1738" t="s">
        <v>39</v>
      </c>
      <c r="R1738">
        <v>0</v>
      </c>
      <c r="S1738">
        <v>0</v>
      </c>
      <c r="T1738">
        <v>1</v>
      </c>
      <c r="U1738">
        <v>140000000</v>
      </c>
      <c r="V1738">
        <v>111127263</v>
      </c>
      <c r="W1738">
        <v>454627263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62.366879642857143</v>
      </c>
      <c r="AH1738">
        <v>80.227236403571453</v>
      </c>
      <c r="AI1738">
        <v>4.4122293214285717</v>
      </c>
    </row>
    <row r="1739" spans="1:35" x14ac:dyDescent="0.2">
      <c r="A1739" t="s">
        <v>7017</v>
      </c>
      <c r="B1739">
        <v>2010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6</v>
      </c>
      <c r="N1739">
        <v>78193</v>
      </c>
      <c r="O1739">
        <v>107</v>
      </c>
      <c r="P1739" t="s">
        <v>7018</v>
      </c>
      <c r="Q1739" t="s">
        <v>2783</v>
      </c>
      <c r="R1739">
        <v>1</v>
      </c>
      <c r="S1739">
        <v>0</v>
      </c>
      <c r="T1739">
        <v>0</v>
      </c>
      <c r="U1739">
        <v>20000000</v>
      </c>
      <c r="V1739">
        <v>62950384</v>
      </c>
      <c r="W1739">
        <v>89137047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122.8426175</v>
      </c>
      <c r="AH1739">
        <v>147.35530542499998</v>
      </c>
      <c r="AI1739">
        <v>3.4568523500000001</v>
      </c>
    </row>
    <row r="1740" spans="1:35" x14ac:dyDescent="0.2">
      <c r="A1740" t="s">
        <v>2755</v>
      </c>
      <c r="B1740">
        <v>1984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6.8</v>
      </c>
      <c r="N1740">
        <v>36694</v>
      </c>
      <c r="O1740">
        <v>101</v>
      </c>
      <c r="P1740" t="s">
        <v>2756</v>
      </c>
      <c r="Q1740" t="s">
        <v>2757</v>
      </c>
      <c r="R1740">
        <v>0</v>
      </c>
      <c r="S1740">
        <v>1</v>
      </c>
      <c r="T1740">
        <v>0</v>
      </c>
      <c r="U1740">
        <v>15000000</v>
      </c>
      <c r="V1740">
        <v>28733290</v>
      </c>
      <c r="W1740">
        <v>28733290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-4.2223666666666668</v>
      </c>
      <c r="AH1740">
        <v>6.3131730000000079</v>
      </c>
      <c r="AI1740">
        <v>3.1642449275362319</v>
      </c>
    </row>
    <row r="1741" spans="1:35" x14ac:dyDescent="0.2">
      <c r="A1741" t="s">
        <v>1633</v>
      </c>
      <c r="B1741">
        <v>1961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6.7</v>
      </c>
      <c r="N1741">
        <v>2608</v>
      </c>
      <c r="O1741">
        <v>112</v>
      </c>
      <c r="P1741" t="s">
        <v>1634</v>
      </c>
      <c r="Q1741" t="s">
        <v>1635</v>
      </c>
      <c r="R1741">
        <v>0</v>
      </c>
      <c r="S1741">
        <v>1</v>
      </c>
      <c r="T1741">
        <v>0</v>
      </c>
      <c r="U1741">
        <v>3500000</v>
      </c>
      <c r="X1741">
        <v>2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4</v>
      </c>
      <c r="AG1741">
        <v>-100</v>
      </c>
      <c r="AH1741">
        <v>-100</v>
      </c>
      <c r="AI1741">
        <v>-1</v>
      </c>
    </row>
    <row r="1742" spans="1:35" x14ac:dyDescent="0.2">
      <c r="A1742" t="s">
        <v>1510</v>
      </c>
      <c r="B1742">
        <v>1958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6.5</v>
      </c>
      <c r="N1742">
        <v>3662</v>
      </c>
      <c r="O1742">
        <v>102</v>
      </c>
      <c r="P1742" t="s">
        <v>1511</v>
      </c>
      <c r="Q1742" t="s">
        <v>1512</v>
      </c>
      <c r="R1742">
        <v>0</v>
      </c>
      <c r="S1742">
        <v>0</v>
      </c>
      <c r="T1742">
        <v>1</v>
      </c>
      <c r="U1742">
        <v>700000</v>
      </c>
      <c r="W1742">
        <v>5066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-99.638142857142853</v>
      </c>
      <c r="AH1742">
        <v>-99.59833857142857</v>
      </c>
      <c r="AI1742">
        <v>-0.95476785714285717</v>
      </c>
    </row>
    <row r="1743" spans="1:35" x14ac:dyDescent="0.2">
      <c r="A1743" t="s">
        <v>2403</v>
      </c>
      <c r="B1743">
        <v>1978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5.7</v>
      </c>
      <c r="N1743">
        <v>2393</v>
      </c>
      <c r="O1743">
        <v>102</v>
      </c>
      <c r="P1743" t="s">
        <v>2404</v>
      </c>
      <c r="Q1743" t="s">
        <v>2001</v>
      </c>
      <c r="R1743">
        <v>0</v>
      </c>
      <c r="S1743">
        <v>1</v>
      </c>
      <c r="T1743">
        <v>0</v>
      </c>
      <c r="U1743">
        <v>11364985</v>
      </c>
      <c r="X1743">
        <v>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-100</v>
      </c>
      <c r="AH1743">
        <v>-100</v>
      </c>
      <c r="AI1743">
        <v>-1</v>
      </c>
    </row>
    <row r="1744" spans="1:35" x14ac:dyDescent="0.2">
      <c r="A1744" t="s">
        <v>6706</v>
      </c>
      <c r="B1744">
        <v>2016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6.2</v>
      </c>
      <c r="N1744">
        <v>157381</v>
      </c>
      <c r="O1744">
        <v>110</v>
      </c>
      <c r="P1744" t="s">
        <v>6011</v>
      </c>
      <c r="Q1744" t="s">
        <v>5000</v>
      </c>
      <c r="R1744">
        <v>0</v>
      </c>
      <c r="S1744">
        <v>0</v>
      </c>
      <c r="T1744">
        <v>1</v>
      </c>
      <c r="U1744">
        <v>180000000</v>
      </c>
      <c r="V1744">
        <v>126643061</v>
      </c>
      <c r="W1744">
        <v>356700357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50</v>
      </c>
      <c r="AG1744">
        <v>-0.91656749999999998</v>
      </c>
      <c r="AH1744">
        <v>9.9826100750000126</v>
      </c>
      <c r="AI1744">
        <v>0.98166865000000003</v>
      </c>
    </row>
    <row r="1745" spans="1:35" x14ac:dyDescent="0.2">
      <c r="A1745" t="s">
        <v>7822</v>
      </c>
      <c r="B1745">
        <v>2017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7.3</v>
      </c>
      <c r="N1745">
        <v>124944</v>
      </c>
      <c r="O1745">
        <v>104</v>
      </c>
      <c r="P1745" t="s">
        <v>7823</v>
      </c>
      <c r="Q1745" t="s">
        <v>4813</v>
      </c>
      <c r="R1745">
        <v>0</v>
      </c>
      <c r="S1745">
        <v>0</v>
      </c>
      <c r="T1745">
        <v>1</v>
      </c>
      <c r="U1745">
        <v>80000000</v>
      </c>
      <c r="V1745">
        <v>175750384</v>
      </c>
      <c r="W1745">
        <v>311950384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94.968989999999991</v>
      </c>
      <c r="AH1745">
        <v>116.4155789</v>
      </c>
      <c r="AI1745">
        <v>2.8993798000000002</v>
      </c>
    </row>
    <row r="1746" spans="1:35" x14ac:dyDescent="0.2">
      <c r="A1746" t="s">
        <v>7215</v>
      </c>
      <c r="B1746">
        <v>2014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7.7</v>
      </c>
      <c r="N1746">
        <v>314944</v>
      </c>
      <c r="O1746">
        <v>100</v>
      </c>
      <c r="P1746" t="s">
        <v>7216</v>
      </c>
      <c r="Q1746" t="s">
        <v>39</v>
      </c>
      <c r="R1746">
        <v>0</v>
      </c>
      <c r="S1746">
        <v>0</v>
      </c>
      <c r="T1746">
        <v>1</v>
      </c>
      <c r="U1746">
        <v>60000000</v>
      </c>
      <c r="V1746">
        <v>257760692</v>
      </c>
      <c r="W1746">
        <v>468060692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290.05057666666664</v>
      </c>
      <c r="AH1746">
        <v>332.95614010000008</v>
      </c>
      <c r="AI1746">
        <v>6.801011533333333</v>
      </c>
    </row>
    <row r="1747" spans="1:35" x14ac:dyDescent="0.2">
      <c r="A1747" t="s">
        <v>7709</v>
      </c>
      <c r="B1747">
        <v>2017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6</v>
      </c>
      <c r="N1747">
        <v>20974</v>
      </c>
      <c r="O1747">
        <v>101</v>
      </c>
      <c r="P1747" t="s">
        <v>7710</v>
      </c>
      <c r="Q1747" t="s">
        <v>7711</v>
      </c>
      <c r="R1747">
        <v>0</v>
      </c>
      <c r="S1747">
        <v>0</v>
      </c>
      <c r="T1747">
        <v>1</v>
      </c>
      <c r="U1747">
        <v>70000000</v>
      </c>
      <c r="V1747">
        <v>59281555</v>
      </c>
      <c r="W1747">
        <v>123081555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-12.084603571428572</v>
      </c>
      <c r="AH1747">
        <v>-2.4139099642857058</v>
      </c>
      <c r="AI1747">
        <v>0.75830792857142859</v>
      </c>
    </row>
    <row r="1748" spans="1:35" x14ac:dyDescent="0.2">
      <c r="A1748" t="s">
        <v>5955</v>
      </c>
      <c r="B1748">
        <v>2004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7.3</v>
      </c>
      <c r="N1748">
        <v>172484</v>
      </c>
      <c r="O1748">
        <v>119</v>
      </c>
      <c r="P1748" t="s">
        <v>5046</v>
      </c>
      <c r="Q1748" t="s">
        <v>2783</v>
      </c>
      <c r="R1748">
        <v>1</v>
      </c>
      <c r="S1748">
        <v>0</v>
      </c>
      <c r="T1748">
        <v>0</v>
      </c>
      <c r="U1748">
        <v>50000000</v>
      </c>
      <c r="V1748">
        <v>24020403</v>
      </c>
      <c r="W1748">
        <v>34808403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-65.191597000000002</v>
      </c>
      <c r="AH1748">
        <v>-61.362672669999995</v>
      </c>
      <c r="AI1748">
        <v>0.16028010000000001</v>
      </c>
    </row>
    <row r="1749" spans="1:35" x14ac:dyDescent="0.2">
      <c r="A1749" t="s">
        <v>5697</v>
      </c>
      <c r="B1749">
        <v>2003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7.6</v>
      </c>
      <c r="N1749">
        <v>104900</v>
      </c>
      <c r="O1749">
        <v>130</v>
      </c>
      <c r="P1749" t="s">
        <v>2630</v>
      </c>
      <c r="Q1749" t="s">
        <v>35</v>
      </c>
      <c r="R1749">
        <v>0</v>
      </c>
      <c r="S1749">
        <v>1</v>
      </c>
      <c r="T1749">
        <v>0</v>
      </c>
      <c r="U1749">
        <v>38000000</v>
      </c>
      <c r="V1749">
        <v>19955598</v>
      </c>
      <c r="W1749">
        <v>38955598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-48.742634210526312</v>
      </c>
      <c r="AH1749">
        <v>-43.10432397368421</v>
      </c>
      <c r="AI1749">
        <v>0.70857885964912282</v>
      </c>
    </row>
    <row r="1750" spans="1:35" x14ac:dyDescent="0.2">
      <c r="A1750" t="s">
        <v>4021</v>
      </c>
      <c r="B1750">
        <v>1994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6.3</v>
      </c>
      <c r="N1750">
        <v>41205</v>
      </c>
      <c r="O1750">
        <v>82</v>
      </c>
      <c r="P1750" t="s">
        <v>4022</v>
      </c>
      <c r="Q1750" t="s">
        <v>35</v>
      </c>
      <c r="R1750">
        <v>0</v>
      </c>
      <c r="S1750">
        <v>1</v>
      </c>
      <c r="T1750">
        <v>0</v>
      </c>
      <c r="U1750">
        <v>23000000</v>
      </c>
      <c r="V1750">
        <v>52125282</v>
      </c>
      <c r="W1750">
        <v>67308282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50</v>
      </c>
      <c r="AG1750">
        <v>46.322352173913046</v>
      </c>
      <c r="AH1750">
        <v>62.417810913043503</v>
      </c>
      <c r="AI1750">
        <v>5.6510160079051381</v>
      </c>
    </row>
    <row r="1751" spans="1:35" x14ac:dyDescent="0.2">
      <c r="A1751" t="s">
        <v>6945</v>
      </c>
      <c r="B1751">
        <v>2013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6.4</v>
      </c>
      <c r="N1751">
        <v>214941</v>
      </c>
      <c r="O1751">
        <v>150</v>
      </c>
      <c r="P1751" t="s">
        <v>6946</v>
      </c>
      <c r="Q1751" t="s">
        <v>2671</v>
      </c>
      <c r="R1751">
        <v>1</v>
      </c>
      <c r="S1751">
        <v>0</v>
      </c>
      <c r="T1751">
        <v>0</v>
      </c>
      <c r="U1751">
        <v>215000000</v>
      </c>
      <c r="V1751">
        <v>89302115</v>
      </c>
      <c r="W1751">
        <v>260502115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32</v>
      </c>
      <c r="AG1751">
        <v>-39.418112790697677</v>
      </c>
      <c r="AH1751">
        <v>-32.754105197674413</v>
      </c>
      <c r="AI1751">
        <v>0.2116377441860465</v>
      </c>
    </row>
    <row r="1752" spans="1:35" x14ac:dyDescent="0.2">
      <c r="A1752" t="s">
        <v>2759</v>
      </c>
      <c r="B1752">
        <v>1984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6.3</v>
      </c>
      <c r="N1752">
        <v>6372</v>
      </c>
      <c r="O1752">
        <v>90</v>
      </c>
      <c r="P1752" t="s">
        <v>1866</v>
      </c>
      <c r="Q1752" t="s">
        <v>35</v>
      </c>
      <c r="R1752">
        <v>0</v>
      </c>
      <c r="S1752">
        <v>1</v>
      </c>
      <c r="T1752">
        <v>0</v>
      </c>
      <c r="U1752">
        <v>5718573</v>
      </c>
      <c r="X1752">
        <v>2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6</v>
      </c>
      <c r="AG1752">
        <v>-100</v>
      </c>
      <c r="AH1752">
        <v>-100</v>
      </c>
      <c r="AI1752">
        <v>-1</v>
      </c>
    </row>
    <row r="1753" spans="1:35" x14ac:dyDescent="0.2">
      <c r="A1753" t="s">
        <v>6247</v>
      </c>
      <c r="B1753">
        <v>2007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7</v>
      </c>
      <c r="N1753">
        <v>55587</v>
      </c>
      <c r="O1753">
        <v>99</v>
      </c>
      <c r="P1753" t="s">
        <v>6248</v>
      </c>
      <c r="Q1753" t="s">
        <v>3859</v>
      </c>
      <c r="R1753">
        <v>1</v>
      </c>
      <c r="S1753">
        <v>0</v>
      </c>
      <c r="T1753">
        <v>0</v>
      </c>
      <c r="U1753">
        <v>16000000</v>
      </c>
      <c r="V1753">
        <v>4600585</v>
      </c>
      <c r="W1753">
        <v>5371181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-83.215059374999996</v>
      </c>
      <c r="AH1753">
        <v>-81.368715906250003</v>
      </c>
      <c r="AI1753">
        <v>-0.44050197916666667</v>
      </c>
    </row>
    <row r="1754" spans="1:35" x14ac:dyDescent="0.2">
      <c r="A1754" t="s">
        <v>7203</v>
      </c>
      <c r="B1754">
        <v>2012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6.4</v>
      </c>
      <c r="N1754">
        <v>93818</v>
      </c>
      <c r="O1754">
        <v>86</v>
      </c>
      <c r="P1754" t="s">
        <v>7204</v>
      </c>
      <c r="Q1754" t="s">
        <v>35</v>
      </c>
      <c r="R1754">
        <v>0</v>
      </c>
      <c r="S1754">
        <v>1</v>
      </c>
      <c r="T1754">
        <v>0</v>
      </c>
      <c r="U1754">
        <v>70000000</v>
      </c>
      <c r="V1754">
        <v>214030500</v>
      </c>
      <c r="W1754">
        <v>348840316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41</v>
      </c>
      <c r="AG1754">
        <v>149.17165428571428</v>
      </c>
      <c r="AH1754">
        <v>176.58053625714288</v>
      </c>
      <c r="AI1754">
        <v>3.9834330857142857</v>
      </c>
    </row>
    <row r="1755" spans="1:35" x14ac:dyDescent="0.2">
      <c r="A1755" t="s">
        <v>6483</v>
      </c>
      <c r="B1755">
        <v>2010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6.3</v>
      </c>
      <c r="N1755">
        <v>88169</v>
      </c>
      <c r="O1755">
        <v>97</v>
      </c>
      <c r="P1755" t="s">
        <v>6484</v>
      </c>
      <c r="Q1755" t="s">
        <v>39</v>
      </c>
      <c r="R1755">
        <v>0</v>
      </c>
      <c r="S1755">
        <v>0</v>
      </c>
      <c r="T1755">
        <v>1</v>
      </c>
      <c r="U1755">
        <v>25000000</v>
      </c>
      <c r="V1755">
        <v>23591432</v>
      </c>
      <c r="W1755">
        <v>29397654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4</v>
      </c>
      <c r="AG1755">
        <v>-41.204692000000001</v>
      </c>
      <c r="AH1755">
        <v>-34.737208119999998</v>
      </c>
      <c r="AI1755">
        <v>0.17590616000000001</v>
      </c>
    </row>
    <row r="1756" spans="1:35" x14ac:dyDescent="0.2">
      <c r="A1756" t="s">
        <v>4717</v>
      </c>
      <c r="B1756">
        <v>1997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6.6</v>
      </c>
      <c r="N1756">
        <v>361947</v>
      </c>
      <c r="O1756">
        <v>129</v>
      </c>
      <c r="P1756" t="s">
        <v>2168</v>
      </c>
      <c r="Q1756" t="s">
        <v>35</v>
      </c>
      <c r="R1756">
        <v>0</v>
      </c>
      <c r="S1756">
        <v>1</v>
      </c>
      <c r="T1756">
        <v>0</v>
      </c>
      <c r="U1756">
        <v>73000000</v>
      </c>
      <c r="V1756">
        <v>229086679</v>
      </c>
      <c r="W1756">
        <v>618638999</v>
      </c>
      <c r="X1756">
        <v>0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2</v>
      </c>
      <c r="AG1756">
        <v>323.72534178082191</v>
      </c>
      <c r="AH1756">
        <v>370.33512937671242</v>
      </c>
      <c r="AI1756">
        <v>18.260242808219179</v>
      </c>
    </row>
    <row r="1757" spans="1:35" x14ac:dyDescent="0.2">
      <c r="A1757" t="s">
        <v>1931</v>
      </c>
      <c r="B1757">
        <v>1968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6.5</v>
      </c>
      <c r="N1757">
        <v>13548</v>
      </c>
      <c r="O1757">
        <v>108</v>
      </c>
      <c r="P1757" t="s">
        <v>557</v>
      </c>
      <c r="Q1757" t="s">
        <v>376</v>
      </c>
      <c r="R1757">
        <v>1</v>
      </c>
      <c r="S1757">
        <v>0</v>
      </c>
      <c r="T1757">
        <v>0</v>
      </c>
      <c r="U1757">
        <v>51264000</v>
      </c>
      <c r="X1757">
        <v>2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7</v>
      </c>
      <c r="AG1757">
        <v>-100</v>
      </c>
      <c r="AH1757">
        <v>-100</v>
      </c>
      <c r="AI1757">
        <v>-1</v>
      </c>
    </row>
    <row r="1758" spans="1:35" x14ac:dyDescent="0.2">
      <c r="A1758" t="s">
        <v>7048</v>
      </c>
      <c r="B1758">
        <v>2012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6.5</v>
      </c>
      <c r="N1758">
        <v>97943</v>
      </c>
      <c r="O1758">
        <v>101</v>
      </c>
      <c r="P1758" t="s">
        <v>4974</v>
      </c>
      <c r="Q1758" t="s">
        <v>39</v>
      </c>
      <c r="R1758">
        <v>0</v>
      </c>
      <c r="S1758">
        <v>0</v>
      </c>
      <c r="T1758">
        <v>1</v>
      </c>
      <c r="U1758">
        <v>25000000</v>
      </c>
      <c r="V1758">
        <v>60457138</v>
      </c>
      <c r="W1758">
        <v>99357138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4</v>
      </c>
      <c r="AG1758">
        <v>98.714275999999998</v>
      </c>
      <c r="AH1758">
        <v>120.57284636000001</v>
      </c>
      <c r="AI1758">
        <v>2.97428552</v>
      </c>
    </row>
    <row r="1759" spans="1:35" x14ac:dyDescent="0.2">
      <c r="A1759" t="s">
        <v>2409</v>
      </c>
      <c r="B1759">
        <v>1979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5.6</v>
      </c>
      <c r="N1759">
        <v>2546</v>
      </c>
      <c r="O1759">
        <v>112</v>
      </c>
      <c r="P1759" t="s">
        <v>2410</v>
      </c>
      <c r="Q1759" t="s">
        <v>2213</v>
      </c>
      <c r="R1759">
        <v>0</v>
      </c>
      <c r="S1759">
        <v>0</v>
      </c>
      <c r="T1759">
        <v>1</v>
      </c>
      <c r="U1759">
        <v>42800000</v>
      </c>
      <c r="X1759">
        <v>2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-100</v>
      </c>
      <c r="AH1759">
        <v>-100</v>
      </c>
      <c r="AI1759">
        <v>-1</v>
      </c>
    </row>
    <row r="1760" spans="1:35" x14ac:dyDescent="0.2">
      <c r="A1760" t="s">
        <v>5583</v>
      </c>
      <c r="B1760">
        <v>2001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6.9</v>
      </c>
      <c r="N1760">
        <v>51008</v>
      </c>
      <c r="O1760">
        <v>152</v>
      </c>
      <c r="P1760" t="s">
        <v>4108</v>
      </c>
      <c r="Q1760" t="s">
        <v>4109</v>
      </c>
      <c r="R1760">
        <v>0</v>
      </c>
      <c r="S1760">
        <v>0</v>
      </c>
      <c r="T1760">
        <v>1</v>
      </c>
      <c r="U1760">
        <v>72000000</v>
      </c>
      <c r="V1760">
        <v>27807266</v>
      </c>
      <c r="W1760">
        <v>37317558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-74.085029166666672</v>
      </c>
      <c r="AH1760">
        <v>-71.23438237500001</v>
      </c>
      <c r="AI1760">
        <v>-0.13616763888888889</v>
      </c>
    </row>
    <row r="1761" spans="1:35" x14ac:dyDescent="0.2">
      <c r="A1761" t="s">
        <v>600</v>
      </c>
      <c r="B1761">
        <v>1941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8</v>
      </c>
      <c r="N1761">
        <v>144558</v>
      </c>
      <c r="O1761">
        <v>100</v>
      </c>
      <c r="P1761" t="s">
        <v>601</v>
      </c>
      <c r="Q1761" t="s">
        <v>39</v>
      </c>
      <c r="R1761">
        <v>0</v>
      </c>
      <c r="S1761">
        <v>0</v>
      </c>
      <c r="T1761">
        <v>1</v>
      </c>
      <c r="U1761">
        <v>375000</v>
      </c>
      <c r="W1761">
        <v>1255</v>
      </c>
      <c r="X1761">
        <v>1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11</v>
      </c>
      <c r="AG1761">
        <v>-99.832666666666668</v>
      </c>
      <c r="AH1761">
        <v>-99.814260000000004</v>
      </c>
      <c r="AI1761">
        <v>-0.9742564102564103</v>
      </c>
    </row>
    <row r="1762" spans="1:35" x14ac:dyDescent="0.2">
      <c r="A1762" t="s">
        <v>3629</v>
      </c>
      <c r="B1762">
        <v>1992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6.4</v>
      </c>
      <c r="N1762">
        <v>4907</v>
      </c>
      <c r="O1762">
        <v>104</v>
      </c>
      <c r="P1762" t="s">
        <v>3630</v>
      </c>
      <c r="Q1762" t="s">
        <v>3631</v>
      </c>
      <c r="R1762">
        <v>0</v>
      </c>
      <c r="S1762">
        <v>0</v>
      </c>
      <c r="T1762">
        <v>1</v>
      </c>
      <c r="U1762">
        <v>15500000</v>
      </c>
      <c r="V1762">
        <v>6742168</v>
      </c>
      <c r="W1762">
        <v>6742168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3</v>
      </c>
      <c r="AG1762">
        <v>-78.251070967741924</v>
      </c>
      <c r="AH1762">
        <v>-75.858688774193553</v>
      </c>
      <c r="AI1762">
        <v>-1.1412316715542522E-2</v>
      </c>
    </row>
    <row r="1763" spans="1:35" x14ac:dyDescent="0.2">
      <c r="A1763" t="s">
        <v>1213</v>
      </c>
      <c r="B1763">
        <v>1953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6</v>
      </c>
      <c r="N1763">
        <v>514</v>
      </c>
      <c r="O1763">
        <v>82</v>
      </c>
      <c r="P1763" t="s">
        <v>1181</v>
      </c>
      <c r="Q1763" t="s">
        <v>39</v>
      </c>
      <c r="R1763">
        <v>0</v>
      </c>
      <c r="S1763">
        <v>0</v>
      </c>
      <c r="T1763">
        <v>1</v>
      </c>
      <c r="U1763">
        <v>2000000</v>
      </c>
      <c r="X1763">
        <v>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-100</v>
      </c>
      <c r="AH1763">
        <v>-100</v>
      </c>
      <c r="AI1763">
        <v>-1</v>
      </c>
    </row>
    <row r="1764" spans="1:35" x14ac:dyDescent="0.2">
      <c r="A1764" t="s">
        <v>7321</v>
      </c>
      <c r="B1764">
        <v>2015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7.3</v>
      </c>
      <c r="N1764">
        <v>254320</v>
      </c>
      <c r="O1764">
        <v>116</v>
      </c>
      <c r="P1764" t="s">
        <v>6739</v>
      </c>
      <c r="Q1764" t="s">
        <v>39</v>
      </c>
      <c r="R1764">
        <v>0</v>
      </c>
      <c r="S1764">
        <v>0</v>
      </c>
      <c r="T1764">
        <v>1</v>
      </c>
      <c r="U1764">
        <v>75000000</v>
      </c>
      <c r="V1764">
        <v>45445109</v>
      </c>
      <c r="W1764">
        <v>107045109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-28.636593999999999</v>
      </c>
      <c r="AH1764">
        <v>-20.786619339999994</v>
      </c>
      <c r="AI1764">
        <v>0.42726811999999997</v>
      </c>
    </row>
    <row r="1765" spans="1:35" x14ac:dyDescent="0.2">
      <c r="A1765" t="s">
        <v>603</v>
      </c>
      <c r="B1765">
        <v>1942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7.6</v>
      </c>
      <c r="N1765">
        <v>6419</v>
      </c>
      <c r="O1765">
        <v>112</v>
      </c>
      <c r="P1765" t="s">
        <v>198</v>
      </c>
      <c r="Q1765" t="s">
        <v>39</v>
      </c>
      <c r="R1765">
        <v>0</v>
      </c>
      <c r="S1765">
        <v>0</v>
      </c>
      <c r="T1765">
        <v>1</v>
      </c>
      <c r="U1765">
        <v>1050000</v>
      </c>
      <c r="X1765">
        <v>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3</v>
      </c>
      <c r="AG1765">
        <v>-100</v>
      </c>
      <c r="AH1765">
        <v>-100</v>
      </c>
      <c r="AI1765">
        <v>-1</v>
      </c>
    </row>
    <row r="1766" spans="1:35" x14ac:dyDescent="0.2">
      <c r="A1766" t="s">
        <v>4836</v>
      </c>
      <c r="B1766">
        <v>1997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6.7</v>
      </c>
      <c r="N1766">
        <v>29017</v>
      </c>
      <c r="O1766">
        <v>94</v>
      </c>
      <c r="P1766" t="s">
        <v>4837</v>
      </c>
      <c r="Q1766" t="s">
        <v>39</v>
      </c>
      <c r="R1766">
        <v>0</v>
      </c>
      <c r="S1766">
        <v>0</v>
      </c>
      <c r="T1766">
        <v>1</v>
      </c>
      <c r="U1766">
        <v>20000000</v>
      </c>
      <c r="V1766">
        <v>13717039</v>
      </c>
      <c r="W1766">
        <v>13717039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22</v>
      </c>
      <c r="AG1766">
        <v>-65.707402500000001</v>
      </c>
      <c r="AH1766">
        <v>-61.935216775000001</v>
      </c>
      <c r="AI1766">
        <v>0.55875443181818185</v>
      </c>
    </row>
    <row r="1767" spans="1:35" x14ac:dyDescent="0.2">
      <c r="A1767" t="s">
        <v>6992</v>
      </c>
      <c r="B1767">
        <v>2012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5.4</v>
      </c>
      <c r="N1767">
        <v>59281</v>
      </c>
      <c r="O1767">
        <v>95</v>
      </c>
      <c r="P1767" t="s">
        <v>6993</v>
      </c>
      <c r="Q1767" t="s">
        <v>6994</v>
      </c>
      <c r="R1767">
        <v>0</v>
      </c>
      <c r="S1767">
        <v>1</v>
      </c>
      <c r="T1767">
        <v>0</v>
      </c>
      <c r="U1767">
        <v>15000000</v>
      </c>
      <c r="V1767">
        <v>15634090</v>
      </c>
      <c r="W1767">
        <v>20546518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-31.511606666666669</v>
      </c>
      <c r="AH1767">
        <v>-23.9778834</v>
      </c>
      <c r="AI1767">
        <v>0.36976786666666667</v>
      </c>
    </row>
    <row r="1768" spans="1:35" x14ac:dyDescent="0.2">
      <c r="A1768" t="s">
        <v>2660</v>
      </c>
      <c r="B1768">
        <v>1983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6.4</v>
      </c>
      <c r="N1768">
        <v>23251</v>
      </c>
      <c r="O1768">
        <v>93</v>
      </c>
      <c r="P1768" t="s">
        <v>2301</v>
      </c>
      <c r="Q1768" t="s">
        <v>2613</v>
      </c>
      <c r="R1768">
        <v>0</v>
      </c>
      <c r="S1768">
        <v>0</v>
      </c>
      <c r="T1768">
        <v>1</v>
      </c>
      <c r="U1768">
        <v>10353438</v>
      </c>
      <c r="X1768">
        <v>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-100</v>
      </c>
      <c r="AH1768">
        <v>-100</v>
      </c>
      <c r="AI1768">
        <v>-1</v>
      </c>
    </row>
    <row r="1769" spans="1:35" x14ac:dyDescent="0.2">
      <c r="A1769" t="s">
        <v>3841</v>
      </c>
      <c r="B1769">
        <v>1993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6.7</v>
      </c>
      <c r="N1769">
        <v>26831</v>
      </c>
      <c r="O1769">
        <v>115</v>
      </c>
      <c r="P1769" t="s">
        <v>3842</v>
      </c>
      <c r="Q1769" t="s">
        <v>3843</v>
      </c>
      <c r="R1769">
        <v>0</v>
      </c>
      <c r="S1769">
        <v>0</v>
      </c>
      <c r="T1769">
        <v>1</v>
      </c>
      <c r="U1769">
        <v>24760338</v>
      </c>
      <c r="X1769">
        <v>2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21</v>
      </c>
      <c r="AG1769">
        <v>-100</v>
      </c>
      <c r="AH1769">
        <v>-100</v>
      </c>
      <c r="AI1769">
        <v>-1</v>
      </c>
    </row>
    <row r="1770" spans="1:35" x14ac:dyDescent="0.2">
      <c r="A1770" t="s">
        <v>3470</v>
      </c>
      <c r="B1770">
        <v>1991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5.8</v>
      </c>
      <c r="N1770">
        <v>4985</v>
      </c>
      <c r="O1770">
        <v>115</v>
      </c>
      <c r="P1770" t="s">
        <v>3471</v>
      </c>
      <c r="Q1770" t="s">
        <v>3273</v>
      </c>
      <c r="R1770">
        <v>1</v>
      </c>
      <c r="S1770">
        <v>0</v>
      </c>
      <c r="T1770">
        <v>0</v>
      </c>
      <c r="U1770">
        <v>26000000</v>
      </c>
      <c r="V1770">
        <v>12454768</v>
      </c>
      <c r="W1770">
        <v>12454768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-76.048523076923075</v>
      </c>
      <c r="AH1770">
        <v>-73.413860615384607</v>
      </c>
      <c r="AI1770">
        <v>8.8703496503496501E-2</v>
      </c>
    </row>
    <row r="1771" spans="1:35" x14ac:dyDescent="0.2">
      <c r="A1771" t="s">
        <v>5968</v>
      </c>
      <c r="B1771">
        <v>2005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6.7</v>
      </c>
      <c r="N1771">
        <v>43196</v>
      </c>
      <c r="O1771">
        <v>96</v>
      </c>
      <c r="P1771" t="s">
        <v>5969</v>
      </c>
      <c r="Q1771" t="s">
        <v>5970</v>
      </c>
      <c r="R1771">
        <v>1</v>
      </c>
      <c r="S1771">
        <v>0</v>
      </c>
      <c r="T1771">
        <v>0</v>
      </c>
      <c r="U1771">
        <v>12500000</v>
      </c>
      <c r="V1771">
        <v>12594698</v>
      </c>
      <c r="W1771">
        <v>17356268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-30.574928</v>
      </c>
      <c r="AH1771">
        <v>-22.938170079999999</v>
      </c>
      <c r="AI1771">
        <v>1.3141690666666668</v>
      </c>
    </row>
    <row r="1772" spans="1:35" x14ac:dyDescent="0.2">
      <c r="A1772" t="s">
        <v>5077</v>
      </c>
      <c r="B1772">
        <v>1999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8.6999999999999993</v>
      </c>
      <c r="N1772">
        <v>1593419</v>
      </c>
      <c r="O1772">
        <v>136</v>
      </c>
      <c r="P1772" t="s">
        <v>5078</v>
      </c>
      <c r="Q1772" t="s">
        <v>39</v>
      </c>
      <c r="R1772">
        <v>0</v>
      </c>
      <c r="S1772">
        <v>0</v>
      </c>
      <c r="T1772">
        <v>1</v>
      </c>
      <c r="U1772">
        <v>63000000</v>
      </c>
      <c r="V1772">
        <v>171479930</v>
      </c>
      <c r="W1772">
        <v>465343787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269.32046587301585</v>
      </c>
      <c r="AH1772">
        <v>309.94571711904769</v>
      </c>
      <c r="AI1772">
        <v>15.787293903318904</v>
      </c>
    </row>
    <row r="1773" spans="1:35" x14ac:dyDescent="0.2">
      <c r="A1773" t="s">
        <v>5429</v>
      </c>
      <c r="B1773">
        <v>2003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7.2</v>
      </c>
      <c r="N1773">
        <v>496696</v>
      </c>
      <c r="O1773">
        <v>138</v>
      </c>
      <c r="P1773" t="s">
        <v>5078</v>
      </c>
      <c r="Q1773" t="s">
        <v>39</v>
      </c>
      <c r="R1773">
        <v>0</v>
      </c>
      <c r="S1773">
        <v>0</v>
      </c>
      <c r="T1773">
        <v>1</v>
      </c>
      <c r="U1773">
        <v>150000000</v>
      </c>
      <c r="V1773">
        <v>281576461</v>
      </c>
      <c r="W1773">
        <v>741846459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147.28215299999999</v>
      </c>
      <c r="AH1773">
        <v>174.48318983000004</v>
      </c>
      <c r="AI1773">
        <v>7.2427384333333329</v>
      </c>
    </row>
    <row r="1774" spans="1:35" x14ac:dyDescent="0.2">
      <c r="A1774" t="s">
        <v>5467</v>
      </c>
      <c r="B1774">
        <v>2003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6.8</v>
      </c>
      <c r="N1774">
        <v>431346</v>
      </c>
      <c r="O1774">
        <v>129</v>
      </c>
      <c r="P1774" t="s">
        <v>5078</v>
      </c>
      <c r="Q1774" t="s">
        <v>39</v>
      </c>
      <c r="R1774">
        <v>0</v>
      </c>
      <c r="S1774">
        <v>0</v>
      </c>
      <c r="T1774">
        <v>1</v>
      </c>
      <c r="U1774">
        <v>150000000</v>
      </c>
      <c r="V1774">
        <v>139313948</v>
      </c>
      <c r="W1774">
        <v>427344031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42.448010333333336</v>
      </c>
      <c r="AH1774">
        <v>58.117291470000012</v>
      </c>
      <c r="AI1774">
        <v>3.7482670111111109</v>
      </c>
    </row>
    <row r="1775" spans="1:35" x14ac:dyDescent="0.2">
      <c r="A1775" t="s">
        <v>180</v>
      </c>
      <c r="B1775">
        <v>1933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7</v>
      </c>
      <c r="N1775">
        <v>1317</v>
      </c>
      <c r="O1775">
        <v>90</v>
      </c>
      <c r="P1775" t="s">
        <v>38</v>
      </c>
      <c r="Q1775" t="s">
        <v>39</v>
      </c>
      <c r="R1775">
        <v>0</v>
      </c>
      <c r="S1775">
        <v>0</v>
      </c>
      <c r="T1775">
        <v>1</v>
      </c>
      <c r="U1775">
        <v>229000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-100</v>
      </c>
      <c r="AH1775">
        <v>-100</v>
      </c>
      <c r="AI1775">
        <v>-1</v>
      </c>
    </row>
    <row r="1776" spans="1:35" x14ac:dyDescent="0.2">
      <c r="A1776" t="s">
        <v>2662</v>
      </c>
      <c r="B1776">
        <v>1983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7.6</v>
      </c>
      <c r="N1776">
        <v>109589</v>
      </c>
      <c r="O1776">
        <v>107</v>
      </c>
      <c r="P1776" t="s">
        <v>2663</v>
      </c>
      <c r="Q1776" t="s">
        <v>2664</v>
      </c>
      <c r="R1776">
        <v>0</v>
      </c>
      <c r="S1776">
        <v>1</v>
      </c>
      <c r="T1776">
        <v>0</v>
      </c>
      <c r="U1776">
        <v>9000000</v>
      </c>
      <c r="V1776">
        <v>14929552</v>
      </c>
      <c r="W1776">
        <v>14949697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-16.946127777777779</v>
      </c>
      <c r="AH1776">
        <v>-7.8102018333333234</v>
      </c>
      <c r="AI1776">
        <v>2.611037922705314</v>
      </c>
    </row>
    <row r="1777" spans="1:35" x14ac:dyDescent="0.2">
      <c r="A1777" t="s">
        <v>7868</v>
      </c>
      <c r="B1777">
        <v>2018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5.7</v>
      </c>
      <c r="N1777">
        <v>132525</v>
      </c>
      <c r="O1777">
        <v>113</v>
      </c>
      <c r="P1777" t="s">
        <v>3542</v>
      </c>
      <c r="Q1777" t="s">
        <v>7869</v>
      </c>
      <c r="R1777">
        <v>0</v>
      </c>
      <c r="S1777">
        <v>0</v>
      </c>
      <c r="T1777">
        <v>1</v>
      </c>
      <c r="U1777">
        <v>130000000</v>
      </c>
      <c r="V1777">
        <v>145443742</v>
      </c>
      <c r="W1777">
        <v>530243742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103.93990076923076</v>
      </c>
      <c r="AH1777">
        <v>126.37328985384615</v>
      </c>
      <c r="AI1777">
        <v>3.0787980153846153</v>
      </c>
    </row>
    <row r="1778" spans="1:35" x14ac:dyDescent="0.2">
      <c r="A1778" t="s">
        <v>3117</v>
      </c>
      <c r="B1778">
        <v>1988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6.8</v>
      </c>
      <c r="N1778">
        <v>5777</v>
      </c>
      <c r="O1778">
        <v>117</v>
      </c>
      <c r="P1778" t="s">
        <v>3118</v>
      </c>
      <c r="Q1778" t="s">
        <v>3119</v>
      </c>
      <c r="R1778">
        <v>0</v>
      </c>
      <c r="S1778">
        <v>1</v>
      </c>
      <c r="T1778">
        <v>0</v>
      </c>
      <c r="U1778">
        <v>22000000</v>
      </c>
      <c r="V1778">
        <v>13825794</v>
      </c>
      <c r="W1778">
        <v>13825794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14</v>
      </c>
      <c r="AG1778">
        <v>-68.577740909090906</v>
      </c>
      <c r="AH1778">
        <v>-65.121292409090898</v>
      </c>
      <c r="AI1778">
        <v>0.36618517786561267</v>
      </c>
    </row>
    <row r="1779" spans="1:35" x14ac:dyDescent="0.2">
      <c r="A1779" t="s">
        <v>1431</v>
      </c>
      <c r="B1779">
        <v>1956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5</v>
      </c>
      <c r="N1779">
        <v>2952</v>
      </c>
      <c r="O1779">
        <v>77</v>
      </c>
      <c r="P1779" t="s">
        <v>1432</v>
      </c>
      <c r="Q1779" t="s">
        <v>945</v>
      </c>
      <c r="R1779">
        <v>0</v>
      </c>
      <c r="S1779">
        <v>1</v>
      </c>
      <c r="T1779">
        <v>0</v>
      </c>
      <c r="U1779">
        <v>200000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-100</v>
      </c>
      <c r="AH1779">
        <v>-100</v>
      </c>
      <c r="AI1779">
        <v>-1</v>
      </c>
    </row>
    <row r="1780" spans="1:35" x14ac:dyDescent="0.2">
      <c r="A1780" t="s">
        <v>2907</v>
      </c>
      <c r="B1780">
        <v>1986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6.4</v>
      </c>
      <c r="N1780">
        <v>48794</v>
      </c>
      <c r="O1780">
        <v>91</v>
      </c>
      <c r="P1780" t="s">
        <v>2729</v>
      </c>
      <c r="Q1780" t="s">
        <v>2714</v>
      </c>
      <c r="R1780">
        <v>0</v>
      </c>
      <c r="S1780">
        <v>1</v>
      </c>
      <c r="T1780">
        <v>0</v>
      </c>
      <c r="U1780">
        <v>10000000</v>
      </c>
      <c r="V1780">
        <v>37499651</v>
      </c>
      <c r="W1780">
        <v>54999651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38</v>
      </c>
      <c r="AG1780">
        <v>174.998255</v>
      </c>
      <c r="AH1780">
        <v>205.24806305000004</v>
      </c>
      <c r="AI1780">
        <v>10.956445869565217</v>
      </c>
    </row>
    <row r="1781" spans="1:35" x14ac:dyDescent="0.2">
      <c r="A1781" t="s">
        <v>1756</v>
      </c>
      <c r="B1781">
        <v>1964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6.7</v>
      </c>
      <c r="N1781">
        <v>1991</v>
      </c>
      <c r="O1781">
        <v>118</v>
      </c>
      <c r="P1781" t="s">
        <v>1471</v>
      </c>
      <c r="Q1781" t="s">
        <v>376</v>
      </c>
      <c r="R1781">
        <v>1</v>
      </c>
      <c r="S1781">
        <v>0</v>
      </c>
      <c r="T1781">
        <v>0</v>
      </c>
      <c r="U1781">
        <v>5000000</v>
      </c>
      <c r="X1781">
        <v>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-100</v>
      </c>
      <c r="AH1781">
        <v>-100</v>
      </c>
      <c r="AI1781">
        <v>-1</v>
      </c>
    </row>
    <row r="1782" spans="1:35" x14ac:dyDescent="0.2">
      <c r="A1782" t="s">
        <v>2909</v>
      </c>
      <c r="B1782">
        <v>1986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6.6</v>
      </c>
      <c r="N1782">
        <v>25558</v>
      </c>
      <c r="O1782">
        <v>117</v>
      </c>
      <c r="P1782" t="s">
        <v>2910</v>
      </c>
      <c r="Q1782" t="s">
        <v>2911</v>
      </c>
      <c r="R1782">
        <v>0</v>
      </c>
      <c r="S1782">
        <v>0</v>
      </c>
      <c r="T1782">
        <v>1</v>
      </c>
      <c r="U1782">
        <v>25000000</v>
      </c>
      <c r="V1782">
        <v>14302779</v>
      </c>
      <c r="W1782">
        <v>14302779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5</v>
      </c>
      <c r="AG1782">
        <v>-71.394441999999998</v>
      </c>
      <c r="AH1782">
        <v>-68.247830620000002</v>
      </c>
      <c r="AI1782">
        <v>0.24371991304347826</v>
      </c>
    </row>
    <row r="1783" spans="1:35" x14ac:dyDescent="0.2">
      <c r="A1783" t="s">
        <v>7942</v>
      </c>
      <c r="B1783">
        <v>2018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7</v>
      </c>
      <c r="N1783">
        <v>93145</v>
      </c>
      <c r="O1783">
        <v>116</v>
      </c>
      <c r="P1783" t="s">
        <v>2004</v>
      </c>
      <c r="Q1783" t="s">
        <v>39</v>
      </c>
      <c r="R1783">
        <v>0</v>
      </c>
      <c r="S1783">
        <v>0</v>
      </c>
      <c r="T1783">
        <v>1</v>
      </c>
      <c r="U1783">
        <v>50000000</v>
      </c>
      <c r="V1783">
        <v>103804407</v>
      </c>
      <c r="W1783">
        <v>174804407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74.804406999999998</v>
      </c>
      <c r="AH1783">
        <v>94.03289177000002</v>
      </c>
      <c r="AI1783">
        <v>2.4960881399999999</v>
      </c>
    </row>
    <row r="1784" spans="1:35" x14ac:dyDescent="0.2">
      <c r="A1784" t="s">
        <v>122</v>
      </c>
      <c r="B1784">
        <v>1932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7.1</v>
      </c>
      <c r="N1784">
        <v>22089</v>
      </c>
      <c r="O1784">
        <v>73</v>
      </c>
      <c r="P1784" t="s">
        <v>123</v>
      </c>
      <c r="Q1784" t="s">
        <v>35</v>
      </c>
      <c r="R1784">
        <v>0</v>
      </c>
      <c r="S1784">
        <v>1</v>
      </c>
      <c r="T1784">
        <v>0</v>
      </c>
      <c r="U1784">
        <v>196000</v>
      </c>
      <c r="X1784">
        <v>2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-100</v>
      </c>
      <c r="AH1784">
        <v>-100</v>
      </c>
      <c r="AI1784">
        <v>-1</v>
      </c>
    </row>
    <row r="1785" spans="1:35" x14ac:dyDescent="0.2">
      <c r="A1785" t="s">
        <v>5377</v>
      </c>
      <c r="B1785">
        <v>2001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6.3</v>
      </c>
      <c r="N1785">
        <v>292045</v>
      </c>
      <c r="O1785">
        <v>130</v>
      </c>
      <c r="P1785" t="s">
        <v>4650</v>
      </c>
      <c r="Q1785" t="s">
        <v>35</v>
      </c>
      <c r="R1785">
        <v>0</v>
      </c>
      <c r="S1785">
        <v>1</v>
      </c>
      <c r="T1785">
        <v>0</v>
      </c>
      <c r="U1785">
        <v>98000000</v>
      </c>
      <c r="V1785">
        <v>202019785</v>
      </c>
      <c r="W1785">
        <v>443280904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126.16372653061225</v>
      </c>
      <c r="AH1785">
        <v>151.04173644897963</v>
      </c>
      <c r="AI1785">
        <v>6.5387908843537419</v>
      </c>
    </row>
    <row r="1786" spans="1:35" x14ac:dyDescent="0.2">
      <c r="A1786" t="s">
        <v>6659</v>
      </c>
      <c r="B1786">
        <v>2008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5.2</v>
      </c>
      <c r="N1786">
        <v>146001</v>
      </c>
      <c r="O1786">
        <v>112</v>
      </c>
      <c r="P1786" t="s">
        <v>3769</v>
      </c>
      <c r="Q1786" t="s">
        <v>35</v>
      </c>
      <c r="R1786">
        <v>0</v>
      </c>
      <c r="S1786">
        <v>1</v>
      </c>
      <c r="T1786">
        <v>0</v>
      </c>
      <c r="U1786">
        <v>145000000</v>
      </c>
      <c r="V1786">
        <v>102491776</v>
      </c>
      <c r="W1786">
        <v>403449830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39.120631034482763</v>
      </c>
      <c r="AH1786">
        <v>54.423900448275866</v>
      </c>
      <c r="AI1786">
        <v>3.637354367816092</v>
      </c>
    </row>
    <row r="1787" spans="1:35" x14ac:dyDescent="0.2">
      <c r="A1787" t="s">
        <v>6936</v>
      </c>
      <c r="B1787">
        <v>2011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7.1</v>
      </c>
      <c r="N1787">
        <v>84935</v>
      </c>
      <c r="O1787">
        <v>120</v>
      </c>
      <c r="P1787" t="s">
        <v>6937</v>
      </c>
      <c r="Q1787" t="s">
        <v>2671</v>
      </c>
      <c r="R1787">
        <v>1</v>
      </c>
      <c r="S1787">
        <v>0</v>
      </c>
      <c r="T1787">
        <v>0</v>
      </c>
      <c r="U1787">
        <v>45000000</v>
      </c>
      <c r="V1787">
        <v>88631237</v>
      </c>
      <c r="W1787">
        <v>165184237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83.538041111111113</v>
      </c>
      <c r="AH1787">
        <v>103.72722563333336</v>
      </c>
      <c r="AI1787">
        <v>2.6707608222222223</v>
      </c>
    </row>
    <row r="1788" spans="1:35" x14ac:dyDescent="0.2">
      <c r="A1788" t="s">
        <v>5223</v>
      </c>
      <c r="B1788">
        <v>1999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5.7</v>
      </c>
      <c r="N1788">
        <v>10229</v>
      </c>
      <c r="O1788">
        <v>97</v>
      </c>
      <c r="P1788" t="s">
        <v>3429</v>
      </c>
      <c r="Q1788" t="s">
        <v>5224</v>
      </c>
      <c r="R1788">
        <v>0</v>
      </c>
      <c r="S1788">
        <v>1</v>
      </c>
      <c r="T1788">
        <v>0</v>
      </c>
      <c r="U1788">
        <v>15000000</v>
      </c>
      <c r="V1788">
        <v>11614954</v>
      </c>
      <c r="W1788">
        <v>11670561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-61.098129999999998</v>
      </c>
      <c r="AH1788">
        <v>-56.818924299999992</v>
      </c>
      <c r="AI1788">
        <v>0.76826681818181819</v>
      </c>
    </row>
    <row r="1789" spans="1:35" x14ac:dyDescent="0.2">
      <c r="A1789" t="s">
        <v>1675</v>
      </c>
      <c r="B1789">
        <v>1962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7.7</v>
      </c>
      <c r="N1789">
        <v>15307</v>
      </c>
      <c r="O1789">
        <v>151</v>
      </c>
      <c r="P1789" t="s">
        <v>1497</v>
      </c>
      <c r="Q1789" t="s">
        <v>39</v>
      </c>
      <c r="R1789">
        <v>0</v>
      </c>
      <c r="S1789">
        <v>0</v>
      </c>
      <c r="T1789">
        <v>1</v>
      </c>
      <c r="U1789">
        <v>4240000</v>
      </c>
      <c r="X1789">
        <v>2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5</v>
      </c>
      <c r="AG1789">
        <v>-100</v>
      </c>
      <c r="AH1789">
        <v>-100</v>
      </c>
      <c r="AI1789">
        <v>-1</v>
      </c>
    </row>
    <row r="1790" spans="1:35" x14ac:dyDescent="0.2">
      <c r="A1790" t="s">
        <v>184</v>
      </c>
      <c r="B1790">
        <v>1933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6.1</v>
      </c>
      <c r="N1790">
        <v>231</v>
      </c>
      <c r="O1790">
        <v>69</v>
      </c>
      <c r="P1790" t="s">
        <v>86</v>
      </c>
      <c r="Q1790" t="s">
        <v>39</v>
      </c>
      <c r="R1790">
        <v>0</v>
      </c>
      <c r="S1790">
        <v>0</v>
      </c>
      <c r="T1790">
        <v>1</v>
      </c>
      <c r="U1790">
        <v>240000</v>
      </c>
      <c r="X1790">
        <v>2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-100</v>
      </c>
      <c r="AH1790">
        <v>-100</v>
      </c>
      <c r="AI1790">
        <v>-1</v>
      </c>
    </row>
    <row r="1791" spans="1:35" x14ac:dyDescent="0.2">
      <c r="A1791" t="s">
        <v>4935</v>
      </c>
      <c r="B1791">
        <v>1998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7.3</v>
      </c>
      <c r="N1791">
        <v>126055</v>
      </c>
      <c r="O1791">
        <v>140</v>
      </c>
      <c r="P1791" t="s">
        <v>4936</v>
      </c>
      <c r="Q1791" t="s">
        <v>4385</v>
      </c>
      <c r="R1791">
        <v>0</v>
      </c>
      <c r="S1791">
        <v>0</v>
      </c>
      <c r="T1791">
        <v>1</v>
      </c>
      <c r="U1791">
        <v>50000000</v>
      </c>
      <c r="V1791">
        <v>44547681</v>
      </c>
      <c r="W1791">
        <v>44547681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-55.452319000000003</v>
      </c>
      <c r="AH1791">
        <v>-50.552074089999998</v>
      </c>
      <c r="AI1791">
        <v>1.024894590909091</v>
      </c>
    </row>
    <row r="1792" spans="1:35" x14ac:dyDescent="0.2">
      <c r="A1792" t="s">
        <v>2791</v>
      </c>
      <c r="B1792">
        <v>1984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7.4</v>
      </c>
      <c r="N1792">
        <v>126082</v>
      </c>
      <c r="O1792">
        <v>102</v>
      </c>
      <c r="P1792" t="s">
        <v>2792</v>
      </c>
      <c r="Q1792" t="s">
        <v>2793</v>
      </c>
      <c r="R1792">
        <v>0</v>
      </c>
      <c r="S1792">
        <v>0</v>
      </c>
      <c r="T1792">
        <v>1</v>
      </c>
      <c r="U1792">
        <v>27000000</v>
      </c>
      <c r="V1792">
        <v>20158808</v>
      </c>
      <c r="W1792">
        <v>20250857</v>
      </c>
      <c r="X1792">
        <v>0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-62.498412962962966</v>
      </c>
      <c r="AH1792">
        <v>-58.373238388888879</v>
      </c>
      <c r="AI1792">
        <v>0.63050378421900166</v>
      </c>
    </row>
    <row r="1793" spans="1:35" x14ac:dyDescent="0.2">
      <c r="A1793" t="s">
        <v>3353</v>
      </c>
      <c r="B1793">
        <v>1990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5.2</v>
      </c>
      <c r="N1793">
        <v>23402</v>
      </c>
      <c r="O1793">
        <v>90</v>
      </c>
      <c r="P1793" t="s">
        <v>3025</v>
      </c>
      <c r="Q1793" t="s">
        <v>39</v>
      </c>
      <c r="R1793">
        <v>0</v>
      </c>
      <c r="S1793">
        <v>0</v>
      </c>
      <c r="T1793">
        <v>1</v>
      </c>
      <c r="U1793">
        <v>36000000</v>
      </c>
      <c r="V1793">
        <v>17373527</v>
      </c>
      <c r="W1793">
        <v>17373527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-75.870101388888884</v>
      </c>
      <c r="AH1793">
        <v>-73.215812541666665</v>
      </c>
      <c r="AI1793">
        <v>9.681357323232323E-2</v>
      </c>
    </row>
    <row r="1794" spans="1:35" x14ac:dyDescent="0.2">
      <c r="A1794" t="s">
        <v>4049</v>
      </c>
      <c r="B1794">
        <v>1994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5.6</v>
      </c>
      <c r="N1794">
        <v>998</v>
      </c>
      <c r="O1794">
        <v>112</v>
      </c>
      <c r="P1794" t="s">
        <v>4050</v>
      </c>
      <c r="Q1794" t="s">
        <v>3631</v>
      </c>
      <c r="R1794">
        <v>0</v>
      </c>
      <c r="S1794">
        <v>0</v>
      </c>
      <c r="T1794">
        <v>1</v>
      </c>
      <c r="U1794">
        <v>245217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-100</v>
      </c>
      <c r="AH1794">
        <v>-100</v>
      </c>
      <c r="AI1794">
        <v>-1</v>
      </c>
    </row>
    <row r="1795" spans="1:35" x14ac:dyDescent="0.2">
      <c r="A1795" t="s">
        <v>6325</v>
      </c>
      <c r="B1795">
        <v>2006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5.9</v>
      </c>
      <c r="N1795">
        <v>14379</v>
      </c>
      <c r="O1795">
        <v>91</v>
      </c>
      <c r="P1795" t="s">
        <v>6326</v>
      </c>
      <c r="Q1795" t="s">
        <v>6327</v>
      </c>
      <c r="R1795">
        <v>1</v>
      </c>
      <c r="S1795">
        <v>0</v>
      </c>
      <c r="T1795">
        <v>0</v>
      </c>
      <c r="U1795">
        <v>4000000</v>
      </c>
      <c r="V1795">
        <v>7836393</v>
      </c>
      <c r="W1795">
        <v>10639686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6</v>
      </c>
      <c r="AG1795">
        <v>32.996075000000005</v>
      </c>
      <c r="AH1795">
        <v>47.62564325000001</v>
      </c>
      <c r="AI1795">
        <v>3.4332025000000002</v>
      </c>
    </row>
    <row r="1796" spans="1:35" x14ac:dyDescent="0.2">
      <c r="A1796" t="s">
        <v>3857</v>
      </c>
      <c r="B1796">
        <v>1993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6</v>
      </c>
      <c r="N1796">
        <v>2304</v>
      </c>
      <c r="O1796">
        <v>99</v>
      </c>
      <c r="P1796" t="s">
        <v>3858</v>
      </c>
      <c r="Q1796" t="s">
        <v>3859</v>
      </c>
      <c r="R1796">
        <v>1</v>
      </c>
      <c r="S1796">
        <v>0</v>
      </c>
      <c r="T1796">
        <v>0</v>
      </c>
      <c r="U1796">
        <v>8000000</v>
      </c>
      <c r="V1796">
        <v>1884814</v>
      </c>
      <c r="W1796">
        <v>1884814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-88.219912499999992</v>
      </c>
      <c r="AH1796">
        <v>-86.924102875000003</v>
      </c>
      <c r="AI1796">
        <v>-0.46454147727272727</v>
      </c>
    </row>
    <row r="1797" spans="1:35" x14ac:dyDescent="0.2">
      <c r="A1797" t="s">
        <v>3861</v>
      </c>
      <c r="B1797">
        <v>1993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8</v>
      </c>
      <c r="N1797">
        <v>280480</v>
      </c>
      <c r="O1797">
        <v>76</v>
      </c>
      <c r="P1797" t="s">
        <v>3862</v>
      </c>
      <c r="Q1797" t="s">
        <v>2783</v>
      </c>
      <c r="R1797">
        <v>1</v>
      </c>
      <c r="S1797">
        <v>0</v>
      </c>
      <c r="T1797">
        <v>0</v>
      </c>
      <c r="U1797">
        <v>18000000</v>
      </c>
      <c r="V1797">
        <v>75082668</v>
      </c>
      <c r="W1797">
        <v>89140058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147.61127222222223</v>
      </c>
      <c r="AH1797">
        <v>174.84851216666669</v>
      </c>
      <c r="AI1797">
        <v>10.255057828282828</v>
      </c>
    </row>
    <row r="1798" spans="1:35" x14ac:dyDescent="0.2">
      <c r="A1798" t="s">
        <v>7901</v>
      </c>
      <c r="B1798">
        <v>2018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5.3</v>
      </c>
      <c r="N1798">
        <v>106573</v>
      </c>
      <c r="O1798">
        <v>96</v>
      </c>
      <c r="P1798" t="s">
        <v>7902</v>
      </c>
      <c r="Q1798" t="s">
        <v>7890</v>
      </c>
      <c r="R1798">
        <v>0</v>
      </c>
      <c r="S1798">
        <v>0</v>
      </c>
      <c r="T1798">
        <v>1</v>
      </c>
      <c r="U1798">
        <v>22000000</v>
      </c>
      <c r="V1798">
        <v>117450119</v>
      </c>
      <c r="W1798">
        <v>365550119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730.79572500000006</v>
      </c>
      <c r="AH1798">
        <v>822.18325475000006</v>
      </c>
      <c r="AI1798">
        <v>15.615914500000001</v>
      </c>
    </row>
    <row r="1799" spans="1:35" x14ac:dyDescent="0.2">
      <c r="A1799" t="s">
        <v>1549</v>
      </c>
      <c r="B1799">
        <v>1959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7.6</v>
      </c>
      <c r="N1799">
        <v>8912</v>
      </c>
      <c r="O1799">
        <v>149</v>
      </c>
      <c r="P1799" t="s">
        <v>1550</v>
      </c>
      <c r="Q1799" t="s">
        <v>39</v>
      </c>
      <c r="R1799">
        <v>0</v>
      </c>
      <c r="S1799">
        <v>0</v>
      </c>
      <c r="T1799">
        <v>1</v>
      </c>
      <c r="U1799">
        <v>3500000</v>
      </c>
      <c r="X1799">
        <v>2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3</v>
      </c>
      <c r="AG1799">
        <v>-100</v>
      </c>
      <c r="AH1799">
        <v>-100</v>
      </c>
      <c r="AI1799">
        <v>-1</v>
      </c>
    </row>
    <row r="1800" spans="1:35" x14ac:dyDescent="0.2">
      <c r="A1800" t="s">
        <v>3864</v>
      </c>
      <c r="B1800">
        <v>1993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5.8</v>
      </c>
      <c r="N1800">
        <v>1687</v>
      </c>
      <c r="O1800">
        <v>92</v>
      </c>
      <c r="P1800" t="s">
        <v>3269</v>
      </c>
      <c r="Q1800" t="s">
        <v>3865</v>
      </c>
      <c r="R1800">
        <v>0</v>
      </c>
      <c r="S1800">
        <v>0</v>
      </c>
      <c r="T1800">
        <v>1</v>
      </c>
      <c r="U1800">
        <v>19000000</v>
      </c>
      <c r="V1800">
        <v>2119994</v>
      </c>
      <c r="W1800">
        <v>2119994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-94.421068421052638</v>
      </c>
      <c r="AH1800">
        <v>-93.807385947368417</v>
      </c>
      <c r="AI1800">
        <v>-0.74641220095693783</v>
      </c>
    </row>
    <row r="1801" spans="1:35" x14ac:dyDescent="0.2">
      <c r="A1801" t="s">
        <v>7897</v>
      </c>
      <c r="B1801">
        <v>2018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5.5</v>
      </c>
      <c r="N1801">
        <v>25543</v>
      </c>
      <c r="O1801">
        <v>99</v>
      </c>
      <c r="P1801" t="s">
        <v>3483</v>
      </c>
      <c r="Q1801" t="s">
        <v>2671</v>
      </c>
      <c r="R1801">
        <v>1</v>
      </c>
      <c r="S1801">
        <v>0</v>
      </c>
      <c r="T1801">
        <v>0</v>
      </c>
      <c r="U1801">
        <v>120000000</v>
      </c>
      <c r="V1801">
        <v>54858851</v>
      </c>
      <c r="W1801">
        <v>173961069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202</v>
      </c>
      <c r="AG1801">
        <v>-27.516221250000001</v>
      </c>
      <c r="AH1801">
        <v>-19.543005587499998</v>
      </c>
      <c r="AI1801">
        <v>0.44967557499999999</v>
      </c>
    </row>
    <row r="1802" spans="1:35" x14ac:dyDescent="0.2">
      <c r="A1802" t="s">
        <v>4505</v>
      </c>
      <c r="B1802">
        <v>1996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5.6</v>
      </c>
      <c r="N1802">
        <v>106092</v>
      </c>
      <c r="O1802">
        <v>95</v>
      </c>
      <c r="P1802" t="s">
        <v>3915</v>
      </c>
      <c r="Q1802" t="s">
        <v>3230</v>
      </c>
      <c r="R1802">
        <v>0</v>
      </c>
      <c r="S1802">
        <v>1</v>
      </c>
      <c r="T1802">
        <v>0</v>
      </c>
      <c r="U1802">
        <v>54000000</v>
      </c>
      <c r="V1802">
        <v>128814019</v>
      </c>
      <c r="W1802">
        <v>273961019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3</v>
      </c>
      <c r="AG1802">
        <v>153.66761018518517</v>
      </c>
      <c r="AH1802">
        <v>181.57104730555557</v>
      </c>
      <c r="AI1802">
        <v>10.530345917508418</v>
      </c>
    </row>
    <row r="1803" spans="1:35" x14ac:dyDescent="0.2">
      <c r="A1803" t="s">
        <v>7186</v>
      </c>
      <c r="B1803">
        <v>2012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6.6</v>
      </c>
      <c r="N1803">
        <v>43890</v>
      </c>
      <c r="O1803">
        <v>105</v>
      </c>
      <c r="P1803" t="s">
        <v>6479</v>
      </c>
      <c r="Q1803" t="s">
        <v>7187</v>
      </c>
      <c r="R1803">
        <v>1</v>
      </c>
      <c r="S1803">
        <v>0</v>
      </c>
      <c r="T1803">
        <v>0</v>
      </c>
      <c r="U1803">
        <v>25000000</v>
      </c>
      <c r="V1803">
        <v>51854875</v>
      </c>
      <c r="W1803">
        <v>56012642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12.025283999999999</v>
      </c>
      <c r="AH1803">
        <v>24.348065240000011</v>
      </c>
      <c r="AI1803">
        <v>1.2405056800000001</v>
      </c>
    </row>
    <row r="1804" spans="1:35" x14ac:dyDescent="0.2">
      <c r="A1804" t="s">
        <v>131</v>
      </c>
      <c r="B1804">
        <v>1932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7.1</v>
      </c>
      <c r="N1804">
        <v>8532</v>
      </c>
      <c r="O1804">
        <v>72</v>
      </c>
      <c r="P1804" t="s">
        <v>66</v>
      </c>
      <c r="Q1804" t="s">
        <v>35</v>
      </c>
      <c r="R1804">
        <v>0</v>
      </c>
      <c r="S1804">
        <v>1</v>
      </c>
      <c r="T1804">
        <v>0</v>
      </c>
      <c r="U1804">
        <v>34649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5</v>
      </c>
      <c r="AG1804">
        <v>-100</v>
      </c>
      <c r="AH1804">
        <v>-100</v>
      </c>
      <c r="AI1804">
        <v>-1</v>
      </c>
    </row>
    <row r="1805" spans="1:35" x14ac:dyDescent="0.2">
      <c r="A1805" t="s">
        <v>1521</v>
      </c>
      <c r="B1805">
        <v>1958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7</v>
      </c>
      <c r="N1805">
        <v>6745</v>
      </c>
      <c r="O1805">
        <v>86</v>
      </c>
      <c r="P1805" t="s">
        <v>1407</v>
      </c>
      <c r="Q1805" t="s">
        <v>1488</v>
      </c>
      <c r="R1805">
        <v>0</v>
      </c>
      <c r="S1805">
        <v>0</v>
      </c>
      <c r="T1805">
        <v>1</v>
      </c>
      <c r="U1805">
        <v>67740</v>
      </c>
      <c r="X1805">
        <v>2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6</v>
      </c>
      <c r="AG1805">
        <v>-100</v>
      </c>
      <c r="AH1805">
        <v>-100</v>
      </c>
      <c r="AI1805">
        <v>-1</v>
      </c>
    </row>
    <row r="1806" spans="1:35" x14ac:dyDescent="0.2">
      <c r="A1806" t="s">
        <v>6402</v>
      </c>
      <c r="B1806">
        <v>2007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7.4</v>
      </c>
      <c r="N1806">
        <v>142276</v>
      </c>
      <c r="O1806">
        <v>105</v>
      </c>
      <c r="P1806" t="s">
        <v>6403</v>
      </c>
      <c r="Q1806" t="s">
        <v>6404</v>
      </c>
      <c r="R1806">
        <v>0</v>
      </c>
      <c r="S1806">
        <v>0</v>
      </c>
      <c r="T1806">
        <v>1</v>
      </c>
      <c r="U1806">
        <v>3400000</v>
      </c>
      <c r="V1806">
        <v>7161284</v>
      </c>
      <c r="W1806">
        <v>78638987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1056.4556911764705</v>
      </c>
      <c r="AH1806">
        <v>1183.6658172058824</v>
      </c>
      <c r="AI1806">
        <v>37.548523039215688</v>
      </c>
    </row>
    <row r="1807" spans="1:35" x14ac:dyDescent="0.2">
      <c r="A1807" t="s">
        <v>6420</v>
      </c>
      <c r="B1807">
        <v>2008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6.7</v>
      </c>
      <c r="N1807">
        <v>100253</v>
      </c>
      <c r="O1807">
        <v>115</v>
      </c>
      <c r="P1807" t="s">
        <v>6421</v>
      </c>
      <c r="Q1807" t="s">
        <v>2273</v>
      </c>
      <c r="R1807">
        <v>0</v>
      </c>
      <c r="S1807">
        <v>1</v>
      </c>
      <c r="T1807">
        <v>0</v>
      </c>
      <c r="U1807">
        <v>35000000</v>
      </c>
      <c r="V1807">
        <v>26814957</v>
      </c>
      <c r="W1807">
        <v>78201830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7</v>
      </c>
      <c r="AG1807">
        <v>11.716899999999999</v>
      </c>
      <c r="AH1807">
        <v>24.005759000000019</v>
      </c>
      <c r="AI1807">
        <v>2.7238966666666666</v>
      </c>
    </row>
    <row r="1808" spans="1:35" x14ac:dyDescent="0.2">
      <c r="A1808" t="s">
        <v>2358</v>
      </c>
      <c r="B1808">
        <v>1978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6.1</v>
      </c>
      <c r="N1808">
        <v>291</v>
      </c>
      <c r="O1808">
        <v>100</v>
      </c>
      <c r="P1808" t="s">
        <v>2266</v>
      </c>
      <c r="Q1808" t="s">
        <v>2267</v>
      </c>
      <c r="R1808">
        <v>0</v>
      </c>
      <c r="S1808">
        <v>1</v>
      </c>
      <c r="T1808">
        <v>0</v>
      </c>
      <c r="U1808">
        <v>11565678</v>
      </c>
      <c r="X1808">
        <v>2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-100</v>
      </c>
      <c r="AH1808">
        <v>-100</v>
      </c>
      <c r="AI1808">
        <v>-1</v>
      </c>
    </row>
    <row r="1809" spans="1:35" x14ac:dyDescent="0.2">
      <c r="A1809" t="s">
        <v>5002</v>
      </c>
      <c r="B1809">
        <v>1999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6.5</v>
      </c>
      <c r="N1809">
        <v>11562</v>
      </c>
      <c r="O1809">
        <v>129</v>
      </c>
      <c r="P1809" t="s">
        <v>3035</v>
      </c>
      <c r="Q1809" t="s">
        <v>4499</v>
      </c>
      <c r="R1809">
        <v>1</v>
      </c>
      <c r="S1809">
        <v>0</v>
      </c>
      <c r="T1809">
        <v>0</v>
      </c>
      <c r="U1809">
        <v>35000000</v>
      </c>
      <c r="V1809">
        <v>27807627</v>
      </c>
      <c r="W1809">
        <v>27807627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-60.274818571428568</v>
      </c>
      <c r="AH1809">
        <v>-55.905048614285711</v>
      </c>
      <c r="AI1809">
        <v>0.8056900649350649</v>
      </c>
    </row>
    <row r="1810" spans="1:35" x14ac:dyDescent="0.2">
      <c r="A1810" t="s">
        <v>5416</v>
      </c>
      <c r="B1810">
        <v>2001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7.6</v>
      </c>
      <c r="N1810">
        <v>324650</v>
      </c>
      <c r="O1810">
        <v>101</v>
      </c>
      <c r="P1810" t="s">
        <v>5417</v>
      </c>
      <c r="Q1810" t="s">
        <v>4763</v>
      </c>
      <c r="R1810">
        <v>1</v>
      </c>
      <c r="S1810">
        <v>0</v>
      </c>
      <c r="T1810">
        <v>0</v>
      </c>
      <c r="U1810">
        <v>17000000</v>
      </c>
      <c r="V1810">
        <v>96522687</v>
      </c>
      <c r="W1810">
        <v>209947037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517.49128529411769</v>
      </c>
      <c r="AH1810">
        <v>585.41532667647061</v>
      </c>
      <c r="AI1810">
        <v>19.583042843137253</v>
      </c>
    </row>
    <row r="1811" spans="1:35" x14ac:dyDescent="0.2">
      <c r="A1811" t="s">
        <v>2678</v>
      </c>
      <c r="B1811">
        <v>1983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7.1</v>
      </c>
      <c r="N1811">
        <v>71519</v>
      </c>
      <c r="O1811">
        <v>91</v>
      </c>
      <c r="P1811" t="s">
        <v>1888</v>
      </c>
      <c r="Q1811" t="s">
        <v>2679</v>
      </c>
      <c r="R1811">
        <v>0</v>
      </c>
      <c r="S1811">
        <v>0</v>
      </c>
      <c r="T1811">
        <v>1</v>
      </c>
      <c r="U1811">
        <v>10000000</v>
      </c>
      <c r="V1811">
        <v>25697647</v>
      </c>
      <c r="W1811">
        <v>25697647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16</v>
      </c>
      <c r="AG1811">
        <v>28.488235</v>
      </c>
      <c r="AH1811">
        <v>42.621940850000009</v>
      </c>
      <c r="AI1811">
        <v>4.5864450000000003</v>
      </c>
    </row>
    <row r="1812" spans="1:35" x14ac:dyDescent="0.2">
      <c r="A1812" t="s">
        <v>4507</v>
      </c>
      <c r="B1812">
        <v>1996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4.9000000000000004</v>
      </c>
      <c r="N1812">
        <v>7541</v>
      </c>
      <c r="O1812">
        <v>98</v>
      </c>
      <c r="P1812" t="s">
        <v>4508</v>
      </c>
      <c r="Q1812" t="s">
        <v>3859</v>
      </c>
      <c r="R1812">
        <v>1</v>
      </c>
      <c r="S1812">
        <v>0</v>
      </c>
      <c r="T1812">
        <v>0</v>
      </c>
      <c r="U1812">
        <v>8000000</v>
      </c>
      <c r="V1812">
        <v>5656388</v>
      </c>
      <c r="W1812">
        <v>5656388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-64.647575000000003</v>
      </c>
      <c r="AH1812">
        <v>-60.758808250000008</v>
      </c>
      <c r="AI1812">
        <v>0.60692840909090906</v>
      </c>
    </row>
    <row r="1813" spans="1:35" x14ac:dyDescent="0.2">
      <c r="A1813" t="s">
        <v>4060</v>
      </c>
      <c r="B1813">
        <v>1994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6.6</v>
      </c>
      <c r="N1813">
        <v>12457</v>
      </c>
      <c r="O1813">
        <v>112</v>
      </c>
      <c r="P1813" t="s">
        <v>2627</v>
      </c>
      <c r="Q1813" t="s">
        <v>35</v>
      </c>
      <c r="R1813">
        <v>0</v>
      </c>
      <c r="S1813">
        <v>1</v>
      </c>
      <c r="T1813">
        <v>0</v>
      </c>
      <c r="U1813">
        <v>6000000</v>
      </c>
      <c r="V1813">
        <v>38824341</v>
      </c>
      <c r="W1813">
        <v>48424341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303.53617499999996</v>
      </c>
      <c r="AH1813">
        <v>347.92515425000005</v>
      </c>
      <c r="AI1813">
        <v>17.342553409090907</v>
      </c>
    </row>
    <row r="1814" spans="1:35" x14ac:dyDescent="0.2">
      <c r="A1814" t="s">
        <v>3867</v>
      </c>
      <c r="B1814">
        <v>1993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6.6</v>
      </c>
      <c r="N1814">
        <v>73321</v>
      </c>
      <c r="O1814">
        <v>141</v>
      </c>
      <c r="P1814" t="s">
        <v>1999</v>
      </c>
      <c r="Q1814" t="s">
        <v>39</v>
      </c>
      <c r="R1814">
        <v>0</v>
      </c>
      <c r="S1814">
        <v>0</v>
      </c>
      <c r="T1814">
        <v>1</v>
      </c>
      <c r="U1814">
        <v>45000000</v>
      </c>
      <c r="V1814">
        <v>100768056</v>
      </c>
      <c r="W1814">
        <v>195268056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116.96450666666667</v>
      </c>
      <c r="AH1814">
        <v>140.83060240000003</v>
      </c>
      <c r="AI1814">
        <v>8.8620230303030301</v>
      </c>
    </row>
    <row r="1815" spans="1:35" x14ac:dyDescent="0.2">
      <c r="A1815" t="s">
        <v>3655</v>
      </c>
      <c r="B1815">
        <v>1991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6.4</v>
      </c>
      <c r="N1815">
        <v>29774</v>
      </c>
      <c r="O1815">
        <v>102</v>
      </c>
      <c r="P1815" t="s">
        <v>2890</v>
      </c>
      <c r="Q1815" t="s">
        <v>35</v>
      </c>
      <c r="R1815">
        <v>0</v>
      </c>
      <c r="S1815">
        <v>1</v>
      </c>
      <c r="T1815">
        <v>0</v>
      </c>
      <c r="U1815">
        <v>6000000</v>
      </c>
      <c r="V1815">
        <v>24204154</v>
      </c>
      <c r="W1815">
        <v>31347154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161.22628333333333</v>
      </c>
      <c r="AH1815">
        <v>189.96117450000006</v>
      </c>
      <c r="AI1815">
        <v>10.873921969696969</v>
      </c>
    </row>
    <row r="1816" spans="1:35" x14ac:dyDescent="0.2">
      <c r="A1816" t="s">
        <v>6038</v>
      </c>
      <c r="B1816">
        <v>2005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5.5</v>
      </c>
      <c r="N1816">
        <v>27534</v>
      </c>
      <c r="O1816">
        <v>100</v>
      </c>
      <c r="P1816" t="s">
        <v>5927</v>
      </c>
      <c r="Q1816" t="s">
        <v>35</v>
      </c>
      <c r="R1816">
        <v>0</v>
      </c>
      <c r="S1816">
        <v>1</v>
      </c>
      <c r="T1816">
        <v>0</v>
      </c>
      <c r="U1816">
        <v>10000000</v>
      </c>
      <c r="V1816">
        <v>16535005</v>
      </c>
      <c r="W1816">
        <v>19770475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-1.1476250000000001</v>
      </c>
      <c r="AH1816">
        <v>9.7261362500000192</v>
      </c>
      <c r="AI1816">
        <v>2.2950791666666666</v>
      </c>
    </row>
    <row r="1817" spans="1:35" x14ac:dyDescent="0.2">
      <c r="A1817" t="s">
        <v>5273</v>
      </c>
      <c r="B1817">
        <v>2000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6.4</v>
      </c>
      <c r="N1817">
        <v>151168</v>
      </c>
      <c r="O1817">
        <v>130</v>
      </c>
      <c r="P1817" t="s">
        <v>2792</v>
      </c>
      <c r="Q1817" t="s">
        <v>39</v>
      </c>
      <c r="R1817">
        <v>0</v>
      </c>
      <c r="S1817">
        <v>0</v>
      </c>
      <c r="T1817">
        <v>1</v>
      </c>
      <c r="U1817">
        <v>140000000</v>
      </c>
      <c r="V1817">
        <v>182618434</v>
      </c>
      <c r="W1817">
        <v>328718434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1</v>
      </c>
      <c r="AE1817">
        <v>0</v>
      </c>
      <c r="AF1817">
        <v>3</v>
      </c>
      <c r="AG1817">
        <v>17.399440714285713</v>
      </c>
      <c r="AH1817">
        <v>30.313379192857148</v>
      </c>
      <c r="AI1817">
        <v>2.9133146904761906</v>
      </c>
    </row>
    <row r="1818" spans="1:35" x14ac:dyDescent="0.2">
      <c r="A1818" t="s">
        <v>317</v>
      </c>
      <c r="B1818">
        <v>1936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7.5</v>
      </c>
      <c r="N1818">
        <v>11879</v>
      </c>
      <c r="O1818">
        <v>82</v>
      </c>
      <c r="P1818" t="s">
        <v>38</v>
      </c>
      <c r="Q1818" t="s">
        <v>39</v>
      </c>
      <c r="R1818">
        <v>0</v>
      </c>
      <c r="S1818">
        <v>0</v>
      </c>
      <c r="T1818">
        <v>1</v>
      </c>
      <c r="U1818">
        <v>500000</v>
      </c>
      <c r="X1818">
        <v>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-100</v>
      </c>
      <c r="AH1818">
        <v>-100</v>
      </c>
      <c r="AI1818">
        <v>-1</v>
      </c>
    </row>
    <row r="1819" spans="1:35" x14ac:dyDescent="0.2">
      <c r="A1819" t="s">
        <v>5703</v>
      </c>
      <c r="B1819">
        <v>2004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7.3</v>
      </c>
      <c r="N1819">
        <v>112872</v>
      </c>
      <c r="O1819">
        <v>143</v>
      </c>
      <c r="P1819" t="s">
        <v>2557</v>
      </c>
      <c r="Q1819" t="s">
        <v>39</v>
      </c>
      <c r="R1819">
        <v>0</v>
      </c>
      <c r="S1819">
        <v>0</v>
      </c>
      <c r="T1819">
        <v>1</v>
      </c>
      <c r="U1819">
        <v>70000000</v>
      </c>
      <c r="V1819">
        <v>51268815</v>
      </c>
      <c r="W1819">
        <v>154648887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18</v>
      </c>
      <c r="AG1819">
        <v>10.463490714285713</v>
      </c>
      <c r="AH1819">
        <v>22.614474692857158</v>
      </c>
      <c r="AI1819">
        <v>2.6821163571428572</v>
      </c>
    </row>
    <row r="1820" spans="1:35" x14ac:dyDescent="0.2">
      <c r="A1820" t="s">
        <v>7916</v>
      </c>
      <c r="B1820">
        <v>2017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7.2</v>
      </c>
      <c r="N1820">
        <v>122981</v>
      </c>
      <c r="O1820">
        <v>116</v>
      </c>
      <c r="P1820" t="s">
        <v>2168</v>
      </c>
      <c r="Q1820" t="s">
        <v>1427</v>
      </c>
      <c r="R1820">
        <v>0</v>
      </c>
      <c r="S1820">
        <v>1</v>
      </c>
      <c r="T1820">
        <v>0</v>
      </c>
      <c r="U1820">
        <v>50000000</v>
      </c>
      <c r="V1820">
        <v>81903458</v>
      </c>
      <c r="W1820">
        <v>179769457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79.769457000000003</v>
      </c>
      <c r="AH1820">
        <v>99.544097270000009</v>
      </c>
      <c r="AI1820">
        <v>2.59538914</v>
      </c>
    </row>
    <row r="1821" spans="1:35" x14ac:dyDescent="0.2">
      <c r="A1821" t="s">
        <v>4758</v>
      </c>
      <c r="B1821">
        <v>1997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6.1</v>
      </c>
      <c r="N1821">
        <v>66600</v>
      </c>
      <c r="O1821">
        <v>177</v>
      </c>
      <c r="P1821" t="s">
        <v>4759</v>
      </c>
      <c r="Q1821" t="s">
        <v>4760</v>
      </c>
      <c r="R1821">
        <v>0</v>
      </c>
      <c r="S1821">
        <v>0</v>
      </c>
      <c r="T1821">
        <v>1</v>
      </c>
      <c r="U1821">
        <v>80000000</v>
      </c>
      <c r="V1821">
        <v>17626234</v>
      </c>
      <c r="W1821">
        <v>17626234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12</v>
      </c>
      <c r="AG1821">
        <v>-88.98360375</v>
      </c>
      <c r="AH1821">
        <v>-87.771800162499986</v>
      </c>
      <c r="AI1821">
        <v>-0.49925471590909093</v>
      </c>
    </row>
    <row r="1822" spans="1:35" x14ac:dyDescent="0.2">
      <c r="A1822" t="s">
        <v>3657</v>
      </c>
      <c r="B1822">
        <v>1992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7.2</v>
      </c>
      <c r="N1822">
        <v>8922</v>
      </c>
      <c r="O1822">
        <v>127</v>
      </c>
      <c r="P1822" t="s">
        <v>3218</v>
      </c>
      <c r="Q1822" t="s">
        <v>3631</v>
      </c>
      <c r="R1822">
        <v>0</v>
      </c>
      <c r="S1822">
        <v>0</v>
      </c>
      <c r="T1822">
        <v>1</v>
      </c>
      <c r="U1822">
        <v>2827107</v>
      </c>
      <c r="X1822">
        <v>2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-100</v>
      </c>
      <c r="AH1822">
        <v>-100</v>
      </c>
      <c r="AI1822">
        <v>-1</v>
      </c>
    </row>
    <row r="1823" spans="1:35" x14ac:dyDescent="0.2">
      <c r="A1823" t="s">
        <v>5691</v>
      </c>
      <c r="B1823">
        <v>2002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6.5</v>
      </c>
      <c r="N1823">
        <v>8987</v>
      </c>
      <c r="O1823">
        <v>73</v>
      </c>
      <c r="P1823" t="s">
        <v>5692</v>
      </c>
      <c r="Q1823" t="s">
        <v>5693</v>
      </c>
      <c r="R1823">
        <v>0</v>
      </c>
      <c r="S1823">
        <v>0</v>
      </c>
      <c r="T1823">
        <v>1</v>
      </c>
      <c r="U1823">
        <v>11000000</v>
      </c>
      <c r="V1823">
        <v>11412414</v>
      </c>
      <c r="W1823">
        <v>16426471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-25.334222727272724</v>
      </c>
      <c r="AH1823">
        <v>-17.120987227272717</v>
      </c>
      <c r="AI1823">
        <v>1.4888592424242424</v>
      </c>
    </row>
    <row r="1824" spans="1:35" x14ac:dyDescent="0.2">
      <c r="A1824" t="s">
        <v>4512</v>
      </c>
      <c r="B1824">
        <v>1996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5.6</v>
      </c>
      <c r="N1824">
        <v>10579</v>
      </c>
      <c r="O1824">
        <v>123</v>
      </c>
      <c r="P1824" t="s">
        <v>4086</v>
      </c>
      <c r="Q1824" t="s">
        <v>4513</v>
      </c>
      <c r="R1824">
        <v>1</v>
      </c>
      <c r="S1824">
        <v>0</v>
      </c>
      <c r="T1824">
        <v>0</v>
      </c>
      <c r="U1824">
        <v>40000000</v>
      </c>
      <c r="V1824">
        <v>48102795</v>
      </c>
      <c r="W1824">
        <v>48102795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49</v>
      </c>
      <c r="AG1824">
        <v>-39.871506249999996</v>
      </c>
      <c r="AH1824">
        <v>-33.257371937499997</v>
      </c>
      <c r="AI1824">
        <v>1.7331133522727273</v>
      </c>
    </row>
    <row r="1825" spans="1:35" x14ac:dyDescent="0.2">
      <c r="A1825" t="s">
        <v>6496</v>
      </c>
      <c r="B1825">
        <v>2006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8.5</v>
      </c>
      <c r="N1825">
        <v>1123662</v>
      </c>
      <c r="O1825">
        <v>130</v>
      </c>
      <c r="P1825" t="s">
        <v>5998</v>
      </c>
      <c r="Q1825" t="s">
        <v>2783</v>
      </c>
      <c r="R1825">
        <v>0</v>
      </c>
      <c r="S1825">
        <v>0</v>
      </c>
      <c r="T1825">
        <v>1</v>
      </c>
      <c r="U1825">
        <v>40000000</v>
      </c>
      <c r="V1825">
        <v>53089891</v>
      </c>
      <c r="W1825">
        <v>109676311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11</v>
      </c>
      <c r="AG1825">
        <v>37.095388750000005</v>
      </c>
      <c r="AH1825">
        <v>52.175881512500013</v>
      </c>
      <c r="AI1825">
        <v>3.5698462916666664</v>
      </c>
    </row>
    <row r="1826" spans="1:35" x14ac:dyDescent="0.2">
      <c r="A1826" t="s">
        <v>4954</v>
      </c>
      <c r="B1826">
        <v>1998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7.1</v>
      </c>
      <c r="N1826">
        <v>113099</v>
      </c>
      <c r="O1826">
        <v>99</v>
      </c>
      <c r="P1826" t="s">
        <v>4955</v>
      </c>
      <c r="Q1826" t="s">
        <v>4956</v>
      </c>
      <c r="R1826">
        <v>0</v>
      </c>
      <c r="S1826">
        <v>1</v>
      </c>
      <c r="T1826">
        <v>0</v>
      </c>
      <c r="U1826">
        <v>70000000</v>
      </c>
      <c r="V1826">
        <v>101413188</v>
      </c>
      <c r="W1826">
        <v>218613188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56.152277142857145</v>
      </c>
      <c r="AH1826">
        <v>73.329027628571424</v>
      </c>
      <c r="AI1826">
        <v>6.0978307792207795</v>
      </c>
    </row>
    <row r="1827" spans="1:35" x14ac:dyDescent="0.2">
      <c r="A1827" t="s">
        <v>6572</v>
      </c>
      <c r="B1827">
        <v>2009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7.1</v>
      </c>
      <c r="N1827">
        <v>116548</v>
      </c>
      <c r="O1827">
        <v>97</v>
      </c>
      <c r="P1827" t="s">
        <v>6573</v>
      </c>
      <c r="Q1827" t="s">
        <v>538</v>
      </c>
      <c r="R1827">
        <v>1</v>
      </c>
      <c r="S1827">
        <v>0</v>
      </c>
      <c r="T1827">
        <v>0</v>
      </c>
      <c r="U1827">
        <v>105000000</v>
      </c>
      <c r="V1827">
        <v>104400899</v>
      </c>
      <c r="W1827">
        <v>267045765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43</v>
      </c>
      <c r="AG1827">
        <v>27.164650000000002</v>
      </c>
      <c r="AH1827">
        <v>41.152761500000018</v>
      </c>
      <c r="AI1827">
        <v>3.2388216666666665</v>
      </c>
    </row>
    <row r="1828" spans="1:35" x14ac:dyDescent="0.2">
      <c r="A1828" t="s">
        <v>2419</v>
      </c>
      <c r="B1828">
        <v>1979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5.2</v>
      </c>
      <c r="N1828">
        <v>1015</v>
      </c>
      <c r="O1828">
        <v>108</v>
      </c>
      <c r="P1828" t="s">
        <v>1852</v>
      </c>
      <c r="Q1828" t="s">
        <v>35</v>
      </c>
      <c r="R1828">
        <v>0</v>
      </c>
      <c r="S1828">
        <v>1</v>
      </c>
      <c r="T1828">
        <v>0</v>
      </c>
      <c r="U1828">
        <v>12500000</v>
      </c>
      <c r="V1828">
        <v>7650600</v>
      </c>
      <c r="W1828">
        <v>7650600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7</v>
      </c>
      <c r="AG1828">
        <v>-69.397599999999997</v>
      </c>
      <c r="AH1828">
        <v>-66.031335999999996</v>
      </c>
      <c r="AI1828">
        <v>0.61065263157894734</v>
      </c>
    </row>
    <row r="1829" spans="1:35" x14ac:dyDescent="0.2">
      <c r="A1829" t="s">
        <v>465</v>
      </c>
      <c r="B1829">
        <v>1939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7.1</v>
      </c>
      <c r="N1829">
        <v>4817</v>
      </c>
      <c r="O1829">
        <v>106</v>
      </c>
      <c r="P1829" t="s">
        <v>45</v>
      </c>
      <c r="Q1829" t="s">
        <v>39</v>
      </c>
      <c r="R1829">
        <v>0</v>
      </c>
      <c r="S1829">
        <v>0</v>
      </c>
      <c r="T1829">
        <v>1</v>
      </c>
      <c r="U1829">
        <v>1075000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9</v>
      </c>
      <c r="AG1829">
        <v>-100</v>
      </c>
      <c r="AH1829">
        <v>-100</v>
      </c>
      <c r="AI1829">
        <v>-1</v>
      </c>
    </row>
    <row r="1830" spans="1:35" x14ac:dyDescent="0.2">
      <c r="A1830" t="s">
        <v>3873</v>
      </c>
      <c r="B1830">
        <v>1993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6.5</v>
      </c>
      <c r="N1830">
        <v>8721</v>
      </c>
      <c r="O1830">
        <v>112</v>
      </c>
      <c r="P1830" t="s">
        <v>3462</v>
      </c>
      <c r="Q1830" t="s">
        <v>2783</v>
      </c>
      <c r="R1830">
        <v>1</v>
      </c>
      <c r="S1830">
        <v>0</v>
      </c>
      <c r="T1830">
        <v>0</v>
      </c>
      <c r="U1830">
        <v>15000000</v>
      </c>
      <c r="V1830">
        <v>23032565</v>
      </c>
      <c r="W1830">
        <v>23032565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-23.224783333333331</v>
      </c>
      <c r="AH1830">
        <v>-14.779509499999993</v>
      </c>
      <c r="AI1830">
        <v>2.4897825757575758</v>
      </c>
    </row>
    <row r="1831" spans="1:35" x14ac:dyDescent="0.2">
      <c r="A1831" t="s">
        <v>6802</v>
      </c>
      <c r="B1831">
        <v>2009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6.7</v>
      </c>
      <c r="N1831">
        <v>283891</v>
      </c>
      <c r="O1831">
        <v>108</v>
      </c>
      <c r="P1831" t="s">
        <v>6396</v>
      </c>
      <c r="Q1831" t="s">
        <v>2783</v>
      </c>
      <c r="R1831">
        <v>1</v>
      </c>
      <c r="S1831">
        <v>0</v>
      </c>
      <c r="T1831">
        <v>0</v>
      </c>
      <c r="U1831">
        <v>40000000</v>
      </c>
      <c r="V1831">
        <v>163958031</v>
      </c>
      <c r="W1831">
        <v>317375031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296.71878875000004</v>
      </c>
      <c r="AH1831">
        <v>340.35785551250001</v>
      </c>
      <c r="AI1831">
        <v>12.223959625000001</v>
      </c>
    </row>
    <row r="1832" spans="1:35" x14ac:dyDescent="0.2">
      <c r="A1832" t="s">
        <v>4092</v>
      </c>
      <c r="B1832">
        <v>1994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5.9</v>
      </c>
      <c r="N1832">
        <v>8036</v>
      </c>
      <c r="O1832">
        <v>109</v>
      </c>
      <c r="P1832" t="s">
        <v>4093</v>
      </c>
      <c r="Q1832" t="s">
        <v>3273</v>
      </c>
      <c r="R1832">
        <v>1</v>
      </c>
      <c r="S1832">
        <v>0</v>
      </c>
      <c r="T1832">
        <v>0</v>
      </c>
      <c r="U1832">
        <v>8647042</v>
      </c>
      <c r="X1832">
        <v>2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43</v>
      </c>
      <c r="AG1832">
        <v>-100</v>
      </c>
      <c r="AH1832">
        <v>-100</v>
      </c>
      <c r="AI1832">
        <v>-1</v>
      </c>
    </row>
    <row r="1833" spans="1:35" x14ac:dyDescent="0.2">
      <c r="A1833" t="s">
        <v>136</v>
      </c>
      <c r="B1833">
        <v>1932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6.4</v>
      </c>
      <c r="N1833">
        <v>1339</v>
      </c>
      <c r="O1833">
        <v>68</v>
      </c>
      <c r="P1833" t="s">
        <v>79</v>
      </c>
      <c r="Q1833" t="s">
        <v>39</v>
      </c>
      <c r="R1833">
        <v>0</v>
      </c>
      <c r="S1833">
        <v>0</v>
      </c>
      <c r="T1833">
        <v>1</v>
      </c>
      <c r="U1833">
        <v>202000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-100</v>
      </c>
      <c r="AH1833">
        <v>-100</v>
      </c>
      <c r="AI1833">
        <v>-1</v>
      </c>
    </row>
    <row r="1834" spans="1:35" x14ac:dyDescent="0.2">
      <c r="A1834" t="s">
        <v>7532</v>
      </c>
      <c r="B1834">
        <v>2013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5.7</v>
      </c>
      <c r="N1834">
        <v>194264</v>
      </c>
      <c r="O1834">
        <v>85</v>
      </c>
      <c r="P1834" t="s">
        <v>7533</v>
      </c>
      <c r="Q1834" t="s">
        <v>35</v>
      </c>
      <c r="R1834">
        <v>0</v>
      </c>
      <c r="S1834">
        <v>1</v>
      </c>
      <c r="T1834">
        <v>0</v>
      </c>
      <c r="U1834">
        <v>3000000</v>
      </c>
      <c r="V1834">
        <v>64473115</v>
      </c>
      <c r="W1834">
        <v>89328627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1388.8104500000002</v>
      </c>
      <c r="AH1834">
        <v>1552.5795995000003</v>
      </c>
      <c r="AI1834">
        <v>28.776209000000001</v>
      </c>
    </row>
    <row r="1835" spans="1:35" x14ac:dyDescent="0.2">
      <c r="A1835" t="s">
        <v>7690</v>
      </c>
      <c r="B1835">
        <v>2014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6.4</v>
      </c>
      <c r="N1835">
        <v>131727</v>
      </c>
      <c r="O1835">
        <v>103</v>
      </c>
      <c r="P1835" t="s">
        <v>7533</v>
      </c>
      <c r="Q1835" t="s">
        <v>35</v>
      </c>
      <c r="R1835">
        <v>0</v>
      </c>
      <c r="S1835">
        <v>1</v>
      </c>
      <c r="T1835">
        <v>0</v>
      </c>
      <c r="U1835">
        <v>9000000</v>
      </c>
      <c r="V1835">
        <v>71962800</v>
      </c>
      <c r="W1835">
        <v>111928365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521.82425000000001</v>
      </c>
      <c r="AH1835">
        <v>590.22491750000006</v>
      </c>
      <c r="AI1835">
        <v>11.436484999999999</v>
      </c>
    </row>
    <row r="1836" spans="1:35" x14ac:dyDescent="0.2">
      <c r="A1836" t="s">
        <v>7820</v>
      </c>
      <c r="B1836">
        <v>2016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6</v>
      </c>
      <c r="N1836">
        <v>85356</v>
      </c>
      <c r="O1836">
        <v>108</v>
      </c>
      <c r="P1836" t="s">
        <v>7533</v>
      </c>
      <c r="Q1836" t="s">
        <v>35</v>
      </c>
      <c r="R1836">
        <v>0</v>
      </c>
      <c r="S1836">
        <v>1</v>
      </c>
      <c r="T1836">
        <v>0</v>
      </c>
      <c r="U1836">
        <v>10000000</v>
      </c>
      <c r="V1836">
        <v>79213375</v>
      </c>
      <c r="W1836">
        <v>118587880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492.93940000000003</v>
      </c>
      <c r="AH1836">
        <v>558.16273400000011</v>
      </c>
      <c r="AI1836">
        <v>10.858788000000001</v>
      </c>
    </row>
    <row r="1837" spans="1:35" x14ac:dyDescent="0.2">
      <c r="A1837" t="s">
        <v>4515</v>
      </c>
      <c r="B1837">
        <v>1996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5.6</v>
      </c>
      <c r="N1837">
        <v>23284</v>
      </c>
      <c r="O1837">
        <v>95</v>
      </c>
      <c r="P1837" t="s">
        <v>4516</v>
      </c>
      <c r="Q1837" t="s">
        <v>4517</v>
      </c>
      <c r="R1837">
        <v>0</v>
      </c>
      <c r="S1837">
        <v>1</v>
      </c>
      <c r="T1837">
        <v>0</v>
      </c>
      <c r="U1837">
        <v>30000000</v>
      </c>
      <c r="V1837">
        <v>21686547</v>
      </c>
      <c r="W1837">
        <v>57400547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-4.3324216666666668</v>
      </c>
      <c r="AH1837">
        <v>6.1910119500000151</v>
      </c>
      <c r="AI1837">
        <v>3.348526287878788</v>
      </c>
    </row>
    <row r="1838" spans="1:35" x14ac:dyDescent="0.2">
      <c r="A1838" t="s">
        <v>5531</v>
      </c>
      <c r="B1838">
        <v>2002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7</v>
      </c>
      <c r="N1838">
        <v>26615</v>
      </c>
      <c r="O1838">
        <v>101</v>
      </c>
      <c r="P1838" t="s">
        <v>5152</v>
      </c>
      <c r="Q1838" t="s">
        <v>3859</v>
      </c>
      <c r="R1838">
        <v>1</v>
      </c>
      <c r="S1838">
        <v>0</v>
      </c>
      <c r="T1838">
        <v>0</v>
      </c>
      <c r="U1838">
        <v>30000000</v>
      </c>
      <c r="V1838">
        <v>12988801</v>
      </c>
      <c r="W1838">
        <v>27674124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47</v>
      </c>
      <c r="AG1838">
        <v>-53.876460000000002</v>
      </c>
      <c r="AH1838">
        <v>-48.802870599999991</v>
      </c>
      <c r="AI1838">
        <v>0.53745133333333328</v>
      </c>
    </row>
    <row r="1839" spans="1:35" x14ac:dyDescent="0.2">
      <c r="A1839" t="s">
        <v>1942</v>
      </c>
      <c r="B1839">
        <v>1969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6.8</v>
      </c>
      <c r="N1839">
        <v>2728</v>
      </c>
      <c r="O1839">
        <v>101</v>
      </c>
      <c r="P1839" t="s">
        <v>1888</v>
      </c>
      <c r="Q1839" t="s">
        <v>1943</v>
      </c>
      <c r="R1839">
        <v>0</v>
      </c>
      <c r="S1839">
        <v>0</v>
      </c>
      <c r="T1839">
        <v>1</v>
      </c>
      <c r="U1839">
        <v>750000</v>
      </c>
      <c r="X1839">
        <v>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-100</v>
      </c>
      <c r="AH1839">
        <v>-100</v>
      </c>
      <c r="AI1839">
        <v>-1</v>
      </c>
    </row>
    <row r="1840" spans="1:35" x14ac:dyDescent="0.2">
      <c r="A1840" t="s">
        <v>273</v>
      </c>
      <c r="B1840">
        <v>1935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7</v>
      </c>
      <c r="N1840">
        <v>4319</v>
      </c>
      <c r="O1840">
        <v>61</v>
      </c>
      <c r="P1840" t="s">
        <v>274</v>
      </c>
      <c r="Q1840" t="s">
        <v>35</v>
      </c>
      <c r="R1840">
        <v>0</v>
      </c>
      <c r="S1840">
        <v>1</v>
      </c>
      <c r="T1840">
        <v>0</v>
      </c>
      <c r="U1840">
        <v>115000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90</v>
      </c>
      <c r="AG1840">
        <v>-100</v>
      </c>
      <c r="AH1840">
        <v>-100</v>
      </c>
      <c r="AI1840">
        <v>-1</v>
      </c>
    </row>
    <row r="1841" spans="1:35" x14ac:dyDescent="0.2">
      <c r="A1841" t="s">
        <v>1436</v>
      </c>
      <c r="B1841">
        <v>1956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6.3</v>
      </c>
      <c r="N1841">
        <v>601</v>
      </c>
      <c r="O1841">
        <v>85</v>
      </c>
      <c r="P1841" t="s">
        <v>1257</v>
      </c>
      <c r="Q1841" t="s">
        <v>945</v>
      </c>
      <c r="R1841">
        <v>0</v>
      </c>
      <c r="S1841">
        <v>1</v>
      </c>
      <c r="T1841">
        <v>0</v>
      </c>
      <c r="U1841">
        <v>1000000</v>
      </c>
      <c r="X1841">
        <v>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-100</v>
      </c>
      <c r="AH1841">
        <v>-100</v>
      </c>
      <c r="AI1841">
        <v>-1</v>
      </c>
    </row>
    <row r="1842" spans="1:35" x14ac:dyDescent="0.2">
      <c r="A1842" t="s">
        <v>3875</v>
      </c>
      <c r="B1842">
        <v>1993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5.5</v>
      </c>
      <c r="N1842">
        <v>8099</v>
      </c>
      <c r="O1842">
        <v>105</v>
      </c>
      <c r="P1842" t="s">
        <v>3876</v>
      </c>
      <c r="Q1842" t="s">
        <v>3877</v>
      </c>
      <c r="R1842">
        <v>0</v>
      </c>
      <c r="S1842">
        <v>1</v>
      </c>
      <c r="T1842">
        <v>0</v>
      </c>
      <c r="U1842">
        <v>6484246</v>
      </c>
      <c r="X1842">
        <v>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-100</v>
      </c>
      <c r="AH1842">
        <v>-100</v>
      </c>
      <c r="AI1842">
        <v>-1</v>
      </c>
    </row>
    <row r="1843" spans="1:35" x14ac:dyDescent="0.2">
      <c r="A1843" t="s">
        <v>6321</v>
      </c>
      <c r="B1843">
        <v>2007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5.6</v>
      </c>
      <c r="N1843">
        <v>41308</v>
      </c>
      <c r="O1843">
        <v>99</v>
      </c>
      <c r="P1843" t="s">
        <v>3819</v>
      </c>
      <c r="Q1843" t="s">
        <v>39</v>
      </c>
      <c r="R1843">
        <v>0</v>
      </c>
      <c r="S1843">
        <v>0</v>
      </c>
      <c r="T1843">
        <v>1</v>
      </c>
      <c r="U1843">
        <v>40000000</v>
      </c>
      <c r="V1843">
        <v>25126214</v>
      </c>
      <c r="W1843">
        <v>62771059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-21.53617625</v>
      </c>
      <c r="AH1843">
        <v>-12.905155637499988</v>
      </c>
      <c r="AI1843">
        <v>1.6154607916666666</v>
      </c>
    </row>
    <row r="1844" spans="1:35" x14ac:dyDescent="0.2">
      <c r="A1844" t="s">
        <v>4082</v>
      </c>
      <c r="B1844">
        <v>1994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6.9</v>
      </c>
      <c r="N1844">
        <v>22660</v>
      </c>
      <c r="O1844">
        <v>96</v>
      </c>
      <c r="P1844" t="s">
        <v>4083</v>
      </c>
      <c r="Q1844" t="s">
        <v>2783</v>
      </c>
      <c r="R1844">
        <v>1</v>
      </c>
      <c r="S1844">
        <v>0</v>
      </c>
      <c r="T1844">
        <v>0</v>
      </c>
      <c r="U1844">
        <v>11000000</v>
      </c>
      <c r="V1844">
        <v>11439193</v>
      </c>
      <c r="W1844">
        <v>11439193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-48.003668181818185</v>
      </c>
      <c r="AH1844">
        <v>-42.284071681818183</v>
      </c>
      <c r="AI1844">
        <v>1.3634696280991736</v>
      </c>
    </row>
    <row r="1845" spans="1:35" x14ac:dyDescent="0.2">
      <c r="A1845" t="s">
        <v>4774</v>
      </c>
      <c r="B1845">
        <v>1997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5.8</v>
      </c>
      <c r="N1845">
        <v>23597</v>
      </c>
      <c r="O1845">
        <v>110</v>
      </c>
      <c r="P1845" t="s">
        <v>3351</v>
      </c>
      <c r="Q1845" t="s">
        <v>3664</v>
      </c>
      <c r="R1845">
        <v>0</v>
      </c>
      <c r="S1845">
        <v>1</v>
      </c>
      <c r="T1845">
        <v>0</v>
      </c>
      <c r="U1845">
        <v>40000000</v>
      </c>
      <c r="V1845">
        <v>33956608</v>
      </c>
      <c r="W1845">
        <v>33956608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2</v>
      </c>
      <c r="AG1845">
        <v>-57.55424</v>
      </c>
      <c r="AH1845">
        <v>-52.885206399999994</v>
      </c>
      <c r="AI1845">
        <v>0.92935272727272722</v>
      </c>
    </row>
    <row r="1846" spans="1:35" x14ac:dyDescent="0.2">
      <c r="A1846" t="s">
        <v>5332</v>
      </c>
      <c r="B1846">
        <v>2000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6.6</v>
      </c>
      <c r="N1846">
        <v>56288</v>
      </c>
      <c r="O1846">
        <v>118</v>
      </c>
      <c r="P1846" t="s">
        <v>3100</v>
      </c>
      <c r="Q1846" t="s">
        <v>5333</v>
      </c>
      <c r="R1846">
        <v>0</v>
      </c>
      <c r="S1846">
        <v>0</v>
      </c>
      <c r="T1846">
        <v>1</v>
      </c>
      <c r="U1846">
        <v>50000000</v>
      </c>
      <c r="V1846">
        <v>44737059</v>
      </c>
      <c r="W1846">
        <v>50054511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-49.945488999999995</v>
      </c>
      <c r="AH1846">
        <v>-44.439492789999989</v>
      </c>
      <c r="AI1846">
        <v>0.66848370000000001</v>
      </c>
    </row>
    <row r="1847" spans="1:35" x14ac:dyDescent="0.2">
      <c r="A1847" t="s">
        <v>3132</v>
      </c>
      <c r="B1847">
        <v>1988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5.5</v>
      </c>
      <c r="N1847">
        <v>1074</v>
      </c>
      <c r="O1847">
        <v>97</v>
      </c>
      <c r="P1847" t="s">
        <v>3133</v>
      </c>
      <c r="Q1847" t="s">
        <v>3104</v>
      </c>
      <c r="R1847">
        <v>1</v>
      </c>
      <c r="S1847">
        <v>0</v>
      </c>
      <c r="T1847">
        <v>0</v>
      </c>
      <c r="U1847">
        <v>14500000</v>
      </c>
      <c r="V1847">
        <v>5855392</v>
      </c>
      <c r="W1847">
        <v>5855392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-79.808993103448273</v>
      </c>
      <c r="AH1847">
        <v>-77.58798234482758</v>
      </c>
      <c r="AI1847">
        <v>-0.12213013493253373</v>
      </c>
    </row>
    <row r="1848" spans="1:35" x14ac:dyDescent="0.2">
      <c r="A1848" t="s">
        <v>2307</v>
      </c>
      <c r="B1848">
        <v>1977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6.9</v>
      </c>
      <c r="N1848">
        <v>55224</v>
      </c>
      <c r="O1848">
        <v>78</v>
      </c>
      <c r="P1848" t="s">
        <v>2308</v>
      </c>
      <c r="Q1848" t="s">
        <v>538</v>
      </c>
      <c r="R1848">
        <v>1</v>
      </c>
      <c r="S1848">
        <v>0</v>
      </c>
      <c r="T1848">
        <v>0</v>
      </c>
      <c r="U1848">
        <v>7500000</v>
      </c>
      <c r="V1848">
        <v>71215869</v>
      </c>
      <c r="W1848">
        <v>71215869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374.77246000000002</v>
      </c>
      <c r="AH1848">
        <v>426.99743059999997</v>
      </c>
      <c r="AI1848">
        <v>23.988024210526316</v>
      </c>
    </row>
    <row r="1849" spans="1:35" x14ac:dyDescent="0.2">
      <c r="A1849" t="s">
        <v>6272</v>
      </c>
      <c r="B1849">
        <v>2006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4.7</v>
      </c>
      <c r="N1849">
        <v>11312</v>
      </c>
      <c r="O1849">
        <v>85</v>
      </c>
      <c r="P1849" t="s">
        <v>6273</v>
      </c>
      <c r="Q1849" t="s">
        <v>5267</v>
      </c>
      <c r="R1849">
        <v>0</v>
      </c>
      <c r="S1849">
        <v>1</v>
      </c>
      <c r="T1849">
        <v>0</v>
      </c>
      <c r="U1849">
        <v>15000000</v>
      </c>
      <c r="V1849">
        <v>7749851</v>
      </c>
      <c r="W1849">
        <v>11994195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-60.019350000000003</v>
      </c>
      <c r="AH1849">
        <v>-55.621478500000002</v>
      </c>
      <c r="AI1849">
        <v>0.33268833333333331</v>
      </c>
    </row>
    <row r="1850" spans="1:35" x14ac:dyDescent="0.2">
      <c r="A1850" t="s">
        <v>7604</v>
      </c>
      <c r="B1850">
        <v>2014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6.2</v>
      </c>
      <c r="N1850">
        <v>17591</v>
      </c>
      <c r="O1850">
        <v>107</v>
      </c>
      <c r="P1850" t="s">
        <v>5759</v>
      </c>
      <c r="Q1850" t="s">
        <v>4109</v>
      </c>
      <c r="R1850">
        <v>0</v>
      </c>
      <c r="S1850">
        <v>0</v>
      </c>
      <c r="T1850">
        <v>1</v>
      </c>
      <c r="U1850">
        <v>4453524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-100</v>
      </c>
      <c r="AH1850">
        <v>-100</v>
      </c>
      <c r="AI1850">
        <v>-1</v>
      </c>
    </row>
    <row r="1851" spans="1:35" x14ac:dyDescent="0.2">
      <c r="A1851" t="s">
        <v>4521</v>
      </c>
      <c r="B1851">
        <v>1996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5.2</v>
      </c>
      <c r="N1851">
        <v>2983</v>
      </c>
      <c r="O1851">
        <v>95</v>
      </c>
      <c r="P1851" t="s">
        <v>4522</v>
      </c>
      <c r="Q1851" t="s">
        <v>3273</v>
      </c>
      <c r="R1851">
        <v>1</v>
      </c>
      <c r="S1851">
        <v>0</v>
      </c>
      <c r="T1851">
        <v>0</v>
      </c>
      <c r="U1851">
        <v>8543587</v>
      </c>
      <c r="X1851">
        <v>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-100</v>
      </c>
      <c r="AH1851">
        <v>-100</v>
      </c>
      <c r="AI1851">
        <v>-1</v>
      </c>
    </row>
    <row r="1852" spans="1:35" x14ac:dyDescent="0.2">
      <c r="A1852" t="s">
        <v>2688</v>
      </c>
      <c r="B1852">
        <v>1983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7.8</v>
      </c>
      <c r="N1852">
        <v>54074</v>
      </c>
      <c r="O1852">
        <v>193</v>
      </c>
      <c r="P1852" t="s">
        <v>2434</v>
      </c>
      <c r="Q1852" t="s">
        <v>2513</v>
      </c>
      <c r="R1852">
        <v>0</v>
      </c>
      <c r="S1852">
        <v>0</v>
      </c>
      <c r="T1852">
        <v>1</v>
      </c>
      <c r="U1852">
        <v>27000000</v>
      </c>
      <c r="V1852">
        <v>21192102</v>
      </c>
      <c r="W1852">
        <v>21192102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4</v>
      </c>
      <c r="AG1852">
        <v>-60.755366666666667</v>
      </c>
      <c r="AH1852">
        <v>-56.438457</v>
      </c>
      <c r="AI1852">
        <v>0.7062884057971015</v>
      </c>
    </row>
    <row r="1853" spans="1:35" x14ac:dyDescent="0.2">
      <c r="A1853" t="s">
        <v>6904</v>
      </c>
      <c r="B1853">
        <v>2011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6</v>
      </c>
      <c r="N1853">
        <v>88306</v>
      </c>
      <c r="O1853">
        <v>114</v>
      </c>
      <c r="P1853" t="s">
        <v>6108</v>
      </c>
      <c r="Q1853" t="s">
        <v>5604</v>
      </c>
      <c r="R1853">
        <v>0</v>
      </c>
      <c r="S1853">
        <v>0</v>
      </c>
      <c r="T1853">
        <v>1</v>
      </c>
      <c r="U1853">
        <v>37000000</v>
      </c>
      <c r="V1853">
        <v>33047633</v>
      </c>
      <c r="W1853">
        <v>96560591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2</v>
      </c>
      <c r="AG1853">
        <v>30.487285135135135</v>
      </c>
      <c r="AH1853">
        <v>44.840886500000003</v>
      </c>
      <c r="AI1853">
        <v>1.6097457027027027</v>
      </c>
    </row>
    <row r="1854" spans="1:35" x14ac:dyDescent="0.2">
      <c r="A1854" t="s">
        <v>2777</v>
      </c>
      <c r="B1854">
        <v>1984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6.3</v>
      </c>
      <c r="N1854">
        <v>6096</v>
      </c>
      <c r="O1854">
        <v>124</v>
      </c>
      <c r="P1854" t="s">
        <v>2032</v>
      </c>
      <c r="Q1854" t="s">
        <v>35</v>
      </c>
      <c r="R1854">
        <v>0</v>
      </c>
      <c r="S1854">
        <v>1</v>
      </c>
      <c r="T1854">
        <v>0</v>
      </c>
      <c r="U1854">
        <v>18000000</v>
      </c>
      <c r="V1854">
        <v>11489982</v>
      </c>
      <c r="W1854">
        <v>11489982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-68.08338333333333</v>
      </c>
      <c r="AH1854">
        <v>-64.572555499999993</v>
      </c>
      <c r="AI1854">
        <v>0.38767898550724639</v>
      </c>
    </row>
    <row r="1855" spans="1:35" x14ac:dyDescent="0.2">
      <c r="A1855" t="s">
        <v>4090</v>
      </c>
      <c r="B1855">
        <v>1994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6.4</v>
      </c>
      <c r="N1855">
        <v>39726</v>
      </c>
      <c r="O1855">
        <v>111</v>
      </c>
      <c r="P1855" t="s">
        <v>3608</v>
      </c>
      <c r="Q1855" t="s">
        <v>35</v>
      </c>
      <c r="R1855">
        <v>0</v>
      </c>
      <c r="S1855">
        <v>1</v>
      </c>
      <c r="T1855">
        <v>0</v>
      </c>
      <c r="U1855">
        <v>45000000</v>
      </c>
      <c r="V1855">
        <v>46816343</v>
      </c>
      <c r="W1855">
        <v>94216343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4.6848255555555562</v>
      </c>
      <c r="AH1855">
        <v>16.200156366666672</v>
      </c>
      <c r="AI1855">
        <v>3.7584011616161614</v>
      </c>
    </row>
    <row r="1856" spans="1:35" x14ac:dyDescent="0.2">
      <c r="A1856" t="s">
        <v>5099</v>
      </c>
      <c r="B1856">
        <v>2000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6.9</v>
      </c>
      <c r="N1856">
        <v>79815</v>
      </c>
      <c r="O1856">
        <v>89</v>
      </c>
      <c r="P1856" t="s">
        <v>5100</v>
      </c>
      <c r="Q1856" t="s">
        <v>4956</v>
      </c>
      <c r="R1856">
        <v>0</v>
      </c>
      <c r="S1856">
        <v>1</v>
      </c>
      <c r="T1856">
        <v>0</v>
      </c>
      <c r="U1856">
        <v>95000000</v>
      </c>
      <c r="V1856">
        <v>50863742</v>
      </c>
      <c r="W1856">
        <v>76432727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-59.772248947368425</v>
      </c>
      <c r="AH1856">
        <v>-55.347196331578942</v>
      </c>
      <c r="AI1856">
        <v>0.34092503508771932</v>
      </c>
    </row>
    <row r="1857" spans="1:35" x14ac:dyDescent="0.2">
      <c r="A1857" t="s">
        <v>4527</v>
      </c>
      <c r="B1857">
        <v>1996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7.4</v>
      </c>
      <c r="N1857">
        <v>302420</v>
      </c>
      <c r="O1857">
        <v>136</v>
      </c>
      <c r="P1857" t="s">
        <v>4528</v>
      </c>
      <c r="Q1857" t="s">
        <v>3273</v>
      </c>
      <c r="R1857">
        <v>1</v>
      </c>
      <c r="S1857">
        <v>0</v>
      </c>
      <c r="T1857">
        <v>0</v>
      </c>
      <c r="U1857">
        <v>75000000</v>
      </c>
      <c r="V1857">
        <v>134069511</v>
      </c>
      <c r="W1857">
        <v>335062621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123.37508066666668</v>
      </c>
      <c r="AH1857">
        <v>147.94633954000005</v>
      </c>
      <c r="AI1857">
        <v>9.153412757575758</v>
      </c>
    </row>
    <row r="1858" spans="1:35" x14ac:dyDescent="0.2">
      <c r="A1858" t="s">
        <v>3369</v>
      </c>
      <c r="B1858">
        <v>1990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5.9</v>
      </c>
      <c r="N1858">
        <v>24402</v>
      </c>
      <c r="O1858">
        <v>120</v>
      </c>
      <c r="P1858" t="s">
        <v>2004</v>
      </c>
      <c r="Q1858" t="s">
        <v>39</v>
      </c>
      <c r="R1858">
        <v>0</v>
      </c>
      <c r="S1858">
        <v>0</v>
      </c>
      <c r="T1858">
        <v>1</v>
      </c>
      <c r="U1858">
        <v>10000000</v>
      </c>
      <c r="V1858">
        <v>21633874</v>
      </c>
      <c r="W1858">
        <v>21633874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8.1693699999999989</v>
      </c>
      <c r="AH1858">
        <v>20.068000700000002</v>
      </c>
      <c r="AI1858">
        <v>3.9167895454545456</v>
      </c>
    </row>
    <row r="1859" spans="1:35" x14ac:dyDescent="0.2">
      <c r="A1859" t="s">
        <v>5556</v>
      </c>
      <c r="B1859">
        <v>2001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7.6</v>
      </c>
      <c r="N1859">
        <v>255684</v>
      </c>
      <c r="O1859">
        <v>110</v>
      </c>
      <c r="P1859" t="s">
        <v>5046</v>
      </c>
      <c r="Q1859" t="s">
        <v>2783</v>
      </c>
      <c r="R1859">
        <v>1</v>
      </c>
      <c r="S1859">
        <v>0</v>
      </c>
      <c r="T1859">
        <v>0</v>
      </c>
      <c r="U1859">
        <v>21000000</v>
      </c>
      <c r="V1859">
        <v>52364010</v>
      </c>
      <c r="W1859">
        <v>71441250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70.098214285714292</v>
      </c>
      <c r="AH1859">
        <v>88.809017857142862</v>
      </c>
      <c r="AI1859">
        <v>4.6699404761904759</v>
      </c>
    </row>
    <row r="1860" spans="1:35" x14ac:dyDescent="0.2">
      <c r="A1860" t="s">
        <v>6716</v>
      </c>
      <c r="B1860">
        <v>2008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5.8</v>
      </c>
      <c r="N1860">
        <v>67864</v>
      </c>
      <c r="O1860">
        <v>90</v>
      </c>
      <c r="P1860" t="s">
        <v>6717</v>
      </c>
      <c r="Q1860" t="s">
        <v>4856</v>
      </c>
      <c r="R1860">
        <v>0</v>
      </c>
      <c r="S1860">
        <v>1</v>
      </c>
      <c r="T1860">
        <v>0</v>
      </c>
      <c r="U1860">
        <v>8000000</v>
      </c>
      <c r="V1860">
        <v>17432844</v>
      </c>
      <c r="W1860">
        <v>22818256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42.614100000000001</v>
      </c>
      <c r="AH1860">
        <v>58.301651000000021</v>
      </c>
      <c r="AI1860">
        <v>3.7538033333333334</v>
      </c>
    </row>
    <row r="1861" spans="1:35" x14ac:dyDescent="0.2">
      <c r="A1861" t="s">
        <v>5820</v>
      </c>
      <c r="B1861">
        <v>2003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6.7</v>
      </c>
      <c r="N1861">
        <v>98371</v>
      </c>
      <c r="O1861">
        <v>104</v>
      </c>
      <c r="P1861" t="s">
        <v>5821</v>
      </c>
      <c r="Q1861" t="s">
        <v>2273</v>
      </c>
      <c r="R1861">
        <v>0</v>
      </c>
      <c r="S1861">
        <v>1</v>
      </c>
      <c r="T1861">
        <v>0</v>
      </c>
      <c r="U1861">
        <v>85000000</v>
      </c>
      <c r="V1861">
        <v>47726342</v>
      </c>
      <c r="W1861">
        <v>80981914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-52.363579999999999</v>
      </c>
      <c r="AH1861">
        <v>-47.123573799999996</v>
      </c>
      <c r="AI1861">
        <v>0.58788066666666672</v>
      </c>
    </row>
    <row r="1862" spans="1:35" x14ac:dyDescent="0.2">
      <c r="A1862" t="s">
        <v>4099</v>
      </c>
      <c r="B1862">
        <v>1994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6.5</v>
      </c>
      <c r="N1862">
        <v>91056</v>
      </c>
      <c r="O1862">
        <v>97</v>
      </c>
      <c r="P1862" t="s">
        <v>4100</v>
      </c>
      <c r="Q1862" t="s">
        <v>2671</v>
      </c>
      <c r="R1862">
        <v>1</v>
      </c>
      <c r="S1862">
        <v>0</v>
      </c>
      <c r="T1862">
        <v>0</v>
      </c>
      <c r="U1862">
        <v>22000000</v>
      </c>
      <c r="V1862">
        <v>144833357</v>
      </c>
      <c r="W1862">
        <v>189833357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331.43944772727269</v>
      </c>
      <c r="AH1862">
        <v>378.89778697727274</v>
      </c>
      <c r="AI1862">
        <v>18.610883987603305</v>
      </c>
    </row>
    <row r="1863" spans="1:35" x14ac:dyDescent="0.2">
      <c r="A1863" t="s">
        <v>4306</v>
      </c>
      <c r="B1863">
        <v>1995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5.3</v>
      </c>
      <c r="N1863">
        <v>13927</v>
      </c>
      <c r="O1863">
        <v>135</v>
      </c>
      <c r="P1863" t="s">
        <v>2905</v>
      </c>
      <c r="Q1863" t="s">
        <v>4307</v>
      </c>
      <c r="R1863">
        <v>1</v>
      </c>
      <c r="S1863">
        <v>0</v>
      </c>
      <c r="T1863">
        <v>0</v>
      </c>
      <c r="U1863">
        <v>46000000</v>
      </c>
      <c r="V1863">
        <v>10382407</v>
      </c>
      <c r="W1863">
        <v>10382407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145</v>
      </c>
      <c r="AG1863">
        <v>-88.714775000000003</v>
      </c>
      <c r="AH1863">
        <v>-87.473400249999997</v>
      </c>
      <c r="AI1863">
        <v>-0.4870352272727273</v>
      </c>
    </row>
    <row r="1864" spans="1:35" x14ac:dyDescent="0.2">
      <c r="A1864" t="s">
        <v>5617</v>
      </c>
      <c r="B1864">
        <v>2002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5.5</v>
      </c>
      <c r="N1864">
        <v>126536</v>
      </c>
      <c r="O1864">
        <v>92</v>
      </c>
      <c r="P1864" t="s">
        <v>4425</v>
      </c>
      <c r="Q1864" t="s">
        <v>35</v>
      </c>
      <c r="R1864">
        <v>0</v>
      </c>
      <c r="S1864">
        <v>1</v>
      </c>
      <c r="T1864">
        <v>0</v>
      </c>
      <c r="U1864">
        <v>60000000</v>
      </c>
      <c r="V1864">
        <v>91047077</v>
      </c>
      <c r="W1864">
        <v>180630907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50.525755833333328</v>
      </c>
      <c r="AH1864">
        <v>67.083588975000012</v>
      </c>
      <c r="AI1864">
        <v>4.0175251944444446</v>
      </c>
    </row>
    <row r="1865" spans="1:35" x14ac:dyDescent="0.2">
      <c r="A1865" t="s">
        <v>542</v>
      </c>
      <c r="B1865">
        <v>1940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7.7</v>
      </c>
      <c r="N1865">
        <v>8724</v>
      </c>
      <c r="O1865">
        <v>127</v>
      </c>
      <c r="P1865" t="s">
        <v>45</v>
      </c>
      <c r="Q1865" t="s">
        <v>39</v>
      </c>
      <c r="R1865">
        <v>0</v>
      </c>
      <c r="S1865">
        <v>0</v>
      </c>
      <c r="T1865">
        <v>1</v>
      </c>
      <c r="U1865">
        <v>1700000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-100</v>
      </c>
      <c r="AH1865">
        <v>-100</v>
      </c>
      <c r="AI1865">
        <v>-1</v>
      </c>
    </row>
    <row r="1866" spans="1:35" x14ac:dyDescent="0.2">
      <c r="A1866" t="s">
        <v>622</v>
      </c>
      <c r="B1866">
        <v>1941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7.5</v>
      </c>
      <c r="N1866">
        <v>3053</v>
      </c>
      <c r="O1866">
        <v>87</v>
      </c>
      <c r="P1866" t="s">
        <v>45</v>
      </c>
      <c r="Q1866" t="s">
        <v>39</v>
      </c>
      <c r="R1866">
        <v>0</v>
      </c>
      <c r="S1866">
        <v>0</v>
      </c>
      <c r="T1866">
        <v>1</v>
      </c>
      <c r="U1866">
        <v>1013217</v>
      </c>
      <c r="W1866">
        <v>6192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37</v>
      </c>
      <c r="AG1866">
        <v>-99.694438604958265</v>
      </c>
      <c r="AH1866">
        <v>-99.660826851503671</v>
      </c>
      <c r="AI1866">
        <v>-0.95299055460896409</v>
      </c>
    </row>
    <row r="1867" spans="1:35" x14ac:dyDescent="0.2">
      <c r="A1867" t="s">
        <v>1438</v>
      </c>
      <c r="B1867">
        <v>1956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7.9</v>
      </c>
      <c r="N1867">
        <v>76436</v>
      </c>
      <c r="O1867">
        <v>119</v>
      </c>
      <c r="P1867" t="s">
        <v>1380</v>
      </c>
      <c r="Q1867" t="s">
        <v>1439</v>
      </c>
      <c r="R1867">
        <v>0</v>
      </c>
      <c r="S1867">
        <v>0</v>
      </c>
      <c r="T1867">
        <v>1</v>
      </c>
      <c r="U1867">
        <v>3750000</v>
      </c>
      <c r="X1867">
        <v>2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2</v>
      </c>
      <c r="AG1867">
        <v>-100</v>
      </c>
      <c r="AH1867">
        <v>-100</v>
      </c>
      <c r="AI1867">
        <v>-1</v>
      </c>
    </row>
    <row r="1868" spans="1:35" x14ac:dyDescent="0.2">
      <c r="A1868" t="s">
        <v>7648</v>
      </c>
      <c r="B1868">
        <v>2016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6.5</v>
      </c>
      <c r="N1868">
        <v>175095</v>
      </c>
      <c r="O1868">
        <v>87</v>
      </c>
      <c r="P1868" t="s">
        <v>7204</v>
      </c>
      <c r="Q1868" t="s">
        <v>35</v>
      </c>
      <c r="R1868">
        <v>0</v>
      </c>
      <c r="S1868">
        <v>1</v>
      </c>
      <c r="T1868">
        <v>0</v>
      </c>
      <c r="U1868">
        <v>75000000</v>
      </c>
      <c r="V1868">
        <v>368384330</v>
      </c>
      <c r="W1868">
        <v>875457937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483.63862466666666</v>
      </c>
      <c r="AH1868">
        <v>547.83887338</v>
      </c>
      <c r="AI1868">
        <v>10.672772493333333</v>
      </c>
    </row>
    <row r="1869" spans="1:35" x14ac:dyDescent="0.2">
      <c r="A1869" t="s">
        <v>2999</v>
      </c>
      <c r="B1869">
        <v>1987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6.5</v>
      </c>
      <c r="N1869">
        <v>28215</v>
      </c>
      <c r="O1869">
        <v>111</v>
      </c>
      <c r="P1869" t="s">
        <v>2106</v>
      </c>
      <c r="Q1869" t="s">
        <v>3000</v>
      </c>
      <c r="R1869">
        <v>0</v>
      </c>
      <c r="S1869">
        <v>1</v>
      </c>
      <c r="T1869">
        <v>0</v>
      </c>
      <c r="U1869">
        <v>12000000</v>
      </c>
      <c r="V1869">
        <v>66995879</v>
      </c>
      <c r="W1869">
        <v>110996879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362.48699583333337</v>
      </c>
      <c r="AH1869">
        <v>413.36056537500002</v>
      </c>
      <c r="AI1869">
        <v>19.108130253623187</v>
      </c>
    </row>
    <row r="1870" spans="1:35" x14ac:dyDescent="0.2">
      <c r="A1870" t="s">
        <v>2428</v>
      </c>
      <c r="B1870">
        <v>1979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6</v>
      </c>
      <c r="N1870">
        <v>1486</v>
      </c>
      <c r="O1870">
        <v>108</v>
      </c>
      <c r="P1870" t="s">
        <v>2120</v>
      </c>
      <c r="Q1870" t="s">
        <v>35</v>
      </c>
      <c r="R1870">
        <v>0</v>
      </c>
      <c r="S1870">
        <v>1</v>
      </c>
      <c r="T1870">
        <v>0</v>
      </c>
      <c r="U1870">
        <v>19595168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-100</v>
      </c>
      <c r="AH1870">
        <v>-100</v>
      </c>
      <c r="AI1870">
        <v>-1</v>
      </c>
    </row>
    <row r="1871" spans="1:35" x14ac:dyDescent="0.2">
      <c r="A1871" t="s">
        <v>2312</v>
      </c>
      <c r="B1871">
        <v>1977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6.4</v>
      </c>
      <c r="N1871">
        <v>8611</v>
      </c>
      <c r="O1871">
        <v>92</v>
      </c>
      <c r="P1871" t="s">
        <v>2313</v>
      </c>
      <c r="Q1871" t="s">
        <v>35</v>
      </c>
      <c r="R1871">
        <v>0</v>
      </c>
      <c r="S1871">
        <v>1</v>
      </c>
      <c r="T1871">
        <v>0</v>
      </c>
      <c r="U1871">
        <v>3700000</v>
      </c>
      <c r="X1871">
        <v>2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3</v>
      </c>
      <c r="AG1871">
        <v>-100</v>
      </c>
      <c r="AH1871">
        <v>-100</v>
      </c>
      <c r="AI1871">
        <v>-1</v>
      </c>
    </row>
    <row r="1872" spans="1:35" x14ac:dyDescent="0.2">
      <c r="A1872" t="s">
        <v>3138</v>
      </c>
      <c r="B1872">
        <v>1988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6.5</v>
      </c>
      <c r="N1872">
        <v>21106</v>
      </c>
      <c r="O1872">
        <v>98</v>
      </c>
      <c r="P1872" t="s">
        <v>2890</v>
      </c>
      <c r="Q1872" t="s">
        <v>35</v>
      </c>
      <c r="R1872">
        <v>0</v>
      </c>
      <c r="S1872">
        <v>1</v>
      </c>
      <c r="T1872">
        <v>0</v>
      </c>
      <c r="U1872">
        <v>7000000</v>
      </c>
      <c r="V1872">
        <v>19595031</v>
      </c>
      <c r="W1872">
        <v>19595031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1</v>
      </c>
      <c r="AE1872">
        <v>0</v>
      </c>
      <c r="AF1872">
        <v>3</v>
      </c>
      <c r="AG1872">
        <v>39.964507142857144</v>
      </c>
      <c r="AH1872">
        <v>55.360602928571431</v>
      </c>
      <c r="AI1872">
        <v>5.085413354037267</v>
      </c>
    </row>
    <row r="1873" spans="1:35" x14ac:dyDescent="0.2">
      <c r="A1873" t="s">
        <v>4105</v>
      </c>
      <c r="B1873">
        <v>1994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6.1</v>
      </c>
      <c r="N1873">
        <v>22460</v>
      </c>
      <c r="O1873">
        <v>108</v>
      </c>
      <c r="P1873" t="s">
        <v>3876</v>
      </c>
      <c r="Q1873" t="s">
        <v>35</v>
      </c>
      <c r="R1873">
        <v>0</v>
      </c>
      <c r="S1873">
        <v>1</v>
      </c>
      <c r="T1873">
        <v>0</v>
      </c>
      <c r="U1873">
        <v>25000000</v>
      </c>
      <c r="V1873">
        <v>32063435</v>
      </c>
      <c r="W1873">
        <v>48063435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-3.8731300000000002</v>
      </c>
      <c r="AH1873">
        <v>6.7008257000000029</v>
      </c>
      <c r="AI1873">
        <v>3.369403181818182</v>
      </c>
    </row>
    <row r="1874" spans="1:35" x14ac:dyDescent="0.2">
      <c r="A1874" t="s">
        <v>6090</v>
      </c>
      <c r="B1874">
        <v>2006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4.4000000000000004</v>
      </c>
      <c r="N1874">
        <v>17706</v>
      </c>
      <c r="O1874">
        <v>98</v>
      </c>
      <c r="P1874" t="s">
        <v>5400</v>
      </c>
      <c r="Q1874" t="s">
        <v>2671</v>
      </c>
      <c r="R1874">
        <v>1</v>
      </c>
      <c r="S1874">
        <v>0</v>
      </c>
      <c r="T1874">
        <v>0</v>
      </c>
      <c r="U1874">
        <v>50000000</v>
      </c>
      <c r="V1874">
        <v>61123569</v>
      </c>
      <c r="W1874">
        <v>87134280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47</v>
      </c>
      <c r="AG1874">
        <v>-12.86572</v>
      </c>
      <c r="AH1874">
        <v>-3.2809491999999878</v>
      </c>
      <c r="AI1874">
        <v>1.9044760000000001</v>
      </c>
    </row>
    <row r="1875" spans="1:35" x14ac:dyDescent="0.2">
      <c r="A1875" t="s">
        <v>5741</v>
      </c>
      <c r="B1875">
        <v>2003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6.7</v>
      </c>
      <c r="N1875">
        <v>10699</v>
      </c>
      <c r="O1875">
        <v>96</v>
      </c>
      <c r="P1875" t="s">
        <v>5525</v>
      </c>
      <c r="Q1875" t="s">
        <v>5742</v>
      </c>
      <c r="R1875">
        <v>0</v>
      </c>
      <c r="S1875">
        <v>1</v>
      </c>
      <c r="T1875">
        <v>0</v>
      </c>
      <c r="U1875">
        <v>4000000</v>
      </c>
      <c r="V1875">
        <v>735992</v>
      </c>
      <c r="W1875">
        <v>826617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-89.6672875</v>
      </c>
      <c r="AH1875">
        <v>-88.530689124999995</v>
      </c>
      <c r="AI1875">
        <v>-0.65557624999999997</v>
      </c>
    </row>
    <row r="1876" spans="1:35" x14ac:dyDescent="0.2">
      <c r="A1876" t="s">
        <v>4107</v>
      </c>
      <c r="B1876">
        <v>1994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9.3000000000000007</v>
      </c>
      <c r="N1876">
        <v>2216114</v>
      </c>
      <c r="O1876">
        <v>142</v>
      </c>
      <c r="P1876" t="s">
        <v>4108</v>
      </c>
      <c r="Q1876" t="s">
        <v>4109</v>
      </c>
      <c r="R1876">
        <v>0</v>
      </c>
      <c r="S1876">
        <v>0</v>
      </c>
      <c r="T1876">
        <v>1</v>
      </c>
      <c r="U1876">
        <v>25000000</v>
      </c>
      <c r="V1876">
        <v>28699976</v>
      </c>
      <c r="W1876">
        <v>28786657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12</v>
      </c>
      <c r="AG1876">
        <v>-42.426686000000004</v>
      </c>
      <c r="AH1876">
        <v>-36.093621459999994</v>
      </c>
      <c r="AI1876">
        <v>1.6169688181818183</v>
      </c>
    </row>
    <row r="1877" spans="1:35" x14ac:dyDescent="0.2">
      <c r="A1877" t="s">
        <v>3371</v>
      </c>
      <c r="B1877">
        <v>1990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6.8</v>
      </c>
      <c r="N1877">
        <v>10979</v>
      </c>
      <c r="O1877">
        <v>138</v>
      </c>
      <c r="P1877" t="s">
        <v>3372</v>
      </c>
      <c r="Q1877" t="s">
        <v>3373</v>
      </c>
      <c r="R1877">
        <v>0</v>
      </c>
      <c r="S1877">
        <v>0</v>
      </c>
      <c r="T1877">
        <v>1</v>
      </c>
      <c r="U1877">
        <v>25000000</v>
      </c>
      <c r="V1877">
        <v>2075084</v>
      </c>
      <c r="W1877">
        <v>2075084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-95.849832000000006</v>
      </c>
      <c r="AH1877">
        <v>-95.393313520000007</v>
      </c>
      <c r="AI1877">
        <v>-0.81135599999999997</v>
      </c>
    </row>
    <row r="1878" spans="1:35" x14ac:dyDescent="0.2">
      <c r="A1878" t="s">
        <v>2487</v>
      </c>
      <c r="B1878">
        <v>1980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8.4</v>
      </c>
      <c r="N1878">
        <v>844154</v>
      </c>
      <c r="O1878">
        <v>144</v>
      </c>
      <c r="P1878" t="s">
        <v>1606</v>
      </c>
      <c r="Q1878" t="s">
        <v>39</v>
      </c>
      <c r="R1878">
        <v>0</v>
      </c>
      <c r="S1878">
        <v>0</v>
      </c>
      <c r="T1878">
        <v>1</v>
      </c>
      <c r="U1878">
        <v>19000000</v>
      </c>
      <c r="V1878">
        <v>45332952</v>
      </c>
      <c r="W1878">
        <v>46207205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3</v>
      </c>
      <c r="AG1878">
        <v>21.597907894736842</v>
      </c>
      <c r="AH1878">
        <v>34.973677763157909</v>
      </c>
      <c r="AI1878">
        <v>4.2868655606407327</v>
      </c>
    </row>
    <row r="1879" spans="1:35" x14ac:dyDescent="0.2">
      <c r="A1879" t="s">
        <v>4967</v>
      </c>
      <c r="B1879">
        <v>2001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6.7</v>
      </c>
      <c r="N1879">
        <v>31348</v>
      </c>
      <c r="O1879">
        <v>111</v>
      </c>
      <c r="P1879" t="s">
        <v>3483</v>
      </c>
      <c r="Q1879" t="s">
        <v>3859</v>
      </c>
      <c r="R1879">
        <v>1</v>
      </c>
      <c r="S1879">
        <v>0</v>
      </c>
      <c r="T1879">
        <v>0</v>
      </c>
      <c r="U1879">
        <v>38000000</v>
      </c>
      <c r="V1879">
        <v>11434216</v>
      </c>
      <c r="W1879">
        <v>24690441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8</v>
      </c>
      <c r="AG1879">
        <v>-67.512577631578949</v>
      </c>
      <c r="AH1879">
        <v>-63.938961171052625</v>
      </c>
      <c r="AI1879">
        <v>8.2914078947368422E-2</v>
      </c>
    </row>
    <row r="1880" spans="1:35" x14ac:dyDescent="0.2">
      <c r="A1880" t="s">
        <v>1331</v>
      </c>
      <c r="B1880">
        <v>1954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4.7</v>
      </c>
      <c r="N1880">
        <v>1351</v>
      </c>
      <c r="O1880">
        <v>142</v>
      </c>
      <c r="P1880" t="s">
        <v>1332</v>
      </c>
      <c r="Q1880" t="s">
        <v>1333</v>
      </c>
      <c r="R1880">
        <v>0</v>
      </c>
      <c r="S1880">
        <v>0</v>
      </c>
      <c r="T1880">
        <v>1</v>
      </c>
      <c r="U1880">
        <v>4500000</v>
      </c>
      <c r="X1880">
        <v>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-100</v>
      </c>
      <c r="AH1880">
        <v>-100</v>
      </c>
      <c r="AI1880">
        <v>-1</v>
      </c>
    </row>
    <row r="1881" spans="1:35" x14ac:dyDescent="0.2">
      <c r="A1881" t="s">
        <v>4793</v>
      </c>
      <c r="B1881">
        <v>1997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5.7</v>
      </c>
      <c r="N1881">
        <v>5254</v>
      </c>
      <c r="O1881">
        <v>107</v>
      </c>
      <c r="P1881" t="s">
        <v>3572</v>
      </c>
      <c r="Q1881" t="s">
        <v>4794</v>
      </c>
      <c r="R1881">
        <v>1</v>
      </c>
      <c r="S1881">
        <v>0</v>
      </c>
      <c r="T1881">
        <v>0</v>
      </c>
      <c r="U1881">
        <v>11000000</v>
      </c>
      <c r="V1881">
        <v>14772788</v>
      </c>
      <c r="W1881">
        <v>14772788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-32.85096363636363</v>
      </c>
      <c r="AH1881">
        <v>-25.464569636363631</v>
      </c>
      <c r="AI1881">
        <v>2.0522289256198345</v>
      </c>
    </row>
    <row r="1882" spans="1:35" x14ac:dyDescent="0.2">
      <c r="A1882" t="s">
        <v>5240</v>
      </c>
      <c r="B1882">
        <v>1999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8.1</v>
      </c>
      <c r="N1882">
        <v>877742</v>
      </c>
      <c r="O1882">
        <v>107</v>
      </c>
      <c r="P1882" t="s">
        <v>4846</v>
      </c>
      <c r="Q1882" t="s">
        <v>3273</v>
      </c>
      <c r="R1882">
        <v>1</v>
      </c>
      <c r="S1882">
        <v>0</v>
      </c>
      <c r="T1882">
        <v>0</v>
      </c>
      <c r="U1882">
        <v>40000000</v>
      </c>
      <c r="V1882">
        <v>293506292</v>
      </c>
      <c r="W1882">
        <v>672806292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741.00786500000004</v>
      </c>
      <c r="AH1882">
        <v>833.51873015000012</v>
      </c>
      <c r="AI1882">
        <v>37.227630227272726</v>
      </c>
    </row>
    <row r="1883" spans="1:35" x14ac:dyDescent="0.2">
      <c r="A1883" t="s">
        <v>6102</v>
      </c>
      <c r="B1883">
        <v>2005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6.5</v>
      </c>
      <c r="N1883">
        <v>102957</v>
      </c>
      <c r="O1883">
        <v>104</v>
      </c>
      <c r="P1883" t="s">
        <v>3712</v>
      </c>
      <c r="Q1883" t="s">
        <v>35</v>
      </c>
      <c r="R1883">
        <v>0</v>
      </c>
      <c r="S1883">
        <v>1</v>
      </c>
      <c r="T1883">
        <v>0</v>
      </c>
      <c r="U1883">
        <v>43000000</v>
      </c>
      <c r="V1883">
        <v>47907715</v>
      </c>
      <c r="W1883">
        <v>93983911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9.2836174418604642</v>
      </c>
      <c r="AH1883">
        <v>21.304815360465128</v>
      </c>
      <c r="AI1883">
        <v>2.6427872480620156</v>
      </c>
    </row>
    <row r="1884" spans="1:35" x14ac:dyDescent="0.2">
      <c r="A1884" t="s">
        <v>5340</v>
      </c>
      <c r="B1884">
        <v>2000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5.6</v>
      </c>
      <c r="N1884">
        <v>30225</v>
      </c>
      <c r="O1884">
        <v>106</v>
      </c>
      <c r="P1884" t="s">
        <v>3769</v>
      </c>
      <c r="Q1884" t="s">
        <v>35</v>
      </c>
      <c r="R1884">
        <v>0</v>
      </c>
      <c r="S1884">
        <v>1</v>
      </c>
      <c r="T1884">
        <v>0</v>
      </c>
      <c r="U1884">
        <v>35000000</v>
      </c>
      <c r="V1884">
        <v>35046120</v>
      </c>
      <c r="W1884">
        <v>50802120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-27.425542857142858</v>
      </c>
      <c r="AH1884">
        <v>-19.442352571428568</v>
      </c>
      <c r="AI1884">
        <v>1.4191485714285714</v>
      </c>
    </row>
    <row r="1885" spans="1:35" x14ac:dyDescent="0.2">
      <c r="A1885" t="s">
        <v>7380</v>
      </c>
      <c r="B1885">
        <v>2017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5.0999999999999996</v>
      </c>
      <c r="N1885">
        <v>54642</v>
      </c>
      <c r="O1885">
        <v>119</v>
      </c>
      <c r="P1885" t="s">
        <v>7381</v>
      </c>
      <c r="Q1885" t="s">
        <v>35</v>
      </c>
      <c r="R1885">
        <v>0</v>
      </c>
      <c r="S1885">
        <v>1</v>
      </c>
      <c r="T1885">
        <v>0</v>
      </c>
      <c r="U1885">
        <v>35000000</v>
      </c>
      <c r="V1885">
        <v>6700035</v>
      </c>
      <c r="W1885">
        <v>43155261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10</v>
      </c>
      <c r="AG1885">
        <v>-38.349627142857145</v>
      </c>
      <c r="AH1885">
        <v>-31.568086128571426</v>
      </c>
      <c r="AI1885">
        <v>0.23300745714285714</v>
      </c>
    </row>
    <row r="1886" spans="1:35" x14ac:dyDescent="0.2">
      <c r="A1886" t="s">
        <v>6635</v>
      </c>
      <c r="B1886">
        <v>2009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6.7</v>
      </c>
      <c r="N1886">
        <v>50057</v>
      </c>
      <c r="O1886">
        <v>117</v>
      </c>
      <c r="P1886" t="s">
        <v>6187</v>
      </c>
      <c r="Q1886" t="s">
        <v>4856</v>
      </c>
      <c r="R1886">
        <v>0</v>
      </c>
      <c r="S1886">
        <v>1</v>
      </c>
      <c r="T1886">
        <v>0</v>
      </c>
      <c r="U1886">
        <v>60000000</v>
      </c>
      <c r="V1886">
        <v>31720158</v>
      </c>
      <c r="W1886">
        <v>38332994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-68.055838333333327</v>
      </c>
      <c r="AH1886">
        <v>-64.541980550000005</v>
      </c>
      <c r="AI1886">
        <v>6.4805388888888885E-2</v>
      </c>
    </row>
    <row r="1887" spans="1:35" x14ac:dyDescent="0.2">
      <c r="A1887" t="s">
        <v>6719</v>
      </c>
      <c r="B1887">
        <v>2010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6.1</v>
      </c>
      <c r="N1887">
        <v>148446</v>
      </c>
      <c r="O1887">
        <v>109</v>
      </c>
      <c r="P1887" t="s">
        <v>3542</v>
      </c>
      <c r="Q1887" t="s">
        <v>2671</v>
      </c>
      <c r="R1887">
        <v>1</v>
      </c>
      <c r="S1887">
        <v>0</v>
      </c>
      <c r="T1887">
        <v>0</v>
      </c>
      <c r="U1887">
        <v>150000000</v>
      </c>
      <c r="V1887">
        <v>63150991</v>
      </c>
      <c r="W1887">
        <v>215283742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-28.238752666666667</v>
      </c>
      <c r="AH1887">
        <v>-20.345015459999988</v>
      </c>
      <c r="AI1887">
        <v>0.43522494666666667</v>
      </c>
    </row>
    <row r="1888" spans="1:35" x14ac:dyDescent="0.2">
      <c r="A1888" t="s">
        <v>4120</v>
      </c>
      <c r="B1888">
        <v>1994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5.6</v>
      </c>
      <c r="N1888">
        <v>60464</v>
      </c>
      <c r="O1888">
        <v>110</v>
      </c>
      <c r="P1888" t="s">
        <v>4121</v>
      </c>
      <c r="Q1888" t="s">
        <v>39</v>
      </c>
      <c r="R1888">
        <v>0</v>
      </c>
      <c r="S1888">
        <v>0</v>
      </c>
      <c r="T1888">
        <v>1</v>
      </c>
      <c r="U1888">
        <v>45000000</v>
      </c>
      <c r="V1888">
        <v>57362582</v>
      </c>
      <c r="W1888">
        <v>170362582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10</v>
      </c>
      <c r="AG1888">
        <v>89.291757777777775</v>
      </c>
      <c r="AH1888">
        <v>110.11385113333334</v>
      </c>
      <c r="AI1888">
        <v>7.6041708080808084</v>
      </c>
    </row>
    <row r="1889" spans="1:35" x14ac:dyDescent="0.2">
      <c r="A1889" t="s">
        <v>1486</v>
      </c>
      <c r="B1889">
        <v>1957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7.2</v>
      </c>
      <c r="N1889">
        <v>6947</v>
      </c>
      <c r="O1889">
        <v>135</v>
      </c>
      <c r="P1889" t="s">
        <v>1487</v>
      </c>
      <c r="Q1889" t="s">
        <v>1488</v>
      </c>
      <c r="R1889">
        <v>0</v>
      </c>
      <c r="S1889">
        <v>0</v>
      </c>
      <c r="T1889">
        <v>1</v>
      </c>
      <c r="U1889">
        <v>6000000</v>
      </c>
      <c r="X1889">
        <v>2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4</v>
      </c>
      <c r="AG1889">
        <v>-100</v>
      </c>
      <c r="AH1889">
        <v>-100</v>
      </c>
      <c r="AI1889">
        <v>-1</v>
      </c>
    </row>
    <row r="1890" spans="1:35" x14ac:dyDescent="0.2">
      <c r="A1890" t="s">
        <v>4545</v>
      </c>
      <c r="B1890">
        <v>1996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7</v>
      </c>
      <c r="N1890">
        <v>5166</v>
      </c>
      <c r="O1890">
        <v>117</v>
      </c>
      <c r="P1890" t="s">
        <v>4546</v>
      </c>
      <c r="Q1890" t="s">
        <v>4109</v>
      </c>
      <c r="R1890">
        <v>0</v>
      </c>
      <c r="S1890">
        <v>0</v>
      </c>
      <c r="T1890">
        <v>1</v>
      </c>
      <c r="U1890">
        <v>6000000</v>
      </c>
      <c r="V1890">
        <v>12658486</v>
      </c>
      <c r="W1890">
        <v>12658486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5.4873833333333328</v>
      </c>
      <c r="AH1890">
        <v>17.090995500000009</v>
      </c>
      <c r="AI1890">
        <v>3.7948810606060608</v>
      </c>
    </row>
    <row r="1891" spans="1:35" x14ac:dyDescent="0.2">
      <c r="A1891" t="s">
        <v>4313</v>
      </c>
      <c r="B1891">
        <v>1995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6.6</v>
      </c>
      <c r="N1891">
        <v>688</v>
      </c>
      <c r="O1891">
        <v>109</v>
      </c>
      <c r="P1891" t="s">
        <v>4314</v>
      </c>
      <c r="Q1891" t="s">
        <v>4315</v>
      </c>
      <c r="R1891">
        <v>0</v>
      </c>
      <c r="S1891">
        <v>0</v>
      </c>
      <c r="T1891">
        <v>1</v>
      </c>
      <c r="U1891">
        <v>13000000</v>
      </c>
      <c r="V1891">
        <v>99318</v>
      </c>
      <c r="W1891">
        <v>99318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G1891">
        <v>-99.6180076923077</v>
      </c>
      <c r="AH1891">
        <v>-99.57598853846153</v>
      </c>
      <c r="AI1891">
        <v>-0.98263671328671331</v>
      </c>
    </row>
    <row r="1892" spans="1:35" x14ac:dyDescent="0.2">
      <c r="A1892" t="s">
        <v>5813</v>
      </c>
      <c r="B1892">
        <v>2004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5.3</v>
      </c>
      <c r="N1892">
        <v>58428</v>
      </c>
      <c r="O1892">
        <v>93</v>
      </c>
      <c r="P1892" t="s">
        <v>2901</v>
      </c>
      <c r="Q1892" t="s">
        <v>2483</v>
      </c>
      <c r="R1892">
        <v>0</v>
      </c>
      <c r="S1892">
        <v>1</v>
      </c>
      <c r="T1892">
        <v>0</v>
      </c>
      <c r="U1892">
        <v>90000000</v>
      </c>
      <c r="V1892">
        <v>59484742</v>
      </c>
      <c r="W1892">
        <v>103370127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0</v>
      </c>
      <c r="AE1892">
        <v>0</v>
      </c>
      <c r="AF1892">
        <v>29</v>
      </c>
      <c r="AG1892">
        <v>-42.57215166666667</v>
      </c>
      <c r="AH1892">
        <v>-36.255088349999994</v>
      </c>
      <c r="AI1892">
        <v>0.91426161111111115</v>
      </c>
    </row>
    <row r="1893" spans="1:35" x14ac:dyDescent="0.2">
      <c r="A1893" t="s">
        <v>2125</v>
      </c>
      <c r="B1893">
        <v>1973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8.3000000000000007</v>
      </c>
      <c r="N1893">
        <v>230797</v>
      </c>
      <c r="O1893">
        <v>129</v>
      </c>
      <c r="P1893" t="s">
        <v>1863</v>
      </c>
      <c r="Q1893" t="s">
        <v>2126</v>
      </c>
      <c r="R1893">
        <v>0</v>
      </c>
      <c r="S1893">
        <v>1</v>
      </c>
      <c r="T1893">
        <v>0</v>
      </c>
      <c r="U1893">
        <v>156000000</v>
      </c>
      <c r="X1893">
        <v>2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-100</v>
      </c>
      <c r="AH1893">
        <v>-100</v>
      </c>
      <c r="AI1893">
        <v>-1</v>
      </c>
    </row>
    <row r="1894" spans="1:35" x14ac:dyDescent="0.2">
      <c r="A1894" t="s">
        <v>2704</v>
      </c>
      <c r="B1894">
        <v>1983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4.9000000000000004</v>
      </c>
      <c r="N1894">
        <v>1937</v>
      </c>
      <c r="O1894">
        <v>101</v>
      </c>
      <c r="P1894" t="s">
        <v>2325</v>
      </c>
      <c r="Q1894" t="s">
        <v>35</v>
      </c>
      <c r="R1894">
        <v>0</v>
      </c>
      <c r="S1894">
        <v>1</v>
      </c>
      <c r="T1894">
        <v>0</v>
      </c>
      <c r="U1894">
        <v>6347072</v>
      </c>
      <c r="X1894">
        <v>2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-100</v>
      </c>
      <c r="AH1894">
        <v>-100</v>
      </c>
      <c r="AI1894">
        <v>-1</v>
      </c>
    </row>
    <row r="1895" spans="1:35" x14ac:dyDescent="0.2">
      <c r="A1895" t="s">
        <v>1064</v>
      </c>
      <c r="B1895">
        <v>1949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6.2</v>
      </c>
      <c r="N1895">
        <v>684</v>
      </c>
      <c r="O1895">
        <v>98</v>
      </c>
      <c r="P1895" t="s">
        <v>771</v>
      </c>
      <c r="Q1895" t="s">
        <v>39</v>
      </c>
      <c r="R1895">
        <v>0</v>
      </c>
      <c r="S1895">
        <v>0</v>
      </c>
      <c r="T1895">
        <v>1</v>
      </c>
      <c r="U1895">
        <v>700000</v>
      </c>
      <c r="X1895">
        <v>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-100</v>
      </c>
      <c r="AH1895">
        <v>-100</v>
      </c>
      <c r="AI1895">
        <v>-1</v>
      </c>
    </row>
    <row r="1896" spans="1:35" x14ac:dyDescent="0.2">
      <c r="A1896" t="s">
        <v>5203</v>
      </c>
      <c r="B1896">
        <v>1999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6</v>
      </c>
      <c r="N1896">
        <v>20847</v>
      </c>
      <c r="O1896">
        <v>95</v>
      </c>
      <c r="P1896" t="s">
        <v>4456</v>
      </c>
      <c r="Q1896" t="s">
        <v>4109</v>
      </c>
      <c r="R1896">
        <v>0</v>
      </c>
      <c r="S1896">
        <v>0</v>
      </c>
      <c r="T1896">
        <v>1</v>
      </c>
      <c r="U1896">
        <v>50000000</v>
      </c>
      <c r="V1896">
        <v>27100031</v>
      </c>
      <c r="W1896">
        <v>58900031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-41.099968999999994</v>
      </c>
      <c r="AH1896">
        <v>-34.620965589999997</v>
      </c>
      <c r="AI1896">
        <v>1.6772741363636363</v>
      </c>
    </row>
    <row r="1897" spans="1:35" x14ac:dyDescent="0.2">
      <c r="A1897" t="s">
        <v>6501</v>
      </c>
      <c r="B1897">
        <v>2008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6.2</v>
      </c>
      <c r="N1897">
        <v>113909</v>
      </c>
      <c r="O1897">
        <v>86</v>
      </c>
      <c r="P1897" t="s">
        <v>6502</v>
      </c>
      <c r="Q1897" t="s">
        <v>5267</v>
      </c>
      <c r="R1897">
        <v>0</v>
      </c>
      <c r="S1897">
        <v>1</v>
      </c>
      <c r="T1897">
        <v>0</v>
      </c>
      <c r="U1897">
        <v>9000000</v>
      </c>
      <c r="V1897">
        <v>52597610</v>
      </c>
      <c r="W1897">
        <v>82410456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357.83586666666667</v>
      </c>
      <c r="AH1897">
        <v>408.19781200000006</v>
      </c>
      <c r="AI1897">
        <v>14.261195555555556</v>
      </c>
    </row>
    <row r="1898" spans="1:35" x14ac:dyDescent="0.2">
      <c r="A1898" t="s">
        <v>4556</v>
      </c>
      <c r="B1898">
        <v>1996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6.2</v>
      </c>
      <c r="N1898">
        <v>3655</v>
      </c>
      <c r="O1898">
        <v>122</v>
      </c>
      <c r="P1898" t="s">
        <v>2334</v>
      </c>
      <c r="Q1898" t="s">
        <v>4557</v>
      </c>
      <c r="R1898">
        <v>0</v>
      </c>
      <c r="S1898">
        <v>0</v>
      </c>
      <c r="T1898">
        <v>1</v>
      </c>
      <c r="U1898">
        <v>21508</v>
      </c>
      <c r="X1898">
        <v>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-100</v>
      </c>
      <c r="AH1898">
        <v>-100</v>
      </c>
      <c r="AI1898">
        <v>-1</v>
      </c>
    </row>
    <row r="1899" spans="1:35" x14ac:dyDescent="0.2">
      <c r="A1899" t="s">
        <v>2367</v>
      </c>
      <c r="B1899">
        <v>1978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4.5</v>
      </c>
      <c r="N1899">
        <v>6581</v>
      </c>
      <c r="O1899">
        <v>116</v>
      </c>
      <c r="P1899" t="s">
        <v>2368</v>
      </c>
      <c r="Q1899" t="s">
        <v>39</v>
      </c>
      <c r="R1899">
        <v>0</v>
      </c>
      <c r="S1899">
        <v>0</v>
      </c>
      <c r="T1899">
        <v>1</v>
      </c>
      <c r="U1899">
        <v>21000000</v>
      </c>
      <c r="X1899">
        <v>2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4</v>
      </c>
      <c r="AG1899">
        <v>-100</v>
      </c>
      <c r="AH1899">
        <v>-100</v>
      </c>
      <c r="AI1899">
        <v>-1</v>
      </c>
    </row>
    <row r="1900" spans="1:35" x14ac:dyDescent="0.2">
      <c r="A1900" t="s">
        <v>1715</v>
      </c>
      <c r="B1900">
        <v>1963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7.2</v>
      </c>
      <c r="N1900">
        <v>84978</v>
      </c>
      <c r="O1900">
        <v>79</v>
      </c>
      <c r="P1900" t="s">
        <v>1716</v>
      </c>
      <c r="Q1900" t="s">
        <v>376</v>
      </c>
      <c r="R1900">
        <v>1</v>
      </c>
      <c r="S1900">
        <v>0</v>
      </c>
      <c r="T1900">
        <v>0</v>
      </c>
      <c r="U1900">
        <v>3000000</v>
      </c>
      <c r="V1900">
        <v>12000000</v>
      </c>
      <c r="W1900">
        <v>12000000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25</v>
      </c>
      <c r="AG1900">
        <v>100</v>
      </c>
      <c r="AH1900">
        <v>122.00000000000004</v>
      </c>
      <c r="AI1900">
        <v>15</v>
      </c>
    </row>
    <row r="1901" spans="1:35" x14ac:dyDescent="0.2">
      <c r="A1901" t="s">
        <v>5083</v>
      </c>
      <c r="B1901">
        <v>1999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7.4</v>
      </c>
      <c r="N1901">
        <v>172632</v>
      </c>
      <c r="O1901">
        <v>139</v>
      </c>
      <c r="P1901" t="s">
        <v>3851</v>
      </c>
      <c r="Q1901" t="s">
        <v>3859</v>
      </c>
      <c r="R1901">
        <v>1</v>
      </c>
      <c r="S1901">
        <v>0</v>
      </c>
      <c r="T1901">
        <v>0</v>
      </c>
      <c r="U1901">
        <v>40000000</v>
      </c>
      <c r="V1901">
        <v>81298265</v>
      </c>
      <c r="W1901">
        <v>128798265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44</v>
      </c>
      <c r="AG1901">
        <v>60.997831250000004</v>
      </c>
      <c r="AH1901">
        <v>78.707592687500011</v>
      </c>
      <c r="AI1901">
        <v>6.3180832386363637</v>
      </c>
    </row>
    <row r="1902" spans="1:35" x14ac:dyDescent="0.2">
      <c r="A1902" t="s">
        <v>3250</v>
      </c>
      <c r="B1902">
        <v>1989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6.2</v>
      </c>
      <c r="N1902">
        <v>4278</v>
      </c>
      <c r="O1902">
        <v>92</v>
      </c>
      <c r="P1902" t="s">
        <v>3251</v>
      </c>
      <c r="Q1902" t="s">
        <v>3252</v>
      </c>
      <c r="R1902">
        <v>0</v>
      </c>
      <c r="S1902">
        <v>1</v>
      </c>
      <c r="T1902">
        <v>0</v>
      </c>
      <c r="U1902">
        <v>510712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-100</v>
      </c>
      <c r="AH1902">
        <v>-100</v>
      </c>
      <c r="AI1902">
        <v>-1</v>
      </c>
    </row>
    <row r="1903" spans="1:35" x14ac:dyDescent="0.2">
      <c r="A1903" t="s">
        <v>5953</v>
      </c>
      <c r="B1903">
        <v>2004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7.4</v>
      </c>
      <c r="N1903">
        <v>385660</v>
      </c>
      <c r="O1903">
        <v>128</v>
      </c>
      <c r="P1903" t="s">
        <v>2168</v>
      </c>
      <c r="Q1903" t="s">
        <v>4856</v>
      </c>
      <c r="R1903">
        <v>0</v>
      </c>
      <c r="S1903">
        <v>1</v>
      </c>
      <c r="T1903">
        <v>0</v>
      </c>
      <c r="U1903">
        <v>60000000</v>
      </c>
      <c r="V1903">
        <v>77872883</v>
      </c>
      <c r="W1903">
        <v>219100084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82.583403333333337</v>
      </c>
      <c r="AH1903">
        <v>102.66757770000001</v>
      </c>
      <c r="AI1903">
        <v>5.086113444444444</v>
      </c>
    </row>
    <row r="1904" spans="1:35" x14ac:dyDescent="0.2">
      <c r="A1904" t="s">
        <v>7696</v>
      </c>
      <c r="B1904">
        <v>2014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7.7</v>
      </c>
      <c r="N1904">
        <v>380693</v>
      </c>
      <c r="O1904">
        <v>123</v>
      </c>
      <c r="P1904" t="s">
        <v>7697</v>
      </c>
      <c r="Q1904" t="s">
        <v>2913</v>
      </c>
      <c r="R1904">
        <v>0</v>
      </c>
      <c r="S1904">
        <v>1</v>
      </c>
      <c r="T1904">
        <v>0</v>
      </c>
      <c r="U1904">
        <v>15000000</v>
      </c>
      <c r="V1904">
        <v>35893537</v>
      </c>
      <c r="W1904">
        <v>123726688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7</v>
      </c>
      <c r="AG1904">
        <v>312.42229333333336</v>
      </c>
      <c r="AH1904">
        <v>357.78874560000003</v>
      </c>
      <c r="AI1904">
        <v>7.2484458666666667</v>
      </c>
    </row>
    <row r="1905" spans="1:35" x14ac:dyDescent="0.2">
      <c r="A1905" t="s">
        <v>2636</v>
      </c>
      <c r="B1905">
        <v>1982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8.1</v>
      </c>
      <c r="N1905">
        <v>350635</v>
      </c>
      <c r="O1905">
        <v>109</v>
      </c>
      <c r="P1905" t="s">
        <v>2225</v>
      </c>
      <c r="Q1905" t="s">
        <v>35</v>
      </c>
      <c r="R1905">
        <v>0</v>
      </c>
      <c r="S1905">
        <v>1</v>
      </c>
      <c r="T1905">
        <v>0</v>
      </c>
      <c r="U1905">
        <v>15000000</v>
      </c>
      <c r="V1905">
        <v>19629760</v>
      </c>
      <c r="W1905">
        <v>19629760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44</v>
      </c>
      <c r="AG1905">
        <v>-34.567466666666668</v>
      </c>
      <c r="AH1905">
        <v>-27.369887999999996</v>
      </c>
      <c r="AI1905">
        <v>1.8448927536231885</v>
      </c>
    </row>
    <row r="1906" spans="1:35" x14ac:dyDescent="0.2">
      <c r="A1906" t="s">
        <v>3898</v>
      </c>
      <c r="B1906">
        <v>1993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6.4</v>
      </c>
      <c r="N1906">
        <v>48642</v>
      </c>
      <c r="O1906">
        <v>105</v>
      </c>
      <c r="P1906" t="s">
        <v>3899</v>
      </c>
      <c r="Q1906" t="s">
        <v>2671</v>
      </c>
      <c r="R1906">
        <v>1</v>
      </c>
      <c r="S1906">
        <v>0</v>
      </c>
      <c r="T1906">
        <v>0</v>
      </c>
      <c r="U1906">
        <v>30000000</v>
      </c>
      <c r="V1906">
        <v>53898845</v>
      </c>
      <c r="W1906">
        <v>53898845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89</v>
      </c>
      <c r="AG1906">
        <v>-10.168591666666666</v>
      </c>
      <c r="AH1906">
        <v>-0.28713674999999506</v>
      </c>
      <c r="AI1906">
        <v>3.0832458333333332</v>
      </c>
    </row>
    <row r="1907" spans="1:35" x14ac:dyDescent="0.2">
      <c r="A1907" t="s">
        <v>4329</v>
      </c>
      <c r="B1907">
        <v>1995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5</v>
      </c>
      <c r="N1907">
        <v>1069</v>
      </c>
      <c r="O1907">
        <v>99</v>
      </c>
      <c r="P1907" t="s">
        <v>4330</v>
      </c>
      <c r="Q1907" t="s">
        <v>3273</v>
      </c>
      <c r="R1907">
        <v>1</v>
      </c>
      <c r="S1907">
        <v>0</v>
      </c>
      <c r="T1907">
        <v>0</v>
      </c>
      <c r="U1907">
        <v>5772529</v>
      </c>
      <c r="X1907">
        <v>2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-100</v>
      </c>
      <c r="AH1907">
        <v>-100</v>
      </c>
      <c r="AI1907">
        <v>-1</v>
      </c>
    </row>
    <row r="1908" spans="1:35" x14ac:dyDescent="0.2">
      <c r="A1908" t="s">
        <v>5579</v>
      </c>
      <c r="B1908">
        <v>2002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6</v>
      </c>
      <c r="N1908">
        <v>115799</v>
      </c>
      <c r="O1908">
        <v>96</v>
      </c>
      <c r="P1908" t="s">
        <v>4165</v>
      </c>
      <c r="Q1908" t="s">
        <v>39</v>
      </c>
      <c r="R1908">
        <v>0</v>
      </c>
      <c r="S1908">
        <v>0</v>
      </c>
      <c r="T1908">
        <v>1</v>
      </c>
      <c r="U1908">
        <v>80000000</v>
      </c>
      <c r="V1908">
        <v>56832494</v>
      </c>
      <c r="W1908">
        <v>123729176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107</v>
      </c>
      <c r="AG1908">
        <v>-22.669264999999999</v>
      </c>
      <c r="AH1908">
        <v>-14.162884149999991</v>
      </c>
      <c r="AI1908">
        <v>1.5776911666666666</v>
      </c>
    </row>
    <row r="1909" spans="1:35" x14ac:dyDescent="0.2">
      <c r="A1909" t="s">
        <v>926</v>
      </c>
      <c r="B1909">
        <v>1946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7.7</v>
      </c>
      <c r="N1909">
        <v>2860</v>
      </c>
      <c r="O1909">
        <v>82</v>
      </c>
      <c r="P1909" t="s">
        <v>927</v>
      </c>
      <c r="Q1909" t="s">
        <v>35</v>
      </c>
      <c r="R1909">
        <v>0</v>
      </c>
      <c r="S1909">
        <v>1</v>
      </c>
      <c r="T1909">
        <v>0</v>
      </c>
      <c r="U1909">
        <v>830000</v>
      </c>
      <c r="X1909">
        <v>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-100</v>
      </c>
      <c r="AH1909">
        <v>-100</v>
      </c>
      <c r="AI1909">
        <v>-1</v>
      </c>
    </row>
    <row r="1910" spans="1:35" x14ac:dyDescent="0.2">
      <c r="A1910" t="s">
        <v>6351</v>
      </c>
      <c r="B1910">
        <v>2009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7.1</v>
      </c>
      <c r="N1910">
        <v>136449</v>
      </c>
      <c r="O1910">
        <v>107</v>
      </c>
      <c r="P1910" t="s">
        <v>6159</v>
      </c>
      <c r="Q1910" t="s">
        <v>5604</v>
      </c>
      <c r="R1910">
        <v>0</v>
      </c>
      <c r="S1910">
        <v>0</v>
      </c>
      <c r="T1910">
        <v>1</v>
      </c>
      <c r="U1910">
        <v>39000000</v>
      </c>
      <c r="V1910">
        <v>63414846</v>
      </c>
      <c r="W1910">
        <v>101344412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6</v>
      </c>
      <c r="AG1910">
        <v>29.928733333333334</v>
      </c>
      <c r="AH1910">
        <v>44.220894000000008</v>
      </c>
      <c r="AI1910">
        <v>3.3309577777777779</v>
      </c>
    </row>
    <row r="1911" spans="1:35" x14ac:dyDescent="0.2">
      <c r="A1911" t="s">
        <v>6646</v>
      </c>
      <c r="B1911">
        <v>2010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7.5</v>
      </c>
      <c r="N1911">
        <v>335864</v>
      </c>
      <c r="O1911">
        <v>125</v>
      </c>
      <c r="P1911" t="s">
        <v>6344</v>
      </c>
      <c r="Q1911" t="s">
        <v>39</v>
      </c>
      <c r="R1911">
        <v>0</v>
      </c>
      <c r="S1911">
        <v>0</v>
      </c>
      <c r="T1911">
        <v>1</v>
      </c>
      <c r="U1911">
        <v>37000000</v>
      </c>
      <c r="V1911">
        <v>92186262</v>
      </c>
      <c r="W1911">
        <v>154026136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6</v>
      </c>
      <c r="AG1911">
        <v>108.14342702702702</v>
      </c>
      <c r="AH1911">
        <v>131.03920400000001</v>
      </c>
      <c r="AI1911">
        <v>3.1628685405405403</v>
      </c>
    </row>
    <row r="1912" spans="1:35" x14ac:dyDescent="0.2">
      <c r="A1912" t="s">
        <v>1017</v>
      </c>
      <c r="B1912">
        <v>1948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8.1999999999999993</v>
      </c>
      <c r="N1912">
        <v>108500</v>
      </c>
      <c r="O1912">
        <v>126</v>
      </c>
      <c r="P1912" t="s">
        <v>601</v>
      </c>
      <c r="Q1912" t="s">
        <v>39</v>
      </c>
      <c r="R1912">
        <v>0</v>
      </c>
      <c r="S1912">
        <v>0</v>
      </c>
      <c r="T1912">
        <v>1</v>
      </c>
      <c r="U1912">
        <v>3000000</v>
      </c>
      <c r="V1912">
        <v>215295</v>
      </c>
      <c r="W1912">
        <v>215295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21</v>
      </c>
      <c r="AG1912">
        <v>-96.411749999999998</v>
      </c>
      <c r="AH1912">
        <v>-96.017042499999988</v>
      </c>
      <c r="AI1912">
        <v>-0.44796153846153847</v>
      </c>
    </row>
    <row r="1913" spans="1:35" x14ac:dyDescent="0.2">
      <c r="A1913" t="s">
        <v>4571</v>
      </c>
      <c r="B1913">
        <v>1996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5.7</v>
      </c>
      <c r="N1913">
        <v>5863</v>
      </c>
      <c r="O1913">
        <v>94</v>
      </c>
      <c r="P1913" t="s">
        <v>4572</v>
      </c>
      <c r="Q1913" t="s">
        <v>2714</v>
      </c>
      <c r="R1913">
        <v>0</v>
      </c>
      <c r="S1913">
        <v>1</v>
      </c>
      <c r="T1913">
        <v>0</v>
      </c>
      <c r="U1913">
        <v>8000000</v>
      </c>
      <c r="V1913">
        <v>3622979</v>
      </c>
      <c r="W1913">
        <v>3622979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-77.356381249999998</v>
      </c>
      <c r="AH1913">
        <v>-74.865583187499993</v>
      </c>
      <c r="AI1913">
        <v>2.9255397727272727E-2</v>
      </c>
    </row>
    <row r="1914" spans="1:35" x14ac:dyDescent="0.2">
      <c r="A1914" t="s">
        <v>5590</v>
      </c>
      <c r="B1914">
        <v>2002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4.7</v>
      </c>
      <c r="N1914">
        <v>9684</v>
      </c>
      <c r="O1914">
        <v>104</v>
      </c>
      <c r="P1914" t="s">
        <v>2472</v>
      </c>
      <c r="Q1914" t="s">
        <v>35</v>
      </c>
      <c r="R1914">
        <v>0</v>
      </c>
      <c r="S1914">
        <v>1</v>
      </c>
      <c r="T1914">
        <v>0</v>
      </c>
      <c r="U1914">
        <v>60000000</v>
      </c>
      <c r="V1914">
        <v>5350371</v>
      </c>
      <c r="W1914">
        <v>7093284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39</v>
      </c>
      <c r="AG1914">
        <v>-94.088930000000005</v>
      </c>
      <c r="AH1914">
        <v>-93.438712300000006</v>
      </c>
      <c r="AI1914">
        <v>-0.80296433333333328</v>
      </c>
    </row>
    <row r="1915" spans="1:35" x14ac:dyDescent="0.2">
      <c r="A1915" t="s">
        <v>969</v>
      </c>
      <c r="B1915">
        <v>1947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6.8</v>
      </c>
      <c r="N1915">
        <v>862</v>
      </c>
      <c r="O1915">
        <v>109</v>
      </c>
      <c r="P1915" t="s">
        <v>468</v>
      </c>
      <c r="Q1915" t="s">
        <v>39</v>
      </c>
      <c r="R1915">
        <v>0</v>
      </c>
      <c r="S1915">
        <v>0</v>
      </c>
      <c r="T1915">
        <v>1</v>
      </c>
      <c r="U1915">
        <v>1822000</v>
      </c>
      <c r="X1915">
        <v>2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20</v>
      </c>
      <c r="AG1915">
        <v>-100</v>
      </c>
      <c r="AH1915">
        <v>-100</v>
      </c>
      <c r="AI1915">
        <v>-1</v>
      </c>
    </row>
    <row r="1916" spans="1:35" x14ac:dyDescent="0.2">
      <c r="A1916" t="s">
        <v>829</v>
      </c>
      <c r="B1916">
        <v>1944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7.1</v>
      </c>
      <c r="N1916">
        <v>444</v>
      </c>
      <c r="O1916">
        <v>99</v>
      </c>
      <c r="P1916" t="s">
        <v>739</v>
      </c>
      <c r="Q1916" t="s">
        <v>39</v>
      </c>
      <c r="R1916">
        <v>0</v>
      </c>
      <c r="S1916">
        <v>0</v>
      </c>
      <c r="T1916">
        <v>1</v>
      </c>
      <c r="U1916">
        <v>408000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-100</v>
      </c>
      <c r="AH1916">
        <v>-100</v>
      </c>
      <c r="AI1916">
        <v>-1</v>
      </c>
    </row>
    <row r="1917" spans="1:35" x14ac:dyDescent="0.2">
      <c r="A1917" t="s">
        <v>5983</v>
      </c>
      <c r="B1917">
        <v>2004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6.5</v>
      </c>
      <c r="N1917">
        <v>235104</v>
      </c>
      <c r="O1917">
        <v>108</v>
      </c>
      <c r="P1917" t="s">
        <v>4846</v>
      </c>
      <c r="Q1917" t="s">
        <v>2783</v>
      </c>
      <c r="R1917">
        <v>1</v>
      </c>
      <c r="S1917">
        <v>0</v>
      </c>
      <c r="T1917">
        <v>0</v>
      </c>
      <c r="U1917">
        <v>60000000</v>
      </c>
      <c r="V1917">
        <v>114197520</v>
      </c>
      <c r="W1917">
        <v>256697520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113.91459999999999</v>
      </c>
      <c r="AH1917">
        <v>137.44520600000004</v>
      </c>
      <c r="AI1917">
        <v>6.1304866666666671</v>
      </c>
    </row>
    <row r="1918" spans="1:35" x14ac:dyDescent="0.2">
      <c r="A1918" t="s">
        <v>7773</v>
      </c>
      <c r="B1918">
        <v>2015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6.2</v>
      </c>
      <c r="N1918">
        <v>107759</v>
      </c>
      <c r="O1918">
        <v>94</v>
      </c>
      <c r="P1918" t="s">
        <v>4846</v>
      </c>
      <c r="Q1918" t="s">
        <v>7774</v>
      </c>
      <c r="R1918">
        <v>0</v>
      </c>
      <c r="S1918">
        <v>1</v>
      </c>
      <c r="T1918">
        <v>0</v>
      </c>
      <c r="U1918">
        <v>5000000</v>
      </c>
      <c r="V1918">
        <v>65206105</v>
      </c>
      <c r="W1918">
        <v>98450062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884.50062000000003</v>
      </c>
      <c r="AH1918">
        <v>992.79568819999997</v>
      </c>
      <c r="AI1918">
        <v>18.690012400000001</v>
      </c>
    </row>
    <row r="1919" spans="1:35" x14ac:dyDescent="0.2">
      <c r="A1919" t="s">
        <v>338</v>
      </c>
      <c r="B1919">
        <v>1936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6.7</v>
      </c>
      <c r="N1919">
        <v>2251</v>
      </c>
      <c r="O1919">
        <v>66</v>
      </c>
      <c r="P1919" t="s">
        <v>45</v>
      </c>
      <c r="Q1919" t="s">
        <v>39</v>
      </c>
      <c r="R1919">
        <v>0</v>
      </c>
      <c r="S1919">
        <v>0</v>
      </c>
      <c r="T1919">
        <v>1</v>
      </c>
      <c r="U1919">
        <v>217000</v>
      </c>
      <c r="X1919">
        <v>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-100</v>
      </c>
      <c r="AH1919">
        <v>-100</v>
      </c>
      <c r="AI1919">
        <v>-1</v>
      </c>
    </row>
    <row r="1920" spans="1:35" x14ac:dyDescent="0.2">
      <c r="A1920" t="s">
        <v>2433</v>
      </c>
      <c r="B1920">
        <v>1979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7.4</v>
      </c>
      <c r="N1920">
        <v>9556</v>
      </c>
      <c r="O1920">
        <v>112</v>
      </c>
      <c r="P1920" t="s">
        <v>2434</v>
      </c>
      <c r="Q1920" t="s">
        <v>2435</v>
      </c>
      <c r="R1920">
        <v>0</v>
      </c>
      <c r="S1920">
        <v>0</v>
      </c>
      <c r="T1920">
        <v>1</v>
      </c>
      <c r="U1920">
        <v>14492</v>
      </c>
      <c r="X1920">
        <v>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-100</v>
      </c>
      <c r="AH1920">
        <v>-100</v>
      </c>
      <c r="AI1920">
        <v>-1</v>
      </c>
    </row>
    <row r="1921" spans="1:35" x14ac:dyDescent="0.2">
      <c r="A1921" t="s">
        <v>4141</v>
      </c>
      <c r="B1921">
        <v>1994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6.8</v>
      </c>
      <c r="N1921">
        <v>11726</v>
      </c>
      <c r="O1921">
        <v>126</v>
      </c>
      <c r="P1921" t="s">
        <v>3449</v>
      </c>
      <c r="Q1921" t="s">
        <v>3751</v>
      </c>
      <c r="R1921">
        <v>0</v>
      </c>
      <c r="S1921">
        <v>1</v>
      </c>
      <c r="T1921">
        <v>0</v>
      </c>
      <c r="U1921">
        <v>16928556</v>
      </c>
      <c r="X1921">
        <v>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-100</v>
      </c>
      <c r="AH1921">
        <v>-100</v>
      </c>
      <c r="AI1921">
        <v>-1</v>
      </c>
    </row>
    <row r="1922" spans="1:35" x14ac:dyDescent="0.2">
      <c r="A1922" t="s">
        <v>4593</v>
      </c>
      <c r="B1922">
        <v>1996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7</v>
      </c>
      <c r="N1922">
        <v>2208</v>
      </c>
      <c r="O1922">
        <v>123</v>
      </c>
      <c r="P1922" t="s">
        <v>4594</v>
      </c>
      <c r="Q1922" t="s">
        <v>4595</v>
      </c>
      <c r="R1922">
        <v>1</v>
      </c>
      <c r="S1922">
        <v>0</v>
      </c>
      <c r="T1922">
        <v>0</v>
      </c>
      <c r="U1922">
        <v>44722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12</v>
      </c>
      <c r="AG1922">
        <v>-100</v>
      </c>
      <c r="AH1922">
        <v>-100</v>
      </c>
      <c r="AI1922">
        <v>-1</v>
      </c>
    </row>
    <row r="1923" spans="1:35" x14ac:dyDescent="0.2">
      <c r="A1923" t="s">
        <v>1791</v>
      </c>
      <c r="B1923">
        <v>1965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6.8</v>
      </c>
      <c r="N1923">
        <v>2815</v>
      </c>
      <c r="O1923">
        <v>123</v>
      </c>
      <c r="P1923" t="s">
        <v>1792</v>
      </c>
      <c r="Q1923" t="s">
        <v>35</v>
      </c>
      <c r="R1923">
        <v>0</v>
      </c>
      <c r="S1923">
        <v>1</v>
      </c>
      <c r="T1923">
        <v>0</v>
      </c>
      <c r="U1923">
        <v>3500000</v>
      </c>
      <c r="X1923">
        <v>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9</v>
      </c>
      <c r="AG1923">
        <v>-100</v>
      </c>
      <c r="AH1923">
        <v>-100</v>
      </c>
      <c r="AI1923">
        <v>-1</v>
      </c>
    </row>
    <row r="1924" spans="1:35" x14ac:dyDescent="0.2">
      <c r="A1924" t="s">
        <v>1868</v>
      </c>
      <c r="B1924">
        <v>1967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6.9</v>
      </c>
      <c r="N1924">
        <v>8372</v>
      </c>
      <c r="O1924">
        <v>101</v>
      </c>
      <c r="P1924" t="s">
        <v>1869</v>
      </c>
      <c r="Q1924" t="s">
        <v>35</v>
      </c>
      <c r="R1924">
        <v>0</v>
      </c>
      <c r="S1924">
        <v>1</v>
      </c>
      <c r="T1924">
        <v>0</v>
      </c>
      <c r="U1924">
        <v>11990000</v>
      </c>
      <c r="X1924">
        <v>2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9</v>
      </c>
      <c r="AG1924">
        <v>-100</v>
      </c>
      <c r="AH1924">
        <v>-100</v>
      </c>
      <c r="AI1924">
        <v>-1</v>
      </c>
    </row>
    <row r="1925" spans="1:35" x14ac:dyDescent="0.2">
      <c r="A1925" t="s">
        <v>5363</v>
      </c>
      <c r="B1925">
        <v>2000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5.3</v>
      </c>
      <c r="N1925">
        <v>25005</v>
      </c>
      <c r="O1925">
        <v>97</v>
      </c>
      <c r="P1925" t="s">
        <v>5364</v>
      </c>
      <c r="Q1925" t="s">
        <v>5365</v>
      </c>
      <c r="R1925">
        <v>0</v>
      </c>
      <c r="S1925">
        <v>1</v>
      </c>
      <c r="T1925">
        <v>0</v>
      </c>
      <c r="U1925">
        <v>30000000</v>
      </c>
      <c r="V1925">
        <v>28946615</v>
      </c>
      <c r="W1925">
        <v>47267829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-21.220285000000001</v>
      </c>
      <c r="AH1925">
        <v>-12.554516349999991</v>
      </c>
      <c r="AI1925">
        <v>1.6259904999999999</v>
      </c>
    </row>
    <row r="1926" spans="1:35" x14ac:dyDescent="0.2">
      <c r="A1926" t="s">
        <v>4839</v>
      </c>
      <c r="B1926">
        <v>1998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6.1</v>
      </c>
      <c r="N1926">
        <v>143332</v>
      </c>
      <c r="O1926">
        <v>90</v>
      </c>
      <c r="P1926" t="s">
        <v>4840</v>
      </c>
      <c r="Q1926" t="s">
        <v>3524</v>
      </c>
      <c r="R1926">
        <v>1</v>
      </c>
      <c r="S1926">
        <v>0</v>
      </c>
      <c r="T1926">
        <v>0</v>
      </c>
      <c r="U1926">
        <v>23000000</v>
      </c>
      <c r="V1926">
        <v>161491646</v>
      </c>
      <c r="W1926">
        <v>185991646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304.32966521739127</v>
      </c>
      <c r="AH1926">
        <v>348.80592839130441</v>
      </c>
      <c r="AI1926">
        <v>17.378621146245059</v>
      </c>
    </row>
    <row r="1927" spans="1:35" x14ac:dyDescent="0.2">
      <c r="A1927" t="s">
        <v>5327</v>
      </c>
      <c r="B1927">
        <v>2000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6.7</v>
      </c>
      <c r="N1927">
        <v>106703</v>
      </c>
      <c r="O1927">
        <v>98</v>
      </c>
      <c r="P1927" t="s">
        <v>3583</v>
      </c>
      <c r="Q1927" t="s">
        <v>5328</v>
      </c>
      <c r="R1927">
        <v>0</v>
      </c>
      <c r="S1927">
        <v>0</v>
      </c>
      <c r="T1927">
        <v>1</v>
      </c>
      <c r="U1927">
        <v>41300000</v>
      </c>
      <c r="V1927">
        <v>57262492</v>
      </c>
      <c r="W1927">
        <v>106371651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28.779238498789343</v>
      </c>
      <c r="AH1927">
        <v>42.944954733656196</v>
      </c>
      <c r="AI1927">
        <v>3.2926412832929781</v>
      </c>
    </row>
    <row r="1928" spans="1:35" x14ac:dyDescent="0.2">
      <c r="A1928" t="s">
        <v>6331</v>
      </c>
      <c r="B1928">
        <v>2006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3.7</v>
      </c>
      <c r="N1928">
        <v>62375</v>
      </c>
      <c r="O1928">
        <v>102</v>
      </c>
      <c r="P1928" t="s">
        <v>5525</v>
      </c>
      <c r="Q1928" t="s">
        <v>39</v>
      </c>
      <c r="R1928">
        <v>0</v>
      </c>
      <c r="S1928">
        <v>0</v>
      </c>
      <c r="T1928">
        <v>1</v>
      </c>
      <c r="U1928">
        <v>40000000</v>
      </c>
      <c r="V1928">
        <v>23649127</v>
      </c>
      <c r="W1928">
        <v>38805380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6</v>
      </c>
      <c r="AG1928">
        <v>-51.493275000000004</v>
      </c>
      <c r="AH1928">
        <v>-46.157535249999995</v>
      </c>
      <c r="AI1928">
        <v>0.61689083333333339</v>
      </c>
    </row>
    <row r="1929" spans="1:35" x14ac:dyDescent="0.2">
      <c r="A1929" t="s">
        <v>1957</v>
      </c>
      <c r="B1929">
        <v>1969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7.9</v>
      </c>
      <c r="N1929">
        <v>74643</v>
      </c>
      <c r="O1929">
        <v>145</v>
      </c>
      <c r="P1929" t="s">
        <v>1958</v>
      </c>
      <c r="Q1929" t="s">
        <v>1832</v>
      </c>
      <c r="R1929">
        <v>0</v>
      </c>
      <c r="S1929">
        <v>0</v>
      </c>
      <c r="T1929">
        <v>1</v>
      </c>
      <c r="U1929">
        <v>638641</v>
      </c>
      <c r="X1929">
        <v>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-100</v>
      </c>
      <c r="AH1929">
        <v>-100</v>
      </c>
      <c r="AI1929">
        <v>-1</v>
      </c>
    </row>
    <row r="1930" spans="1:35" x14ac:dyDescent="0.2">
      <c r="A1930" t="s">
        <v>2795</v>
      </c>
      <c r="B1930">
        <v>1984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6.1</v>
      </c>
      <c r="N1930">
        <v>2262</v>
      </c>
      <c r="O1930">
        <v>96</v>
      </c>
      <c r="P1930" t="s">
        <v>2500</v>
      </c>
      <c r="Q1930" t="s">
        <v>35</v>
      </c>
      <c r="R1930">
        <v>0</v>
      </c>
      <c r="S1930">
        <v>1</v>
      </c>
      <c r="T1930">
        <v>0</v>
      </c>
      <c r="U1930">
        <v>11020375</v>
      </c>
      <c r="X1930">
        <v>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-100</v>
      </c>
      <c r="AH1930">
        <v>-100</v>
      </c>
      <c r="AI1930">
        <v>-1</v>
      </c>
    </row>
    <row r="1931" spans="1:35" x14ac:dyDescent="0.2">
      <c r="A1931" t="s">
        <v>977</v>
      </c>
      <c r="B1931">
        <v>1947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6.8</v>
      </c>
      <c r="N1931">
        <v>998</v>
      </c>
      <c r="O1931">
        <v>78</v>
      </c>
      <c r="P1931" t="s">
        <v>927</v>
      </c>
      <c r="Q1931" t="s">
        <v>945</v>
      </c>
      <c r="R1931">
        <v>0</v>
      </c>
      <c r="S1931">
        <v>1</v>
      </c>
      <c r="T1931">
        <v>0</v>
      </c>
      <c r="U1931">
        <v>720000</v>
      </c>
      <c r="X1931">
        <v>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-100</v>
      </c>
      <c r="AH1931">
        <v>-100</v>
      </c>
      <c r="AI1931">
        <v>-1</v>
      </c>
    </row>
    <row r="1932" spans="1:35" x14ac:dyDescent="0.2">
      <c r="A1932" t="s">
        <v>3024</v>
      </c>
      <c r="B1932">
        <v>1987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6.5</v>
      </c>
      <c r="N1932">
        <v>58937</v>
      </c>
      <c r="O1932">
        <v>118</v>
      </c>
      <c r="P1932" t="s">
        <v>3025</v>
      </c>
      <c r="Q1932" t="s">
        <v>39</v>
      </c>
      <c r="R1932">
        <v>0</v>
      </c>
      <c r="S1932">
        <v>0</v>
      </c>
      <c r="T1932">
        <v>1</v>
      </c>
      <c r="U1932">
        <v>22000000</v>
      </c>
      <c r="V1932">
        <v>63766510</v>
      </c>
      <c r="W1932">
        <v>63766510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3</v>
      </c>
      <c r="AG1932">
        <v>44.923886363636363</v>
      </c>
      <c r="AH1932">
        <v>60.865513863636387</v>
      </c>
      <c r="AI1932">
        <v>5.3010385375494069</v>
      </c>
    </row>
    <row r="1933" spans="1:35" x14ac:dyDescent="0.2">
      <c r="A1933" t="s">
        <v>2370</v>
      </c>
      <c r="B1933">
        <v>1978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5.4</v>
      </c>
      <c r="N1933">
        <v>13177</v>
      </c>
      <c r="O1933">
        <v>134</v>
      </c>
      <c r="P1933" t="s">
        <v>1926</v>
      </c>
      <c r="Q1933" t="s">
        <v>35</v>
      </c>
      <c r="R1933">
        <v>0</v>
      </c>
      <c r="S1933">
        <v>1</v>
      </c>
      <c r="T1933">
        <v>0</v>
      </c>
      <c r="U1933">
        <v>21049053</v>
      </c>
      <c r="X1933">
        <v>2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78</v>
      </c>
      <c r="AG1933">
        <v>-100</v>
      </c>
      <c r="AH1933">
        <v>-100</v>
      </c>
      <c r="AI1933">
        <v>-1</v>
      </c>
    </row>
    <row r="1934" spans="1:35" x14ac:dyDescent="0.2">
      <c r="A1934" t="s">
        <v>3264</v>
      </c>
      <c r="B1934">
        <v>1989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6.1</v>
      </c>
      <c r="N1934">
        <v>13304</v>
      </c>
      <c r="O1934">
        <v>96</v>
      </c>
      <c r="P1934" t="s">
        <v>3265</v>
      </c>
      <c r="Q1934" t="s">
        <v>3266</v>
      </c>
      <c r="R1934">
        <v>0</v>
      </c>
      <c r="S1934">
        <v>1</v>
      </c>
      <c r="T1934">
        <v>0</v>
      </c>
      <c r="U1934">
        <v>6000000</v>
      </c>
      <c r="V1934">
        <v>14278900</v>
      </c>
      <c r="W1934">
        <v>14278900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18.990833333333335</v>
      </c>
      <c r="AH1934">
        <v>32.079825000000014</v>
      </c>
      <c r="AI1934">
        <v>4.1735144927536236</v>
      </c>
    </row>
    <row r="1935" spans="1:35" x14ac:dyDescent="0.2">
      <c r="A1935" t="s">
        <v>636</v>
      </c>
      <c r="B1935">
        <v>1941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7.3</v>
      </c>
      <c r="N1935">
        <v>22363</v>
      </c>
      <c r="O1935">
        <v>70</v>
      </c>
      <c r="P1935" t="s">
        <v>592</v>
      </c>
      <c r="Q1935" t="s">
        <v>35</v>
      </c>
      <c r="R1935">
        <v>0</v>
      </c>
      <c r="S1935">
        <v>1</v>
      </c>
      <c r="T1935">
        <v>0</v>
      </c>
      <c r="U1935">
        <v>180000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-100</v>
      </c>
      <c r="AH1935">
        <v>-100</v>
      </c>
      <c r="AI1935">
        <v>-1</v>
      </c>
    </row>
    <row r="1936" spans="1:35" x14ac:dyDescent="0.2">
      <c r="A1936" t="s">
        <v>6578</v>
      </c>
      <c r="B1936">
        <v>2010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5.8</v>
      </c>
      <c r="N1936">
        <v>100379</v>
      </c>
      <c r="O1936">
        <v>103</v>
      </c>
      <c r="P1936" t="s">
        <v>5075</v>
      </c>
      <c r="Q1936" t="s">
        <v>35</v>
      </c>
      <c r="R1936">
        <v>0</v>
      </c>
      <c r="S1936">
        <v>1</v>
      </c>
      <c r="T1936">
        <v>0</v>
      </c>
      <c r="U1936">
        <v>150000000</v>
      </c>
      <c r="V1936">
        <v>61979680</v>
      </c>
      <c r="W1936">
        <v>139789765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71</v>
      </c>
      <c r="AG1936">
        <v>-53.40341166666667</v>
      </c>
      <c r="AH1936">
        <v>-48.277786949999992</v>
      </c>
      <c r="AI1936">
        <v>-6.8068233333333339E-2</v>
      </c>
    </row>
    <row r="1937" spans="1:35" x14ac:dyDescent="0.2">
      <c r="A1937" t="s">
        <v>2638</v>
      </c>
      <c r="B1937">
        <v>1982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7.2</v>
      </c>
      <c r="N1937">
        <v>24130</v>
      </c>
      <c r="O1937">
        <v>136</v>
      </c>
      <c r="P1937" t="s">
        <v>1863</v>
      </c>
      <c r="Q1937" t="s">
        <v>1807</v>
      </c>
      <c r="R1937">
        <v>0</v>
      </c>
      <c r="S1937">
        <v>0</v>
      </c>
      <c r="T1937">
        <v>1</v>
      </c>
      <c r="U1937">
        <v>17000000</v>
      </c>
      <c r="V1937">
        <v>29712172</v>
      </c>
      <c r="W1937">
        <v>29712172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4</v>
      </c>
      <c r="AG1937">
        <v>-12.611258823529411</v>
      </c>
      <c r="AH1937">
        <v>-2.9984972941176418</v>
      </c>
      <c r="AI1937">
        <v>2.7995104859335038</v>
      </c>
    </row>
    <row r="1938" spans="1:35" x14ac:dyDescent="0.2">
      <c r="A1938" t="s">
        <v>6956</v>
      </c>
      <c r="B1938">
        <v>2013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7</v>
      </c>
      <c r="N1938">
        <v>248134</v>
      </c>
      <c r="O1938">
        <v>109</v>
      </c>
      <c r="P1938" t="s">
        <v>5973</v>
      </c>
      <c r="Q1938" t="s">
        <v>35</v>
      </c>
      <c r="R1938">
        <v>0</v>
      </c>
      <c r="S1938">
        <v>1</v>
      </c>
      <c r="T1938">
        <v>0</v>
      </c>
      <c r="U1938">
        <v>20000000</v>
      </c>
      <c r="V1938">
        <v>26004851</v>
      </c>
      <c r="W1938">
        <v>46089287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15.223217500000001</v>
      </c>
      <c r="AH1938">
        <v>27.897771425000016</v>
      </c>
      <c r="AI1938">
        <v>1.3044643499999999</v>
      </c>
    </row>
    <row r="1939" spans="1:35" x14ac:dyDescent="0.2">
      <c r="A1939" t="s">
        <v>2131</v>
      </c>
      <c r="B1939">
        <v>1973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5.8</v>
      </c>
      <c r="N1939">
        <v>1380</v>
      </c>
      <c r="O1939">
        <v>93</v>
      </c>
      <c r="P1939" t="s">
        <v>2132</v>
      </c>
      <c r="Q1939" t="s">
        <v>376</v>
      </c>
      <c r="R1939">
        <v>1</v>
      </c>
      <c r="S1939">
        <v>0</v>
      </c>
      <c r="T1939">
        <v>0</v>
      </c>
      <c r="U1939">
        <v>22583370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-100</v>
      </c>
      <c r="AH1939">
        <v>-100</v>
      </c>
      <c r="AI1939">
        <v>-1</v>
      </c>
    </row>
    <row r="1940" spans="1:35" x14ac:dyDescent="0.2">
      <c r="A1940" t="s">
        <v>1494</v>
      </c>
      <c r="B1940">
        <v>1956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7.4</v>
      </c>
      <c r="N1940">
        <v>24034</v>
      </c>
      <c r="O1940">
        <v>105</v>
      </c>
      <c r="P1940" t="s">
        <v>706</v>
      </c>
      <c r="Q1940" t="s">
        <v>39</v>
      </c>
      <c r="R1940">
        <v>0</v>
      </c>
      <c r="S1940">
        <v>0</v>
      </c>
      <c r="T1940">
        <v>1</v>
      </c>
      <c r="U1940">
        <v>1200000</v>
      </c>
      <c r="X1940">
        <v>2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3</v>
      </c>
      <c r="AG1940">
        <v>-100</v>
      </c>
      <c r="AH1940">
        <v>-100</v>
      </c>
      <c r="AI1940">
        <v>-1</v>
      </c>
    </row>
    <row r="1941" spans="1:35" x14ac:dyDescent="0.2">
      <c r="A1941" t="s">
        <v>2219</v>
      </c>
      <c r="B1941">
        <v>1974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7.2</v>
      </c>
      <c r="N1941">
        <v>7325</v>
      </c>
      <c r="O1941">
        <v>112</v>
      </c>
      <c r="P1941" t="s">
        <v>2049</v>
      </c>
      <c r="Q1941" t="s">
        <v>39</v>
      </c>
      <c r="R1941">
        <v>0</v>
      </c>
      <c r="S1941">
        <v>0</v>
      </c>
      <c r="T1941">
        <v>1</v>
      </c>
      <c r="U1941">
        <v>5000000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-100</v>
      </c>
      <c r="AH1941">
        <v>-100</v>
      </c>
      <c r="AI1941">
        <v>-1</v>
      </c>
    </row>
    <row r="1942" spans="1:35" x14ac:dyDescent="0.2">
      <c r="A1942" t="s">
        <v>5106</v>
      </c>
      <c r="B1942">
        <v>2000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6.4</v>
      </c>
      <c r="N1942">
        <v>19230</v>
      </c>
      <c r="O1942">
        <v>115</v>
      </c>
      <c r="P1942" t="s">
        <v>5107</v>
      </c>
      <c r="Q1942" t="s">
        <v>3859</v>
      </c>
      <c r="R1942">
        <v>1</v>
      </c>
      <c r="S1942">
        <v>0</v>
      </c>
      <c r="T1942">
        <v>0</v>
      </c>
      <c r="U1942">
        <v>24000000</v>
      </c>
      <c r="V1942">
        <v>889352</v>
      </c>
      <c r="W1942">
        <v>924036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-98.074925000000007</v>
      </c>
      <c r="AH1942">
        <v>-97.863166749999991</v>
      </c>
      <c r="AI1942">
        <v>-0.93583083333333328</v>
      </c>
    </row>
    <row r="1943" spans="1:35" x14ac:dyDescent="0.2">
      <c r="A1943" t="s">
        <v>6755</v>
      </c>
      <c r="B1943">
        <v>2016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5.6</v>
      </c>
      <c r="N1943">
        <v>3028</v>
      </c>
      <c r="O1943">
        <v>111</v>
      </c>
      <c r="P1943" t="s">
        <v>6756</v>
      </c>
      <c r="Q1943" t="s">
        <v>5296</v>
      </c>
      <c r="R1943">
        <v>0</v>
      </c>
      <c r="S1943">
        <v>1</v>
      </c>
      <c r="T1943">
        <v>0</v>
      </c>
      <c r="U1943">
        <v>18500000</v>
      </c>
      <c r="V1943">
        <v>6490401</v>
      </c>
      <c r="W1943">
        <v>7330338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11</v>
      </c>
      <c r="AG1943">
        <v>-80.188275675675683</v>
      </c>
      <c r="AH1943">
        <v>-78.008986000000007</v>
      </c>
      <c r="AI1943">
        <v>-0.60376551351351349</v>
      </c>
    </row>
    <row r="1944" spans="1:35" x14ac:dyDescent="0.2">
      <c r="A1944" t="s">
        <v>6425</v>
      </c>
      <c r="B1944">
        <v>2007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8.1999999999999993</v>
      </c>
      <c r="N1944">
        <v>488586</v>
      </c>
      <c r="O1944">
        <v>158</v>
      </c>
      <c r="P1944" t="s">
        <v>5603</v>
      </c>
      <c r="Q1944" t="s">
        <v>6426</v>
      </c>
      <c r="R1944">
        <v>1</v>
      </c>
      <c r="S1944">
        <v>0</v>
      </c>
      <c r="T1944">
        <v>0</v>
      </c>
      <c r="U1944">
        <v>25000000</v>
      </c>
      <c r="V1944">
        <v>40222514</v>
      </c>
      <c r="W1944">
        <v>76181545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52.36309</v>
      </c>
      <c r="AH1944">
        <v>69.123029900000006</v>
      </c>
      <c r="AI1944">
        <v>4.0787696666666671</v>
      </c>
    </row>
    <row r="1945" spans="1:35" x14ac:dyDescent="0.2">
      <c r="A1945" t="s">
        <v>632</v>
      </c>
      <c r="B1945">
        <v>1941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7.2</v>
      </c>
      <c r="N1945">
        <v>5521</v>
      </c>
      <c r="O1945">
        <v>140</v>
      </c>
      <c r="P1945" t="s">
        <v>474</v>
      </c>
      <c r="Q1945" t="s">
        <v>39</v>
      </c>
      <c r="R1945">
        <v>0</v>
      </c>
      <c r="S1945">
        <v>0</v>
      </c>
      <c r="T1945">
        <v>1</v>
      </c>
      <c r="U1945">
        <v>2200000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-100</v>
      </c>
      <c r="AH1945">
        <v>-100</v>
      </c>
      <c r="AI1945">
        <v>-1</v>
      </c>
    </row>
    <row r="1946" spans="1:35" x14ac:dyDescent="0.2">
      <c r="A1946" t="s">
        <v>548</v>
      </c>
      <c r="B1946">
        <v>1940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7.3</v>
      </c>
      <c r="N1946">
        <v>6717</v>
      </c>
      <c r="O1946">
        <v>95</v>
      </c>
      <c r="P1946" t="s">
        <v>474</v>
      </c>
      <c r="Q1946" t="s">
        <v>39</v>
      </c>
      <c r="R1946">
        <v>0</v>
      </c>
      <c r="S1946">
        <v>0</v>
      </c>
      <c r="T1946">
        <v>1</v>
      </c>
      <c r="U1946">
        <v>2000000</v>
      </c>
      <c r="X1946">
        <v>2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2</v>
      </c>
      <c r="AG1946">
        <v>-100</v>
      </c>
      <c r="AH1946">
        <v>-100</v>
      </c>
      <c r="AI1946">
        <v>-1</v>
      </c>
    </row>
    <row r="1947" spans="1:35" x14ac:dyDescent="0.2">
      <c r="A1947" t="s">
        <v>3150</v>
      </c>
      <c r="B1947">
        <v>1988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7.3</v>
      </c>
      <c r="N1947">
        <v>103047</v>
      </c>
      <c r="O1947">
        <v>94</v>
      </c>
      <c r="P1947" t="s">
        <v>2225</v>
      </c>
      <c r="Q1947" t="s">
        <v>2997</v>
      </c>
      <c r="R1947">
        <v>0</v>
      </c>
      <c r="S1947">
        <v>1</v>
      </c>
      <c r="T1947">
        <v>0</v>
      </c>
      <c r="U1947">
        <v>4000000</v>
      </c>
      <c r="V1947">
        <v>13008928</v>
      </c>
      <c r="W1947">
        <v>13008928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25</v>
      </c>
      <c r="AG1947">
        <v>62.611600000000003</v>
      </c>
      <c r="AH1947">
        <v>80.498876000000024</v>
      </c>
      <c r="AI1947">
        <v>6.0700695652173913</v>
      </c>
    </row>
    <row r="1948" spans="1:35" x14ac:dyDescent="0.2">
      <c r="A1948" t="s">
        <v>4326</v>
      </c>
      <c r="B1948">
        <v>1995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6.8</v>
      </c>
      <c r="N1948">
        <v>25366</v>
      </c>
      <c r="O1948">
        <v>115</v>
      </c>
      <c r="P1948" t="s">
        <v>4327</v>
      </c>
      <c r="Q1948" t="s">
        <v>3859</v>
      </c>
      <c r="R1948">
        <v>1</v>
      </c>
      <c r="S1948">
        <v>0</v>
      </c>
      <c r="T1948">
        <v>0</v>
      </c>
      <c r="U1948">
        <v>7000000</v>
      </c>
      <c r="V1948">
        <v>529766</v>
      </c>
      <c r="W1948">
        <v>529766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-96.21595714285715</v>
      </c>
      <c r="AH1948">
        <v>-95.799712428571425</v>
      </c>
      <c r="AI1948">
        <v>-0.82799805194805198</v>
      </c>
    </row>
    <row r="1949" spans="1:35" x14ac:dyDescent="0.2">
      <c r="A1949" t="s">
        <v>6428</v>
      </c>
      <c r="B1949">
        <v>2007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7.2</v>
      </c>
      <c r="N1949">
        <v>27124</v>
      </c>
      <c r="O1949">
        <v>118</v>
      </c>
      <c r="P1949" t="s">
        <v>6429</v>
      </c>
      <c r="Q1949" t="s">
        <v>4856</v>
      </c>
      <c r="R1949">
        <v>0</v>
      </c>
      <c r="S1949">
        <v>1</v>
      </c>
      <c r="T1949">
        <v>0</v>
      </c>
      <c r="U1949">
        <v>16000000</v>
      </c>
      <c r="V1949">
        <v>3287315</v>
      </c>
      <c r="W1949">
        <v>8591255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-73.152328124999997</v>
      </c>
      <c r="AH1949">
        <v>-70.199084218750002</v>
      </c>
      <c r="AI1949">
        <v>-0.10507760416666667</v>
      </c>
    </row>
    <row r="1950" spans="1:35" x14ac:dyDescent="0.2">
      <c r="A1950" t="s">
        <v>5480</v>
      </c>
      <c r="B1950">
        <v>2001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5.6</v>
      </c>
      <c r="N1950">
        <v>76549</v>
      </c>
      <c r="O1950">
        <v>91</v>
      </c>
      <c r="P1950" t="s">
        <v>5481</v>
      </c>
      <c r="Q1950" t="s">
        <v>39</v>
      </c>
      <c r="R1950">
        <v>0</v>
      </c>
      <c r="S1950">
        <v>0</v>
      </c>
      <c r="T1950">
        <v>1</v>
      </c>
      <c r="U1950">
        <v>42000000</v>
      </c>
      <c r="V1950">
        <v>41867960</v>
      </c>
      <c r="W1950">
        <v>68467960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41</v>
      </c>
      <c r="AG1950">
        <v>-18.490523809523811</v>
      </c>
      <c r="AH1950">
        <v>-9.5244814285714181</v>
      </c>
      <c r="AI1950">
        <v>1.7169825396825398</v>
      </c>
    </row>
    <row r="1951" spans="1:35" x14ac:dyDescent="0.2">
      <c r="A1951" t="s">
        <v>5825</v>
      </c>
      <c r="B1951">
        <v>2003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6.8</v>
      </c>
      <c r="N1951">
        <v>77580</v>
      </c>
      <c r="O1951">
        <v>100</v>
      </c>
      <c r="P1951" t="s">
        <v>5826</v>
      </c>
      <c r="Q1951" t="s">
        <v>5827</v>
      </c>
      <c r="R1951">
        <v>0</v>
      </c>
      <c r="S1951">
        <v>1</v>
      </c>
      <c r="T1951">
        <v>0</v>
      </c>
      <c r="U1951">
        <v>2000000</v>
      </c>
      <c r="V1951">
        <v>4601043</v>
      </c>
      <c r="W1951">
        <v>10128960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153.22400000000002</v>
      </c>
      <c r="AH1951">
        <v>181.07864000000004</v>
      </c>
      <c r="AI1951">
        <v>7.4408000000000003</v>
      </c>
    </row>
    <row r="1952" spans="1:35" x14ac:dyDescent="0.2">
      <c r="A1952" t="s">
        <v>7383</v>
      </c>
      <c r="B1952">
        <v>2012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6.2</v>
      </c>
      <c r="N1952">
        <v>122746</v>
      </c>
      <c r="O1952">
        <v>134</v>
      </c>
      <c r="P1952" t="s">
        <v>6141</v>
      </c>
      <c r="Q1952" t="s">
        <v>7384</v>
      </c>
      <c r="R1952">
        <v>0</v>
      </c>
      <c r="S1952">
        <v>1</v>
      </c>
      <c r="T1952">
        <v>0</v>
      </c>
      <c r="U1952">
        <v>35000000</v>
      </c>
      <c r="V1952">
        <v>67544505</v>
      </c>
      <c r="W1952">
        <v>88215156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26.021651428571431</v>
      </c>
      <c r="AH1952">
        <v>39.884033085714307</v>
      </c>
      <c r="AI1952">
        <v>1.5204330285714285</v>
      </c>
    </row>
    <row r="1953" spans="1:35" x14ac:dyDescent="0.2">
      <c r="A1953" t="s">
        <v>773</v>
      </c>
      <c r="B1953">
        <v>1943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5.8</v>
      </c>
      <c r="N1953">
        <v>915</v>
      </c>
      <c r="O1953">
        <v>121</v>
      </c>
      <c r="P1953" t="s">
        <v>45</v>
      </c>
      <c r="Q1953" t="s">
        <v>39</v>
      </c>
      <c r="R1953">
        <v>0</v>
      </c>
      <c r="S1953">
        <v>0</v>
      </c>
      <c r="T1953">
        <v>1</v>
      </c>
      <c r="U1953">
        <v>1870000</v>
      </c>
      <c r="V1953">
        <v>20831178</v>
      </c>
      <c r="W1953">
        <v>20831178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456.98336898395723</v>
      </c>
      <c r="AH1953">
        <v>518.25153957219254</v>
      </c>
      <c r="AI1953">
        <v>84.689749074454951</v>
      </c>
    </row>
    <row r="1954" spans="1:35" x14ac:dyDescent="0.2">
      <c r="A1954" t="s">
        <v>7088</v>
      </c>
      <c r="B1954">
        <v>2014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6.6</v>
      </c>
      <c r="N1954">
        <v>68561</v>
      </c>
      <c r="O1954">
        <v>103</v>
      </c>
      <c r="P1954" t="s">
        <v>5551</v>
      </c>
      <c r="Q1954" t="s">
        <v>7089</v>
      </c>
      <c r="R1954">
        <v>0</v>
      </c>
      <c r="S1954">
        <v>0</v>
      </c>
      <c r="T1954">
        <v>1</v>
      </c>
      <c r="U1954">
        <v>19800000</v>
      </c>
      <c r="V1954">
        <v>34296320</v>
      </c>
      <c r="W1954">
        <v>41296320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4</v>
      </c>
      <c r="AG1954">
        <v>4.2836363636363641</v>
      </c>
      <c r="AH1954">
        <v>15.754836363636372</v>
      </c>
      <c r="AI1954">
        <v>1.0856727272727273</v>
      </c>
    </row>
    <row r="1955" spans="1:35" x14ac:dyDescent="0.2">
      <c r="A1955" t="s">
        <v>1340</v>
      </c>
      <c r="B1955">
        <v>1955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5.9</v>
      </c>
      <c r="N1955">
        <v>8415</v>
      </c>
      <c r="O1955">
        <v>86</v>
      </c>
      <c r="P1955" t="s">
        <v>1341</v>
      </c>
      <c r="Q1955" t="s">
        <v>945</v>
      </c>
      <c r="R1955">
        <v>0</v>
      </c>
      <c r="S1955">
        <v>1</v>
      </c>
      <c r="T1955">
        <v>0</v>
      </c>
      <c r="U1955">
        <v>800000</v>
      </c>
      <c r="X1955">
        <v>2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3</v>
      </c>
      <c r="AG1955">
        <v>-100</v>
      </c>
      <c r="AH1955">
        <v>-100</v>
      </c>
      <c r="AI1955">
        <v>-1</v>
      </c>
    </row>
    <row r="1956" spans="1:35" x14ac:dyDescent="0.2">
      <c r="A1956" t="s">
        <v>6603</v>
      </c>
      <c r="B1956">
        <v>2011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7</v>
      </c>
      <c r="N1956">
        <v>716928</v>
      </c>
      <c r="O1956">
        <v>115</v>
      </c>
      <c r="P1956" t="s">
        <v>4465</v>
      </c>
      <c r="Q1956" t="s">
        <v>2483</v>
      </c>
      <c r="R1956">
        <v>1</v>
      </c>
      <c r="S1956">
        <v>0</v>
      </c>
      <c r="T1956">
        <v>0</v>
      </c>
      <c r="U1956">
        <v>150000000</v>
      </c>
      <c r="V1956">
        <v>181030624</v>
      </c>
      <c r="W1956">
        <v>449326618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49</v>
      </c>
      <c r="AG1956">
        <v>49.775539333333334</v>
      </c>
      <c r="AH1956">
        <v>66.250848660000003</v>
      </c>
      <c r="AI1956">
        <v>1.9955107866666666</v>
      </c>
    </row>
    <row r="1957" spans="1:35" x14ac:dyDescent="0.2">
      <c r="A1957" t="s">
        <v>7759</v>
      </c>
      <c r="B1957">
        <v>2017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7.9</v>
      </c>
      <c r="N1957">
        <v>541610</v>
      </c>
      <c r="O1957">
        <v>130</v>
      </c>
      <c r="P1957" t="s">
        <v>7760</v>
      </c>
      <c r="Q1957" t="s">
        <v>2671</v>
      </c>
      <c r="R1957">
        <v>1</v>
      </c>
      <c r="S1957">
        <v>0</v>
      </c>
      <c r="T1957">
        <v>0</v>
      </c>
      <c r="U1957">
        <v>180000000</v>
      </c>
      <c r="V1957">
        <v>315058289</v>
      </c>
      <c r="W1957">
        <v>853977126</v>
      </c>
      <c r="X1957">
        <v>0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55</v>
      </c>
      <c r="AG1957">
        <v>137.21586833333333</v>
      </c>
      <c r="AH1957">
        <v>163.30961385000003</v>
      </c>
      <c r="AI1957">
        <v>3.7443173666666665</v>
      </c>
    </row>
    <row r="1958" spans="1:35" x14ac:dyDescent="0.2">
      <c r="A1958" t="s">
        <v>7458</v>
      </c>
      <c r="B1958">
        <v>2013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6.9</v>
      </c>
      <c r="N1958">
        <v>569840</v>
      </c>
      <c r="O1958">
        <v>112</v>
      </c>
      <c r="P1958" t="s">
        <v>7459</v>
      </c>
      <c r="Q1958" t="s">
        <v>6654</v>
      </c>
      <c r="R1958">
        <v>1</v>
      </c>
      <c r="S1958">
        <v>0</v>
      </c>
      <c r="T1958">
        <v>0</v>
      </c>
      <c r="U1958">
        <v>170000000</v>
      </c>
      <c r="V1958">
        <v>206362140</v>
      </c>
      <c r="W1958">
        <v>644783140</v>
      </c>
      <c r="X1958">
        <v>0</v>
      </c>
      <c r="Y1958">
        <v>1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51</v>
      </c>
      <c r="AG1958">
        <v>89.642099999999999</v>
      </c>
      <c r="AH1958">
        <v>110.50273100000003</v>
      </c>
      <c r="AI1958">
        <v>2.7928419999999998</v>
      </c>
    </row>
    <row r="1959" spans="1:35" x14ac:dyDescent="0.2">
      <c r="A1959" t="s">
        <v>1862</v>
      </c>
      <c r="B1959">
        <v>1967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6.9</v>
      </c>
      <c r="N1959">
        <v>5707</v>
      </c>
      <c r="O1959">
        <v>138</v>
      </c>
      <c r="P1959" t="s">
        <v>1863</v>
      </c>
      <c r="Q1959" t="s">
        <v>1667</v>
      </c>
      <c r="R1959">
        <v>0</v>
      </c>
      <c r="S1959">
        <v>1</v>
      </c>
      <c r="T1959">
        <v>0</v>
      </c>
      <c r="U1959">
        <v>6000000</v>
      </c>
      <c r="X1959">
        <v>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-100</v>
      </c>
      <c r="AH1959">
        <v>-100</v>
      </c>
      <c r="AI1959">
        <v>-1</v>
      </c>
    </row>
    <row r="1960" spans="1:35" x14ac:dyDescent="0.2">
      <c r="A1960" t="s">
        <v>3257</v>
      </c>
      <c r="B1960">
        <v>1989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6.2</v>
      </c>
      <c r="N1960">
        <v>10265</v>
      </c>
      <c r="O1960">
        <v>96</v>
      </c>
      <c r="P1960" t="s">
        <v>3258</v>
      </c>
      <c r="Q1960" t="s">
        <v>2783</v>
      </c>
      <c r="R1960">
        <v>1</v>
      </c>
      <c r="S1960">
        <v>0</v>
      </c>
      <c r="T1960">
        <v>0</v>
      </c>
      <c r="U1960">
        <v>15000000</v>
      </c>
      <c r="V1960">
        <v>40586886</v>
      </c>
      <c r="W1960">
        <v>40586886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3</v>
      </c>
      <c r="AG1960">
        <v>35.289619999999999</v>
      </c>
      <c r="AH1960">
        <v>50.17147820000001</v>
      </c>
      <c r="AI1960">
        <v>4.8821573913043474</v>
      </c>
    </row>
    <row r="1961" spans="1:35" x14ac:dyDescent="0.2">
      <c r="A1961" t="s">
        <v>4805</v>
      </c>
      <c r="B1961">
        <v>1999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7.1</v>
      </c>
      <c r="N1961">
        <v>156335</v>
      </c>
      <c r="O1961">
        <v>114</v>
      </c>
      <c r="P1961" t="s">
        <v>4447</v>
      </c>
      <c r="Q1961" t="s">
        <v>39</v>
      </c>
      <c r="R1961">
        <v>0</v>
      </c>
      <c r="S1961">
        <v>0</v>
      </c>
      <c r="T1961">
        <v>1</v>
      </c>
      <c r="U1961">
        <v>75000000</v>
      </c>
      <c r="V1961">
        <v>60652036</v>
      </c>
      <c r="W1961">
        <v>107752036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-28.165309333333333</v>
      </c>
      <c r="AH1961">
        <v>-20.263493359999995</v>
      </c>
      <c r="AI1961">
        <v>2.2652132121212123</v>
      </c>
    </row>
    <row r="1962" spans="1:35" x14ac:dyDescent="0.2">
      <c r="A1962" t="s">
        <v>3011</v>
      </c>
      <c r="B1962">
        <v>1987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6</v>
      </c>
      <c r="N1962">
        <v>45380</v>
      </c>
      <c r="O1962">
        <v>102</v>
      </c>
      <c r="P1962" t="s">
        <v>3012</v>
      </c>
      <c r="Q1962" t="s">
        <v>2783</v>
      </c>
      <c r="R1962">
        <v>1</v>
      </c>
      <c r="S1962">
        <v>0</v>
      </c>
      <c r="T1962">
        <v>0</v>
      </c>
      <c r="U1962">
        <v>11000000</v>
      </c>
      <c r="V1962">
        <v>167780960</v>
      </c>
      <c r="W1962">
        <v>167780960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662.6407272727273</v>
      </c>
      <c r="AH1962">
        <v>746.53120727272744</v>
      </c>
      <c r="AI1962">
        <v>32.158292490118576</v>
      </c>
    </row>
    <row r="1963" spans="1:35" x14ac:dyDescent="0.2">
      <c r="A1963" t="s">
        <v>3014</v>
      </c>
      <c r="B1963">
        <v>1987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7.2</v>
      </c>
      <c r="N1963">
        <v>10382</v>
      </c>
      <c r="O1963">
        <v>97</v>
      </c>
      <c r="P1963" t="s">
        <v>3015</v>
      </c>
      <c r="Q1963" t="s">
        <v>35</v>
      </c>
      <c r="R1963">
        <v>0</v>
      </c>
      <c r="S1963">
        <v>1</v>
      </c>
      <c r="T1963">
        <v>0</v>
      </c>
      <c r="U1963">
        <v>6000000</v>
      </c>
      <c r="V1963">
        <v>3685862</v>
      </c>
      <c r="W1963">
        <v>3685862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-69.284483333333341</v>
      </c>
      <c r="AH1963">
        <v>-65.905776500000002</v>
      </c>
      <c r="AI1963">
        <v>0.33545724637681157</v>
      </c>
    </row>
    <row r="1964" spans="1:35" x14ac:dyDescent="0.2">
      <c r="A1964" t="s">
        <v>330</v>
      </c>
      <c r="B1964">
        <v>1936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6.6</v>
      </c>
      <c r="N1964">
        <v>1178</v>
      </c>
      <c r="O1964">
        <v>84</v>
      </c>
      <c r="P1964" t="s">
        <v>331</v>
      </c>
      <c r="Q1964" t="s">
        <v>35</v>
      </c>
      <c r="R1964">
        <v>0</v>
      </c>
      <c r="S1964">
        <v>1</v>
      </c>
      <c r="T1964">
        <v>0</v>
      </c>
      <c r="U1964">
        <v>326000</v>
      </c>
      <c r="X1964">
        <v>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-100</v>
      </c>
      <c r="AH1964">
        <v>-100</v>
      </c>
      <c r="AI1964">
        <v>-1</v>
      </c>
    </row>
    <row r="1965" spans="1:35" x14ac:dyDescent="0.2">
      <c r="A1965" t="s">
        <v>924</v>
      </c>
      <c r="B1965">
        <v>1946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7</v>
      </c>
      <c r="N1965">
        <v>1537</v>
      </c>
      <c r="O1965">
        <v>92</v>
      </c>
      <c r="P1965" t="s">
        <v>793</v>
      </c>
      <c r="Q1965" t="s">
        <v>39</v>
      </c>
      <c r="R1965">
        <v>0</v>
      </c>
      <c r="S1965">
        <v>0</v>
      </c>
      <c r="T1965">
        <v>1</v>
      </c>
      <c r="U1965">
        <v>457000</v>
      </c>
      <c r="X1965">
        <v>2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-100</v>
      </c>
      <c r="AH1965">
        <v>-100</v>
      </c>
      <c r="AI1965">
        <v>-1</v>
      </c>
    </row>
    <row r="1966" spans="1:35" x14ac:dyDescent="0.2">
      <c r="A1966" t="s">
        <v>5141</v>
      </c>
      <c r="B1966">
        <v>1999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6</v>
      </c>
      <c r="N1966">
        <v>17896</v>
      </c>
      <c r="O1966">
        <v>98</v>
      </c>
      <c r="P1966" t="s">
        <v>5142</v>
      </c>
      <c r="Q1966" t="s">
        <v>39</v>
      </c>
      <c r="R1966">
        <v>0</v>
      </c>
      <c r="S1966">
        <v>0</v>
      </c>
      <c r="T1966">
        <v>1</v>
      </c>
      <c r="U1966">
        <v>20000000</v>
      </c>
      <c r="V1966">
        <v>10570375</v>
      </c>
      <c r="W1966">
        <v>10570375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-73.574062499999997</v>
      </c>
      <c r="AH1966">
        <v>-70.667209374999999</v>
      </c>
      <c r="AI1966">
        <v>0.20117897727272727</v>
      </c>
    </row>
    <row r="1967" spans="1:35" x14ac:dyDescent="0.2">
      <c r="A1967" t="s">
        <v>4132</v>
      </c>
      <c r="B1967">
        <v>1994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6.3</v>
      </c>
      <c r="N1967">
        <v>14594</v>
      </c>
      <c r="O1967">
        <v>86</v>
      </c>
      <c r="P1967" t="s">
        <v>2874</v>
      </c>
      <c r="Q1967" t="s">
        <v>2874</v>
      </c>
      <c r="R1967">
        <v>0</v>
      </c>
      <c r="S1967">
        <v>0</v>
      </c>
      <c r="T1967">
        <v>1</v>
      </c>
      <c r="U1967">
        <v>28000000</v>
      </c>
      <c r="V1967">
        <v>11373501</v>
      </c>
      <c r="W1967">
        <v>11373501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159</v>
      </c>
      <c r="AG1967">
        <v>-79.690176785714286</v>
      </c>
      <c r="AH1967">
        <v>-77.456096232142855</v>
      </c>
      <c r="AI1967">
        <v>-7.6826217532467531E-2</v>
      </c>
    </row>
    <row r="1968" spans="1:35" x14ac:dyDescent="0.2">
      <c r="A1968" t="s">
        <v>1975</v>
      </c>
      <c r="B1968">
        <v>1971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6.7</v>
      </c>
      <c r="N1968">
        <v>46260</v>
      </c>
      <c r="O1968">
        <v>86</v>
      </c>
      <c r="P1968" t="s">
        <v>1976</v>
      </c>
      <c r="Q1968" t="s">
        <v>1943</v>
      </c>
      <c r="R1968">
        <v>0</v>
      </c>
      <c r="S1968">
        <v>0</v>
      </c>
      <c r="T1968">
        <v>1</v>
      </c>
      <c r="U1968">
        <v>777000</v>
      </c>
      <c r="V1968">
        <v>2437000</v>
      </c>
      <c r="W1968">
        <v>2437000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56.821106821106824</v>
      </c>
      <c r="AH1968">
        <v>74.071428571428598</v>
      </c>
      <c r="AI1968">
        <v>7.2537424642687798</v>
      </c>
    </row>
    <row r="1969" spans="1:35" x14ac:dyDescent="0.2">
      <c r="A1969" t="s">
        <v>4134</v>
      </c>
      <c r="B1969">
        <v>1994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5.9</v>
      </c>
      <c r="N1969">
        <v>53541</v>
      </c>
      <c r="O1969">
        <v>99</v>
      </c>
      <c r="P1969" t="s">
        <v>3351</v>
      </c>
      <c r="Q1969" t="s">
        <v>3820</v>
      </c>
      <c r="R1969">
        <v>0</v>
      </c>
      <c r="S1969">
        <v>1</v>
      </c>
      <c r="T1969">
        <v>0</v>
      </c>
      <c r="U1969">
        <v>27000000</v>
      </c>
      <c r="V1969">
        <v>44853581</v>
      </c>
      <c r="W1969">
        <v>101646581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2</v>
      </c>
      <c r="AG1969">
        <v>88.234409259259266</v>
      </c>
      <c r="AH1969">
        <v>108.94019427777779</v>
      </c>
      <c r="AI1969">
        <v>7.5561095117845118</v>
      </c>
    </row>
    <row r="1970" spans="1:35" x14ac:dyDescent="0.2">
      <c r="A1970" t="s">
        <v>4566</v>
      </c>
      <c r="B1970">
        <v>1996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6.4</v>
      </c>
      <c r="N1970">
        <v>44535</v>
      </c>
      <c r="O1970">
        <v>135</v>
      </c>
      <c r="P1970" t="s">
        <v>3170</v>
      </c>
      <c r="Q1970" t="s">
        <v>4385</v>
      </c>
      <c r="R1970">
        <v>0</v>
      </c>
      <c r="S1970">
        <v>0</v>
      </c>
      <c r="T1970">
        <v>1</v>
      </c>
      <c r="U1970">
        <v>45000000</v>
      </c>
      <c r="V1970">
        <v>53854588</v>
      </c>
      <c r="W1970">
        <v>53854588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-40.161568888888887</v>
      </c>
      <c r="AH1970">
        <v>-33.579341466666655</v>
      </c>
      <c r="AI1970">
        <v>1.7199286868686869</v>
      </c>
    </row>
    <row r="1971" spans="1:35" x14ac:dyDescent="0.2">
      <c r="A1971" t="s">
        <v>3017</v>
      </c>
      <c r="B1971">
        <v>1987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6.5</v>
      </c>
      <c r="N1971">
        <v>7606</v>
      </c>
      <c r="O1971">
        <v>112</v>
      </c>
      <c r="P1971" t="s">
        <v>2871</v>
      </c>
      <c r="Q1971" t="s">
        <v>3018</v>
      </c>
      <c r="R1971">
        <v>1</v>
      </c>
      <c r="S1971">
        <v>0</v>
      </c>
      <c r="T1971">
        <v>0</v>
      </c>
      <c r="U1971">
        <v>11000000</v>
      </c>
      <c r="V1971">
        <v>25411386</v>
      </c>
      <c r="W1971">
        <v>25411386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15.506300000000001</v>
      </c>
      <c r="AH1971">
        <v>28.211993000000003</v>
      </c>
      <c r="AI1971">
        <v>4.0220130434782613</v>
      </c>
    </row>
    <row r="1972" spans="1:35" x14ac:dyDescent="0.2">
      <c r="A1972" t="s">
        <v>6358</v>
      </c>
      <c r="B1972">
        <v>2007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6.2</v>
      </c>
      <c r="N1972">
        <v>59854</v>
      </c>
      <c r="O1972">
        <v>87</v>
      </c>
      <c r="P1972" t="s">
        <v>6359</v>
      </c>
      <c r="Q1972" t="s">
        <v>6360</v>
      </c>
      <c r="R1972">
        <v>0</v>
      </c>
      <c r="S1972">
        <v>0</v>
      </c>
      <c r="T1972">
        <v>1</v>
      </c>
      <c r="U1972">
        <v>34000000</v>
      </c>
      <c r="V1972">
        <v>54149098</v>
      </c>
      <c r="W1972">
        <v>95802916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23</v>
      </c>
      <c r="AG1972">
        <v>40.88664117647059</v>
      </c>
      <c r="AH1972">
        <v>56.384171705882359</v>
      </c>
      <c r="AI1972">
        <v>3.6962213725490196</v>
      </c>
    </row>
    <row r="1973" spans="1:35" x14ac:dyDescent="0.2">
      <c r="A1973" t="s">
        <v>1680</v>
      </c>
      <c r="B1973">
        <v>1962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8.1999999999999993</v>
      </c>
      <c r="N1973">
        <v>283393</v>
      </c>
      <c r="O1973">
        <v>129</v>
      </c>
      <c r="P1973" t="s">
        <v>1620</v>
      </c>
      <c r="Q1973" t="s">
        <v>1681</v>
      </c>
      <c r="R1973">
        <v>0</v>
      </c>
      <c r="S1973">
        <v>1</v>
      </c>
      <c r="T1973">
        <v>0</v>
      </c>
      <c r="U1973">
        <v>2000000</v>
      </c>
      <c r="V1973">
        <v>592237</v>
      </c>
      <c r="W1973">
        <v>599146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2</v>
      </c>
      <c r="AG1973">
        <v>-85.021349999999998</v>
      </c>
      <c r="AH1973">
        <v>-83.373698500000003</v>
      </c>
      <c r="AI1973">
        <v>0.198292</v>
      </c>
    </row>
    <row r="1974" spans="1:35" x14ac:dyDescent="0.2">
      <c r="A1974" t="s">
        <v>2430</v>
      </c>
      <c r="B1974">
        <v>1980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6.9</v>
      </c>
      <c r="N1974">
        <v>4531</v>
      </c>
      <c r="O1974">
        <v>98</v>
      </c>
      <c r="P1974" t="s">
        <v>2431</v>
      </c>
      <c r="Q1974" t="s">
        <v>2213</v>
      </c>
      <c r="R1974">
        <v>0</v>
      </c>
      <c r="S1974">
        <v>0</v>
      </c>
      <c r="T1974">
        <v>1</v>
      </c>
      <c r="U1974">
        <v>3000000</v>
      </c>
      <c r="X1974">
        <v>2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-100</v>
      </c>
      <c r="AH1974">
        <v>-100</v>
      </c>
      <c r="AI1974">
        <v>-1</v>
      </c>
    </row>
    <row r="1975" spans="1:35" x14ac:dyDescent="0.2">
      <c r="A1975" t="s">
        <v>7081</v>
      </c>
      <c r="B1975">
        <v>2018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6.3</v>
      </c>
      <c r="N1975">
        <v>179894</v>
      </c>
      <c r="O1975">
        <v>119</v>
      </c>
      <c r="P1975" t="s">
        <v>7082</v>
      </c>
      <c r="Q1975" t="s">
        <v>39</v>
      </c>
      <c r="R1975">
        <v>0</v>
      </c>
      <c r="S1975">
        <v>0</v>
      </c>
      <c r="T1975">
        <v>1</v>
      </c>
      <c r="U1975">
        <v>94000000</v>
      </c>
      <c r="V1975">
        <v>58250803</v>
      </c>
      <c r="W1975">
        <v>274650803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5</v>
      </c>
      <c r="AG1975">
        <v>46.090852659574466</v>
      </c>
      <c r="AH1975">
        <v>62.160846452127686</v>
      </c>
      <c r="AI1975">
        <v>1.9218170531914893</v>
      </c>
    </row>
    <row r="1976" spans="1:35" x14ac:dyDescent="0.2">
      <c r="A1976" t="s">
        <v>3901</v>
      </c>
      <c r="B1976">
        <v>1993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7.8</v>
      </c>
      <c r="N1976">
        <v>119999</v>
      </c>
      <c r="O1976">
        <v>130</v>
      </c>
      <c r="P1976" t="s">
        <v>2676</v>
      </c>
      <c r="Q1976" t="s">
        <v>3273</v>
      </c>
      <c r="R1976">
        <v>1</v>
      </c>
      <c r="S1976">
        <v>0</v>
      </c>
      <c r="T1976">
        <v>0</v>
      </c>
      <c r="U1976">
        <v>25000000</v>
      </c>
      <c r="V1976">
        <v>56505065</v>
      </c>
      <c r="W1976">
        <v>56505065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13.01013</v>
      </c>
      <c r="AH1976">
        <v>25.441244300000008</v>
      </c>
      <c r="AI1976">
        <v>4.1368240909090908</v>
      </c>
    </row>
    <row r="1977" spans="1:35" x14ac:dyDescent="0.2">
      <c r="A1977" t="s">
        <v>7445</v>
      </c>
      <c r="B1977">
        <v>2015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6.4</v>
      </c>
      <c r="N1977">
        <v>166693</v>
      </c>
      <c r="O1977">
        <v>130</v>
      </c>
      <c r="P1977" t="s">
        <v>5052</v>
      </c>
      <c r="Q1977" t="s">
        <v>2671</v>
      </c>
      <c r="R1977">
        <v>1</v>
      </c>
      <c r="S1977">
        <v>0</v>
      </c>
      <c r="T1977">
        <v>0</v>
      </c>
      <c r="U1977">
        <v>190000000</v>
      </c>
      <c r="V1977">
        <v>93436322</v>
      </c>
      <c r="W1977">
        <v>209035668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-44.99061368421053</v>
      </c>
      <c r="AH1977">
        <v>-38.939581189473678</v>
      </c>
      <c r="AI1977">
        <v>0.10018772631578947</v>
      </c>
    </row>
    <row r="1978" spans="1:35" x14ac:dyDescent="0.2">
      <c r="A1978" t="s">
        <v>1949</v>
      </c>
      <c r="B1978">
        <v>1969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6.3</v>
      </c>
      <c r="N1978">
        <v>15843</v>
      </c>
      <c r="O1978">
        <v>143</v>
      </c>
      <c r="P1978" t="s">
        <v>706</v>
      </c>
      <c r="Q1978" t="s">
        <v>35</v>
      </c>
      <c r="R1978">
        <v>0</v>
      </c>
      <c r="S1978">
        <v>1</v>
      </c>
      <c r="T1978">
        <v>0</v>
      </c>
      <c r="U1978">
        <v>4000000</v>
      </c>
      <c r="X1978">
        <v>2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-100</v>
      </c>
      <c r="AH1978">
        <v>-100</v>
      </c>
      <c r="AI1978">
        <v>-1</v>
      </c>
    </row>
    <row r="1979" spans="1:35" x14ac:dyDescent="0.2">
      <c r="A1979" t="s">
        <v>5836</v>
      </c>
      <c r="B1979">
        <v>2004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4.0999999999999996</v>
      </c>
      <c r="N1979">
        <v>26431</v>
      </c>
      <c r="O1979">
        <v>84</v>
      </c>
      <c r="P1979" t="s">
        <v>5837</v>
      </c>
      <c r="Q1979" t="s">
        <v>39</v>
      </c>
      <c r="R1979">
        <v>0</v>
      </c>
      <c r="S1979">
        <v>0</v>
      </c>
      <c r="T1979">
        <v>1</v>
      </c>
      <c r="U1979">
        <v>40000000</v>
      </c>
      <c r="V1979">
        <v>21215059</v>
      </c>
      <c r="W1979">
        <v>46546197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-41.817253749999999</v>
      </c>
      <c r="AH1979">
        <v>-35.417151662499997</v>
      </c>
      <c r="AI1979">
        <v>0.93942487500000005</v>
      </c>
    </row>
    <row r="1980" spans="1:35" x14ac:dyDescent="0.2">
      <c r="A1980" t="s">
        <v>2927</v>
      </c>
      <c r="B1980">
        <v>1986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6.3</v>
      </c>
      <c r="N1980">
        <v>6311</v>
      </c>
      <c r="O1980">
        <v>104</v>
      </c>
      <c r="P1980" t="s">
        <v>2825</v>
      </c>
      <c r="Q1980" t="s">
        <v>2783</v>
      </c>
      <c r="R1980">
        <v>1</v>
      </c>
      <c r="S1980">
        <v>0</v>
      </c>
      <c r="T1980">
        <v>0</v>
      </c>
      <c r="U1980">
        <v>10000000</v>
      </c>
      <c r="V1980">
        <v>21458229</v>
      </c>
      <c r="W1980">
        <v>21458229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7.2911450000000002</v>
      </c>
      <c r="AH1980">
        <v>19.093170950000008</v>
      </c>
      <c r="AI1980">
        <v>3.6648323913043477</v>
      </c>
    </row>
    <row r="1981" spans="1:35" x14ac:dyDescent="0.2">
      <c r="A1981" t="s">
        <v>383</v>
      </c>
      <c r="B1981">
        <v>1937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7</v>
      </c>
      <c r="N1981">
        <v>481</v>
      </c>
      <c r="O1981">
        <v>98</v>
      </c>
      <c r="P1981" t="s">
        <v>384</v>
      </c>
      <c r="Q1981" t="s">
        <v>39</v>
      </c>
      <c r="R1981">
        <v>0</v>
      </c>
      <c r="S1981">
        <v>0</v>
      </c>
      <c r="T1981">
        <v>1</v>
      </c>
      <c r="U1981">
        <v>1400000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2</v>
      </c>
      <c r="AG1981">
        <v>-100</v>
      </c>
      <c r="AH1981">
        <v>-100</v>
      </c>
      <c r="AI1981">
        <v>-1</v>
      </c>
    </row>
    <row r="1982" spans="1:35" x14ac:dyDescent="0.2">
      <c r="A1982" t="s">
        <v>6431</v>
      </c>
      <c r="B1982">
        <v>2011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6.2</v>
      </c>
      <c r="N1982">
        <v>129261</v>
      </c>
      <c r="O1982">
        <v>104</v>
      </c>
      <c r="P1982" t="s">
        <v>5407</v>
      </c>
      <c r="Q1982" t="s">
        <v>35</v>
      </c>
      <c r="R1982">
        <v>0</v>
      </c>
      <c r="S1982">
        <v>1</v>
      </c>
      <c r="T1982">
        <v>0</v>
      </c>
      <c r="U1982">
        <v>75000000</v>
      </c>
      <c r="V1982">
        <v>78046570</v>
      </c>
      <c r="W1982">
        <v>152930623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1.9537486666666666</v>
      </c>
      <c r="AH1982">
        <v>13.16866102</v>
      </c>
      <c r="AI1982">
        <v>1.0390749733333333</v>
      </c>
    </row>
    <row r="1983" spans="1:35" x14ac:dyDescent="0.2">
      <c r="A1983" t="s">
        <v>4335</v>
      </c>
      <c r="B1983">
        <v>1995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8.3000000000000007</v>
      </c>
      <c r="N1983">
        <v>844831</v>
      </c>
      <c r="O1983">
        <v>81</v>
      </c>
      <c r="P1983" t="s">
        <v>4336</v>
      </c>
      <c r="Q1983" t="s">
        <v>4337</v>
      </c>
      <c r="R1983">
        <v>1</v>
      </c>
      <c r="S1983">
        <v>0</v>
      </c>
      <c r="T1983">
        <v>0</v>
      </c>
      <c r="U1983">
        <v>30000000</v>
      </c>
      <c r="V1983">
        <v>222498679</v>
      </c>
      <c r="W1983">
        <v>404265438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573.77573000000007</v>
      </c>
      <c r="AH1983">
        <v>647.89106030000005</v>
      </c>
      <c r="AI1983">
        <v>29.626169545454545</v>
      </c>
    </row>
    <row r="1984" spans="1:35" x14ac:dyDescent="0.2">
      <c r="A1984" t="s">
        <v>4819</v>
      </c>
      <c r="B1984">
        <v>1999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7.9</v>
      </c>
      <c r="N1984">
        <v>503666</v>
      </c>
      <c r="O1984">
        <v>92</v>
      </c>
      <c r="P1984" t="s">
        <v>4336</v>
      </c>
      <c r="Q1984" t="s">
        <v>4337</v>
      </c>
      <c r="R1984">
        <v>1</v>
      </c>
      <c r="S1984">
        <v>0</v>
      </c>
      <c r="T1984">
        <v>0</v>
      </c>
      <c r="U1984">
        <v>90000000</v>
      </c>
      <c r="V1984">
        <v>245852179</v>
      </c>
      <c r="W1984">
        <v>497374776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176.31932</v>
      </c>
      <c r="AH1984">
        <v>206.7144452</v>
      </c>
      <c r="AI1984">
        <v>11.559969090909091</v>
      </c>
    </row>
    <row r="1985" spans="1:35" x14ac:dyDescent="0.2">
      <c r="A1985" t="s">
        <v>6281</v>
      </c>
      <c r="B1985">
        <v>2010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8.3000000000000007</v>
      </c>
      <c r="N1985">
        <v>724544</v>
      </c>
      <c r="O1985">
        <v>103</v>
      </c>
      <c r="P1985" t="s">
        <v>6282</v>
      </c>
      <c r="Q1985" t="s">
        <v>2671</v>
      </c>
      <c r="R1985">
        <v>1</v>
      </c>
      <c r="S1985">
        <v>0</v>
      </c>
      <c r="T1985">
        <v>0</v>
      </c>
      <c r="U1985">
        <v>200000000</v>
      </c>
      <c r="V1985">
        <v>415004880</v>
      </c>
      <c r="W1985">
        <v>1066969703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166.74242575</v>
      </c>
      <c r="AH1985">
        <v>196.08409258250003</v>
      </c>
      <c r="AI1985">
        <v>4.334848515</v>
      </c>
    </row>
    <row r="1986" spans="1:35" x14ac:dyDescent="0.2">
      <c r="A1986" t="s">
        <v>5113</v>
      </c>
      <c r="B1986">
        <v>2001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7.7</v>
      </c>
      <c r="N1986">
        <v>371875</v>
      </c>
      <c r="O1986">
        <v>122</v>
      </c>
      <c r="P1986" t="s">
        <v>5114</v>
      </c>
      <c r="Q1986" t="s">
        <v>39</v>
      </c>
      <c r="R1986">
        <v>0</v>
      </c>
      <c r="S1986">
        <v>0</v>
      </c>
      <c r="T1986">
        <v>1</v>
      </c>
      <c r="U1986">
        <v>45000000</v>
      </c>
      <c r="V1986">
        <v>76631907</v>
      </c>
      <c r="W1986">
        <v>104876233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16.529147777777776</v>
      </c>
      <c r="AH1986">
        <v>29.347354033333346</v>
      </c>
      <c r="AI1986">
        <v>2.8843049259259259</v>
      </c>
    </row>
    <row r="1987" spans="1:35" x14ac:dyDescent="0.2">
      <c r="A1987" t="s">
        <v>4568</v>
      </c>
      <c r="B1987">
        <v>1996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8.1</v>
      </c>
      <c r="N1987">
        <v>612572</v>
      </c>
      <c r="O1987">
        <v>93</v>
      </c>
      <c r="P1987" t="s">
        <v>4569</v>
      </c>
      <c r="Q1987" t="s">
        <v>3713</v>
      </c>
      <c r="R1987">
        <v>1</v>
      </c>
      <c r="S1987">
        <v>0</v>
      </c>
      <c r="T1987">
        <v>0</v>
      </c>
      <c r="U1987">
        <v>3500000</v>
      </c>
      <c r="V1987">
        <v>16491080</v>
      </c>
      <c r="W1987">
        <v>16593356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3</v>
      </c>
      <c r="AG1987">
        <v>137.04794285714286</v>
      </c>
      <c r="AH1987">
        <v>163.12321657142857</v>
      </c>
      <c r="AI1987">
        <v>9.774906493506494</v>
      </c>
    </row>
    <row r="1988" spans="1:35" x14ac:dyDescent="0.2">
      <c r="A1988" t="s">
        <v>7726</v>
      </c>
      <c r="B1988">
        <v>2015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6.2</v>
      </c>
      <c r="N1988">
        <v>125754</v>
      </c>
      <c r="O1988">
        <v>125</v>
      </c>
      <c r="P1988" t="s">
        <v>6141</v>
      </c>
      <c r="Q1988" t="s">
        <v>35</v>
      </c>
      <c r="R1988">
        <v>0</v>
      </c>
      <c r="S1988">
        <v>1</v>
      </c>
      <c r="T1988">
        <v>0</v>
      </c>
      <c r="U1988">
        <v>35000000</v>
      </c>
      <c r="V1988">
        <v>110212700</v>
      </c>
      <c r="W1988">
        <v>140795793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101.13684714285714</v>
      </c>
      <c r="AH1988">
        <v>123.26190032857144</v>
      </c>
      <c r="AI1988">
        <v>3.0227369428571427</v>
      </c>
    </row>
    <row r="1989" spans="1:35" x14ac:dyDescent="0.2">
      <c r="A1989" t="s">
        <v>6211</v>
      </c>
      <c r="B1989">
        <v>2007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7</v>
      </c>
      <c r="N1989">
        <v>582524</v>
      </c>
      <c r="O1989">
        <v>144</v>
      </c>
      <c r="P1989" t="s">
        <v>4528</v>
      </c>
      <c r="Q1989" t="s">
        <v>4856</v>
      </c>
      <c r="R1989">
        <v>0</v>
      </c>
      <c r="S1989">
        <v>1</v>
      </c>
      <c r="T1989">
        <v>0</v>
      </c>
      <c r="U1989">
        <v>150000000</v>
      </c>
      <c r="V1989">
        <v>319246193</v>
      </c>
      <c r="W1989">
        <v>709709780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136.56992666666667</v>
      </c>
      <c r="AH1989">
        <v>162.59261860000004</v>
      </c>
      <c r="AI1989">
        <v>6.8856642222222222</v>
      </c>
    </row>
    <row r="1990" spans="1:35" x14ac:dyDescent="0.2">
      <c r="A1990" t="s">
        <v>6818</v>
      </c>
      <c r="B1990">
        <v>2009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6</v>
      </c>
      <c r="N1990">
        <v>374680</v>
      </c>
      <c r="O1990">
        <v>149</v>
      </c>
      <c r="P1990" t="s">
        <v>4528</v>
      </c>
      <c r="Q1990" t="s">
        <v>4856</v>
      </c>
      <c r="R1990">
        <v>0</v>
      </c>
      <c r="S1990">
        <v>1</v>
      </c>
      <c r="T1990">
        <v>0</v>
      </c>
      <c r="U1990">
        <v>200000000</v>
      </c>
      <c r="V1990">
        <v>402111870</v>
      </c>
      <c r="W1990">
        <v>836303693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109.07592324999999</v>
      </c>
      <c r="AH1990">
        <v>132.07427480750002</v>
      </c>
      <c r="AI1990">
        <v>5.9691974416666671</v>
      </c>
    </row>
    <row r="1991" spans="1:35" x14ac:dyDescent="0.2">
      <c r="A1991" t="s">
        <v>3383</v>
      </c>
      <c r="B1991">
        <v>1990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7.1</v>
      </c>
      <c r="N1991">
        <v>113996</v>
      </c>
      <c r="O1991">
        <v>96</v>
      </c>
      <c r="P1991" t="s">
        <v>3384</v>
      </c>
      <c r="Q1991" t="s">
        <v>35</v>
      </c>
      <c r="R1991">
        <v>0</v>
      </c>
      <c r="S1991">
        <v>1</v>
      </c>
      <c r="T1991">
        <v>0</v>
      </c>
      <c r="U1991">
        <v>11000000</v>
      </c>
      <c r="V1991">
        <v>16667084</v>
      </c>
      <c r="W1991">
        <v>16667084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-24.24052727272727</v>
      </c>
      <c r="AH1991">
        <v>-15.906985272727264</v>
      </c>
      <c r="AI1991">
        <v>2.4436123966942147</v>
      </c>
    </row>
    <row r="1992" spans="1:35" x14ac:dyDescent="0.2">
      <c r="A1992" t="s">
        <v>3688</v>
      </c>
      <c r="B1992">
        <v>1992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6.3</v>
      </c>
      <c r="N1992">
        <v>9712</v>
      </c>
      <c r="O1992">
        <v>101</v>
      </c>
      <c r="P1992" t="s">
        <v>2786</v>
      </c>
      <c r="Q1992" t="s">
        <v>35</v>
      </c>
      <c r="R1992">
        <v>0</v>
      </c>
      <c r="S1992">
        <v>1</v>
      </c>
      <c r="T1992">
        <v>0</v>
      </c>
      <c r="U1992">
        <v>14000000</v>
      </c>
      <c r="V1992">
        <v>13249535</v>
      </c>
      <c r="W1992">
        <v>13249535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-52.680232142857143</v>
      </c>
      <c r="AH1992">
        <v>-47.475057678571424</v>
      </c>
      <c r="AI1992">
        <v>1.1508985389610389</v>
      </c>
    </row>
    <row r="1993" spans="1:35" x14ac:dyDescent="0.2">
      <c r="A1993" t="s">
        <v>6858</v>
      </c>
      <c r="B1993">
        <v>2010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6.8</v>
      </c>
      <c r="N1993">
        <v>304976</v>
      </c>
      <c r="O1993">
        <v>125</v>
      </c>
      <c r="P1993" t="s">
        <v>6859</v>
      </c>
      <c r="Q1993" t="s">
        <v>2671</v>
      </c>
      <c r="R1993">
        <v>1</v>
      </c>
      <c r="S1993">
        <v>0</v>
      </c>
      <c r="T1993">
        <v>0</v>
      </c>
      <c r="U1993">
        <v>170000000</v>
      </c>
      <c r="V1993">
        <v>172062763</v>
      </c>
      <c r="W1993">
        <v>400062763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17.665518529411763</v>
      </c>
      <c r="AH1993">
        <v>30.608725567647078</v>
      </c>
      <c r="AI1993">
        <v>1.3533103705882352</v>
      </c>
    </row>
    <row r="1994" spans="1:35" x14ac:dyDescent="0.2">
      <c r="A1994" t="s">
        <v>7491</v>
      </c>
      <c r="B1994">
        <v>2012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6.8</v>
      </c>
      <c r="N1994">
        <v>58062</v>
      </c>
      <c r="O1994">
        <v>111</v>
      </c>
      <c r="P1994" t="s">
        <v>7492</v>
      </c>
      <c r="Q1994" t="s">
        <v>39</v>
      </c>
      <c r="R1994">
        <v>0</v>
      </c>
      <c r="S1994">
        <v>0</v>
      </c>
      <c r="T1994">
        <v>1</v>
      </c>
      <c r="U1994">
        <v>30000000</v>
      </c>
      <c r="V1994">
        <v>35763137</v>
      </c>
      <c r="W1994">
        <v>48963137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-18.394771666666667</v>
      </c>
      <c r="AH1994">
        <v>-9.4181965499999869</v>
      </c>
      <c r="AI1994">
        <v>0.6321045666666667</v>
      </c>
    </row>
    <row r="1995" spans="1:35" x14ac:dyDescent="0.2">
      <c r="A1995" t="s">
        <v>5850</v>
      </c>
      <c r="B1995">
        <v>2004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7.2</v>
      </c>
      <c r="N1995">
        <v>470740</v>
      </c>
      <c r="O1995">
        <v>163</v>
      </c>
      <c r="P1995" t="s">
        <v>2792</v>
      </c>
      <c r="Q1995" t="s">
        <v>39</v>
      </c>
      <c r="R1995">
        <v>0</v>
      </c>
      <c r="S1995">
        <v>0</v>
      </c>
      <c r="T1995">
        <v>1</v>
      </c>
      <c r="U1995">
        <v>175000000</v>
      </c>
      <c r="V1995">
        <v>133378256</v>
      </c>
      <c r="W1995">
        <v>497409852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42.117100571428573</v>
      </c>
      <c r="AH1995">
        <v>57.749981634285717</v>
      </c>
      <c r="AI1995">
        <v>3.7372366857142856</v>
      </c>
    </row>
    <row r="1996" spans="1:35" x14ac:dyDescent="0.2">
      <c r="A1996" t="s">
        <v>5116</v>
      </c>
      <c r="B1996">
        <v>1999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6.6</v>
      </c>
      <c r="N1996">
        <v>30715</v>
      </c>
      <c r="O1996">
        <v>127</v>
      </c>
      <c r="P1996" t="s">
        <v>2004</v>
      </c>
      <c r="Q1996" t="s">
        <v>39</v>
      </c>
      <c r="R1996">
        <v>0</v>
      </c>
      <c r="S1996">
        <v>0</v>
      </c>
      <c r="T1996">
        <v>1</v>
      </c>
      <c r="U1996">
        <v>55000000</v>
      </c>
      <c r="V1996">
        <v>16649768</v>
      </c>
      <c r="W1996">
        <v>16649768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4</v>
      </c>
      <c r="AG1996">
        <v>-84.863847272727284</v>
      </c>
      <c r="AH1996">
        <v>-83.198870472727265</v>
      </c>
      <c r="AI1996">
        <v>-0.31199305785123965</v>
      </c>
    </row>
    <row r="1997" spans="1:35" x14ac:dyDescent="0.2">
      <c r="A1997" t="s">
        <v>3531</v>
      </c>
      <c r="B1997">
        <v>1991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5</v>
      </c>
      <c r="N1997">
        <v>1105</v>
      </c>
      <c r="O1997">
        <v>93</v>
      </c>
      <c r="P1997" t="s">
        <v>3532</v>
      </c>
      <c r="Q1997" t="s">
        <v>2783</v>
      </c>
      <c r="R1997">
        <v>1</v>
      </c>
      <c r="S1997">
        <v>0</v>
      </c>
      <c r="T1997">
        <v>0</v>
      </c>
      <c r="U1997">
        <v>15000000</v>
      </c>
      <c r="V1997">
        <v>4693236</v>
      </c>
      <c r="W1997">
        <v>4693236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-84.355879999999999</v>
      </c>
      <c r="AH1997">
        <v>-82.635026800000006</v>
      </c>
      <c r="AI1997">
        <v>-0.28890363636363636</v>
      </c>
    </row>
    <row r="1998" spans="1:35" x14ac:dyDescent="0.2">
      <c r="A1998" t="s">
        <v>3905</v>
      </c>
      <c r="B1998">
        <v>1993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7.9</v>
      </c>
      <c r="N1998">
        <v>197653</v>
      </c>
      <c r="O1998">
        <v>119</v>
      </c>
      <c r="P1998" t="s">
        <v>3468</v>
      </c>
      <c r="Q1998" t="s">
        <v>3240</v>
      </c>
      <c r="R1998">
        <v>0</v>
      </c>
      <c r="S1998">
        <v>0</v>
      </c>
      <c r="T1998">
        <v>1</v>
      </c>
      <c r="U1998">
        <v>13000000</v>
      </c>
      <c r="V1998">
        <v>12281551</v>
      </c>
      <c r="W1998">
        <v>12281551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-52.763265384615387</v>
      </c>
      <c r="AH1998">
        <v>-47.567224576923074</v>
      </c>
      <c r="AI1998">
        <v>1.1471243006993006</v>
      </c>
    </row>
    <row r="1999" spans="1:35" x14ac:dyDescent="0.2">
      <c r="A1999" t="s">
        <v>7921</v>
      </c>
      <c r="B1999">
        <v>2018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5.0999999999999996</v>
      </c>
      <c r="N1999">
        <v>41204</v>
      </c>
      <c r="O1999">
        <v>100</v>
      </c>
      <c r="P1999" t="s">
        <v>6051</v>
      </c>
      <c r="Q1999" t="s">
        <v>7221</v>
      </c>
      <c r="R1999">
        <v>0</v>
      </c>
      <c r="S1999">
        <v>1</v>
      </c>
      <c r="T1999">
        <v>0</v>
      </c>
      <c r="U1999">
        <v>3500000</v>
      </c>
      <c r="V1999">
        <v>41411015</v>
      </c>
      <c r="W1999">
        <v>95330493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1261.8641857142857</v>
      </c>
      <c r="AH1999">
        <v>1411.6692461428572</v>
      </c>
      <c r="AI1999">
        <v>26.237283714285713</v>
      </c>
    </row>
    <row r="2000" spans="1:35" x14ac:dyDescent="0.2">
      <c r="A2000" t="s">
        <v>7429</v>
      </c>
      <c r="B2000">
        <v>2013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6.4</v>
      </c>
      <c r="N2000">
        <v>79337</v>
      </c>
      <c r="O2000">
        <v>96</v>
      </c>
      <c r="P2000" t="s">
        <v>7430</v>
      </c>
      <c r="Q2000" t="s">
        <v>4956</v>
      </c>
      <c r="R2000">
        <v>0</v>
      </c>
      <c r="S2000">
        <v>1</v>
      </c>
      <c r="T2000">
        <v>0</v>
      </c>
      <c r="U2000">
        <v>135000000</v>
      </c>
      <c r="V2000">
        <v>83028128</v>
      </c>
      <c r="W2000">
        <v>282570682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4.6558081481481484</v>
      </c>
      <c r="AH2000">
        <v>16.167947044444457</v>
      </c>
      <c r="AI2000">
        <v>1.0931161629629629</v>
      </c>
    </row>
    <row r="2001" spans="1:35" x14ac:dyDescent="0.2">
      <c r="A2001" t="s">
        <v>3260</v>
      </c>
      <c r="B2001">
        <v>1989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6.2</v>
      </c>
      <c r="N2001">
        <v>61355</v>
      </c>
      <c r="O2001">
        <v>97</v>
      </c>
      <c r="P2001" t="s">
        <v>2877</v>
      </c>
      <c r="Q2001" t="s">
        <v>2783</v>
      </c>
      <c r="R2001">
        <v>1</v>
      </c>
      <c r="S2001">
        <v>0</v>
      </c>
      <c r="T2001">
        <v>0</v>
      </c>
      <c r="U2001">
        <v>13000000</v>
      </c>
      <c r="V2001">
        <v>71079915</v>
      </c>
      <c r="W2001">
        <v>71079915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173.38428846153846</v>
      </c>
      <c r="AH2001">
        <v>203.45656019230773</v>
      </c>
      <c r="AI2001">
        <v>10.886273411371237</v>
      </c>
    </row>
    <row r="2002" spans="1:35" x14ac:dyDescent="0.2">
      <c r="A2002" t="s">
        <v>2712</v>
      </c>
      <c r="B2002">
        <v>1983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6.5</v>
      </c>
      <c r="N2002">
        <v>31574</v>
      </c>
      <c r="O2002">
        <v>101</v>
      </c>
      <c r="P2002" t="s">
        <v>2713</v>
      </c>
      <c r="Q2002" t="s">
        <v>2714</v>
      </c>
      <c r="R2002">
        <v>0</v>
      </c>
      <c r="S2002">
        <v>0</v>
      </c>
      <c r="T2002">
        <v>1</v>
      </c>
      <c r="U2002">
        <v>10000000</v>
      </c>
      <c r="V2002">
        <v>29450919</v>
      </c>
      <c r="W2002">
        <v>29450919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47.254595000000002</v>
      </c>
      <c r="AH2002">
        <v>63.45260045000002</v>
      </c>
      <c r="AI2002">
        <v>5.402373695652174</v>
      </c>
    </row>
    <row r="2003" spans="1:35" x14ac:dyDescent="0.2">
      <c r="A2003" t="s">
        <v>3152</v>
      </c>
      <c r="B2003">
        <v>1988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6.1</v>
      </c>
      <c r="N2003">
        <v>108558</v>
      </c>
      <c r="O2003">
        <v>107</v>
      </c>
      <c r="P2003" t="s">
        <v>2898</v>
      </c>
      <c r="Q2003" t="s">
        <v>35</v>
      </c>
      <c r="R2003">
        <v>0</v>
      </c>
      <c r="S2003">
        <v>1</v>
      </c>
      <c r="T2003">
        <v>0</v>
      </c>
      <c r="U2003">
        <v>15000000</v>
      </c>
      <c r="V2003">
        <v>111938388</v>
      </c>
      <c r="W2003">
        <v>216614388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622.04795999999999</v>
      </c>
      <c r="AH2003">
        <v>701.47323560000007</v>
      </c>
      <c r="AI2003">
        <v>30.39338956521739</v>
      </c>
    </row>
    <row r="2004" spans="1:35" x14ac:dyDescent="0.2">
      <c r="A2004" t="s">
        <v>4574</v>
      </c>
      <c r="B2004">
        <v>1996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6.4</v>
      </c>
      <c r="N2004">
        <v>167781</v>
      </c>
      <c r="O2004">
        <v>113</v>
      </c>
      <c r="P2004" t="s">
        <v>4575</v>
      </c>
      <c r="Q2004" t="s">
        <v>39</v>
      </c>
      <c r="R2004">
        <v>0</v>
      </c>
      <c r="S2004">
        <v>1</v>
      </c>
      <c r="T2004">
        <v>1</v>
      </c>
      <c r="U2004">
        <v>92000000</v>
      </c>
      <c r="V2004">
        <v>241721524</v>
      </c>
      <c r="W2004">
        <v>494471524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168.73452391304349</v>
      </c>
      <c r="AH2004">
        <v>198.29532154347831</v>
      </c>
      <c r="AI2004">
        <v>11.215205632411067</v>
      </c>
    </row>
    <row r="2005" spans="1:35" x14ac:dyDescent="0.2">
      <c r="A2005" t="s">
        <v>6197</v>
      </c>
      <c r="B2005">
        <v>2005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6.3</v>
      </c>
      <c r="N2005">
        <v>42171</v>
      </c>
      <c r="O2005">
        <v>122</v>
      </c>
      <c r="P2005" t="s">
        <v>5439</v>
      </c>
      <c r="Q2005" t="s">
        <v>35</v>
      </c>
      <c r="R2005">
        <v>0</v>
      </c>
      <c r="S2005">
        <v>1</v>
      </c>
      <c r="T2005">
        <v>0</v>
      </c>
      <c r="U2005">
        <v>35000000</v>
      </c>
      <c r="V2005">
        <v>22991379</v>
      </c>
      <c r="W2005">
        <v>30526509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-56.390701428571433</v>
      </c>
      <c r="AH2005">
        <v>-51.593678585714287</v>
      </c>
      <c r="AI2005">
        <v>0.45364328571428569</v>
      </c>
    </row>
    <row r="2006" spans="1:35" x14ac:dyDescent="0.2">
      <c r="A2006" t="s">
        <v>4577</v>
      </c>
      <c r="B2006">
        <v>1995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5.4</v>
      </c>
      <c r="N2006">
        <v>5150</v>
      </c>
      <c r="O2006">
        <v>118</v>
      </c>
      <c r="P2006" t="s">
        <v>4578</v>
      </c>
      <c r="Q2006" t="s">
        <v>4579</v>
      </c>
      <c r="R2006">
        <v>1</v>
      </c>
      <c r="S2006">
        <v>0</v>
      </c>
      <c r="T2006">
        <v>0</v>
      </c>
      <c r="U2006">
        <v>24000000</v>
      </c>
      <c r="V2006">
        <v>1141556</v>
      </c>
      <c r="W2006">
        <v>1141556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1</v>
      </c>
      <c r="AD2006">
        <v>0</v>
      </c>
      <c r="AE2006">
        <v>0</v>
      </c>
      <c r="AF2006">
        <v>11</v>
      </c>
      <c r="AG2006">
        <v>-97.621758333333332</v>
      </c>
      <c r="AH2006">
        <v>-97.360151750000014</v>
      </c>
      <c r="AI2006">
        <v>-0.89189810606060604</v>
      </c>
    </row>
    <row r="2007" spans="1:35" x14ac:dyDescent="0.2">
      <c r="A2007" t="s">
        <v>1951</v>
      </c>
      <c r="B2007">
        <v>1970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7</v>
      </c>
      <c r="N2007">
        <v>22491</v>
      </c>
      <c r="O2007">
        <v>116</v>
      </c>
      <c r="P2007" t="s">
        <v>930</v>
      </c>
      <c r="Q2007" t="s">
        <v>35</v>
      </c>
      <c r="R2007">
        <v>0</v>
      </c>
      <c r="S2007">
        <v>1</v>
      </c>
      <c r="T2007">
        <v>0</v>
      </c>
      <c r="U2007">
        <v>2500000</v>
      </c>
      <c r="V2007">
        <v>5050000</v>
      </c>
      <c r="W2007">
        <v>5050000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12.110000000000017</v>
      </c>
      <c r="AI2007">
        <v>4.3157894736842106</v>
      </c>
    </row>
    <row r="2008" spans="1:35" x14ac:dyDescent="0.2">
      <c r="A2008" t="s">
        <v>5758</v>
      </c>
      <c r="B2008">
        <v>2002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6.1</v>
      </c>
      <c r="N2008">
        <v>102278</v>
      </c>
      <c r="O2008">
        <v>101</v>
      </c>
      <c r="P2008" t="s">
        <v>5759</v>
      </c>
      <c r="Q2008" t="s">
        <v>4109</v>
      </c>
      <c r="R2008">
        <v>0</v>
      </c>
      <c r="S2008">
        <v>0</v>
      </c>
      <c r="T2008">
        <v>1</v>
      </c>
      <c r="U2008">
        <v>60000000</v>
      </c>
      <c r="V2008">
        <v>93354851</v>
      </c>
      <c r="W2008">
        <v>199043242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65.869368333333327</v>
      </c>
      <c r="AH2008">
        <v>84.114998850000006</v>
      </c>
      <c r="AI2008">
        <v>4.5289789444444448</v>
      </c>
    </row>
    <row r="2009" spans="1:35" x14ac:dyDescent="0.2">
      <c r="A2009" t="s">
        <v>2265</v>
      </c>
      <c r="B2009">
        <v>1976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6.1</v>
      </c>
      <c r="N2009">
        <v>3219</v>
      </c>
      <c r="O2009">
        <v>115</v>
      </c>
      <c r="P2009" t="s">
        <v>2266</v>
      </c>
      <c r="Q2009" t="s">
        <v>2267</v>
      </c>
      <c r="R2009">
        <v>0</v>
      </c>
      <c r="S2009">
        <v>1</v>
      </c>
      <c r="T2009">
        <v>0</v>
      </c>
      <c r="U2009">
        <v>6700000</v>
      </c>
      <c r="X2009">
        <v>2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-100</v>
      </c>
      <c r="AH2009">
        <v>-100</v>
      </c>
      <c r="AI2009">
        <v>-1</v>
      </c>
    </row>
    <row r="2010" spans="1:35" x14ac:dyDescent="0.2">
      <c r="A2010" t="s">
        <v>5129</v>
      </c>
      <c r="B2010">
        <v>2000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6.6</v>
      </c>
      <c r="N2010">
        <v>74414</v>
      </c>
      <c r="O2010">
        <v>116</v>
      </c>
      <c r="P2010" t="s">
        <v>5130</v>
      </c>
      <c r="Q2010" t="s">
        <v>35</v>
      </c>
      <c r="R2010">
        <v>0</v>
      </c>
      <c r="S2010">
        <v>1</v>
      </c>
      <c r="T2010">
        <v>0</v>
      </c>
      <c r="U2010">
        <v>62000000</v>
      </c>
      <c r="V2010">
        <v>77122415</v>
      </c>
      <c r="W2010">
        <v>127666415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2.9567862903225808</v>
      </c>
      <c r="AH2010">
        <v>14.282032782258069</v>
      </c>
      <c r="AI2010">
        <v>2.4318928763440861</v>
      </c>
    </row>
    <row r="2011" spans="1:35" x14ac:dyDescent="0.2">
      <c r="A2011" t="s">
        <v>4979</v>
      </c>
      <c r="B2011">
        <v>1998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6.5</v>
      </c>
      <c r="N2011">
        <v>92362</v>
      </c>
      <c r="O2011">
        <v>131</v>
      </c>
      <c r="P2011" t="s">
        <v>4433</v>
      </c>
      <c r="Q2011" t="s">
        <v>39</v>
      </c>
      <c r="R2011">
        <v>0</v>
      </c>
      <c r="S2011">
        <v>0</v>
      </c>
      <c r="T2011">
        <v>1</v>
      </c>
      <c r="U2011">
        <v>60000000</v>
      </c>
      <c r="V2011">
        <v>57167405</v>
      </c>
      <c r="W2011">
        <v>102367405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-14.693829166666667</v>
      </c>
      <c r="AH2011">
        <v>-5.3101503749999903</v>
      </c>
      <c r="AI2011">
        <v>2.8775532196969698</v>
      </c>
    </row>
    <row r="2012" spans="1:35" x14ac:dyDescent="0.2">
      <c r="A2012" t="s">
        <v>2069</v>
      </c>
      <c r="B2012">
        <v>1972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7.1</v>
      </c>
      <c r="N2012">
        <v>4865</v>
      </c>
      <c r="O2012">
        <v>103</v>
      </c>
      <c r="P2012" t="s">
        <v>1634</v>
      </c>
      <c r="Q2012" t="s">
        <v>35</v>
      </c>
      <c r="R2012">
        <v>0</v>
      </c>
      <c r="S2012">
        <v>1</v>
      </c>
      <c r="T2012">
        <v>0</v>
      </c>
      <c r="U2012">
        <v>1200000</v>
      </c>
      <c r="X2012">
        <v>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-100</v>
      </c>
      <c r="AH2012">
        <v>-100</v>
      </c>
      <c r="AI2012">
        <v>-1</v>
      </c>
    </row>
    <row r="2013" spans="1:35" x14ac:dyDescent="0.2">
      <c r="A2013" t="s">
        <v>5402</v>
      </c>
      <c r="B2013">
        <v>2000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7.3</v>
      </c>
      <c r="N2013">
        <v>373267</v>
      </c>
      <c r="O2013">
        <v>106</v>
      </c>
      <c r="P2013" t="s">
        <v>4846</v>
      </c>
      <c r="Q2013" t="s">
        <v>2783</v>
      </c>
      <c r="R2013">
        <v>1</v>
      </c>
      <c r="S2013">
        <v>0</v>
      </c>
      <c r="T2013">
        <v>0</v>
      </c>
      <c r="U2013">
        <v>75000000</v>
      </c>
      <c r="V2013">
        <v>95011339</v>
      </c>
      <c r="W2013">
        <v>248118121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65.412080666666668</v>
      </c>
      <c r="AH2013">
        <v>83.607409540000006</v>
      </c>
      <c r="AI2013">
        <v>4.513736022222222</v>
      </c>
    </row>
    <row r="2014" spans="1:35" x14ac:dyDescent="0.2">
      <c r="A2014" t="s">
        <v>7406</v>
      </c>
      <c r="B2014">
        <v>2014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7.2</v>
      </c>
      <c r="N2014">
        <v>138157</v>
      </c>
      <c r="O2014">
        <v>137</v>
      </c>
      <c r="P2014" t="s">
        <v>7407</v>
      </c>
      <c r="Q2014" t="s">
        <v>7408</v>
      </c>
      <c r="R2014">
        <v>0</v>
      </c>
      <c r="S2014">
        <v>1</v>
      </c>
      <c r="T2014">
        <v>0</v>
      </c>
      <c r="U2014">
        <v>65000000</v>
      </c>
      <c r="V2014">
        <v>115637895</v>
      </c>
      <c r="W2014">
        <v>161459297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4</v>
      </c>
      <c r="AG2014">
        <v>24.199459230769229</v>
      </c>
      <c r="AH2014">
        <v>37.861399746153857</v>
      </c>
      <c r="AI2014">
        <v>1.4839891846153845</v>
      </c>
    </row>
    <row r="2015" spans="1:35" x14ac:dyDescent="0.2">
      <c r="A2015" t="s">
        <v>3262</v>
      </c>
      <c r="B2015">
        <v>1989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7</v>
      </c>
      <c r="N2015">
        <v>80758</v>
      </c>
      <c r="O2015">
        <v>100</v>
      </c>
      <c r="P2015" t="s">
        <v>2780</v>
      </c>
      <c r="Q2015" t="s">
        <v>35</v>
      </c>
      <c r="R2015">
        <v>0</v>
      </c>
      <c r="S2015">
        <v>1</v>
      </c>
      <c r="T2015">
        <v>0</v>
      </c>
      <c r="U2015">
        <v>15000000</v>
      </c>
      <c r="V2015">
        <v>66758538</v>
      </c>
      <c r="W2015">
        <v>79258538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164.19512666666668</v>
      </c>
      <c r="AH2015">
        <v>193.25659060000001</v>
      </c>
      <c r="AI2015">
        <v>10.486744637681159</v>
      </c>
    </row>
    <row r="2016" spans="1:35" x14ac:dyDescent="0.2">
      <c r="A2016" t="s">
        <v>1066</v>
      </c>
      <c r="B2016">
        <v>1949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6.2</v>
      </c>
      <c r="N2016">
        <v>5942</v>
      </c>
      <c r="O2016">
        <v>117</v>
      </c>
      <c r="P2016" t="s">
        <v>706</v>
      </c>
      <c r="Q2016" t="s">
        <v>1067</v>
      </c>
      <c r="R2016">
        <v>0</v>
      </c>
      <c r="S2016">
        <v>0</v>
      </c>
      <c r="T2016">
        <v>1</v>
      </c>
      <c r="U2016">
        <v>2500000</v>
      </c>
      <c r="V2016">
        <v>2668000</v>
      </c>
      <c r="W2016">
        <v>2668000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-46.64</v>
      </c>
      <c r="AH2016">
        <v>-40.770399999999988</v>
      </c>
      <c r="AI2016">
        <v>7.2092307692307696</v>
      </c>
    </row>
    <row r="2017" spans="1:35" x14ac:dyDescent="0.2">
      <c r="A2017" t="s">
        <v>3690</v>
      </c>
      <c r="B2017">
        <v>1992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6.5</v>
      </c>
      <c r="N2017">
        <v>73463</v>
      </c>
      <c r="O2017">
        <v>103</v>
      </c>
      <c r="P2017" t="s">
        <v>3028</v>
      </c>
      <c r="Q2017" t="s">
        <v>39</v>
      </c>
      <c r="R2017">
        <v>0</v>
      </c>
      <c r="S2017">
        <v>0</v>
      </c>
      <c r="T2017">
        <v>1</v>
      </c>
      <c r="U2017">
        <v>35000000</v>
      </c>
      <c r="V2017">
        <v>83563139</v>
      </c>
      <c r="W2017">
        <v>156563139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123.66162714285713</v>
      </c>
      <c r="AH2017">
        <v>148.26440612857147</v>
      </c>
      <c r="AI2017">
        <v>9.1664375974025969</v>
      </c>
    </row>
    <row r="2018" spans="1:35" x14ac:dyDescent="0.2">
      <c r="A2018" t="s">
        <v>4344</v>
      </c>
      <c r="B2018">
        <v>1995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5.5</v>
      </c>
      <c r="N2018">
        <v>42378</v>
      </c>
      <c r="O2018">
        <v>100</v>
      </c>
      <c r="P2018" t="s">
        <v>3601</v>
      </c>
      <c r="Q2018" t="s">
        <v>39</v>
      </c>
      <c r="R2018">
        <v>0</v>
      </c>
      <c r="S2018">
        <v>0</v>
      </c>
      <c r="T2018">
        <v>1</v>
      </c>
      <c r="U2018">
        <v>60000000</v>
      </c>
      <c r="V2018">
        <v>50024083</v>
      </c>
      <c r="W2018">
        <v>104324083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-13.063264166666666</v>
      </c>
      <c r="AH2018">
        <v>-3.5002232249999916</v>
      </c>
      <c r="AI2018">
        <v>2.9516698106060608</v>
      </c>
    </row>
    <row r="2019" spans="1:35" x14ac:dyDescent="0.2">
      <c r="A2019" t="s">
        <v>3692</v>
      </c>
      <c r="B2019">
        <v>1991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6.5</v>
      </c>
      <c r="N2019">
        <v>3368</v>
      </c>
      <c r="O2019">
        <v>99</v>
      </c>
      <c r="P2019" t="s">
        <v>3693</v>
      </c>
      <c r="Q2019" t="s">
        <v>3694</v>
      </c>
      <c r="R2019">
        <v>0</v>
      </c>
      <c r="S2019">
        <v>1</v>
      </c>
      <c r="T2019">
        <v>0</v>
      </c>
      <c r="U2019">
        <v>6000000</v>
      </c>
      <c r="V2019">
        <v>221295</v>
      </c>
      <c r="W2019">
        <v>221295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-98.155875000000009</v>
      </c>
      <c r="AH2019">
        <v>-97.953021250000006</v>
      </c>
      <c r="AI2019">
        <v>-0.91617613636363637</v>
      </c>
    </row>
    <row r="2020" spans="1:35" x14ac:dyDescent="0.2">
      <c r="A2020" t="s">
        <v>5829</v>
      </c>
      <c r="B2020">
        <v>2003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6.8</v>
      </c>
      <c r="N2020">
        <v>45040</v>
      </c>
      <c r="O2020">
        <v>113</v>
      </c>
      <c r="P2020" t="s">
        <v>5198</v>
      </c>
      <c r="Q2020" t="s">
        <v>2783</v>
      </c>
      <c r="R2020">
        <v>1</v>
      </c>
      <c r="S2020">
        <v>0</v>
      </c>
      <c r="T2020">
        <v>0</v>
      </c>
      <c r="U2020">
        <v>18000000</v>
      </c>
      <c r="V2020">
        <v>43610723</v>
      </c>
      <c r="W2020">
        <v>58878723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7</v>
      </c>
      <c r="AG2020">
        <v>63.552008333333333</v>
      </c>
      <c r="AH2020">
        <v>81.542729250000022</v>
      </c>
      <c r="AI2020">
        <v>4.451733611111111</v>
      </c>
    </row>
    <row r="2021" spans="1:35" x14ac:dyDescent="0.2">
      <c r="A2021" t="s">
        <v>6003</v>
      </c>
      <c r="B2021">
        <v>2005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4.3</v>
      </c>
      <c r="N2021">
        <v>5346</v>
      </c>
      <c r="O2021">
        <v>95</v>
      </c>
      <c r="P2021" t="s">
        <v>6004</v>
      </c>
      <c r="Q2021" t="s">
        <v>6005</v>
      </c>
      <c r="R2021">
        <v>1</v>
      </c>
      <c r="S2021">
        <v>0</v>
      </c>
      <c r="T2021">
        <v>0</v>
      </c>
      <c r="U2021">
        <v>25000000</v>
      </c>
      <c r="V2021">
        <v>5655459</v>
      </c>
      <c r="W2021">
        <v>5879555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-88.240890000000007</v>
      </c>
      <c r="AH2021">
        <v>-86.94738790000001</v>
      </c>
      <c r="AI2021">
        <v>-0.60802966666666669</v>
      </c>
    </row>
    <row r="2022" spans="1:35" x14ac:dyDescent="0.2">
      <c r="A2022" t="s">
        <v>5635</v>
      </c>
      <c r="B2022">
        <v>2002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5.8</v>
      </c>
      <c r="N2022">
        <v>32698</v>
      </c>
      <c r="O2022">
        <v>86</v>
      </c>
      <c r="P2022" t="s">
        <v>5243</v>
      </c>
      <c r="Q2022" t="s">
        <v>35</v>
      </c>
      <c r="R2022">
        <v>0</v>
      </c>
      <c r="S2022">
        <v>1</v>
      </c>
      <c r="T2022">
        <v>0</v>
      </c>
      <c r="U2022">
        <v>25000000</v>
      </c>
      <c r="V2022">
        <v>39089928</v>
      </c>
      <c r="W2022">
        <v>41604473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-16.791053999999999</v>
      </c>
      <c r="AH2022">
        <v>-7.6380699399999976</v>
      </c>
      <c r="AI2022">
        <v>1.7736315333333332</v>
      </c>
    </row>
    <row r="2023" spans="1:35" x14ac:dyDescent="0.2">
      <c r="A2023" t="s">
        <v>5652</v>
      </c>
      <c r="B2023">
        <v>2002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6.2</v>
      </c>
      <c r="N2023">
        <v>27897</v>
      </c>
      <c r="O2023">
        <v>96</v>
      </c>
      <c r="P2023" t="s">
        <v>2786</v>
      </c>
      <c r="Q2023" t="s">
        <v>5653</v>
      </c>
      <c r="R2023">
        <v>1</v>
      </c>
      <c r="S2023">
        <v>0</v>
      </c>
      <c r="T2023">
        <v>0</v>
      </c>
      <c r="U2023">
        <v>20000000</v>
      </c>
      <c r="V2023">
        <v>12764657</v>
      </c>
      <c r="W2023">
        <v>14946150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-62.634625</v>
      </c>
      <c r="AH2023">
        <v>-58.524433750000007</v>
      </c>
      <c r="AI2023">
        <v>0.24551249999999999</v>
      </c>
    </row>
    <row r="2024" spans="1:35" x14ac:dyDescent="0.2">
      <c r="A2024" t="s">
        <v>7749</v>
      </c>
      <c r="B2024">
        <v>2017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5.0999999999999996</v>
      </c>
      <c r="N2024">
        <v>12788</v>
      </c>
      <c r="O2024">
        <v>100</v>
      </c>
      <c r="P2024" t="s">
        <v>7750</v>
      </c>
      <c r="Q2024" t="s">
        <v>4950</v>
      </c>
      <c r="R2024">
        <v>0</v>
      </c>
      <c r="S2024">
        <v>0</v>
      </c>
      <c r="T2024">
        <v>1</v>
      </c>
      <c r="U2024">
        <v>12000000</v>
      </c>
      <c r="V2024">
        <v>11368012</v>
      </c>
      <c r="W2024">
        <v>17768012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-25.966616666666663</v>
      </c>
      <c r="AH2024">
        <v>-17.822944499999998</v>
      </c>
      <c r="AI2024">
        <v>0.48066766666666666</v>
      </c>
    </row>
    <row r="2025" spans="1:35" x14ac:dyDescent="0.2">
      <c r="A2025" t="s">
        <v>3696</v>
      </c>
      <c r="B2025">
        <v>1992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8.1999999999999993</v>
      </c>
      <c r="N2025">
        <v>358005</v>
      </c>
      <c r="O2025">
        <v>130</v>
      </c>
      <c r="P2025" t="s">
        <v>2004</v>
      </c>
      <c r="Q2025" t="s">
        <v>39</v>
      </c>
      <c r="R2025">
        <v>0</v>
      </c>
      <c r="S2025">
        <v>0</v>
      </c>
      <c r="T2025">
        <v>1</v>
      </c>
      <c r="U2025">
        <v>14400000</v>
      </c>
      <c r="V2025">
        <v>101157447</v>
      </c>
      <c r="W2025">
        <v>159157447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452.63002430555554</v>
      </c>
      <c r="AH2025">
        <v>513.41932697916673</v>
      </c>
      <c r="AI2025">
        <v>24.119546559343434</v>
      </c>
    </row>
    <row r="2026" spans="1:35" x14ac:dyDescent="0.2">
      <c r="A2026" t="s">
        <v>7797</v>
      </c>
      <c r="B2026">
        <v>2014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5.5</v>
      </c>
      <c r="N2026">
        <v>65147</v>
      </c>
      <c r="O2026">
        <v>83</v>
      </c>
      <c r="P2026" t="s">
        <v>7798</v>
      </c>
      <c r="Q2026" t="s">
        <v>7799</v>
      </c>
      <c r="R2026">
        <v>0</v>
      </c>
      <c r="S2026">
        <v>1</v>
      </c>
      <c r="T2026">
        <v>0</v>
      </c>
      <c r="U2026">
        <v>1000000</v>
      </c>
      <c r="V2026">
        <v>32482090</v>
      </c>
      <c r="W2026">
        <v>62882090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3044.1044999999999</v>
      </c>
      <c r="AH2026">
        <v>3389.9559950000003</v>
      </c>
      <c r="AI2026">
        <v>61.882089999999998</v>
      </c>
    </row>
    <row r="2027" spans="1:35" x14ac:dyDescent="0.2">
      <c r="A2027" t="s">
        <v>6446</v>
      </c>
      <c r="B2027">
        <v>2006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7.5</v>
      </c>
      <c r="N2027">
        <v>95454</v>
      </c>
      <c r="O2027">
        <v>111</v>
      </c>
      <c r="P2027" t="s">
        <v>5995</v>
      </c>
      <c r="Q2027" t="s">
        <v>35</v>
      </c>
      <c r="R2027">
        <v>0</v>
      </c>
      <c r="S2027">
        <v>1</v>
      </c>
      <c r="T2027">
        <v>0</v>
      </c>
      <c r="U2027">
        <v>15000000</v>
      </c>
      <c r="V2027">
        <v>31483450</v>
      </c>
      <c r="W2027">
        <v>76700659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155.66886333333335</v>
      </c>
      <c r="AH2027">
        <v>183.79243830000001</v>
      </c>
      <c r="AI2027">
        <v>7.5222954444444445</v>
      </c>
    </row>
    <row r="2028" spans="1:35" x14ac:dyDescent="0.2">
      <c r="A2028" t="s">
        <v>7115</v>
      </c>
      <c r="B2028">
        <v>2011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6.8</v>
      </c>
      <c r="N2028">
        <v>241151</v>
      </c>
      <c r="O2028">
        <v>113</v>
      </c>
      <c r="P2028" t="s">
        <v>7116</v>
      </c>
      <c r="Q2028" t="s">
        <v>5308</v>
      </c>
      <c r="R2028">
        <v>0</v>
      </c>
      <c r="S2028">
        <v>0</v>
      </c>
      <c r="T2028">
        <v>1</v>
      </c>
      <c r="U2028">
        <v>30000000</v>
      </c>
      <c r="V2028">
        <v>63686397</v>
      </c>
      <c r="W2028">
        <v>135710029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126.18338166666668</v>
      </c>
      <c r="AH2028">
        <v>151.06355365000005</v>
      </c>
      <c r="AI2028">
        <v>3.5236676333333334</v>
      </c>
    </row>
    <row r="2029" spans="1:35" x14ac:dyDescent="0.2">
      <c r="A2029" t="s">
        <v>3410</v>
      </c>
      <c r="B2029">
        <v>1991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6.7</v>
      </c>
      <c r="N2029">
        <v>8504</v>
      </c>
      <c r="O2029">
        <v>280</v>
      </c>
      <c r="P2029" t="s">
        <v>3411</v>
      </c>
      <c r="Q2029" t="s">
        <v>3412</v>
      </c>
      <c r="R2029">
        <v>0</v>
      </c>
      <c r="S2029">
        <v>0</v>
      </c>
      <c r="T2029">
        <v>1</v>
      </c>
      <c r="U2029">
        <v>23000000</v>
      </c>
      <c r="V2029">
        <v>829625</v>
      </c>
      <c r="W2029">
        <v>829625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-98.196467391304338</v>
      </c>
      <c r="AH2029">
        <v>-97.998078804347827</v>
      </c>
      <c r="AI2029">
        <v>-0.9180212450592885</v>
      </c>
    </row>
    <row r="2030" spans="1:35" x14ac:dyDescent="0.2">
      <c r="A2030" t="s">
        <v>6806</v>
      </c>
      <c r="B2030">
        <v>2009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8.1999999999999993</v>
      </c>
      <c r="N2030">
        <v>891236</v>
      </c>
      <c r="O2030">
        <v>96</v>
      </c>
      <c r="P2030" t="s">
        <v>5349</v>
      </c>
      <c r="Q2030" t="s">
        <v>4337</v>
      </c>
      <c r="R2030">
        <v>1</v>
      </c>
      <c r="S2030">
        <v>0</v>
      </c>
      <c r="T2030">
        <v>0</v>
      </c>
      <c r="U2030">
        <v>175000000</v>
      </c>
      <c r="V2030">
        <v>293004164</v>
      </c>
      <c r="W2030">
        <v>735099082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110.02830914285715</v>
      </c>
      <c r="AH2030">
        <v>133.13142314857146</v>
      </c>
      <c r="AI2030">
        <v>6.0009436380952383</v>
      </c>
    </row>
    <row r="2031" spans="1:35" x14ac:dyDescent="0.2">
      <c r="A2031" t="s">
        <v>4588</v>
      </c>
      <c r="B2031">
        <v>1996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6.2</v>
      </c>
      <c r="N2031">
        <v>13086</v>
      </c>
      <c r="O2031">
        <v>124</v>
      </c>
      <c r="P2031" t="s">
        <v>3449</v>
      </c>
      <c r="Q2031" t="s">
        <v>2783</v>
      </c>
      <c r="R2031">
        <v>1</v>
      </c>
      <c r="S2031">
        <v>0</v>
      </c>
      <c r="T2031">
        <v>0</v>
      </c>
      <c r="U2031">
        <v>60000000</v>
      </c>
      <c r="V2031">
        <v>51088705</v>
      </c>
      <c r="W2031">
        <v>100688705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-16.092745833333332</v>
      </c>
      <c r="AH2031">
        <v>-6.8629478749999899</v>
      </c>
      <c r="AI2031">
        <v>2.8139660984848485</v>
      </c>
    </row>
    <row r="2032" spans="1:35" x14ac:dyDescent="0.2">
      <c r="A2032" t="s">
        <v>6275</v>
      </c>
      <c r="B2032">
        <v>2005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8.1999999999999993</v>
      </c>
      <c r="N2032">
        <v>989096</v>
      </c>
      <c r="O2032">
        <v>132</v>
      </c>
      <c r="P2032" t="s">
        <v>6276</v>
      </c>
      <c r="Q2032" t="s">
        <v>39</v>
      </c>
      <c r="R2032">
        <v>0</v>
      </c>
      <c r="S2032">
        <v>0</v>
      </c>
      <c r="T2032">
        <v>1</v>
      </c>
      <c r="U2032">
        <v>54000000</v>
      </c>
      <c r="V2032">
        <v>70511035</v>
      </c>
      <c r="W2032">
        <v>132511035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17</v>
      </c>
      <c r="AG2032">
        <v>22.69540277777778</v>
      </c>
      <c r="AH2032">
        <v>36.191897083333359</v>
      </c>
      <c r="AI2032">
        <v>3.0898467592592591</v>
      </c>
    </row>
    <row r="2033" spans="1:35" x14ac:dyDescent="0.2">
      <c r="A2033" t="s">
        <v>3534</v>
      </c>
      <c r="B2033">
        <v>1991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5</v>
      </c>
      <c r="N2033">
        <v>4584</v>
      </c>
      <c r="O2033">
        <v>89</v>
      </c>
      <c r="P2033" t="s">
        <v>2825</v>
      </c>
      <c r="Q2033" t="s">
        <v>3273</v>
      </c>
      <c r="R2033">
        <v>1</v>
      </c>
      <c r="S2033">
        <v>0</v>
      </c>
      <c r="T2033">
        <v>0</v>
      </c>
      <c r="U2033">
        <v>24000000</v>
      </c>
      <c r="V2033">
        <v>11128309</v>
      </c>
      <c r="W2033">
        <v>11128309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-76.816022916666668</v>
      </c>
      <c r="AH2033">
        <v>-74.2657854375</v>
      </c>
      <c r="AI2033">
        <v>5.3817140151515154E-2</v>
      </c>
    </row>
    <row r="2034" spans="1:35" x14ac:dyDescent="0.2">
      <c r="A2034" t="s">
        <v>7233</v>
      </c>
      <c r="B2034">
        <v>2015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6.1</v>
      </c>
      <c r="N2034">
        <v>92491</v>
      </c>
      <c r="O2034">
        <v>99</v>
      </c>
      <c r="P2034" t="s">
        <v>7234</v>
      </c>
      <c r="Q2034" t="s">
        <v>7235</v>
      </c>
      <c r="R2034">
        <v>0</v>
      </c>
      <c r="S2034">
        <v>0</v>
      </c>
      <c r="T2034">
        <v>1</v>
      </c>
      <c r="U2034">
        <v>31000000</v>
      </c>
      <c r="V2034">
        <v>58884188</v>
      </c>
      <c r="W2034">
        <v>107228221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72.9487435483871</v>
      </c>
      <c r="AH2034">
        <v>91.973105338709701</v>
      </c>
      <c r="AI2034">
        <v>2.4589748709677419</v>
      </c>
    </row>
    <row r="2035" spans="1:35" x14ac:dyDescent="0.2">
      <c r="A2035" t="s">
        <v>5469</v>
      </c>
      <c r="B2035">
        <v>2001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4.8</v>
      </c>
      <c r="N2035">
        <v>24252</v>
      </c>
      <c r="O2035">
        <v>96</v>
      </c>
      <c r="P2035" t="s">
        <v>5470</v>
      </c>
      <c r="Q2035" t="s">
        <v>39</v>
      </c>
      <c r="R2035">
        <v>0</v>
      </c>
      <c r="S2035">
        <v>0</v>
      </c>
      <c r="T2035">
        <v>1</v>
      </c>
      <c r="U2035">
        <v>29000000</v>
      </c>
      <c r="V2035">
        <v>20384136</v>
      </c>
      <c r="W2035">
        <v>36684136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2</v>
      </c>
      <c r="AG2035">
        <v>-36.751489655172414</v>
      </c>
      <c r="AH2035">
        <v>-29.79415351724138</v>
      </c>
      <c r="AI2035">
        <v>1.1082836781609195</v>
      </c>
    </row>
    <row r="2036" spans="1:35" x14ac:dyDescent="0.2">
      <c r="A2036" t="s">
        <v>6630</v>
      </c>
      <c r="B2036">
        <v>2010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5.7</v>
      </c>
      <c r="N2036">
        <v>110521</v>
      </c>
      <c r="O2036">
        <v>125</v>
      </c>
      <c r="P2036" t="s">
        <v>3035</v>
      </c>
      <c r="Q2036" t="s">
        <v>5604</v>
      </c>
      <c r="R2036">
        <v>0</v>
      </c>
      <c r="S2036">
        <v>0</v>
      </c>
      <c r="T2036">
        <v>1</v>
      </c>
      <c r="U2036">
        <v>52000000</v>
      </c>
      <c r="V2036">
        <v>110485654</v>
      </c>
      <c r="W2036">
        <v>216485654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108.1592826923077</v>
      </c>
      <c r="AH2036">
        <v>131.05680378846156</v>
      </c>
      <c r="AI2036">
        <v>3.163185653846154</v>
      </c>
    </row>
    <row r="2037" spans="1:35" x14ac:dyDescent="0.2">
      <c r="A2037" t="s">
        <v>5873</v>
      </c>
      <c r="B2037">
        <v>2004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6.1</v>
      </c>
      <c r="N2037">
        <v>237066</v>
      </c>
      <c r="O2037">
        <v>131</v>
      </c>
      <c r="P2037" t="s">
        <v>4650</v>
      </c>
      <c r="Q2037" t="s">
        <v>35</v>
      </c>
      <c r="R2037">
        <v>0</v>
      </c>
      <c r="S2037">
        <v>1</v>
      </c>
      <c r="T2037">
        <v>0</v>
      </c>
      <c r="U2037">
        <v>160000000</v>
      </c>
      <c r="V2037">
        <v>120177084</v>
      </c>
      <c r="W2037">
        <v>300157638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-6.200738125</v>
      </c>
      <c r="AH2037">
        <v>4.1171806812500025</v>
      </c>
      <c r="AI2037">
        <v>2.1266420625000002</v>
      </c>
    </row>
    <row r="2038" spans="1:35" x14ac:dyDescent="0.2">
      <c r="A2038" t="s">
        <v>5457</v>
      </c>
      <c r="B2038">
        <v>2004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6.2</v>
      </c>
      <c r="N2038">
        <v>20428</v>
      </c>
      <c r="O2038">
        <v>141</v>
      </c>
      <c r="P2038" t="s">
        <v>5458</v>
      </c>
      <c r="Q2038" t="s">
        <v>5459</v>
      </c>
      <c r="R2038">
        <v>0</v>
      </c>
      <c r="S2038">
        <v>1</v>
      </c>
      <c r="T2038">
        <v>0</v>
      </c>
      <c r="U2038">
        <v>23000000</v>
      </c>
      <c r="V2038">
        <v>16136476</v>
      </c>
      <c r="W2038">
        <v>19463185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156</v>
      </c>
      <c r="AG2038">
        <v>-57.688728260869567</v>
      </c>
      <c r="AH2038">
        <v>-53.03448836956521</v>
      </c>
      <c r="AI2038">
        <v>0.41037572463768118</v>
      </c>
    </row>
    <row r="2039" spans="1:35" x14ac:dyDescent="0.2">
      <c r="A2039" t="s">
        <v>4825</v>
      </c>
      <c r="B2039">
        <v>1997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6</v>
      </c>
      <c r="N2039">
        <v>42669</v>
      </c>
      <c r="O2039">
        <v>93</v>
      </c>
      <c r="P2039" t="s">
        <v>4826</v>
      </c>
      <c r="Q2039" t="s">
        <v>39</v>
      </c>
      <c r="R2039">
        <v>0</v>
      </c>
      <c r="S2039">
        <v>0</v>
      </c>
      <c r="T2039">
        <v>1</v>
      </c>
      <c r="U2039">
        <v>25000000</v>
      </c>
      <c r="V2039">
        <v>36400360</v>
      </c>
      <c r="W2039">
        <v>36400360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-27.199279999999998</v>
      </c>
      <c r="AH2039">
        <v>-19.191200799999997</v>
      </c>
      <c r="AI2039">
        <v>2.3091236363636365</v>
      </c>
    </row>
    <row r="2040" spans="1:35" x14ac:dyDescent="0.2">
      <c r="A2040" t="s">
        <v>5756</v>
      </c>
      <c r="B2040">
        <v>2003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6.9</v>
      </c>
      <c r="N2040">
        <v>18641</v>
      </c>
      <c r="O2040">
        <v>98</v>
      </c>
      <c r="P2040" t="s">
        <v>2557</v>
      </c>
      <c r="Q2040" t="s">
        <v>2783</v>
      </c>
      <c r="R2040">
        <v>1</v>
      </c>
      <c r="S2040">
        <v>0</v>
      </c>
      <c r="T2040">
        <v>0</v>
      </c>
      <c r="U2040">
        <v>17000000</v>
      </c>
      <c r="V2040">
        <v>1571504</v>
      </c>
      <c r="W2040">
        <v>9439660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0</v>
      </c>
      <c r="AG2040">
        <v>-72.236294117647063</v>
      </c>
      <c r="AH2040">
        <v>-69.182286470588224</v>
      </c>
      <c r="AI2040">
        <v>-7.4543137254901956E-2</v>
      </c>
    </row>
    <row r="2041" spans="1:35" x14ac:dyDescent="0.2">
      <c r="A2041" t="s">
        <v>7659</v>
      </c>
      <c r="B2041">
        <v>2014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6.8</v>
      </c>
      <c r="N2041">
        <v>49076</v>
      </c>
      <c r="O2041">
        <v>107</v>
      </c>
      <c r="P2041" t="s">
        <v>7660</v>
      </c>
      <c r="Q2041" t="s">
        <v>7661</v>
      </c>
      <c r="R2041">
        <v>0</v>
      </c>
      <c r="S2041">
        <v>0</v>
      </c>
      <c r="T2041">
        <v>1</v>
      </c>
      <c r="U2041">
        <v>6000000</v>
      </c>
      <c r="V2041">
        <v>3322127</v>
      </c>
      <c r="W2041">
        <v>3485383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-70.955141666666663</v>
      </c>
      <c r="AH2041">
        <v>-67.760207249999993</v>
      </c>
      <c r="AI2041">
        <v>-0.41910283333333331</v>
      </c>
    </row>
    <row r="2042" spans="1:35" x14ac:dyDescent="0.2">
      <c r="A2042" t="s">
        <v>2716</v>
      </c>
      <c r="B2042">
        <v>1983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7.2</v>
      </c>
      <c r="N2042">
        <v>79126</v>
      </c>
      <c r="O2042">
        <v>87</v>
      </c>
      <c r="P2042" t="s">
        <v>2717</v>
      </c>
      <c r="Q2042" t="s">
        <v>2718</v>
      </c>
      <c r="R2042">
        <v>0</v>
      </c>
      <c r="S2042">
        <v>1</v>
      </c>
      <c r="T2042">
        <v>0</v>
      </c>
      <c r="U2042">
        <v>5952000</v>
      </c>
      <c r="V2042">
        <v>2120439</v>
      </c>
      <c r="W2042">
        <v>2120439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-82.187172379032262</v>
      </c>
      <c r="AH2042">
        <v>-80.227761340725806</v>
      </c>
      <c r="AI2042">
        <v>-0.22552923387096774</v>
      </c>
    </row>
    <row r="2043" spans="1:35" x14ac:dyDescent="0.2">
      <c r="A2043" t="s">
        <v>5546</v>
      </c>
      <c r="B2043">
        <v>2003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5.2</v>
      </c>
      <c r="N2043">
        <v>24791</v>
      </c>
      <c r="O2043">
        <v>87</v>
      </c>
      <c r="P2043" t="s">
        <v>4749</v>
      </c>
      <c r="Q2043" t="s">
        <v>3859</v>
      </c>
      <c r="R2043">
        <v>1</v>
      </c>
      <c r="S2043">
        <v>0</v>
      </c>
      <c r="T2043">
        <v>0</v>
      </c>
      <c r="U2043">
        <v>30000000</v>
      </c>
      <c r="V2043">
        <v>15614000</v>
      </c>
      <c r="W2043">
        <v>19526014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-67.456643333333332</v>
      </c>
      <c r="AH2043">
        <v>-63.876874099999995</v>
      </c>
      <c r="AI2043">
        <v>8.4778555555555551E-2</v>
      </c>
    </row>
    <row r="2044" spans="1:35" x14ac:dyDescent="0.2">
      <c r="A2044" t="s">
        <v>4346</v>
      </c>
      <c r="B2044">
        <v>1995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5.6</v>
      </c>
      <c r="N2044">
        <v>27583</v>
      </c>
      <c r="O2044">
        <v>98</v>
      </c>
      <c r="P2044" t="s">
        <v>2225</v>
      </c>
      <c r="Q2044" t="s">
        <v>35</v>
      </c>
      <c r="R2044">
        <v>0</v>
      </c>
      <c r="S2044">
        <v>1</v>
      </c>
      <c r="T2044">
        <v>0</v>
      </c>
      <c r="U2044">
        <v>22000000</v>
      </c>
      <c r="V2044">
        <v>9418365</v>
      </c>
      <c r="W2044">
        <v>9418365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35</v>
      </c>
      <c r="AG2044">
        <v>-78.594624999999994</v>
      </c>
      <c r="AH2044">
        <v>-76.240033750000009</v>
      </c>
      <c r="AI2044">
        <v>-2.7028409090909093E-2</v>
      </c>
    </row>
    <row r="2045" spans="1:35" x14ac:dyDescent="0.2">
      <c r="A2045" t="s">
        <v>554</v>
      </c>
      <c r="B2045">
        <v>1940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6.8</v>
      </c>
      <c r="N2045">
        <v>2074</v>
      </c>
      <c r="O2045">
        <v>121</v>
      </c>
      <c r="P2045" t="s">
        <v>45</v>
      </c>
      <c r="Q2045" t="s">
        <v>39</v>
      </c>
      <c r="R2045">
        <v>0</v>
      </c>
      <c r="S2045">
        <v>0</v>
      </c>
      <c r="T2045">
        <v>1</v>
      </c>
      <c r="U2045">
        <v>1000000</v>
      </c>
      <c r="V2045">
        <v>2120000</v>
      </c>
      <c r="W2045">
        <v>2120000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6</v>
      </c>
      <c r="AH2045">
        <v>17.66</v>
      </c>
      <c r="AI2045">
        <v>15.307692307692308</v>
      </c>
    </row>
    <row r="2046" spans="1:35" x14ac:dyDescent="0.2">
      <c r="A2046" t="s">
        <v>4828</v>
      </c>
      <c r="B2046">
        <v>1999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5</v>
      </c>
      <c r="N2046">
        <v>25598</v>
      </c>
      <c r="O2046">
        <v>99</v>
      </c>
      <c r="P2046" t="s">
        <v>4829</v>
      </c>
      <c r="Q2046" t="s">
        <v>4830</v>
      </c>
      <c r="R2046">
        <v>0</v>
      </c>
      <c r="S2046">
        <v>1</v>
      </c>
      <c r="T2046">
        <v>0</v>
      </c>
      <c r="U2046">
        <v>75000000</v>
      </c>
      <c r="V2046">
        <v>14036005</v>
      </c>
      <c r="W2046">
        <v>30657854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</v>
      </c>
      <c r="AG2046">
        <v>-79.561430666666666</v>
      </c>
      <c r="AH2046">
        <v>-77.31318804</v>
      </c>
      <c r="AI2046">
        <v>-7.0974121212121211E-2</v>
      </c>
    </row>
    <row r="2047" spans="1:35" x14ac:dyDescent="0.2">
      <c r="A2047" t="s">
        <v>2865</v>
      </c>
      <c r="B2047">
        <v>1985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6.6</v>
      </c>
      <c r="N2047">
        <v>7494</v>
      </c>
      <c r="O2047">
        <v>107</v>
      </c>
      <c r="P2047" t="s">
        <v>2866</v>
      </c>
      <c r="Q2047" t="s">
        <v>39</v>
      </c>
      <c r="R2047">
        <v>0</v>
      </c>
      <c r="S2047">
        <v>0</v>
      </c>
      <c r="T2047">
        <v>1</v>
      </c>
      <c r="U2047">
        <v>12993175</v>
      </c>
      <c r="X2047">
        <v>2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6</v>
      </c>
      <c r="AG2047">
        <v>-100</v>
      </c>
      <c r="AH2047">
        <v>-100</v>
      </c>
      <c r="AI2047">
        <v>-1</v>
      </c>
    </row>
    <row r="2048" spans="1:35" x14ac:dyDescent="0.2">
      <c r="A2048" t="s">
        <v>4590</v>
      </c>
      <c r="B2048">
        <v>1996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7.5</v>
      </c>
      <c r="N2048">
        <v>25526</v>
      </c>
      <c r="O2048">
        <v>84</v>
      </c>
      <c r="P2048" t="s">
        <v>4591</v>
      </c>
      <c r="Q2048" t="s">
        <v>4109</v>
      </c>
      <c r="R2048">
        <v>0</v>
      </c>
      <c r="S2048">
        <v>0</v>
      </c>
      <c r="T2048">
        <v>1</v>
      </c>
      <c r="U2048">
        <v>4000000</v>
      </c>
      <c r="V2048">
        <v>2923982</v>
      </c>
      <c r="W2048">
        <v>2923982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-63.450225000000003</v>
      </c>
      <c r="AH2048">
        <v>-59.429749749999992</v>
      </c>
      <c r="AI2048">
        <v>0.66135340909090912</v>
      </c>
    </row>
    <row r="2049" spans="1:35" x14ac:dyDescent="0.2">
      <c r="A2049" t="s">
        <v>6698</v>
      </c>
      <c r="B2049">
        <v>2008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8.4</v>
      </c>
      <c r="N2049">
        <v>953718</v>
      </c>
      <c r="O2049">
        <v>98</v>
      </c>
      <c r="P2049" t="s">
        <v>5564</v>
      </c>
      <c r="Q2049" t="s">
        <v>6699</v>
      </c>
      <c r="R2049">
        <v>1</v>
      </c>
      <c r="S2049">
        <v>0</v>
      </c>
      <c r="T2049">
        <v>0</v>
      </c>
      <c r="U2049">
        <v>180000000</v>
      </c>
      <c r="V2049">
        <v>223808164</v>
      </c>
      <c r="W2049">
        <v>521311860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44.80885</v>
      </c>
      <c r="AH2049">
        <v>60.737823500000012</v>
      </c>
      <c r="AI2049">
        <v>3.8269616666666666</v>
      </c>
    </row>
    <row r="2050" spans="1:35" x14ac:dyDescent="0.2">
      <c r="A2050" t="s">
        <v>5750</v>
      </c>
      <c r="B2050">
        <v>2005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7.4</v>
      </c>
      <c r="N2050">
        <v>120703</v>
      </c>
      <c r="O2050">
        <v>85</v>
      </c>
      <c r="P2050" t="s">
        <v>5751</v>
      </c>
      <c r="Q2050" t="s">
        <v>4882</v>
      </c>
      <c r="R2050">
        <v>0</v>
      </c>
      <c r="S2050">
        <v>1</v>
      </c>
      <c r="T2050">
        <v>0</v>
      </c>
      <c r="U2050">
        <v>30000000</v>
      </c>
      <c r="V2050">
        <v>56110897</v>
      </c>
      <c r="W2050">
        <v>194111171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223.51861833333336</v>
      </c>
      <c r="AH2050">
        <v>259.10566635000009</v>
      </c>
      <c r="AI2050">
        <v>9.7839539444444448</v>
      </c>
    </row>
    <row r="2051" spans="1:35" x14ac:dyDescent="0.2">
      <c r="A2051" t="s">
        <v>7330</v>
      </c>
      <c r="B2051">
        <v>2012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5.6</v>
      </c>
      <c r="N2051">
        <v>70769</v>
      </c>
      <c r="O2051">
        <v>98</v>
      </c>
      <c r="P2051" t="s">
        <v>6266</v>
      </c>
      <c r="Q2051" t="s">
        <v>7331</v>
      </c>
      <c r="R2051">
        <v>0</v>
      </c>
      <c r="S2051">
        <v>1</v>
      </c>
      <c r="T2051">
        <v>0</v>
      </c>
      <c r="U2051">
        <v>35000000</v>
      </c>
      <c r="V2051">
        <v>17450535</v>
      </c>
      <c r="W2051">
        <v>23812816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-65.981691428571438</v>
      </c>
      <c r="AH2051">
        <v>-62.239677485714274</v>
      </c>
      <c r="AI2051">
        <v>-0.31963382857142858</v>
      </c>
    </row>
    <row r="2052" spans="1:35" x14ac:dyDescent="0.2">
      <c r="A2052" t="s">
        <v>6522</v>
      </c>
      <c r="B2052">
        <v>2008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6.7</v>
      </c>
      <c r="N2052">
        <v>350452</v>
      </c>
      <c r="O2052">
        <v>110</v>
      </c>
      <c r="P2052" t="s">
        <v>6523</v>
      </c>
      <c r="Q2052" t="s">
        <v>35</v>
      </c>
      <c r="R2052">
        <v>0</v>
      </c>
      <c r="S2052">
        <v>1</v>
      </c>
      <c r="T2052">
        <v>0</v>
      </c>
      <c r="U2052">
        <v>75000000</v>
      </c>
      <c r="V2052">
        <v>134508551</v>
      </c>
      <c r="W2052">
        <v>342463063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4</v>
      </c>
      <c r="AG2052">
        <v>128.30870866666666</v>
      </c>
      <c r="AH2052">
        <v>153.42266662</v>
      </c>
      <c r="AI2052">
        <v>6.6102902888888888</v>
      </c>
    </row>
    <row r="2053" spans="1:35" x14ac:dyDescent="0.2">
      <c r="A2053" t="s">
        <v>7473</v>
      </c>
      <c r="B2053">
        <v>2016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7.1</v>
      </c>
      <c r="N2053">
        <v>166072</v>
      </c>
      <c r="O2053">
        <v>114</v>
      </c>
      <c r="P2053" t="s">
        <v>6865</v>
      </c>
      <c r="Q2053" t="s">
        <v>7474</v>
      </c>
      <c r="R2053">
        <v>0</v>
      </c>
      <c r="S2053">
        <v>0</v>
      </c>
      <c r="T2053">
        <v>1</v>
      </c>
      <c r="U2053">
        <v>40000000</v>
      </c>
      <c r="V2053">
        <v>43034523</v>
      </c>
      <c r="W2053">
        <v>86234523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7.7931537499999992</v>
      </c>
      <c r="AH2053">
        <v>19.650400662500001</v>
      </c>
      <c r="AI2053">
        <v>1.1558630750000001</v>
      </c>
    </row>
    <row r="2054" spans="1:35" x14ac:dyDescent="0.2">
      <c r="A2054" t="s">
        <v>6148</v>
      </c>
      <c r="B2054">
        <v>2005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6.5</v>
      </c>
      <c r="N2054">
        <v>401784</v>
      </c>
      <c r="O2054">
        <v>116</v>
      </c>
      <c r="P2054" t="s">
        <v>2168</v>
      </c>
      <c r="Q2054" t="s">
        <v>2483</v>
      </c>
      <c r="R2054">
        <v>0</v>
      </c>
      <c r="S2054">
        <v>1</v>
      </c>
      <c r="T2054">
        <v>0</v>
      </c>
      <c r="U2054">
        <v>132000000</v>
      </c>
      <c r="V2054">
        <v>234280354</v>
      </c>
      <c r="W2054">
        <v>603873119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107</v>
      </c>
      <c r="AG2054">
        <v>128.73981780303029</v>
      </c>
      <c r="AH2054">
        <v>153.90119776136365</v>
      </c>
      <c r="AI2054">
        <v>6.624660593434343</v>
      </c>
    </row>
    <row r="2055" spans="1:35" x14ac:dyDescent="0.2">
      <c r="A2055" t="s">
        <v>6605</v>
      </c>
      <c r="B2055">
        <v>2016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6.8</v>
      </c>
      <c r="N2055">
        <v>234673</v>
      </c>
      <c r="O2055">
        <v>123</v>
      </c>
      <c r="P2055" t="s">
        <v>6606</v>
      </c>
      <c r="Q2055" t="s">
        <v>6607</v>
      </c>
      <c r="R2055">
        <v>0</v>
      </c>
      <c r="S2055">
        <v>1</v>
      </c>
      <c r="T2055">
        <v>0</v>
      </c>
      <c r="U2055">
        <v>160000000</v>
      </c>
      <c r="V2055">
        <v>47365290</v>
      </c>
      <c r="W2055">
        <v>439048914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1</v>
      </c>
      <c r="AG2055">
        <v>37.202785625000004</v>
      </c>
      <c r="AH2055">
        <v>52.295092043750003</v>
      </c>
      <c r="AI2055">
        <v>1.7440557125</v>
      </c>
    </row>
    <row r="2056" spans="1:35" x14ac:dyDescent="0.2">
      <c r="A2056" t="s">
        <v>4832</v>
      </c>
      <c r="B2056">
        <v>1997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6.7</v>
      </c>
      <c r="N2056">
        <v>3072</v>
      </c>
      <c r="O2056">
        <v>115</v>
      </c>
      <c r="P2056" t="s">
        <v>4833</v>
      </c>
      <c r="Q2056" t="s">
        <v>4834</v>
      </c>
      <c r="R2056">
        <v>1</v>
      </c>
      <c r="S2056">
        <v>0</v>
      </c>
      <c r="T2056">
        <v>0</v>
      </c>
      <c r="U2056">
        <v>15000000</v>
      </c>
      <c r="V2056">
        <v>1851761</v>
      </c>
      <c r="W2056">
        <v>1851761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1</v>
      </c>
      <c r="AD2056">
        <v>0</v>
      </c>
      <c r="AE2056">
        <v>0</v>
      </c>
      <c r="AF2056">
        <v>117</v>
      </c>
      <c r="AG2056">
        <v>-93.827463333333341</v>
      </c>
      <c r="AH2056">
        <v>-93.148484300000007</v>
      </c>
      <c r="AI2056">
        <v>-0.71943015151515155</v>
      </c>
    </row>
    <row r="2057" spans="1:35" x14ac:dyDescent="0.2">
      <c r="A2057" t="s">
        <v>775</v>
      </c>
      <c r="B2057">
        <v>1943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7.3</v>
      </c>
      <c r="N2057">
        <v>3662</v>
      </c>
      <c r="O2057">
        <v>114</v>
      </c>
      <c r="P2057" t="s">
        <v>776</v>
      </c>
      <c r="Q2057" t="s">
        <v>39</v>
      </c>
      <c r="R2057">
        <v>0</v>
      </c>
      <c r="S2057">
        <v>0</v>
      </c>
      <c r="T2057">
        <v>1</v>
      </c>
      <c r="U2057">
        <v>1099000</v>
      </c>
      <c r="V2057">
        <v>2500000</v>
      </c>
      <c r="W2057">
        <v>3392000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</v>
      </c>
      <c r="AG2057">
        <v>54.322111010009102</v>
      </c>
      <c r="AH2057">
        <v>71.297543221110132</v>
      </c>
      <c r="AI2057">
        <v>22.741863232309093</v>
      </c>
    </row>
    <row r="2058" spans="1:35" x14ac:dyDescent="0.2">
      <c r="A2058" t="s">
        <v>6165</v>
      </c>
      <c r="B2058">
        <v>2009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7.6</v>
      </c>
      <c r="N2058">
        <v>482195</v>
      </c>
      <c r="O2058">
        <v>162</v>
      </c>
      <c r="P2058" t="s">
        <v>6166</v>
      </c>
      <c r="Q2058" t="s">
        <v>39</v>
      </c>
      <c r="R2058">
        <v>0</v>
      </c>
      <c r="S2058">
        <v>0</v>
      </c>
      <c r="T2058">
        <v>1</v>
      </c>
      <c r="U2058">
        <v>130000000</v>
      </c>
      <c r="V2058">
        <v>107509799</v>
      </c>
      <c r="W2058">
        <v>185382813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22</v>
      </c>
      <c r="AG2058">
        <v>-28.698918076923075</v>
      </c>
      <c r="AH2058">
        <v>-20.855799065384613</v>
      </c>
      <c r="AI2058">
        <v>1.3767027307692308</v>
      </c>
    </row>
    <row r="2059" spans="1:35" x14ac:dyDescent="0.2">
      <c r="A2059" t="s">
        <v>94</v>
      </c>
      <c r="B2059">
        <v>1931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7.5</v>
      </c>
      <c r="N2059">
        <v>2361</v>
      </c>
      <c r="O2059">
        <v>81</v>
      </c>
      <c r="P2059" t="s">
        <v>66</v>
      </c>
      <c r="Q2059" t="s">
        <v>35</v>
      </c>
      <c r="R2059">
        <v>0</v>
      </c>
      <c r="S2059">
        <v>1</v>
      </c>
      <c r="T2059">
        <v>0</v>
      </c>
      <c r="U2059">
        <v>251289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-100</v>
      </c>
      <c r="AH2059">
        <v>-100</v>
      </c>
      <c r="AI2059">
        <v>-1</v>
      </c>
    </row>
    <row r="2060" spans="1:35" x14ac:dyDescent="0.2">
      <c r="A2060" t="s">
        <v>4348</v>
      </c>
      <c r="B2060">
        <v>1995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6.2</v>
      </c>
      <c r="N2060">
        <v>173280</v>
      </c>
      <c r="O2060">
        <v>135</v>
      </c>
      <c r="P2060" t="s">
        <v>2817</v>
      </c>
      <c r="Q2060" t="s">
        <v>35</v>
      </c>
      <c r="R2060">
        <v>0</v>
      </c>
      <c r="S2060">
        <v>1</v>
      </c>
      <c r="T2060">
        <v>0</v>
      </c>
      <c r="U2060">
        <v>175000000</v>
      </c>
      <c r="V2060">
        <v>88246220</v>
      </c>
      <c r="W2060">
        <v>264218220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-24.509080000000001</v>
      </c>
      <c r="AH2060">
        <v>-16.205078799999985</v>
      </c>
      <c r="AI2060">
        <v>2.4314054545454544</v>
      </c>
    </row>
    <row r="2061" spans="1:35" x14ac:dyDescent="0.2">
      <c r="A2061" t="s">
        <v>7808</v>
      </c>
      <c r="B2061">
        <v>2015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6.2</v>
      </c>
      <c r="N2061">
        <v>34304</v>
      </c>
      <c r="O2061">
        <v>96</v>
      </c>
      <c r="P2061" t="s">
        <v>7809</v>
      </c>
      <c r="Q2061" t="s">
        <v>3729</v>
      </c>
      <c r="R2061">
        <v>0</v>
      </c>
      <c r="S2061">
        <v>0</v>
      </c>
      <c r="T2061">
        <v>1</v>
      </c>
      <c r="U2061">
        <v>2000000</v>
      </c>
      <c r="V2061">
        <v>3591417</v>
      </c>
      <c r="W2061">
        <v>11122090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178.05225000000002</v>
      </c>
      <c r="AH2061">
        <v>208.63799750000004</v>
      </c>
      <c r="AI2061">
        <v>4.561045</v>
      </c>
    </row>
    <row r="2062" spans="1:35" x14ac:dyDescent="0.2">
      <c r="A2062" t="s">
        <v>5945</v>
      </c>
      <c r="B2062">
        <v>2004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6.3</v>
      </c>
      <c r="N2062">
        <v>9016</v>
      </c>
      <c r="O2062">
        <v>101</v>
      </c>
      <c r="P2062" t="s">
        <v>5946</v>
      </c>
      <c r="Q2062" t="s">
        <v>5947</v>
      </c>
      <c r="R2062">
        <v>0</v>
      </c>
      <c r="S2062">
        <v>0</v>
      </c>
      <c r="T2062">
        <v>1</v>
      </c>
      <c r="U2062">
        <v>3000000</v>
      </c>
      <c r="V2062">
        <v>2041014</v>
      </c>
      <c r="W2062">
        <v>3361213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5</v>
      </c>
      <c r="AG2062">
        <v>-43.97978333333333</v>
      </c>
      <c r="AH2062">
        <v>-37.817559499999994</v>
      </c>
      <c r="AI2062">
        <v>0.86734055555555556</v>
      </c>
    </row>
    <row r="2063" spans="1:35" x14ac:dyDescent="0.2">
      <c r="A2063" t="s">
        <v>7361</v>
      </c>
      <c r="B2063">
        <v>2013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7</v>
      </c>
      <c r="N2063">
        <v>387087</v>
      </c>
      <c r="O2063">
        <v>110</v>
      </c>
      <c r="P2063" t="s">
        <v>7213</v>
      </c>
      <c r="Q2063" t="s">
        <v>5604</v>
      </c>
      <c r="R2063">
        <v>0</v>
      </c>
      <c r="S2063">
        <v>0</v>
      </c>
      <c r="T2063">
        <v>1</v>
      </c>
      <c r="U2063">
        <v>37000000</v>
      </c>
      <c r="V2063">
        <v>150394119</v>
      </c>
      <c r="W2063">
        <v>269994119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264.85691756756756</v>
      </c>
      <c r="AH2063">
        <v>304.99117850000005</v>
      </c>
      <c r="AI2063">
        <v>6.297138351351351</v>
      </c>
    </row>
    <row r="2064" spans="1:35" x14ac:dyDescent="0.2">
      <c r="A2064" t="s">
        <v>2868</v>
      </c>
      <c r="B2064">
        <v>1985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6.6</v>
      </c>
      <c r="N2064">
        <v>76252</v>
      </c>
      <c r="O2064">
        <v>94</v>
      </c>
      <c r="P2064" t="s">
        <v>2780</v>
      </c>
      <c r="Q2064" t="s">
        <v>35</v>
      </c>
      <c r="R2064">
        <v>0</v>
      </c>
      <c r="S2064">
        <v>1</v>
      </c>
      <c r="T2064">
        <v>0</v>
      </c>
      <c r="U2064">
        <v>7500000</v>
      </c>
      <c r="V2064">
        <v>23834048</v>
      </c>
      <c r="W2064">
        <v>38934048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32</v>
      </c>
      <c r="AG2064">
        <v>159.56031999999999</v>
      </c>
      <c r="AH2064">
        <v>188.11195520000001</v>
      </c>
      <c r="AI2064">
        <v>10.285231304347827</v>
      </c>
    </row>
    <row r="2065" spans="1:35" x14ac:dyDescent="0.2">
      <c r="A2065" t="s">
        <v>6527</v>
      </c>
      <c r="B2065">
        <v>2008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5.5</v>
      </c>
      <c r="N2065">
        <v>12981</v>
      </c>
      <c r="O2065">
        <v>114</v>
      </c>
      <c r="P2065" t="s">
        <v>5243</v>
      </c>
      <c r="Q2065" t="s">
        <v>35</v>
      </c>
      <c r="R2065">
        <v>0</v>
      </c>
      <c r="S2065">
        <v>1</v>
      </c>
      <c r="T2065">
        <v>0</v>
      </c>
      <c r="U2065">
        <v>35000000</v>
      </c>
      <c r="V2065">
        <v>42436517</v>
      </c>
      <c r="W2065">
        <v>43655418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-37.63511714285714</v>
      </c>
      <c r="AH2065">
        <v>-30.774980028571424</v>
      </c>
      <c r="AI2065">
        <v>1.0788294285714286</v>
      </c>
    </row>
    <row r="2066" spans="1:35" x14ac:dyDescent="0.2">
      <c r="A2066" t="s">
        <v>5595</v>
      </c>
      <c r="B2066">
        <v>2002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6.4</v>
      </c>
      <c r="N2066">
        <v>13880</v>
      </c>
      <c r="O2066">
        <v>86</v>
      </c>
      <c r="P2066" t="s">
        <v>5596</v>
      </c>
      <c r="Q2066" t="s">
        <v>5597</v>
      </c>
      <c r="R2066">
        <v>0</v>
      </c>
      <c r="S2066">
        <v>0</v>
      </c>
      <c r="T2066">
        <v>1</v>
      </c>
      <c r="U2066">
        <v>12000000</v>
      </c>
      <c r="V2066">
        <v>336620</v>
      </c>
      <c r="W2066">
        <v>4172703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44</v>
      </c>
      <c r="AG2066">
        <v>-82.613737499999999</v>
      </c>
      <c r="AH2066">
        <v>-80.701248625000005</v>
      </c>
      <c r="AI2066">
        <v>-0.42045791666666665</v>
      </c>
    </row>
    <row r="2067" spans="1:35" x14ac:dyDescent="0.2">
      <c r="A2067" t="s">
        <v>7736</v>
      </c>
      <c r="B2067">
        <v>2018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6.1</v>
      </c>
      <c r="N2067">
        <v>16082</v>
      </c>
      <c r="O2067">
        <v>116</v>
      </c>
      <c r="P2067" t="s">
        <v>2808</v>
      </c>
      <c r="Q2067" t="s">
        <v>7737</v>
      </c>
      <c r="R2067">
        <v>0</v>
      </c>
      <c r="S2067">
        <v>1</v>
      </c>
      <c r="T2067">
        <v>0</v>
      </c>
      <c r="U2067">
        <v>39000000</v>
      </c>
      <c r="V2067">
        <v>10763520</v>
      </c>
      <c r="W2067">
        <v>13061491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1</v>
      </c>
      <c r="AF2067">
        <v>0</v>
      </c>
      <c r="AG2067">
        <v>-83.254498717948721</v>
      </c>
      <c r="AH2067">
        <v>-81.412493576923069</v>
      </c>
      <c r="AI2067">
        <v>-0.66508997435897432</v>
      </c>
    </row>
    <row r="2068" spans="1:35" x14ac:dyDescent="0.2">
      <c r="A2068" t="s">
        <v>4842</v>
      </c>
      <c r="B2068">
        <v>1997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6.8</v>
      </c>
      <c r="N2068">
        <v>6724</v>
      </c>
      <c r="O2068">
        <v>103</v>
      </c>
      <c r="P2068" t="s">
        <v>4843</v>
      </c>
      <c r="Q2068" t="s">
        <v>3859</v>
      </c>
      <c r="R2068">
        <v>1</v>
      </c>
      <c r="S2068">
        <v>0</v>
      </c>
      <c r="T2068">
        <v>0</v>
      </c>
      <c r="U2068">
        <v>9000000</v>
      </c>
      <c r="V2068">
        <v>334319</v>
      </c>
      <c r="W2068">
        <v>334319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3</v>
      </c>
      <c r="AG2068">
        <v>-98.142672222222231</v>
      </c>
      <c r="AH2068">
        <v>-97.938366166666668</v>
      </c>
      <c r="AI2068">
        <v>-0.91557601010101008</v>
      </c>
    </row>
    <row r="2069" spans="1:35" x14ac:dyDescent="0.2">
      <c r="A2069" t="s">
        <v>280</v>
      </c>
      <c r="B2069">
        <v>1935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6.4</v>
      </c>
      <c r="N2069">
        <v>4531</v>
      </c>
      <c r="O2069">
        <v>75</v>
      </c>
      <c r="P2069" t="s">
        <v>269</v>
      </c>
      <c r="Q2069" t="s">
        <v>35</v>
      </c>
      <c r="R2069">
        <v>0</v>
      </c>
      <c r="S2069">
        <v>1</v>
      </c>
      <c r="T2069">
        <v>0</v>
      </c>
      <c r="U2069">
        <v>195393</v>
      </c>
      <c r="X2069">
        <v>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-100</v>
      </c>
      <c r="AH2069">
        <v>-100</v>
      </c>
      <c r="AI2069">
        <v>-1</v>
      </c>
    </row>
    <row r="2070" spans="1:35" x14ac:dyDescent="0.2">
      <c r="A2070" t="s">
        <v>1573</v>
      </c>
      <c r="B2070">
        <v>1959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6.6</v>
      </c>
      <c r="N2070">
        <v>1037</v>
      </c>
      <c r="O2070">
        <v>72</v>
      </c>
      <c r="P2070" t="s">
        <v>1148</v>
      </c>
      <c r="Q2070" t="s">
        <v>39</v>
      </c>
      <c r="R2070">
        <v>0</v>
      </c>
      <c r="S2070">
        <v>0</v>
      </c>
      <c r="T2070">
        <v>1</v>
      </c>
      <c r="U2070">
        <v>565000</v>
      </c>
      <c r="X2070">
        <v>2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-100</v>
      </c>
      <c r="AH2070">
        <v>-100</v>
      </c>
      <c r="AI2070">
        <v>-1</v>
      </c>
    </row>
    <row r="2071" spans="1:35" x14ac:dyDescent="0.2">
      <c r="A2071" t="s">
        <v>5686</v>
      </c>
      <c r="B2071">
        <v>2003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5.8</v>
      </c>
      <c r="N2071">
        <v>57165</v>
      </c>
      <c r="O2071">
        <v>105</v>
      </c>
      <c r="P2071" t="s">
        <v>5687</v>
      </c>
      <c r="Q2071" t="s">
        <v>39</v>
      </c>
      <c r="R2071">
        <v>0</v>
      </c>
      <c r="S2071">
        <v>0</v>
      </c>
      <c r="T2071">
        <v>1</v>
      </c>
      <c r="U2071">
        <v>25000000</v>
      </c>
      <c r="V2071">
        <v>36105433</v>
      </c>
      <c r="W2071">
        <v>50732139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48</v>
      </c>
      <c r="AG2071">
        <v>1.464278</v>
      </c>
      <c r="AH2071">
        <v>12.625348580000011</v>
      </c>
      <c r="AI2071">
        <v>2.3821425999999999</v>
      </c>
    </row>
    <row r="2072" spans="1:35" x14ac:dyDescent="0.2">
      <c r="A2072" t="s">
        <v>3536</v>
      </c>
      <c r="B2072">
        <v>1991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7</v>
      </c>
      <c r="N2072">
        <v>60086</v>
      </c>
      <c r="O2072">
        <v>99</v>
      </c>
      <c r="P2072" t="s">
        <v>2901</v>
      </c>
      <c r="Q2072" t="s">
        <v>2783</v>
      </c>
      <c r="R2072">
        <v>1</v>
      </c>
      <c r="S2072">
        <v>0</v>
      </c>
      <c r="T2072">
        <v>0</v>
      </c>
      <c r="U2072">
        <v>35000000</v>
      </c>
      <c r="V2072">
        <v>63707829</v>
      </c>
      <c r="W2072">
        <v>63707829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-8.9888157142857139</v>
      </c>
      <c r="AH2072">
        <v>1.0224145571428751</v>
      </c>
      <c r="AI2072">
        <v>3.1368720129870131</v>
      </c>
    </row>
    <row r="2073" spans="1:35" x14ac:dyDescent="0.2">
      <c r="A2073" t="s">
        <v>1686</v>
      </c>
      <c r="B2073">
        <v>1962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8.1</v>
      </c>
      <c r="N2073">
        <v>47519</v>
      </c>
      <c r="O2073">
        <v>134</v>
      </c>
      <c r="P2073" t="s">
        <v>1634</v>
      </c>
      <c r="Q2073" t="s">
        <v>1687</v>
      </c>
      <c r="R2073">
        <v>0</v>
      </c>
      <c r="S2073">
        <v>0</v>
      </c>
      <c r="T2073">
        <v>1</v>
      </c>
      <c r="U2073">
        <v>980000</v>
      </c>
      <c r="V2073">
        <v>9500000</v>
      </c>
      <c r="W2073">
        <v>9500000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2</v>
      </c>
      <c r="AG2073">
        <v>384.69387755102042</v>
      </c>
      <c r="AH2073">
        <v>438.01020408163265</v>
      </c>
      <c r="AI2073">
        <v>37.775510204081634</v>
      </c>
    </row>
    <row r="2074" spans="1:35" x14ac:dyDescent="0.2">
      <c r="A2074" t="s">
        <v>3909</v>
      </c>
      <c r="B2074">
        <v>1993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7.3</v>
      </c>
      <c r="N2074">
        <v>16254</v>
      </c>
      <c r="O2074">
        <v>118</v>
      </c>
      <c r="P2074" t="s">
        <v>3910</v>
      </c>
      <c r="Q2074" t="s">
        <v>2783</v>
      </c>
      <c r="R2074">
        <v>1</v>
      </c>
      <c r="S2074">
        <v>0</v>
      </c>
      <c r="T2074">
        <v>0</v>
      </c>
      <c r="U2074">
        <v>15000000</v>
      </c>
      <c r="V2074">
        <v>39100956</v>
      </c>
      <c r="W2074">
        <v>39100956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1</v>
      </c>
      <c r="AE2074">
        <v>0</v>
      </c>
      <c r="AF2074">
        <v>7</v>
      </c>
      <c r="AG2074">
        <v>30.33652</v>
      </c>
      <c r="AH2074">
        <v>44.673537200000013</v>
      </c>
      <c r="AI2074">
        <v>4.9243872727272731</v>
      </c>
    </row>
    <row r="2075" spans="1:35" x14ac:dyDescent="0.2">
      <c r="A2075" t="s">
        <v>2071</v>
      </c>
      <c r="B2075">
        <v>1972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7.7</v>
      </c>
      <c r="N2075">
        <v>18317</v>
      </c>
      <c r="O2075">
        <v>94</v>
      </c>
      <c r="P2075" t="s">
        <v>2072</v>
      </c>
      <c r="Q2075" t="s">
        <v>39</v>
      </c>
      <c r="R2075">
        <v>0</v>
      </c>
      <c r="S2075">
        <v>0</v>
      </c>
      <c r="T2075">
        <v>1</v>
      </c>
      <c r="U2075">
        <v>4000000</v>
      </c>
      <c r="V2075">
        <v>66000000</v>
      </c>
      <c r="W2075">
        <v>66000000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725</v>
      </c>
      <c r="AH2075">
        <v>815.75000000000011</v>
      </c>
      <c r="AI2075">
        <v>42.421052631578945</v>
      </c>
    </row>
    <row r="2076" spans="1:35" x14ac:dyDescent="0.2">
      <c r="A2076" t="s">
        <v>6917</v>
      </c>
      <c r="B2076">
        <v>2010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5.6</v>
      </c>
      <c r="N2076">
        <v>58702</v>
      </c>
      <c r="O2076">
        <v>91</v>
      </c>
      <c r="P2076" t="s">
        <v>5020</v>
      </c>
      <c r="Q2076" t="s">
        <v>2783</v>
      </c>
      <c r="R2076">
        <v>1</v>
      </c>
      <c r="S2076">
        <v>0</v>
      </c>
      <c r="T2076">
        <v>0</v>
      </c>
      <c r="U2076">
        <v>55000000</v>
      </c>
      <c r="V2076">
        <v>32680633</v>
      </c>
      <c r="W2076">
        <v>43053376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-60.860567272727273</v>
      </c>
      <c r="AH2076">
        <v>-56.555229672727272</v>
      </c>
      <c r="AI2076">
        <v>-0.21721134545454546</v>
      </c>
    </row>
    <row r="2077" spans="1:35" x14ac:dyDescent="0.2">
      <c r="A2077" t="s">
        <v>2496</v>
      </c>
      <c r="B2077">
        <v>1980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4.5999999999999996</v>
      </c>
      <c r="N2077">
        <v>2406</v>
      </c>
      <c r="O2077">
        <v>121</v>
      </c>
      <c r="P2077" t="s">
        <v>1905</v>
      </c>
      <c r="Q2077" t="s">
        <v>2497</v>
      </c>
      <c r="R2077">
        <v>0</v>
      </c>
      <c r="S2077">
        <v>0</v>
      </c>
      <c r="T2077">
        <v>1</v>
      </c>
      <c r="U2077">
        <v>20000000</v>
      </c>
      <c r="V2077">
        <v>3763988</v>
      </c>
      <c r="W2077">
        <v>3763988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-90.590029999999999</v>
      </c>
      <c r="AH2077">
        <v>-89.554933300000002</v>
      </c>
      <c r="AI2077">
        <v>-0.59087086956521739</v>
      </c>
    </row>
    <row r="2078" spans="1:35" x14ac:dyDescent="0.2">
      <c r="A2078" t="s">
        <v>3386</v>
      </c>
      <c r="B2078">
        <v>1990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6</v>
      </c>
      <c r="N2078">
        <v>1438</v>
      </c>
      <c r="O2078">
        <v>107</v>
      </c>
      <c r="P2078" t="s">
        <v>2042</v>
      </c>
      <c r="Q2078" t="s">
        <v>2783</v>
      </c>
      <c r="R2078">
        <v>1</v>
      </c>
      <c r="S2078">
        <v>0</v>
      </c>
      <c r="T2078">
        <v>0</v>
      </c>
      <c r="U2078">
        <v>15000000</v>
      </c>
      <c r="V2078">
        <v>1106475</v>
      </c>
      <c r="W2078">
        <v>1106475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-96.311749999999989</v>
      </c>
      <c r="AH2078">
        <v>-95.906042499999998</v>
      </c>
      <c r="AI2078">
        <v>-0.83235227272727275</v>
      </c>
    </row>
    <row r="2079" spans="1:35" x14ac:dyDescent="0.2">
      <c r="A2079" t="s">
        <v>6063</v>
      </c>
      <c r="B2079">
        <v>2009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6.7</v>
      </c>
      <c r="N2079">
        <v>98383</v>
      </c>
      <c r="O2079">
        <v>101</v>
      </c>
      <c r="P2079" t="s">
        <v>4864</v>
      </c>
      <c r="Q2079" t="s">
        <v>39</v>
      </c>
      <c r="R2079">
        <v>0</v>
      </c>
      <c r="S2079">
        <v>0</v>
      </c>
      <c r="T2079">
        <v>1</v>
      </c>
      <c r="U2079">
        <v>100000000</v>
      </c>
      <c r="V2079">
        <v>77233467</v>
      </c>
      <c r="W2079">
        <v>100140096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46</v>
      </c>
      <c r="AG2079">
        <v>-49.929952</v>
      </c>
      <c r="AH2079">
        <v>-44.422246719999997</v>
      </c>
      <c r="AI2079">
        <v>0.66900159999999997</v>
      </c>
    </row>
    <row r="2080" spans="1:35" x14ac:dyDescent="0.2">
      <c r="A2080" t="s">
        <v>4350</v>
      </c>
      <c r="B2080">
        <v>1995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6.7</v>
      </c>
      <c r="N2080">
        <v>87737</v>
      </c>
      <c r="O2080">
        <v>103</v>
      </c>
      <c r="P2080" t="s">
        <v>3542</v>
      </c>
      <c r="Q2080" t="s">
        <v>3273</v>
      </c>
      <c r="R2080">
        <v>1</v>
      </c>
      <c r="S2080">
        <v>0</v>
      </c>
      <c r="T2080">
        <v>0</v>
      </c>
      <c r="U2080">
        <v>17000000</v>
      </c>
      <c r="V2080">
        <v>81057016</v>
      </c>
      <c r="W2080">
        <v>182057016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435.46181176470589</v>
      </c>
      <c r="AH2080">
        <v>494.36261105882357</v>
      </c>
      <c r="AI2080">
        <v>23.339173262032087</v>
      </c>
    </row>
    <row r="2081" spans="1:35" x14ac:dyDescent="0.2">
      <c r="A2081" t="s">
        <v>7626</v>
      </c>
      <c r="B2081">
        <v>2014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8.5</v>
      </c>
      <c r="N2081">
        <v>666951</v>
      </c>
      <c r="O2081">
        <v>106</v>
      </c>
      <c r="P2081" t="s">
        <v>6954</v>
      </c>
      <c r="Q2081" t="s">
        <v>7579</v>
      </c>
      <c r="R2081">
        <v>0</v>
      </c>
      <c r="S2081">
        <v>0</v>
      </c>
      <c r="T2081">
        <v>1</v>
      </c>
      <c r="U2081">
        <v>3300000</v>
      </c>
      <c r="V2081">
        <v>13092000</v>
      </c>
      <c r="W2081">
        <v>48982041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642.15213636363637</v>
      </c>
      <c r="AH2081">
        <v>723.78887136363642</v>
      </c>
      <c r="AI2081">
        <v>13.843042727272728</v>
      </c>
    </row>
    <row r="2082" spans="1:35" x14ac:dyDescent="0.2">
      <c r="A2082" t="s">
        <v>1072</v>
      </c>
      <c r="B2082">
        <v>1949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8.1</v>
      </c>
      <c r="N2082">
        <v>28004</v>
      </c>
      <c r="O2082">
        <v>114</v>
      </c>
      <c r="P2082" t="s">
        <v>474</v>
      </c>
      <c r="Q2082" t="s">
        <v>39</v>
      </c>
      <c r="R2082">
        <v>0</v>
      </c>
      <c r="S2082">
        <v>0</v>
      </c>
      <c r="T2082">
        <v>1</v>
      </c>
      <c r="U2082">
        <v>1300000</v>
      </c>
      <c r="V2082">
        <v>1900000</v>
      </c>
      <c r="W2082">
        <v>3483000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33.96153846153846</v>
      </c>
      <c r="AH2082">
        <v>48.69730769230771</v>
      </c>
      <c r="AI2082">
        <v>19.609467455621303</v>
      </c>
    </row>
    <row r="2083" spans="1:35" x14ac:dyDescent="0.2">
      <c r="A2083" t="s">
        <v>3388</v>
      </c>
      <c r="B2083">
        <v>1990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6.6</v>
      </c>
      <c r="N2083">
        <v>10588</v>
      </c>
      <c r="O2083">
        <v>112</v>
      </c>
      <c r="P2083" t="s">
        <v>2004</v>
      </c>
      <c r="Q2083" t="s">
        <v>3233</v>
      </c>
      <c r="R2083">
        <v>0</v>
      </c>
      <c r="S2083">
        <v>0</v>
      </c>
      <c r="T2083">
        <v>1</v>
      </c>
      <c r="U2083">
        <v>24000000</v>
      </c>
      <c r="V2083">
        <v>2319124</v>
      </c>
      <c r="W2083">
        <v>2319124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37</v>
      </c>
      <c r="AG2083">
        <v>-95.168491666666668</v>
      </c>
      <c r="AH2083">
        <v>-94.637025750000006</v>
      </c>
      <c r="AI2083">
        <v>-0.78038598484848487</v>
      </c>
    </row>
    <row r="2084" spans="1:35" x14ac:dyDescent="0.2">
      <c r="A2084" t="s">
        <v>6018</v>
      </c>
      <c r="B2084">
        <v>2005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5.5</v>
      </c>
      <c r="N2084">
        <v>46203</v>
      </c>
      <c r="O2084">
        <v>101</v>
      </c>
      <c r="P2084" t="s">
        <v>6019</v>
      </c>
      <c r="Q2084" t="s">
        <v>35</v>
      </c>
      <c r="R2084">
        <v>0</v>
      </c>
      <c r="S2084">
        <v>1</v>
      </c>
      <c r="T2084">
        <v>0</v>
      </c>
      <c r="U2084">
        <v>10000000</v>
      </c>
      <c r="V2084">
        <v>56386759</v>
      </c>
      <c r="W2084">
        <v>91196419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355.98209500000002</v>
      </c>
      <c r="AH2084">
        <v>406.14012544999997</v>
      </c>
      <c r="AI2084">
        <v>14.199403166666666</v>
      </c>
    </row>
    <row r="2085" spans="1:35" x14ac:dyDescent="0.2">
      <c r="A2085" t="s">
        <v>5661</v>
      </c>
      <c r="B2085">
        <v>2002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7.1</v>
      </c>
      <c r="N2085">
        <v>28923</v>
      </c>
      <c r="O2085">
        <v>109</v>
      </c>
      <c r="P2085" t="s">
        <v>5662</v>
      </c>
      <c r="Q2085" t="s">
        <v>39</v>
      </c>
      <c r="R2085">
        <v>0</v>
      </c>
      <c r="S2085">
        <v>0</v>
      </c>
      <c r="T2085">
        <v>1</v>
      </c>
      <c r="U2085">
        <v>16000000</v>
      </c>
      <c r="V2085">
        <v>16357770</v>
      </c>
      <c r="W2085">
        <v>21672284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3</v>
      </c>
      <c r="AG2085">
        <v>-32.274112500000001</v>
      </c>
      <c r="AH2085">
        <v>-24.824264874999994</v>
      </c>
      <c r="AI2085">
        <v>1.2575295833333333</v>
      </c>
    </row>
    <row r="2086" spans="1:35" x14ac:dyDescent="0.2">
      <c r="A2086" t="s">
        <v>4597</v>
      </c>
      <c r="B2086">
        <v>1996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6.6</v>
      </c>
      <c r="N2086">
        <v>20481</v>
      </c>
      <c r="O2086">
        <v>129</v>
      </c>
      <c r="P2086" t="s">
        <v>2593</v>
      </c>
      <c r="Q2086" t="s">
        <v>3273</v>
      </c>
      <c r="R2086">
        <v>1</v>
      </c>
      <c r="S2086">
        <v>0</v>
      </c>
      <c r="T2086">
        <v>0</v>
      </c>
      <c r="U2086">
        <v>38000000</v>
      </c>
      <c r="V2086">
        <v>10292300</v>
      </c>
      <c r="W2086">
        <v>10292300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-86.457499999999996</v>
      </c>
      <c r="AH2086">
        <v>-84.967824999999991</v>
      </c>
      <c r="AI2086">
        <v>-0.38443181818181821</v>
      </c>
    </row>
    <row r="2087" spans="1:35" x14ac:dyDescent="0.2">
      <c r="A2087" t="s">
        <v>5975</v>
      </c>
      <c r="B2087">
        <v>2009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5.5</v>
      </c>
      <c r="N2087">
        <v>36478</v>
      </c>
      <c r="O2087">
        <v>101</v>
      </c>
      <c r="P2087" t="s">
        <v>5321</v>
      </c>
      <c r="Q2087" t="s">
        <v>39</v>
      </c>
      <c r="R2087">
        <v>0</v>
      </c>
      <c r="S2087">
        <v>0</v>
      </c>
      <c r="T2087">
        <v>1</v>
      </c>
      <c r="U2087">
        <v>35000000</v>
      </c>
      <c r="V2087">
        <v>10275638</v>
      </c>
      <c r="W2087">
        <v>17976667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9</v>
      </c>
      <c r="AG2087">
        <v>-74.319047142857144</v>
      </c>
      <c r="AH2087">
        <v>-71.494142328571414</v>
      </c>
      <c r="AI2087">
        <v>-0.14396823809523809</v>
      </c>
    </row>
    <row r="2088" spans="1:35" x14ac:dyDescent="0.2">
      <c r="A2088" t="s">
        <v>3158</v>
      </c>
      <c r="B2088">
        <v>1988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7.7</v>
      </c>
      <c r="N2088">
        <v>175086</v>
      </c>
      <c r="O2088">
        <v>104</v>
      </c>
      <c r="P2088" t="s">
        <v>2808</v>
      </c>
      <c r="Q2088" t="s">
        <v>2783</v>
      </c>
      <c r="R2088">
        <v>1</v>
      </c>
      <c r="S2088">
        <v>0</v>
      </c>
      <c r="T2088">
        <v>0</v>
      </c>
      <c r="U2088">
        <v>70000000</v>
      </c>
      <c r="V2088">
        <v>156452370</v>
      </c>
      <c r="W2088">
        <v>329803958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7</v>
      </c>
      <c r="AG2088">
        <v>135.57425571428573</v>
      </c>
      <c r="AH2088">
        <v>161.4874238428572</v>
      </c>
      <c r="AI2088">
        <v>9.2423589440993794</v>
      </c>
    </row>
    <row r="2089" spans="1:35" x14ac:dyDescent="0.2">
      <c r="A2089" t="s">
        <v>3020</v>
      </c>
      <c r="B2089">
        <v>1987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4.8</v>
      </c>
      <c r="N2089">
        <v>9130</v>
      </c>
      <c r="O2089">
        <v>92</v>
      </c>
      <c r="P2089" t="s">
        <v>3021</v>
      </c>
      <c r="Q2089" t="s">
        <v>3022</v>
      </c>
      <c r="R2089">
        <v>0</v>
      </c>
      <c r="S2089">
        <v>0</v>
      </c>
      <c r="T2089">
        <v>1</v>
      </c>
      <c r="U2089">
        <v>17000000</v>
      </c>
      <c r="V2089">
        <v>7305209</v>
      </c>
      <c r="W2089">
        <v>7305209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-78.514091176470586</v>
      </c>
      <c r="AH2089">
        <v>-76.150641205882351</v>
      </c>
      <c r="AI2089">
        <v>-6.5830051150895144E-2</v>
      </c>
    </row>
    <row r="2090" spans="1:35" x14ac:dyDescent="0.2">
      <c r="A2090" t="s">
        <v>4845</v>
      </c>
      <c r="B2090">
        <v>1998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5.9</v>
      </c>
      <c r="N2090">
        <v>3731</v>
      </c>
      <c r="O2090">
        <v>88</v>
      </c>
      <c r="P2090" t="s">
        <v>4846</v>
      </c>
      <c r="Q2090" t="s">
        <v>3859</v>
      </c>
      <c r="R2090">
        <v>1</v>
      </c>
      <c r="S2090">
        <v>0</v>
      </c>
      <c r="T2090">
        <v>0</v>
      </c>
      <c r="U2090">
        <v>6000000</v>
      </c>
      <c r="V2090">
        <v>282175</v>
      </c>
      <c r="W2090">
        <v>282175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-97.648541666666659</v>
      </c>
      <c r="AH2090">
        <v>-97.389881250000002</v>
      </c>
      <c r="AI2090">
        <v>-0.89311553030303026</v>
      </c>
    </row>
    <row r="2091" spans="1:35" x14ac:dyDescent="0.2">
      <c r="A2091" t="s">
        <v>195</v>
      </c>
      <c r="B2091">
        <v>1933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7.5</v>
      </c>
      <c r="N2091">
        <v>1730</v>
      </c>
      <c r="O2091">
        <v>68</v>
      </c>
      <c r="P2091" t="s">
        <v>79</v>
      </c>
      <c r="Q2091" t="s">
        <v>147</v>
      </c>
      <c r="R2091">
        <v>0</v>
      </c>
      <c r="S2091">
        <v>0</v>
      </c>
      <c r="T2091">
        <v>1</v>
      </c>
      <c r="U2091">
        <v>203000</v>
      </c>
      <c r="X2091">
        <v>2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3</v>
      </c>
      <c r="AG2091">
        <v>-100</v>
      </c>
      <c r="AH2091">
        <v>-100</v>
      </c>
      <c r="AI2091">
        <v>-1</v>
      </c>
    </row>
    <row r="2092" spans="1:35" x14ac:dyDescent="0.2">
      <c r="A2092" t="s">
        <v>6779</v>
      </c>
      <c r="B2092">
        <v>2008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6.1</v>
      </c>
      <c r="N2092">
        <v>47211</v>
      </c>
      <c r="O2092">
        <v>98</v>
      </c>
      <c r="P2092" t="s">
        <v>6780</v>
      </c>
      <c r="Q2092" t="s">
        <v>35</v>
      </c>
      <c r="R2092">
        <v>0</v>
      </c>
      <c r="S2092">
        <v>1</v>
      </c>
      <c r="T2092">
        <v>0</v>
      </c>
      <c r="U2092">
        <v>20000000</v>
      </c>
      <c r="V2092">
        <v>21972336</v>
      </c>
      <c r="W2092">
        <v>21972336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-45.069160000000004</v>
      </c>
      <c r="AH2092">
        <v>-39.026767599999992</v>
      </c>
      <c r="AI2092">
        <v>0.83102799999999999</v>
      </c>
    </row>
    <row r="2093" spans="1:35" x14ac:dyDescent="0.2">
      <c r="A2093" t="s">
        <v>6511</v>
      </c>
      <c r="B2093">
        <v>2007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5.8</v>
      </c>
      <c r="N2093">
        <v>111750</v>
      </c>
      <c r="O2093">
        <v>100</v>
      </c>
      <c r="P2093" t="s">
        <v>6512</v>
      </c>
      <c r="Q2093" t="s">
        <v>2783</v>
      </c>
      <c r="R2093">
        <v>1</v>
      </c>
      <c r="S2093">
        <v>0</v>
      </c>
      <c r="T2093">
        <v>0</v>
      </c>
      <c r="U2093">
        <v>60000000</v>
      </c>
      <c r="V2093">
        <v>168273550</v>
      </c>
      <c r="W2093">
        <v>253625427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111.3545225</v>
      </c>
      <c r="AH2093">
        <v>134.60351997500001</v>
      </c>
      <c r="AI2093">
        <v>6.0451507500000004</v>
      </c>
    </row>
    <row r="2094" spans="1:35" x14ac:dyDescent="0.2">
      <c r="A2094" t="s">
        <v>4981</v>
      </c>
      <c r="B2094">
        <v>1999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4.9000000000000004</v>
      </c>
      <c r="N2094">
        <v>148909</v>
      </c>
      <c r="O2094">
        <v>106</v>
      </c>
      <c r="P2094" t="s">
        <v>3786</v>
      </c>
      <c r="Q2094" t="s">
        <v>4503</v>
      </c>
      <c r="R2094">
        <v>0</v>
      </c>
      <c r="S2094">
        <v>0</v>
      </c>
      <c r="T2094">
        <v>1</v>
      </c>
      <c r="U2094">
        <v>170000000</v>
      </c>
      <c r="V2094">
        <v>113804681</v>
      </c>
      <c r="W2094">
        <v>222104681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-34.675093823529416</v>
      </c>
      <c r="AH2094">
        <v>-27.489354144117641</v>
      </c>
      <c r="AI2094">
        <v>1.9693139171122995</v>
      </c>
    </row>
    <row r="2095" spans="1:35" x14ac:dyDescent="0.2">
      <c r="A2095" t="s">
        <v>5937</v>
      </c>
      <c r="B2095">
        <v>2004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6.3</v>
      </c>
      <c r="N2095">
        <v>57983</v>
      </c>
      <c r="O2095">
        <v>98</v>
      </c>
      <c r="P2095" t="s">
        <v>5938</v>
      </c>
      <c r="Q2095" t="s">
        <v>35</v>
      </c>
      <c r="R2095">
        <v>0</v>
      </c>
      <c r="S2095">
        <v>1</v>
      </c>
      <c r="T2095">
        <v>0</v>
      </c>
      <c r="U2095">
        <v>31000000</v>
      </c>
      <c r="V2095">
        <v>17001133</v>
      </c>
      <c r="W2095">
        <v>41682237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-32.770585483870967</v>
      </c>
      <c r="AH2095">
        <v>-25.37534988709676</v>
      </c>
      <c r="AI2095">
        <v>1.2409804838709677</v>
      </c>
    </row>
    <row r="2096" spans="1:35" x14ac:dyDescent="0.2">
      <c r="A2096" t="s">
        <v>7174</v>
      </c>
      <c r="B2096">
        <v>2011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7.2</v>
      </c>
      <c r="N2096">
        <v>20630</v>
      </c>
      <c r="O2096">
        <v>63</v>
      </c>
      <c r="P2096" t="s">
        <v>6100</v>
      </c>
      <c r="Q2096" t="s">
        <v>2671</v>
      </c>
      <c r="R2096">
        <v>1</v>
      </c>
      <c r="S2096">
        <v>0</v>
      </c>
      <c r="T2096">
        <v>0</v>
      </c>
      <c r="U2096">
        <v>30000000</v>
      </c>
      <c r="V2096">
        <v>26692846</v>
      </c>
      <c r="W2096">
        <v>49871429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85</v>
      </c>
      <c r="AG2096">
        <v>-16.880951666666665</v>
      </c>
      <c r="AH2096">
        <v>-7.7378563499999915</v>
      </c>
      <c r="AI2096">
        <v>0.66238096666666668</v>
      </c>
    </row>
    <row r="2097" spans="1:35" x14ac:dyDescent="0.2">
      <c r="A2097" t="s">
        <v>1019</v>
      </c>
      <c r="B2097">
        <v>1948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6.6</v>
      </c>
      <c r="N2097">
        <v>983</v>
      </c>
      <c r="O2097">
        <v>104</v>
      </c>
      <c r="P2097" t="s">
        <v>994</v>
      </c>
      <c r="Q2097" t="s">
        <v>39</v>
      </c>
      <c r="R2097">
        <v>0</v>
      </c>
      <c r="S2097">
        <v>0</v>
      </c>
      <c r="T2097">
        <v>1</v>
      </c>
      <c r="U2097">
        <v>1927000</v>
      </c>
      <c r="V2097">
        <v>1083000</v>
      </c>
      <c r="W2097">
        <v>1083000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2</v>
      </c>
      <c r="AG2097">
        <v>-71.899325376232483</v>
      </c>
      <c r="AH2097">
        <v>-68.808251167618067</v>
      </c>
      <c r="AI2097">
        <v>3.3231807113488485</v>
      </c>
    </row>
    <row r="2098" spans="1:35" x14ac:dyDescent="0.2">
      <c r="A2098" t="s">
        <v>7419</v>
      </c>
      <c r="B2098">
        <v>2014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6.2</v>
      </c>
      <c r="N2098">
        <v>50632</v>
      </c>
      <c r="O2098">
        <v>118</v>
      </c>
      <c r="P2098" t="s">
        <v>7420</v>
      </c>
      <c r="Q2098" t="s">
        <v>5000</v>
      </c>
      <c r="R2098">
        <v>0</v>
      </c>
      <c r="S2098">
        <v>0</v>
      </c>
      <c r="T2098">
        <v>1</v>
      </c>
      <c r="U2098">
        <v>60000000</v>
      </c>
      <c r="V2098">
        <v>12600231</v>
      </c>
      <c r="W2098">
        <v>30800231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-74.333140833333331</v>
      </c>
      <c r="AH2098">
        <v>-71.509786325000007</v>
      </c>
      <c r="AI2098">
        <v>-0.48666281666666666</v>
      </c>
    </row>
    <row r="2099" spans="1:35" x14ac:dyDescent="0.2">
      <c r="A2099" t="s">
        <v>4762</v>
      </c>
      <c r="B2099">
        <v>1998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7.2</v>
      </c>
      <c r="N2099">
        <v>6414</v>
      </c>
      <c r="O2099">
        <v>117</v>
      </c>
      <c r="P2099" t="s">
        <v>3147</v>
      </c>
      <c r="Q2099" t="s">
        <v>4763</v>
      </c>
      <c r="R2099">
        <v>0</v>
      </c>
      <c r="S2099">
        <v>0</v>
      </c>
      <c r="T2099">
        <v>1</v>
      </c>
      <c r="U2099">
        <v>25000000</v>
      </c>
      <c r="V2099">
        <v>777423</v>
      </c>
      <c r="W2099">
        <v>777423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-98.445154000000002</v>
      </c>
      <c r="AH2099">
        <v>-98.274120940000003</v>
      </c>
      <c r="AI2099">
        <v>-0.9293251818181818</v>
      </c>
    </row>
    <row r="2100" spans="1:35" x14ac:dyDescent="0.2">
      <c r="A2100" t="s">
        <v>428</v>
      </c>
      <c r="B2100">
        <v>1938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6.2</v>
      </c>
      <c r="N2100">
        <v>334</v>
      </c>
      <c r="O2100">
        <v>69</v>
      </c>
      <c r="P2100" t="s">
        <v>66</v>
      </c>
      <c r="Q2100" t="s">
        <v>35</v>
      </c>
      <c r="R2100">
        <v>0</v>
      </c>
      <c r="S2100">
        <v>1</v>
      </c>
      <c r="T2100">
        <v>0</v>
      </c>
      <c r="U2100">
        <v>220000</v>
      </c>
      <c r="X2100">
        <v>2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5</v>
      </c>
      <c r="AG2100">
        <v>-100</v>
      </c>
      <c r="AH2100">
        <v>-100</v>
      </c>
      <c r="AI2100">
        <v>-1</v>
      </c>
    </row>
    <row r="2101" spans="1:35" x14ac:dyDescent="0.2">
      <c r="A2101" t="s">
        <v>228</v>
      </c>
      <c r="B2101">
        <v>1934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6.6</v>
      </c>
      <c r="N2101">
        <v>551</v>
      </c>
      <c r="O2101">
        <v>84</v>
      </c>
      <c r="P2101" t="s">
        <v>48</v>
      </c>
      <c r="Q2101" t="s">
        <v>147</v>
      </c>
      <c r="R2101">
        <v>0</v>
      </c>
      <c r="S2101">
        <v>0</v>
      </c>
      <c r="T2101">
        <v>1</v>
      </c>
      <c r="U2101">
        <v>675000</v>
      </c>
      <c r="V2101">
        <v>2035000</v>
      </c>
      <c r="W2101">
        <v>2035000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3</v>
      </c>
      <c r="AG2101">
        <v>50.74074074074074</v>
      </c>
      <c r="AH2101">
        <v>67.322222222222223</v>
      </c>
      <c r="AI2101">
        <v>6.9337231968810915</v>
      </c>
    </row>
    <row r="2102" spans="1:35" x14ac:dyDescent="0.2">
      <c r="A2102" t="s">
        <v>6335</v>
      </c>
      <c r="B2102">
        <v>2017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7.4</v>
      </c>
      <c r="N2102">
        <v>522587</v>
      </c>
      <c r="O2102">
        <v>141</v>
      </c>
      <c r="P2102" t="s">
        <v>6336</v>
      </c>
      <c r="Q2102" t="s">
        <v>39</v>
      </c>
      <c r="R2102">
        <v>0</v>
      </c>
      <c r="S2102">
        <v>0</v>
      </c>
      <c r="T2102">
        <v>1</v>
      </c>
      <c r="U2102">
        <v>149000000</v>
      </c>
      <c r="V2102">
        <v>412563408</v>
      </c>
      <c r="W2102">
        <v>821847012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75</v>
      </c>
      <c r="AG2102">
        <v>175.78758791946311</v>
      </c>
      <c r="AH2102">
        <v>206.12422259060406</v>
      </c>
      <c r="AI2102">
        <v>4.5157517583892615</v>
      </c>
    </row>
    <row r="2103" spans="1:35" x14ac:dyDescent="0.2">
      <c r="A2103" t="s">
        <v>1981</v>
      </c>
      <c r="B2103">
        <v>1970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8.1999999999999993</v>
      </c>
      <c r="N2103">
        <v>15369</v>
      </c>
      <c r="O2103">
        <v>184</v>
      </c>
      <c r="P2103" t="s">
        <v>1982</v>
      </c>
      <c r="Q2103" t="s">
        <v>1983</v>
      </c>
      <c r="R2103">
        <v>0</v>
      </c>
      <c r="S2103">
        <v>0</v>
      </c>
      <c r="T2103">
        <v>1</v>
      </c>
      <c r="U2103">
        <v>600000</v>
      </c>
      <c r="V2103">
        <v>126562</v>
      </c>
      <c r="W2103">
        <v>320610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1</v>
      </c>
      <c r="AF2103">
        <v>0</v>
      </c>
      <c r="AG2103">
        <v>-73.282499999999999</v>
      </c>
      <c r="AH2103">
        <v>-70.343574999999987</v>
      </c>
      <c r="AI2103">
        <v>0.40618421052631581</v>
      </c>
    </row>
    <row r="2104" spans="1:35" x14ac:dyDescent="0.2">
      <c r="A2104" t="s">
        <v>7323</v>
      </c>
      <c r="B2104">
        <v>2012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5.7</v>
      </c>
      <c r="N2104">
        <v>177153</v>
      </c>
      <c r="O2104">
        <v>99</v>
      </c>
      <c r="P2104" t="s">
        <v>7324</v>
      </c>
      <c r="Q2104" t="s">
        <v>39</v>
      </c>
      <c r="R2104">
        <v>0</v>
      </c>
      <c r="S2104">
        <v>0</v>
      </c>
      <c r="T2104">
        <v>1</v>
      </c>
      <c r="U2104">
        <v>150000000</v>
      </c>
      <c r="V2104">
        <v>83670083</v>
      </c>
      <c r="W2104">
        <v>301970083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0.65669433333333338</v>
      </c>
      <c r="AH2104">
        <v>11.728930710000018</v>
      </c>
      <c r="AI2104">
        <v>1.0131338866666666</v>
      </c>
    </row>
    <row r="2105" spans="1:35" x14ac:dyDescent="0.2">
      <c r="A2105" t="s">
        <v>7386</v>
      </c>
      <c r="B2105">
        <v>2012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7.7</v>
      </c>
      <c r="N2105">
        <v>363843</v>
      </c>
      <c r="O2105">
        <v>101</v>
      </c>
      <c r="P2105" t="s">
        <v>7387</v>
      </c>
      <c r="Q2105" t="s">
        <v>538</v>
      </c>
      <c r="R2105">
        <v>1</v>
      </c>
      <c r="S2105">
        <v>0</v>
      </c>
      <c r="T2105">
        <v>0</v>
      </c>
      <c r="U2105">
        <v>165000000</v>
      </c>
      <c r="V2105">
        <v>189422889</v>
      </c>
      <c r="W2105">
        <v>471222889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42.794814848484847</v>
      </c>
      <c r="AH2105">
        <v>58.502244481818188</v>
      </c>
      <c r="AI2105">
        <v>1.855896296969697</v>
      </c>
    </row>
    <row r="2106" spans="1:35" x14ac:dyDescent="0.2">
      <c r="A2106" t="s">
        <v>3912</v>
      </c>
      <c r="B2106">
        <v>1993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7.1</v>
      </c>
      <c r="N2106">
        <v>2736</v>
      </c>
      <c r="O2106">
        <v>123</v>
      </c>
      <c r="P2106" t="s">
        <v>3435</v>
      </c>
      <c r="Q2106" t="s">
        <v>39</v>
      </c>
      <c r="R2106">
        <v>0</v>
      </c>
      <c r="S2106">
        <v>0</v>
      </c>
      <c r="T2106">
        <v>1</v>
      </c>
      <c r="U2106">
        <v>4500000</v>
      </c>
      <c r="V2106">
        <v>278720</v>
      </c>
      <c r="W2106">
        <v>278720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-96.903111111111102</v>
      </c>
      <c r="AH2106">
        <v>-96.562453333333337</v>
      </c>
      <c r="AI2106">
        <v>-0.85923232323232324</v>
      </c>
    </row>
    <row r="2107" spans="1:35" x14ac:dyDescent="0.2">
      <c r="A2107" t="s">
        <v>4983</v>
      </c>
      <c r="B2107">
        <v>1998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6.2</v>
      </c>
      <c r="N2107">
        <v>22505</v>
      </c>
      <c r="O2107">
        <v>87</v>
      </c>
      <c r="P2107" t="s">
        <v>4984</v>
      </c>
      <c r="Q2107" t="s">
        <v>3240</v>
      </c>
      <c r="R2107">
        <v>0</v>
      </c>
      <c r="S2107">
        <v>0</v>
      </c>
      <c r="T2107">
        <v>1</v>
      </c>
      <c r="U2107">
        <v>3000000</v>
      </c>
      <c r="V2107">
        <v>9623329</v>
      </c>
      <c r="W2107">
        <v>9623329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60.388816666666671</v>
      </c>
      <c r="AH2107">
        <v>78.031586500000031</v>
      </c>
      <c r="AI2107">
        <v>6.2904007575757577</v>
      </c>
    </row>
    <row r="2108" spans="1:35" x14ac:dyDescent="0.2">
      <c r="A2108" t="s">
        <v>4148</v>
      </c>
      <c r="B2108">
        <v>1994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6.7</v>
      </c>
      <c r="N2108">
        <v>43662</v>
      </c>
      <c r="O2108">
        <v>191</v>
      </c>
      <c r="P2108" t="s">
        <v>2512</v>
      </c>
      <c r="Q2108" t="s">
        <v>39</v>
      </c>
      <c r="R2108">
        <v>0</v>
      </c>
      <c r="S2108">
        <v>0</v>
      </c>
      <c r="T2108">
        <v>1</v>
      </c>
      <c r="U2108">
        <v>63000000</v>
      </c>
      <c r="V2108">
        <v>25052000</v>
      </c>
      <c r="W2108">
        <v>25052000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1</v>
      </c>
      <c r="AF2108">
        <v>0</v>
      </c>
      <c r="AG2108">
        <v>-80.117460317460313</v>
      </c>
      <c r="AH2108">
        <v>-77.930380952380958</v>
      </c>
      <c r="AI2108">
        <v>-9.6248196248196249E-2</v>
      </c>
    </row>
    <row r="2109" spans="1:35" x14ac:dyDescent="0.2">
      <c r="A2109" t="s">
        <v>2502</v>
      </c>
      <c r="B2109">
        <v>1980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5.2</v>
      </c>
      <c r="N2109">
        <v>11419</v>
      </c>
      <c r="O2109">
        <v>96</v>
      </c>
      <c r="P2109" t="s">
        <v>2503</v>
      </c>
      <c r="Q2109" t="s">
        <v>35</v>
      </c>
      <c r="R2109">
        <v>0</v>
      </c>
      <c r="S2109">
        <v>1</v>
      </c>
      <c r="T2109">
        <v>0</v>
      </c>
      <c r="U2109">
        <v>20000000</v>
      </c>
      <c r="V2109">
        <v>22762571</v>
      </c>
      <c r="W2109">
        <v>22762571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-43.093572500000001</v>
      </c>
      <c r="AH2109">
        <v>-36.833865474999996</v>
      </c>
      <c r="AI2109">
        <v>1.4741925</v>
      </c>
    </row>
    <row r="2110" spans="1:35" x14ac:dyDescent="0.2">
      <c r="A2110" t="s">
        <v>722</v>
      </c>
      <c r="B2110">
        <v>1942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7.7</v>
      </c>
      <c r="N2110">
        <v>13376</v>
      </c>
      <c r="O2110">
        <v>126</v>
      </c>
      <c r="P2110" t="s">
        <v>45</v>
      </c>
      <c r="Q2110" t="s">
        <v>39</v>
      </c>
      <c r="R2110">
        <v>0</v>
      </c>
      <c r="S2110">
        <v>0</v>
      </c>
      <c r="T2110">
        <v>1</v>
      </c>
      <c r="U2110">
        <v>1532000</v>
      </c>
      <c r="W2110">
        <v>6532000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1</v>
      </c>
      <c r="AF2110">
        <v>0</v>
      </c>
      <c r="AG2110">
        <v>113.18537859007833</v>
      </c>
      <c r="AH2110">
        <v>136.63577023498698</v>
      </c>
      <c r="AI2110">
        <v>31.797750552319744</v>
      </c>
    </row>
    <row r="2111" spans="1:35" x14ac:dyDescent="0.2">
      <c r="A2111" t="s">
        <v>6827</v>
      </c>
      <c r="B2111">
        <v>2008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6.8</v>
      </c>
      <c r="N2111">
        <v>323249</v>
      </c>
      <c r="O2111">
        <v>104</v>
      </c>
      <c r="P2111" t="s">
        <v>6339</v>
      </c>
      <c r="Q2111" t="s">
        <v>39</v>
      </c>
      <c r="R2111">
        <v>0</v>
      </c>
      <c r="S2111">
        <v>0</v>
      </c>
      <c r="T2111">
        <v>1</v>
      </c>
      <c r="U2111">
        <v>70000000</v>
      </c>
      <c r="V2111">
        <v>97690976</v>
      </c>
      <c r="W2111">
        <v>223241637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3</v>
      </c>
      <c r="AG2111">
        <v>59.458312142857139</v>
      </c>
      <c r="AH2111">
        <v>76.998726478571442</v>
      </c>
      <c r="AI2111">
        <v>4.3152770714285715</v>
      </c>
    </row>
    <row r="2112" spans="1:35" x14ac:dyDescent="0.2">
      <c r="A2112" t="s">
        <v>7027</v>
      </c>
      <c r="B2112">
        <v>2010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4.5999999999999996</v>
      </c>
      <c r="N2112">
        <v>19663</v>
      </c>
      <c r="O2112">
        <v>81</v>
      </c>
      <c r="P2112" t="s">
        <v>6001</v>
      </c>
      <c r="Q2112" t="s">
        <v>39</v>
      </c>
      <c r="R2112">
        <v>0</v>
      </c>
      <c r="S2112">
        <v>0</v>
      </c>
      <c r="T2112">
        <v>1</v>
      </c>
      <c r="U2112">
        <v>80000000</v>
      </c>
      <c r="V2112">
        <v>100246011</v>
      </c>
      <c r="W2112">
        <v>203518375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27.198984375000002</v>
      </c>
      <c r="AH2112">
        <v>41.190872656250015</v>
      </c>
      <c r="AI2112">
        <v>1.5439796875</v>
      </c>
    </row>
    <row r="2113" spans="1:35" x14ac:dyDescent="0.2">
      <c r="A2113" t="s">
        <v>7132</v>
      </c>
      <c r="B2113">
        <v>2010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5.8</v>
      </c>
      <c r="N2113">
        <v>48045</v>
      </c>
      <c r="O2113">
        <v>105</v>
      </c>
      <c r="P2113" t="s">
        <v>7133</v>
      </c>
      <c r="Q2113" t="s">
        <v>2783</v>
      </c>
      <c r="R2113">
        <v>1</v>
      </c>
      <c r="S2113">
        <v>0</v>
      </c>
      <c r="T2113">
        <v>0</v>
      </c>
      <c r="U2113">
        <v>20000000</v>
      </c>
      <c r="V2113">
        <v>25702053</v>
      </c>
      <c r="W2113">
        <v>32054369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-19.8640775</v>
      </c>
      <c r="AH2113">
        <v>-11.049126024999993</v>
      </c>
      <c r="AI2113">
        <v>0.60271845000000002</v>
      </c>
    </row>
    <row r="2114" spans="1:35" x14ac:dyDescent="0.2">
      <c r="A2114" t="s">
        <v>6398</v>
      </c>
      <c r="B2114">
        <v>2006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5.6</v>
      </c>
      <c r="N2114">
        <v>76526</v>
      </c>
      <c r="O2114">
        <v>110</v>
      </c>
      <c r="P2114" t="s">
        <v>5596</v>
      </c>
      <c r="Q2114" t="s">
        <v>35</v>
      </c>
      <c r="R2114">
        <v>0</v>
      </c>
      <c r="S2114">
        <v>1</v>
      </c>
      <c r="T2114">
        <v>0</v>
      </c>
      <c r="U2114">
        <v>54000000</v>
      </c>
      <c r="V2114">
        <v>75628110</v>
      </c>
      <c r="W2114">
        <v>130628903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20.952687962962962</v>
      </c>
      <c r="AH2114">
        <v>34.2574836388889</v>
      </c>
      <c r="AI2114">
        <v>3.0317562654320986</v>
      </c>
    </row>
    <row r="2115" spans="1:35" x14ac:dyDescent="0.2">
      <c r="A2115" t="s">
        <v>5049</v>
      </c>
      <c r="B2115">
        <v>1998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6.6</v>
      </c>
      <c r="N2115">
        <v>185195</v>
      </c>
      <c r="O2115">
        <v>119</v>
      </c>
      <c r="P2115" t="s">
        <v>4492</v>
      </c>
      <c r="Q2115" t="s">
        <v>39</v>
      </c>
      <c r="R2115">
        <v>0</v>
      </c>
      <c r="S2115">
        <v>0</v>
      </c>
      <c r="T2115">
        <v>1</v>
      </c>
      <c r="U2115">
        <v>65000000</v>
      </c>
      <c r="V2115">
        <v>115821495</v>
      </c>
      <c r="W2115">
        <v>250821495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92.939611538461548</v>
      </c>
      <c r="AH2115">
        <v>114.16296880769235</v>
      </c>
      <c r="AI2115">
        <v>7.7699823426573422</v>
      </c>
    </row>
    <row r="2116" spans="1:35" x14ac:dyDescent="0.2">
      <c r="A2116" t="s">
        <v>2870</v>
      </c>
      <c r="B2116">
        <v>1985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6.8</v>
      </c>
      <c r="N2116">
        <v>18335</v>
      </c>
      <c r="O2116">
        <v>109</v>
      </c>
      <c r="P2116" t="s">
        <v>2871</v>
      </c>
      <c r="Q2116" t="s">
        <v>2714</v>
      </c>
      <c r="R2116">
        <v>0</v>
      </c>
      <c r="S2116">
        <v>1</v>
      </c>
      <c r="T2116">
        <v>0</v>
      </c>
      <c r="U2116">
        <v>18000000</v>
      </c>
      <c r="V2116">
        <v>19739575</v>
      </c>
      <c r="W2116">
        <v>19739575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-45.167847222222221</v>
      </c>
      <c r="AH2116">
        <v>-39.13631041666666</v>
      </c>
      <c r="AI2116">
        <v>1.3840066425120774</v>
      </c>
    </row>
    <row r="2117" spans="1:35" x14ac:dyDescent="0.2">
      <c r="A2117" t="s">
        <v>6984</v>
      </c>
      <c r="B2117">
        <v>2011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5.5</v>
      </c>
      <c r="N2117">
        <v>94778</v>
      </c>
      <c r="O2117">
        <v>102</v>
      </c>
      <c r="P2117" t="s">
        <v>6769</v>
      </c>
      <c r="Q2117" t="s">
        <v>35</v>
      </c>
      <c r="R2117">
        <v>0</v>
      </c>
      <c r="S2117">
        <v>1</v>
      </c>
      <c r="T2117">
        <v>0</v>
      </c>
      <c r="U2117">
        <v>49900000</v>
      </c>
      <c r="V2117">
        <v>21596445</v>
      </c>
      <c r="W2117">
        <v>28013733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-71.930127254509017</v>
      </c>
      <c r="AH2117">
        <v>-68.842441252505012</v>
      </c>
      <c r="AI2117">
        <v>-0.43860254509018037</v>
      </c>
    </row>
    <row r="2118" spans="1:35" x14ac:dyDescent="0.2">
      <c r="A2118" t="s">
        <v>2184</v>
      </c>
      <c r="B2118">
        <v>1974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6.3</v>
      </c>
      <c r="N2118">
        <v>860</v>
      </c>
      <c r="O2118">
        <v>97</v>
      </c>
      <c r="P2118" t="s">
        <v>2185</v>
      </c>
      <c r="Q2118" t="s">
        <v>39</v>
      </c>
      <c r="R2118">
        <v>0</v>
      </c>
      <c r="S2118">
        <v>0</v>
      </c>
      <c r="T2118">
        <v>1</v>
      </c>
      <c r="U2118">
        <v>3500000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-100</v>
      </c>
      <c r="AH2118">
        <v>-100</v>
      </c>
      <c r="AI2118">
        <v>-1</v>
      </c>
    </row>
    <row r="2119" spans="1:35" x14ac:dyDescent="0.2">
      <c r="A2119" t="s">
        <v>4986</v>
      </c>
      <c r="B2119">
        <v>1998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6.9</v>
      </c>
      <c r="N2119">
        <v>13537</v>
      </c>
      <c r="O2119">
        <v>116</v>
      </c>
      <c r="P2119" t="s">
        <v>4987</v>
      </c>
      <c r="Q2119" t="s">
        <v>4109</v>
      </c>
      <c r="R2119">
        <v>0</v>
      </c>
      <c r="S2119">
        <v>0</v>
      </c>
      <c r="T2119">
        <v>1</v>
      </c>
      <c r="U2119">
        <v>5000000</v>
      </c>
      <c r="V2119">
        <v>2087471</v>
      </c>
      <c r="W2119">
        <v>2087471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-79.125290000000007</v>
      </c>
      <c r="AH2119">
        <v>-76.829071899999988</v>
      </c>
      <c r="AI2119">
        <v>-5.1149545454545454E-2</v>
      </c>
    </row>
    <row r="2120" spans="1:35" x14ac:dyDescent="0.2">
      <c r="A2120" t="s">
        <v>6319</v>
      </c>
      <c r="B2120">
        <v>2007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7.7</v>
      </c>
      <c r="N2120">
        <v>424549</v>
      </c>
      <c r="O2120">
        <v>157</v>
      </c>
      <c r="P2120" t="s">
        <v>6226</v>
      </c>
      <c r="Q2120" t="s">
        <v>2483</v>
      </c>
      <c r="R2120">
        <v>0</v>
      </c>
      <c r="S2120">
        <v>0</v>
      </c>
      <c r="T2120">
        <v>1</v>
      </c>
      <c r="U2120">
        <v>65000000</v>
      </c>
      <c r="V2120">
        <v>33080084</v>
      </c>
      <c r="W2120">
        <v>84785914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21</v>
      </c>
      <c r="AG2120">
        <v>-34.780066153846157</v>
      </c>
      <c r="AH2120">
        <v>-27.605873430769222</v>
      </c>
      <c r="AI2120">
        <v>1.1739977948717948</v>
      </c>
    </row>
    <row r="2121" spans="1:35" x14ac:dyDescent="0.2">
      <c r="A2121" t="s">
        <v>7686</v>
      </c>
      <c r="B2121">
        <v>2016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8</v>
      </c>
      <c r="N2121">
        <v>409264</v>
      </c>
      <c r="O2121">
        <v>108</v>
      </c>
      <c r="P2121" t="s">
        <v>6105</v>
      </c>
      <c r="Q2121" t="s">
        <v>2671</v>
      </c>
      <c r="R2121">
        <v>1</v>
      </c>
      <c r="S2121">
        <v>0</v>
      </c>
      <c r="T2121">
        <v>0</v>
      </c>
      <c r="U2121">
        <v>150000000</v>
      </c>
      <c r="V2121">
        <v>341268248</v>
      </c>
      <c r="W2121">
        <v>1023784195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241.26139833333332</v>
      </c>
      <c r="AH2121">
        <v>278.80015215000003</v>
      </c>
      <c r="AI2121">
        <v>5.8252279666666666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OG_Haley</vt:lpstr>
      <vt:lpstr>Combo_CH</vt:lpstr>
      <vt:lpstr>Combo_Non_Blank</vt:lpstr>
      <vt:lpstr>MKT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Haley Mull</cp:lastModifiedBy>
  <dcterms:created xsi:type="dcterms:W3CDTF">2020-04-27T13:31:53Z</dcterms:created>
  <dcterms:modified xsi:type="dcterms:W3CDTF">2020-05-10T04:16:48Z</dcterms:modified>
</cp:coreProperties>
</file>